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 activeTab="10"/>
  </bookViews>
  <sheets>
    <sheet name="Teams" sheetId="11" r:id="rId1"/>
    <sheet name="Ratings" sheetId="5" r:id="rId2"/>
    <sheet name="Matches" sheetId="1" r:id="rId3"/>
    <sheet name="Fixtures" sheetId="4" r:id="rId4"/>
    <sheet name="Weights" sheetId="2" r:id="rId5"/>
    <sheet name="EQ" sheetId="6" r:id="rId6"/>
    <sheet name="CA" sheetId="7" r:id="rId7"/>
    <sheet name="AR" sheetId="8" r:id="rId8"/>
    <sheet name="CCH" sheetId="10" r:id="rId9"/>
    <sheet name="WC" sheetId="15" r:id="rId10"/>
    <sheet name="EC" sheetId="16" r:id="rId11"/>
  </sheets>
  <definedNames>
    <definedName name="_xlnm._FilterDatabase" localSheetId="3" hidden="1">Fixtures!$A$1:$Y$189</definedName>
    <definedName name="_xlnm._FilterDatabase" localSheetId="2" hidden="1">Matches!$A$1:$Y$2947</definedName>
    <definedName name="_xlnm._FilterDatabase" localSheetId="1" hidden="1">Ratings!$B$1:$E$56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1" i="16" l="1"/>
  <c r="AB31" i="16"/>
  <c r="AA31" i="16"/>
  <c r="Z31" i="16"/>
  <c r="Y31" i="16"/>
  <c r="X31" i="16"/>
  <c r="W31" i="16"/>
  <c r="V31" i="16"/>
  <c r="AC30" i="16"/>
  <c r="AB30" i="16"/>
  <c r="AA30" i="16"/>
  <c r="Z30" i="16"/>
  <c r="Y30" i="16"/>
  <c r="X30" i="16"/>
  <c r="W30" i="16"/>
  <c r="V30" i="16"/>
  <c r="AC29" i="16"/>
  <c r="AB29" i="16"/>
  <c r="AA29" i="16"/>
  <c r="Z29" i="16"/>
  <c r="Y29" i="16"/>
  <c r="X29" i="16"/>
  <c r="W29" i="16"/>
  <c r="V29" i="16"/>
  <c r="AC28" i="16"/>
  <c r="AB28" i="16"/>
  <c r="AA28" i="16"/>
  <c r="Z28" i="16"/>
  <c r="Y28" i="16"/>
  <c r="X28" i="16"/>
  <c r="W28" i="16"/>
  <c r="V28" i="16"/>
  <c r="AC26" i="16"/>
  <c r="AB26" i="16"/>
  <c r="AA26" i="16"/>
  <c r="Z26" i="16"/>
  <c r="Y26" i="16"/>
  <c r="X26" i="16"/>
  <c r="W26" i="16"/>
  <c r="V26" i="16"/>
  <c r="AC25" i="16"/>
  <c r="AB25" i="16"/>
  <c r="AA25" i="16"/>
  <c r="Z25" i="16"/>
  <c r="Y25" i="16"/>
  <c r="X25" i="16"/>
  <c r="W25" i="16"/>
  <c r="V25" i="16"/>
  <c r="AC24" i="16"/>
  <c r="AB24" i="16"/>
  <c r="AA24" i="16"/>
  <c r="Z24" i="16"/>
  <c r="Y24" i="16"/>
  <c r="X24" i="16"/>
  <c r="W24" i="16"/>
  <c r="V24" i="16"/>
  <c r="AC23" i="16"/>
  <c r="AB23" i="16"/>
  <c r="AA23" i="16"/>
  <c r="Z23" i="16"/>
  <c r="Y23" i="16"/>
  <c r="X23" i="16"/>
  <c r="W23" i="16"/>
  <c r="V23" i="16"/>
  <c r="AC21" i="16"/>
  <c r="AB21" i="16"/>
  <c r="AA21" i="16"/>
  <c r="Z21" i="16"/>
  <c r="Y21" i="16"/>
  <c r="X21" i="16"/>
  <c r="W21" i="16"/>
  <c r="V21" i="16"/>
  <c r="AC20" i="16"/>
  <c r="AB20" i="16"/>
  <c r="AA20" i="16"/>
  <c r="Z20" i="16"/>
  <c r="Y20" i="16"/>
  <c r="X20" i="16"/>
  <c r="W20" i="16"/>
  <c r="V20" i="16"/>
  <c r="AC19" i="16"/>
  <c r="AB19" i="16"/>
  <c r="AA19" i="16"/>
  <c r="Z19" i="16"/>
  <c r="Y19" i="16"/>
  <c r="X19" i="16"/>
  <c r="W19" i="16"/>
  <c r="V19" i="16"/>
  <c r="AC18" i="16"/>
  <c r="AB18" i="16"/>
  <c r="AA18" i="16"/>
  <c r="Z18" i="16"/>
  <c r="Y18" i="16"/>
  <c r="X18" i="16"/>
  <c r="W18" i="16"/>
  <c r="V18" i="16"/>
  <c r="AC16" i="16"/>
  <c r="AB16" i="16"/>
  <c r="AA16" i="16"/>
  <c r="Z16" i="16"/>
  <c r="Y16" i="16"/>
  <c r="X16" i="16"/>
  <c r="W16" i="16"/>
  <c r="V16" i="16"/>
  <c r="AC15" i="16"/>
  <c r="AB15" i="16"/>
  <c r="AA15" i="16"/>
  <c r="Z15" i="16"/>
  <c r="Y15" i="16"/>
  <c r="X15" i="16"/>
  <c r="W15" i="16"/>
  <c r="V15" i="16"/>
  <c r="AC14" i="16"/>
  <c r="AB14" i="16"/>
  <c r="AA14" i="16"/>
  <c r="Z14" i="16"/>
  <c r="Y14" i="16"/>
  <c r="X14" i="16"/>
  <c r="W14" i="16"/>
  <c r="V14" i="16"/>
  <c r="AC13" i="16"/>
  <c r="AB13" i="16"/>
  <c r="AA13" i="16"/>
  <c r="Z13" i="16"/>
  <c r="Y13" i="16"/>
  <c r="X13" i="16"/>
  <c r="W13" i="16"/>
  <c r="V13" i="16"/>
  <c r="AC11" i="16"/>
  <c r="AB11" i="16"/>
  <c r="AA11" i="16"/>
  <c r="Z11" i="16"/>
  <c r="Y11" i="16"/>
  <c r="X11" i="16"/>
  <c r="W11" i="16"/>
  <c r="V11" i="16"/>
  <c r="AC10" i="16"/>
  <c r="AB10" i="16"/>
  <c r="AA10" i="16"/>
  <c r="Z10" i="16"/>
  <c r="Y10" i="16"/>
  <c r="X10" i="16"/>
  <c r="W10" i="16"/>
  <c r="V10" i="16"/>
  <c r="AC9" i="16"/>
  <c r="AB9" i="16"/>
  <c r="AA9" i="16"/>
  <c r="Z9" i="16"/>
  <c r="Y9" i="16"/>
  <c r="X9" i="16"/>
  <c r="W9" i="16"/>
  <c r="V9" i="16"/>
  <c r="AC8" i="16"/>
  <c r="AB8" i="16"/>
  <c r="AA8" i="16"/>
  <c r="Z8" i="16"/>
  <c r="Y8" i="16"/>
  <c r="X8" i="16"/>
  <c r="W8" i="16"/>
  <c r="V8" i="16"/>
  <c r="V4" i="16"/>
  <c r="W4" i="16"/>
  <c r="X4" i="16"/>
  <c r="Y4" i="16"/>
  <c r="Z4" i="16"/>
  <c r="AA4" i="16"/>
  <c r="AB4" i="16"/>
  <c r="AC4" i="16"/>
  <c r="V5" i="16"/>
  <c r="W5" i="16"/>
  <c r="X5" i="16"/>
  <c r="Y5" i="16"/>
  <c r="Z5" i="16"/>
  <c r="AA5" i="16"/>
  <c r="AB5" i="16"/>
  <c r="AC5" i="16"/>
  <c r="V6" i="16"/>
  <c r="W6" i="16"/>
  <c r="X6" i="16"/>
  <c r="Y6" i="16"/>
  <c r="Z6" i="16"/>
  <c r="AA6" i="16"/>
  <c r="AB6" i="16"/>
  <c r="AC6" i="16"/>
  <c r="W3" i="16"/>
  <c r="X3" i="16"/>
  <c r="Y3" i="16"/>
  <c r="Z3" i="16"/>
  <c r="AA3" i="16"/>
  <c r="AB3" i="16"/>
  <c r="AC3" i="16"/>
  <c r="V3" i="16"/>
  <c r="I188" i="5" l="1"/>
  <c r="H188" i="5"/>
  <c r="G188" i="5"/>
  <c r="J188" i="5" s="1"/>
  <c r="I187" i="5"/>
  <c r="H187" i="5"/>
  <c r="G187" i="5"/>
  <c r="J187" i="5" s="1"/>
  <c r="I186" i="5"/>
  <c r="H186" i="5"/>
  <c r="G186" i="5"/>
  <c r="J186" i="5" s="1"/>
  <c r="I185" i="5"/>
  <c r="H185" i="5"/>
  <c r="G185" i="5"/>
  <c r="J185" i="5" s="1"/>
  <c r="I184" i="5"/>
  <c r="H184" i="5"/>
  <c r="G184" i="5"/>
  <c r="J184" i="5" s="1"/>
  <c r="I183" i="5"/>
  <c r="H183" i="5"/>
  <c r="G183" i="5"/>
  <c r="J183" i="5" s="1"/>
  <c r="I182" i="5"/>
  <c r="H182" i="5"/>
  <c r="G182" i="5"/>
  <c r="J182" i="5" s="1"/>
  <c r="I181" i="5"/>
  <c r="H181" i="5"/>
  <c r="G181" i="5"/>
  <c r="J181" i="5" s="1"/>
  <c r="I180" i="5"/>
  <c r="H180" i="5"/>
  <c r="G180" i="5"/>
  <c r="J180" i="5" s="1"/>
  <c r="I179" i="5"/>
  <c r="H179" i="5"/>
  <c r="G179" i="5"/>
  <c r="J179" i="5" s="1"/>
  <c r="I178" i="5"/>
  <c r="H178" i="5"/>
  <c r="G178" i="5"/>
  <c r="J178" i="5" s="1"/>
  <c r="I177" i="5"/>
  <c r="H177" i="5"/>
  <c r="G177" i="5"/>
  <c r="J177" i="5" s="1"/>
  <c r="I176" i="5"/>
  <c r="H176" i="5"/>
  <c r="G176" i="5"/>
  <c r="J176" i="5" s="1"/>
  <c r="D183" i="5"/>
  <c r="D182" i="5"/>
  <c r="D179" i="5"/>
  <c r="D188" i="5"/>
  <c r="D178" i="5"/>
  <c r="D187" i="5"/>
  <c r="D181" i="5"/>
  <c r="D177" i="5"/>
  <c r="D180" i="5"/>
  <c r="D185" i="5"/>
  <c r="D176" i="5"/>
  <c r="D186" i="5"/>
  <c r="D184" i="5"/>
  <c r="I174" i="5" l="1"/>
  <c r="H174" i="5"/>
  <c r="G174" i="5"/>
  <c r="J174" i="5" s="1"/>
  <c r="I173" i="5"/>
  <c r="H173" i="5"/>
  <c r="G173" i="5"/>
  <c r="J173" i="5" s="1"/>
  <c r="I172" i="5"/>
  <c r="H172" i="5"/>
  <c r="G172" i="5"/>
  <c r="I171" i="5"/>
  <c r="H171" i="5"/>
  <c r="G171" i="5"/>
  <c r="I170" i="5"/>
  <c r="H170" i="5"/>
  <c r="G170" i="5"/>
  <c r="J170" i="5" s="1"/>
  <c r="I169" i="5"/>
  <c r="H169" i="5"/>
  <c r="G169" i="5"/>
  <c r="I168" i="5"/>
  <c r="H168" i="5"/>
  <c r="G168" i="5"/>
  <c r="I167" i="5"/>
  <c r="H167" i="5"/>
  <c r="G167" i="5"/>
  <c r="I166" i="5"/>
  <c r="H166" i="5"/>
  <c r="G166" i="5"/>
  <c r="I165" i="5"/>
  <c r="H165" i="5"/>
  <c r="G165" i="5"/>
  <c r="J165" i="5" s="1"/>
  <c r="I164" i="5"/>
  <c r="H164" i="5"/>
  <c r="G164" i="5"/>
  <c r="I163" i="5"/>
  <c r="H163" i="5"/>
  <c r="G163" i="5"/>
  <c r="I162" i="5"/>
  <c r="H162" i="5"/>
  <c r="G162" i="5"/>
  <c r="J162" i="5" s="1"/>
  <c r="I161" i="5"/>
  <c r="H161" i="5"/>
  <c r="G161" i="5"/>
  <c r="I160" i="5"/>
  <c r="H160" i="5"/>
  <c r="G160" i="5"/>
  <c r="I159" i="5"/>
  <c r="H159" i="5"/>
  <c r="G159" i="5"/>
  <c r="D165" i="5"/>
  <c r="D168" i="5"/>
  <c r="D171" i="5"/>
  <c r="D164" i="5"/>
  <c r="D160" i="5"/>
  <c r="D174" i="5"/>
  <c r="D159" i="5"/>
  <c r="D169" i="5"/>
  <c r="D167" i="5"/>
  <c r="D163" i="5"/>
  <c r="D162" i="5"/>
  <c r="D172" i="5"/>
  <c r="D173" i="5"/>
  <c r="D161" i="5"/>
  <c r="D166" i="5"/>
  <c r="D170" i="5"/>
  <c r="S2947" i="1"/>
  <c r="P2947" i="1"/>
  <c r="N2947" i="1"/>
  <c r="U2947" i="1" s="1"/>
  <c r="M2947" i="1"/>
  <c r="S2946" i="1"/>
  <c r="P2946" i="1"/>
  <c r="N2946" i="1"/>
  <c r="U2946" i="1" s="1"/>
  <c r="M2946" i="1"/>
  <c r="T2946" i="1" s="1"/>
  <c r="S2945" i="1"/>
  <c r="P2945" i="1"/>
  <c r="N2945" i="1"/>
  <c r="U2945" i="1" s="1"/>
  <c r="M2945" i="1"/>
  <c r="U2944" i="1"/>
  <c r="S2944" i="1"/>
  <c r="P2944" i="1"/>
  <c r="N2944" i="1"/>
  <c r="M2944" i="1"/>
  <c r="T2944" i="1" s="1"/>
  <c r="V2944" i="1" s="1"/>
  <c r="O2944" i="1" s="1"/>
  <c r="S2943" i="1"/>
  <c r="P2943" i="1"/>
  <c r="N2943" i="1"/>
  <c r="U2943" i="1" s="1"/>
  <c r="W2943" i="1" s="1"/>
  <c r="M2943" i="1"/>
  <c r="T2943" i="1" s="1"/>
  <c r="V2943" i="1" s="1"/>
  <c r="O2943" i="1" s="1"/>
  <c r="T2942" i="1"/>
  <c r="S2942" i="1"/>
  <c r="P2942" i="1"/>
  <c r="N2942" i="1"/>
  <c r="U2942" i="1" s="1"/>
  <c r="M2942" i="1"/>
  <c r="U2941" i="1"/>
  <c r="T2941" i="1"/>
  <c r="V2941" i="1" s="1"/>
  <c r="O2941" i="1" s="1"/>
  <c r="S2941" i="1"/>
  <c r="P2941" i="1"/>
  <c r="N2941" i="1"/>
  <c r="M2941" i="1"/>
  <c r="Q2941" i="1" s="1"/>
  <c r="S2940" i="1"/>
  <c r="P2940" i="1"/>
  <c r="N2940" i="1"/>
  <c r="U2940" i="1" s="1"/>
  <c r="M2940" i="1"/>
  <c r="T2940" i="1" s="1"/>
  <c r="S2939" i="1"/>
  <c r="P2939" i="1"/>
  <c r="N2939" i="1"/>
  <c r="U2939" i="1" s="1"/>
  <c r="M2939" i="1"/>
  <c r="S2938" i="1"/>
  <c r="P2938" i="1"/>
  <c r="N2938" i="1"/>
  <c r="U2938" i="1" s="1"/>
  <c r="M2938" i="1"/>
  <c r="T2938" i="1" s="1"/>
  <c r="S2937" i="1"/>
  <c r="P2937" i="1"/>
  <c r="N2937" i="1"/>
  <c r="U2937" i="1" s="1"/>
  <c r="M2937" i="1"/>
  <c r="U2936" i="1"/>
  <c r="W2936" i="1" s="1"/>
  <c r="S2936" i="1"/>
  <c r="P2936" i="1"/>
  <c r="N2936" i="1"/>
  <c r="M2936" i="1"/>
  <c r="T2936" i="1" s="1"/>
  <c r="S2935" i="1"/>
  <c r="P2935" i="1"/>
  <c r="N2935" i="1"/>
  <c r="U2935" i="1" s="1"/>
  <c r="M2935" i="1"/>
  <c r="T2935" i="1" s="1"/>
  <c r="V2935" i="1" s="1"/>
  <c r="O2935" i="1" s="1"/>
  <c r="Q2935" i="1" s="1"/>
  <c r="S2934" i="1"/>
  <c r="P2934" i="1"/>
  <c r="N2934" i="1"/>
  <c r="U2934" i="1" s="1"/>
  <c r="M2934" i="1"/>
  <c r="T2934" i="1" s="1"/>
  <c r="U2933" i="1"/>
  <c r="T2933" i="1"/>
  <c r="V2933" i="1" s="1"/>
  <c r="O2933" i="1" s="1"/>
  <c r="Q2933" i="1" s="1"/>
  <c r="S2933" i="1"/>
  <c r="P2933" i="1"/>
  <c r="N2933" i="1"/>
  <c r="M2933" i="1"/>
  <c r="S2932" i="1"/>
  <c r="P2932" i="1"/>
  <c r="N2932" i="1"/>
  <c r="U2932" i="1" s="1"/>
  <c r="V2932" i="1" s="1"/>
  <c r="O2932" i="1" s="1"/>
  <c r="M2932" i="1"/>
  <c r="T2932" i="1" s="1"/>
  <c r="S2931" i="1"/>
  <c r="P2931" i="1"/>
  <c r="N2931" i="1"/>
  <c r="U2931" i="1" s="1"/>
  <c r="M2931" i="1"/>
  <c r="S2930" i="1"/>
  <c r="P2930" i="1"/>
  <c r="N2930" i="1"/>
  <c r="U2930" i="1" s="1"/>
  <c r="M2930" i="1"/>
  <c r="T2930" i="1" s="1"/>
  <c r="V2930" i="1" s="1"/>
  <c r="O2930" i="1" s="1"/>
  <c r="S2929" i="1"/>
  <c r="P2929" i="1"/>
  <c r="N2929" i="1"/>
  <c r="U2929" i="1" s="1"/>
  <c r="M2929" i="1"/>
  <c r="U2928" i="1"/>
  <c r="W2928" i="1" s="1"/>
  <c r="S2928" i="1"/>
  <c r="P2928" i="1"/>
  <c r="N2928" i="1"/>
  <c r="M2928" i="1"/>
  <c r="T2928" i="1" s="1"/>
  <c r="S2927" i="1"/>
  <c r="P2927" i="1"/>
  <c r="N2927" i="1"/>
  <c r="U2927" i="1" s="1"/>
  <c r="M2927" i="1"/>
  <c r="T2927" i="1" s="1"/>
  <c r="V2927" i="1" s="1"/>
  <c r="O2927" i="1" s="1"/>
  <c r="Q2927" i="1" s="1"/>
  <c r="S2926" i="1"/>
  <c r="P2926" i="1"/>
  <c r="N2926" i="1"/>
  <c r="U2926" i="1" s="1"/>
  <c r="M2926" i="1"/>
  <c r="T2926" i="1" s="1"/>
  <c r="V2926" i="1" s="1"/>
  <c r="O2926" i="1" s="1"/>
  <c r="U2925" i="1"/>
  <c r="T2925" i="1"/>
  <c r="V2925" i="1" s="1"/>
  <c r="O2925" i="1" s="1"/>
  <c r="Q2925" i="1" s="1"/>
  <c r="S2925" i="1"/>
  <c r="P2925" i="1"/>
  <c r="N2925" i="1"/>
  <c r="M2925" i="1"/>
  <c r="S2924" i="1"/>
  <c r="P2924" i="1"/>
  <c r="N2924" i="1"/>
  <c r="U2924" i="1" s="1"/>
  <c r="M2924" i="1"/>
  <c r="T2924" i="1" s="1"/>
  <c r="S2923" i="1"/>
  <c r="P2923" i="1"/>
  <c r="N2923" i="1"/>
  <c r="U2923" i="1" s="1"/>
  <c r="M2923" i="1"/>
  <c r="S2922" i="1"/>
  <c r="P2922" i="1"/>
  <c r="N2922" i="1"/>
  <c r="U2922" i="1" s="1"/>
  <c r="M2922" i="1"/>
  <c r="T2922" i="1" s="1"/>
  <c r="S2921" i="1"/>
  <c r="P2921" i="1"/>
  <c r="N2921" i="1"/>
  <c r="U2921" i="1" s="1"/>
  <c r="M2921" i="1"/>
  <c r="S2920" i="1"/>
  <c r="P2920" i="1"/>
  <c r="N2920" i="1"/>
  <c r="U2920" i="1" s="1"/>
  <c r="M2920" i="1"/>
  <c r="T2920" i="1" s="1"/>
  <c r="T2919" i="1"/>
  <c r="S2919" i="1"/>
  <c r="P2919" i="1"/>
  <c r="N2919" i="1"/>
  <c r="U2919" i="1" s="1"/>
  <c r="W2919" i="1" s="1"/>
  <c r="M2919" i="1"/>
  <c r="T2918" i="1"/>
  <c r="S2918" i="1"/>
  <c r="P2918" i="1"/>
  <c r="N2918" i="1"/>
  <c r="U2918" i="1" s="1"/>
  <c r="M2918" i="1"/>
  <c r="T2917" i="1"/>
  <c r="S2917" i="1"/>
  <c r="P2917" i="1"/>
  <c r="N2917" i="1"/>
  <c r="U2917" i="1" s="1"/>
  <c r="M2917" i="1"/>
  <c r="S2916" i="1"/>
  <c r="P2916" i="1"/>
  <c r="N2916" i="1"/>
  <c r="U2916" i="1" s="1"/>
  <c r="M2916" i="1"/>
  <c r="T2916" i="1" s="1"/>
  <c r="V2916" i="1" s="1"/>
  <c r="O2916" i="1" s="1"/>
  <c r="S2915" i="1"/>
  <c r="P2915" i="1"/>
  <c r="N2915" i="1"/>
  <c r="U2915" i="1" s="1"/>
  <c r="M2915" i="1"/>
  <c r="S2914" i="1"/>
  <c r="P2914" i="1"/>
  <c r="N2914" i="1"/>
  <c r="U2914" i="1" s="1"/>
  <c r="M2914" i="1"/>
  <c r="T2914" i="1" s="1"/>
  <c r="S2913" i="1"/>
  <c r="P2913" i="1"/>
  <c r="N2913" i="1"/>
  <c r="U2913" i="1" s="1"/>
  <c r="M2913" i="1"/>
  <c r="S2912" i="1"/>
  <c r="P2912" i="1"/>
  <c r="N2912" i="1"/>
  <c r="U2912" i="1" s="1"/>
  <c r="M2912" i="1"/>
  <c r="T2912" i="1" s="1"/>
  <c r="T2911" i="1"/>
  <c r="V2911" i="1" s="1"/>
  <c r="S2911" i="1"/>
  <c r="P2911" i="1"/>
  <c r="O2911" i="1"/>
  <c r="Q2911" i="1" s="1"/>
  <c r="N2911" i="1"/>
  <c r="U2911" i="1" s="1"/>
  <c r="W2911" i="1" s="1"/>
  <c r="M2911" i="1"/>
  <c r="S2910" i="1"/>
  <c r="P2910" i="1"/>
  <c r="N2910" i="1"/>
  <c r="U2910" i="1" s="1"/>
  <c r="M2910" i="1"/>
  <c r="T2910" i="1" s="1"/>
  <c r="T2909" i="1"/>
  <c r="S2909" i="1"/>
  <c r="P2909" i="1"/>
  <c r="N2909" i="1"/>
  <c r="U2909" i="1" s="1"/>
  <c r="M2909" i="1"/>
  <c r="S2908" i="1"/>
  <c r="P2908" i="1"/>
  <c r="N2908" i="1"/>
  <c r="U2908" i="1" s="1"/>
  <c r="W2908" i="1" s="1"/>
  <c r="M2908" i="1"/>
  <c r="T2908" i="1" s="1"/>
  <c r="S2907" i="1"/>
  <c r="P2907" i="1"/>
  <c r="N2907" i="1"/>
  <c r="U2907" i="1" s="1"/>
  <c r="M2907" i="1"/>
  <c r="S2906" i="1"/>
  <c r="P2906" i="1"/>
  <c r="N2906" i="1"/>
  <c r="U2906" i="1" s="1"/>
  <c r="M2906" i="1"/>
  <c r="T2906" i="1" s="1"/>
  <c r="S2905" i="1"/>
  <c r="P2905" i="1"/>
  <c r="N2905" i="1"/>
  <c r="U2905" i="1" s="1"/>
  <c r="M2905" i="1"/>
  <c r="U2904" i="1"/>
  <c r="S2904" i="1"/>
  <c r="P2904" i="1"/>
  <c r="N2904" i="1"/>
  <c r="M2904" i="1"/>
  <c r="T2904" i="1" s="1"/>
  <c r="T2903" i="1"/>
  <c r="S2903" i="1"/>
  <c r="P2903" i="1"/>
  <c r="N2903" i="1"/>
  <c r="U2903" i="1" s="1"/>
  <c r="W2903" i="1" s="1"/>
  <c r="M2903" i="1"/>
  <c r="T2902" i="1"/>
  <c r="S2902" i="1"/>
  <c r="P2902" i="1"/>
  <c r="N2902" i="1"/>
  <c r="U2902" i="1" s="1"/>
  <c r="M2902" i="1"/>
  <c r="T2901" i="1"/>
  <c r="S2901" i="1"/>
  <c r="P2901" i="1"/>
  <c r="N2901" i="1"/>
  <c r="U2901" i="1" s="1"/>
  <c r="M2901" i="1"/>
  <c r="S2900" i="1"/>
  <c r="P2900" i="1"/>
  <c r="N2900" i="1"/>
  <c r="U2900" i="1" s="1"/>
  <c r="M2900" i="1"/>
  <c r="T2900" i="1" s="1"/>
  <c r="V2900" i="1" s="1"/>
  <c r="O2900" i="1" s="1"/>
  <c r="S2899" i="1"/>
  <c r="P2899" i="1"/>
  <c r="N2899" i="1"/>
  <c r="U2899" i="1" s="1"/>
  <c r="M2899" i="1"/>
  <c r="S2898" i="1"/>
  <c r="P2898" i="1"/>
  <c r="N2898" i="1"/>
  <c r="U2898" i="1" s="1"/>
  <c r="M2898" i="1"/>
  <c r="T2898" i="1" s="1"/>
  <c r="U2897" i="1"/>
  <c r="S2897" i="1"/>
  <c r="P2897" i="1"/>
  <c r="N2897" i="1"/>
  <c r="M2897" i="1"/>
  <c r="S2896" i="1"/>
  <c r="P2896" i="1"/>
  <c r="N2896" i="1"/>
  <c r="U2896" i="1" s="1"/>
  <c r="M2896" i="1"/>
  <c r="T2896" i="1" s="1"/>
  <c r="S2895" i="1"/>
  <c r="P2895" i="1"/>
  <c r="N2895" i="1"/>
  <c r="U2895" i="1" s="1"/>
  <c r="M2895" i="1"/>
  <c r="T2895" i="1" s="1"/>
  <c r="T2894" i="1"/>
  <c r="S2894" i="1"/>
  <c r="P2894" i="1"/>
  <c r="N2894" i="1"/>
  <c r="U2894" i="1" s="1"/>
  <c r="M2894" i="1"/>
  <c r="T2893" i="1"/>
  <c r="V2893" i="1" s="1"/>
  <c r="O2893" i="1" s="1"/>
  <c r="Q2893" i="1" s="1"/>
  <c r="S2893" i="1"/>
  <c r="P2893" i="1"/>
  <c r="N2893" i="1"/>
  <c r="U2893" i="1" s="1"/>
  <c r="M2893" i="1"/>
  <c r="S2892" i="1"/>
  <c r="P2892" i="1"/>
  <c r="N2892" i="1"/>
  <c r="U2892" i="1" s="1"/>
  <c r="M2892" i="1"/>
  <c r="T2892" i="1" s="1"/>
  <c r="V2892" i="1" s="1"/>
  <c r="O2892" i="1" s="1"/>
  <c r="U2891" i="1"/>
  <c r="S2891" i="1"/>
  <c r="P2891" i="1"/>
  <c r="N2891" i="1"/>
  <c r="M2891" i="1"/>
  <c r="S2890" i="1"/>
  <c r="P2890" i="1"/>
  <c r="N2890" i="1"/>
  <c r="U2890" i="1" s="1"/>
  <c r="M2890" i="1"/>
  <c r="U2889" i="1"/>
  <c r="S2889" i="1"/>
  <c r="P2889" i="1"/>
  <c r="N2889" i="1"/>
  <c r="M2889" i="1"/>
  <c r="S2888" i="1"/>
  <c r="P2888" i="1"/>
  <c r="N2888" i="1"/>
  <c r="U2888" i="1" s="1"/>
  <c r="W2888" i="1" s="1"/>
  <c r="M2888" i="1"/>
  <c r="T2888" i="1" s="1"/>
  <c r="T2887" i="1"/>
  <c r="S2887" i="1"/>
  <c r="P2887" i="1"/>
  <c r="N2887" i="1"/>
  <c r="U2887" i="1" s="1"/>
  <c r="W2887" i="1" s="1"/>
  <c r="M2887" i="1"/>
  <c r="S2886" i="1"/>
  <c r="P2886" i="1"/>
  <c r="N2886" i="1"/>
  <c r="U2886" i="1" s="1"/>
  <c r="M2886" i="1"/>
  <c r="T2886" i="1" s="1"/>
  <c r="V2886" i="1" s="1"/>
  <c r="O2886" i="1" s="1"/>
  <c r="T2885" i="1"/>
  <c r="S2885" i="1"/>
  <c r="P2885" i="1"/>
  <c r="N2885" i="1"/>
  <c r="U2885" i="1" s="1"/>
  <c r="W2885" i="1" s="1"/>
  <c r="Y2885" i="1" s="1"/>
  <c r="M2885" i="1"/>
  <c r="S2884" i="1"/>
  <c r="P2884" i="1"/>
  <c r="N2884" i="1"/>
  <c r="U2884" i="1" s="1"/>
  <c r="M2884" i="1"/>
  <c r="U2883" i="1"/>
  <c r="S2883" i="1"/>
  <c r="P2883" i="1"/>
  <c r="N2883" i="1"/>
  <c r="M2883" i="1"/>
  <c r="U2882" i="1"/>
  <c r="S2882" i="1"/>
  <c r="P2882" i="1"/>
  <c r="N2882" i="1"/>
  <c r="M2882" i="1"/>
  <c r="U2881" i="1"/>
  <c r="S2881" i="1"/>
  <c r="P2881" i="1"/>
  <c r="N2881" i="1"/>
  <c r="M2881" i="1"/>
  <c r="T2881" i="1" s="1"/>
  <c r="V2881" i="1" s="1"/>
  <c r="O2881" i="1" s="1"/>
  <c r="S2880" i="1"/>
  <c r="P2880" i="1"/>
  <c r="N2880" i="1"/>
  <c r="U2880" i="1" s="1"/>
  <c r="M2880" i="1"/>
  <c r="T2880" i="1" s="1"/>
  <c r="V2880" i="1" s="1"/>
  <c r="O2880" i="1" s="1"/>
  <c r="Q2880" i="1" s="1"/>
  <c r="S2879" i="1"/>
  <c r="P2879" i="1"/>
  <c r="N2879" i="1"/>
  <c r="U2879" i="1" s="1"/>
  <c r="M2879" i="1"/>
  <c r="T2879" i="1" s="1"/>
  <c r="V2879" i="1" s="1"/>
  <c r="O2879" i="1" s="1"/>
  <c r="Q2879" i="1" s="1"/>
  <c r="S2878" i="1"/>
  <c r="P2878" i="1"/>
  <c r="N2878" i="1"/>
  <c r="U2878" i="1" s="1"/>
  <c r="M2878" i="1"/>
  <c r="T2878" i="1" s="1"/>
  <c r="V2878" i="1" s="1"/>
  <c r="O2878" i="1" s="1"/>
  <c r="Q2878" i="1" s="1"/>
  <c r="S2877" i="1"/>
  <c r="P2877" i="1"/>
  <c r="N2877" i="1"/>
  <c r="U2877" i="1" s="1"/>
  <c r="M2877" i="1"/>
  <c r="T2877" i="1" s="1"/>
  <c r="V2877" i="1" s="1"/>
  <c r="O2877" i="1" s="1"/>
  <c r="Q2877" i="1" s="1"/>
  <c r="V2876" i="1"/>
  <c r="O2876" i="1" s="1"/>
  <c r="Q2876" i="1" s="1"/>
  <c r="U2876" i="1"/>
  <c r="S2876" i="1"/>
  <c r="P2876" i="1"/>
  <c r="N2876" i="1"/>
  <c r="M2876" i="1"/>
  <c r="T2876" i="1" s="1"/>
  <c r="S2875" i="1"/>
  <c r="P2875" i="1"/>
  <c r="N2875" i="1"/>
  <c r="U2875" i="1" s="1"/>
  <c r="M2875" i="1"/>
  <c r="S2874" i="1"/>
  <c r="P2874" i="1"/>
  <c r="N2874" i="1"/>
  <c r="U2874" i="1" s="1"/>
  <c r="M2874" i="1"/>
  <c r="U2873" i="1"/>
  <c r="S2873" i="1"/>
  <c r="P2873" i="1"/>
  <c r="N2873" i="1"/>
  <c r="M2873" i="1"/>
  <c r="T2873" i="1" s="1"/>
  <c r="V2873" i="1" s="1"/>
  <c r="O2873" i="1" s="1"/>
  <c r="T2872" i="1"/>
  <c r="S2872" i="1"/>
  <c r="P2872" i="1"/>
  <c r="N2872" i="1"/>
  <c r="U2872" i="1" s="1"/>
  <c r="W2872" i="1" s="1"/>
  <c r="M2872" i="1"/>
  <c r="S2871" i="1"/>
  <c r="P2871" i="1"/>
  <c r="N2871" i="1"/>
  <c r="U2871" i="1" s="1"/>
  <c r="M2871" i="1"/>
  <c r="T2871" i="1" s="1"/>
  <c r="V2871" i="1" s="1"/>
  <c r="O2871" i="1" s="1"/>
  <c r="U2870" i="1"/>
  <c r="S2870" i="1"/>
  <c r="P2870" i="1"/>
  <c r="N2870" i="1"/>
  <c r="M2870" i="1"/>
  <c r="S2869" i="1"/>
  <c r="P2869" i="1"/>
  <c r="N2869" i="1"/>
  <c r="U2869" i="1" s="1"/>
  <c r="W2869" i="1" s="1"/>
  <c r="M2869" i="1"/>
  <c r="T2869" i="1" s="1"/>
  <c r="S2868" i="1"/>
  <c r="P2868" i="1"/>
  <c r="N2868" i="1"/>
  <c r="U2868" i="1" s="1"/>
  <c r="M2868" i="1"/>
  <c r="T2867" i="1"/>
  <c r="S2867" i="1"/>
  <c r="P2867" i="1"/>
  <c r="N2867" i="1"/>
  <c r="U2867" i="1" s="1"/>
  <c r="W2867" i="1" s="1"/>
  <c r="X2867" i="1" s="1"/>
  <c r="M2867" i="1"/>
  <c r="T2866" i="1"/>
  <c r="S2866" i="1"/>
  <c r="P2866" i="1"/>
  <c r="N2866" i="1"/>
  <c r="U2866" i="1" s="1"/>
  <c r="W2866" i="1" s="1"/>
  <c r="M2866" i="1"/>
  <c r="S2865" i="1"/>
  <c r="P2865" i="1"/>
  <c r="N2865" i="1"/>
  <c r="U2865" i="1" s="1"/>
  <c r="M2865" i="1"/>
  <c r="T2865" i="1" s="1"/>
  <c r="V2865" i="1" s="1"/>
  <c r="O2865" i="1" s="1"/>
  <c r="Q2865" i="1" s="1"/>
  <c r="S2864" i="1"/>
  <c r="P2864" i="1"/>
  <c r="N2864" i="1"/>
  <c r="U2864" i="1" s="1"/>
  <c r="M2864" i="1"/>
  <c r="T2864" i="1" s="1"/>
  <c r="S2863" i="1"/>
  <c r="P2863" i="1"/>
  <c r="N2863" i="1"/>
  <c r="U2863" i="1" s="1"/>
  <c r="W2863" i="1" s="1"/>
  <c r="M2863" i="1"/>
  <c r="T2863" i="1" s="1"/>
  <c r="S2862" i="1"/>
  <c r="P2862" i="1"/>
  <c r="N2862" i="1"/>
  <c r="U2862" i="1" s="1"/>
  <c r="M2862" i="1"/>
  <c r="S2861" i="1"/>
  <c r="P2861" i="1"/>
  <c r="N2861" i="1"/>
  <c r="U2861" i="1" s="1"/>
  <c r="M2861" i="1"/>
  <c r="T2861" i="1" s="1"/>
  <c r="S2860" i="1"/>
  <c r="P2860" i="1"/>
  <c r="N2860" i="1"/>
  <c r="U2860" i="1" s="1"/>
  <c r="M2860" i="1"/>
  <c r="S2859" i="1"/>
  <c r="P2859" i="1"/>
  <c r="N2859" i="1"/>
  <c r="U2859" i="1" s="1"/>
  <c r="M2859" i="1"/>
  <c r="T2859" i="1" s="1"/>
  <c r="S2858" i="1"/>
  <c r="P2858" i="1"/>
  <c r="N2858" i="1"/>
  <c r="U2858" i="1" s="1"/>
  <c r="M2858" i="1"/>
  <c r="T2858" i="1" s="1"/>
  <c r="V2858" i="1" s="1"/>
  <c r="O2858" i="1" s="1"/>
  <c r="Q2858" i="1" s="1"/>
  <c r="S2857" i="1"/>
  <c r="P2857" i="1"/>
  <c r="N2857" i="1"/>
  <c r="U2857" i="1" s="1"/>
  <c r="M2857" i="1"/>
  <c r="T2857" i="1" s="1"/>
  <c r="T2856" i="1"/>
  <c r="S2856" i="1"/>
  <c r="P2856" i="1"/>
  <c r="N2856" i="1"/>
  <c r="U2856" i="1" s="1"/>
  <c r="M2856" i="1"/>
  <c r="S2855" i="1"/>
  <c r="P2855" i="1"/>
  <c r="N2855" i="1"/>
  <c r="U2855" i="1" s="1"/>
  <c r="M2855" i="1"/>
  <c r="T2855" i="1" s="1"/>
  <c r="V2855" i="1" s="1"/>
  <c r="O2855" i="1" s="1"/>
  <c r="S2854" i="1"/>
  <c r="P2854" i="1"/>
  <c r="N2854" i="1"/>
  <c r="U2854" i="1" s="1"/>
  <c r="M2854" i="1"/>
  <c r="S2853" i="1"/>
  <c r="P2853" i="1"/>
  <c r="N2853" i="1"/>
  <c r="U2853" i="1" s="1"/>
  <c r="W2853" i="1" s="1"/>
  <c r="M2853" i="1"/>
  <c r="T2853" i="1" s="1"/>
  <c r="U2852" i="1"/>
  <c r="S2852" i="1"/>
  <c r="P2852" i="1"/>
  <c r="N2852" i="1"/>
  <c r="M2852" i="1"/>
  <c r="T2851" i="1"/>
  <c r="S2851" i="1"/>
  <c r="P2851" i="1"/>
  <c r="N2851" i="1"/>
  <c r="U2851" i="1" s="1"/>
  <c r="W2851" i="1" s="1"/>
  <c r="X2851" i="1" s="1"/>
  <c r="M2851" i="1"/>
  <c r="T2850" i="1"/>
  <c r="S2850" i="1"/>
  <c r="P2850" i="1"/>
  <c r="N2850" i="1"/>
  <c r="U2850" i="1" s="1"/>
  <c r="W2850" i="1" s="1"/>
  <c r="M2850" i="1"/>
  <c r="S2849" i="1"/>
  <c r="P2849" i="1"/>
  <c r="N2849" i="1"/>
  <c r="U2849" i="1" s="1"/>
  <c r="M2849" i="1"/>
  <c r="T2849" i="1" s="1"/>
  <c r="V2849" i="1" s="1"/>
  <c r="O2849" i="1" s="1"/>
  <c r="Q2849" i="1" s="1"/>
  <c r="S2848" i="1"/>
  <c r="P2848" i="1"/>
  <c r="N2848" i="1"/>
  <c r="U2848" i="1" s="1"/>
  <c r="M2848" i="1"/>
  <c r="T2848" i="1" s="1"/>
  <c r="S2847" i="1"/>
  <c r="P2847" i="1"/>
  <c r="N2847" i="1"/>
  <c r="U2847" i="1" s="1"/>
  <c r="W2847" i="1" s="1"/>
  <c r="M2847" i="1"/>
  <c r="T2847" i="1" s="1"/>
  <c r="S2846" i="1"/>
  <c r="P2846" i="1"/>
  <c r="N2846" i="1"/>
  <c r="U2846" i="1" s="1"/>
  <c r="M2846" i="1"/>
  <c r="S2845" i="1"/>
  <c r="P2845" i="1"/>
  <c r="N2845" i="1"/>
  <c r="U2845" i="1" s="1"/>
  <c r="M2845" i="1"/>
  <c r="T2845" i="1" s="1"/>
  <c r="S2844" i="1"/>
  <c r="P2844" i="1"/>
  <c r="N2844" i="1"/>
  <c r="U2844" i="1" s="1"/>
  <c r="M2844" i="1"/>
  <c r="U2843" i="1"/>
  <c r="S2843" i="1"/>
  <c r="P2843" i="1"/>
  <c r="N2843" i="1"/>
  <c r="M2843" i="1"/>
  <c r="T2843" i="1" s="1"/>
  <c r="V2843" i="1" s="1"/>
  <c r="O2843" i="1" s="1"/>
  <c r="Q2843" i="1" s="1"/>
  <c r="T2842" i="1"/>
  <c r="V2842" i="1" s="1"/>
  <c r="O2842" i="1" s="1"/>
  <c r="Q2842" i="1" s="1"/>
  <c r="S2842" i="1"/>
  <c r="P2842" i="1"/>
  <c r="N2842" i="1"/>
  <c r="U2842" i="1" s="1"/>
  <c r="M2842" i="1"/>
  <c r="M2647" i="1"/>
  <c r="T2647" i="1" s="1"/>
  <c r="N2647" i="1"/>
  <c r="P2647" i="1"/>
  <c r="S2647" i="1"/>
  <c r="U2647" i="1"/>
  <c r="I157" i="5"/>
  <c r="H157" i="5"/>
  <c r="G157" i="5"/>
  <c r="J157" i="5" s="1"/>
  <c r="I156" i="5"/>
  <c r="H156" i="5"/>
  <c r="G156" i="5"/>
  <c r="I155" i="5"/>
  <c r="H155" i="5"/>
  <c r="G155" i="5"/>
  <c r="I154" i="5"/>
  <c r="H154" i="5"/>
  <c r="G154" i="5"/>
  <c r="I153" i="5"/>
  <c r="H153" i="5"/>
  <c r="G153" i="5"/>
  <c r="J153" i="5" s="1"/>
  <c r="I152" i="5"/>
  <c r="H152" i="5"/>
  <c r="G152" i="5"/>
  <c r="J152" i="5" s="1"/>
  <c r="I151" i="5"/>
  <c r="H151" i="5"/>
  <c r="G151" i="5"/>
  <c r="I150" i="5"/>
  <c r="H150" i="5"/>
  <c r="G150" i="5"/>
  <c r="I149" i="5"/>
  <c r="H149" i="5"/>
  <c r="G149" i="5"/>
  <c r="I148" i="5"/>
  <c r="H148" i="5"/>
  <c r="G148" i="5"/>
  <c r="I147" i="5"/>
  <c r="H147" i="5"/>
  <c r="G147" i="5"/>
  <c r="I146" i="5"/>
  <c r="H146" i="5"/>
  <c r="G146" i="5"/>
  <c r="D149" i="5"/>
  <c r="D147" i="5"/>
  <c r="D156" i="5"/>
  <c r="D154" i="5"/>
  <c r="D153" i="5"/>
  <c r="D157" i="5"/>
  <c r="D152" i="5"/>
  <c r="D146" i="5"/>
  <c r="D151" i="5"/>
  <c r="D155" i="5"/>
  <c r="D148" i="5"/>
  <c r="D150" i="5"/>
  <c r="J159" i="5" l="1"/>
  <c r="J167" i="5"/>
  <c r="J148" i="5"/>
  <c r="J156" i="5"/>
  <c r="J160" i="5"/>
  <c r="J168" i="5"/>
  <c r="J163" i="5"/>
  <c r="J171" i="5"/>
  <c r="J149" i="5"/>
  <c r="J166" i="5"/>
  <c r="J161" i="5"/>
  <c r="J169" i="5"/>
  <c r="J164" i="5"/>
  <c r="J172" i="5"/>
  <c r="J150" i="5"/>
  <c r="J151" i="5"/>
  <c r="J146" i="5"/>
  <c r="J154" i="5"/>
  <c r="J147" i="5"/>
  <c r="J155" i="5"/>
  <c r="W2895" i="1"/>
  <c r="R2858" i="1"/>
  <c r="R2893" i="1"/>
  <c r="W2843" i="1"/>
  <c r="X2843" i="1" s="1"/>
  <c r="V2898" i="1"/>
  <c r="O2898" i="1" s="1"/>
  <c r="W2849" i="1"/>
  <c r="X2849" i="1" s="1"/>
  <c r="V2872" i="1"/>
  <c r="O2872" i="1" s="1"/>
  <c r="Q2872" i="1" s="1"/>
  <c r="W2857" i="1"/>
  <c r="Q2886" i="1"/>
  <c r="V2888" i="1"/>
  <c r="O2888" i="1" s="1"/>
  <c r="Q2888" i="1" s="1"/>
  <c r="R2888" i="1" s="1"/>
  <c r="W2900" i="1"/>
  <c r="W2910" i="1"/>
  <c r="R2911" i="1"/>
  <c r="W2881" i="1"/>
  <c r="X2881" i="1" s="1"/>
  <c r="W2879" i="1"/>
  <c r="X2879" i="1" s="1"/>
  <c r="V2928" i="1"/>
  <c r="O2928" i="1" s="1"/>
  <c r="Q2928" i="1" s="1"/>
  <c r="W2934" i="1"/>
  <c r="V2936" i="1"/>
  <c r="O2936" i="1" s="1"/>
  <c r="Q2936" i="1" s="1"/>
  <c r="R2936" i="1" s="1"/>
  <c r="V2903" i="1"/>
  <c r="O2903" i="1" s="1"/>
  <c r="Q2903" i="1" s="1"/>
  <c r="R2903" i="1" s="1"/>
  <c r="V2908" i="1"/>
  <c r="O2908" i="1" s="1"/>
  <c r="V2919" i="1"/>
  <c r="O2919" i="1" s="1"/>
  <c r="Q2919" i="1" s="1"/>
  <c r="R2919" i="1" s="1"/>
  <c r="W2842" i="1"/>
  <c r="X2842" i="1" s="1"/>
  <c r="V2845" i="1"/>
  <c r="O2845" i="1" s="1"/>
  <c r="V2861" i="1"/>
  <c r="O2861" i="1" s="1"/>
  <c r="W2893" i="1"/>
  <c r="X2893" i="1" s="1"/>
  <c r="W2647" i="1"/>
  <c r="V2851" i="1"/>
  <c r="O2851" i="1" s="1"/>
  <c r="Q2851" i="1" s="1"/>
  <c r="R2851" i="1" s="1"/>
  <c r="V2853" i="1"/>
  <c r="O2853" i="1" s="1"/>
  <c r="V2869" i="1"/>
  <c r="O2869" i="1" s="1"/>
  <c r="V2902" i="1"/>
  <c r="O2902" i="1" s="1"/>
  <c r="Q2902" i="1" s="1"/>
  <c r="V2918" i="1"/>
  <c r="O2918" i="1" s="1"/>
  <c r="Q2918" i="1" s="1"/>
  <c r="Q2944" i="1"/>
  <c r="V2867" i="1"/>
  <c r="O2867" i="1" s="1"/>
  <c r="Q2867" i="1" s="1"/>
  <c r="R2867" i="1" s="1"/>
  <c r="V2896" i="1"/>
  <c r="O2896" i="1" s="1"/>
  <c r="Q2896" i="1" s="1"/>
  <c r="V2906" i="1"/>
  <c r="O2906" i="1" s="1"/>
  <c r="W2858" i="1"/>
  <c r="W2876" i="1"/>
  <c r="Y2876" i="1" s="1"/>
  <c r="W2878" i="1"/>
  <c r="X2878" i="1" s="1"/>
  <c r="V2894" i="1"/>
  <c r="O2894" i="1" s="1"/>
  <c r="Q2894" i="1" s="1"/>
  <c r="V2914" i="1"/>
  <c r="O2914" i="1" s="1"/>
  <c r="W2930" i="1"/>
  <c r="Y2930" i="1" s="1"/>
  <c r="W2938" i="1"/>
  <c r="Y2938" i="1" s="1"/>
  <c r="V2940" i="1"/>
  <c r="O2940" i="1" s="1"/>
  <c r="R2928" i="1"/>
  <c r="W2865" i="1"/>
  <c r="R2865" i="1" s="1"/>
  <c r="W2916" i="1"/>
  <c r="W2924" i="1"/>
  <c r="W2925" i="1"/>
  <c r="R2925" i="1" s="1"/>
  <c r="W2933" i="1"/>
  <c r="R2933" i="1" s="1"/>
  <c r="W2941" i="1"/>
  <c r="X2941" i="1" s="1"/>
  <c r="X2853" i="1"/>
  <c r="Y2853" i="1"/>
  <c r="Y2857" i="1"/>
  <c r="X2857" i="1"/>
  <c r="X2869" i="1"/>
  <c r="Y2869" i="1"/>
  <c r="Y2872" i="1"/>
  <c r="X2872" i="1"/>
  <c r="R2880" i="1"/>
  <c r="W2856" i="1"/>
  <c r="V2856" i="1"/>
  <c r="O2856" i="1" s="1"/>
  <c r="Q2856" i="1" s="1"/>
  <c r="V2857" i="1"/>
  <c r="O2857" i="1" s="1"/>
  <c r="Q2857" i="1" s="1"/>
  <c r="R2857" i="1" s="1"/>
  <c r="R2877" i="1"/>
  <c r="W2848" i="1"/>
  <c r="V2848" i="1"/>
  <c r="O2848" i="1" s="1"/>
  <c r="Q2848" i="1" s="1"/>
  <c r="Y2850" i="1"/>
  <c r="X2850" i="1"/>
  <c r="Y2866" i="1"/>
  <c r="X2866" i="1"/>
  <c r="R2872" i="1"/>
  <c r="Y2887" i="1"/>
  <c r="X2887" i="1"/>
  <c r="W2864" i="1"/>
  <c r="V2864" i="1"/>
  <c r="O2864" i="1" s="1"/>
  <c r="Q2864" i="1" s="1"/>
  <c r="V2847" i="1"/>
  <c r="O2847" i="1" s="1"/>
  <c r="Q2847" i="1" s="1"/>
  <c r="R2847" i="1" s="1"/>
  <c r="Y2858" i="1"/>
  <c r="X2858" i="1"/>
  <c r="V2863" i="1"/>
  <c r="O2863" i="1" s="1"/>
  <c r="Q2863" i="1" s="1"/>
  <c r="R2863" i="1" s="1"/>
  <c r="V2859" i="1"/>
  <c r="O2859" i="1" s="1"/>
  <c r="Q2859" i="1" s="1"/>
  <c r="W2859" i="1"/>
  <c r="X2847" i="1"/>
  <c r="Y2847" i="1"/>
  <c r="Y2863" i="1"/>
  <c r="X2863" i="1"/>
  <c r="Y2903" i="1"/>
  <c r="X2903" i="1"/>
  <c r="W2845" i="1"/>
  <c r="V2850" i="1"/>
  <c r="O2850" i="1" s="1"/>
  <c r="Q2850" i="1" s="1"/>
  <c r="R2850" i="1" s="1"/>
  <c r="W2855" i="1"/>
  <c r="W2861" i="1"/>
  <c r="Y2865" i="1"/>
  <c r="V2866" i="1"/>
  <c r="O2866" i="1" s="1"/>
  <c r="Q2866" i="1" s="1"/>
  <c r="R2866" i="1" s="1"/>
  <c r="W2871" i="1"/>
  <c r="Y2843" i="1"/>
  <c r="T2844" i="1"/>
  <c r="V2844" i="1" s="1"/>
  <c r="O2844" i="1" s="1"/>
  <c r="Q2844" i="1" s="1"/>
  <c r="Y2851" i="1"/>
  <c r="T2852" i="1"/>
  <c r="V2852" i="1" s="1"/>
  <c r="O2852" i="1" s="1"/>
  <c r="Q2852" i="1" s="1"/>
  <c r="T2860" i="1"/>
  <c r="V2860" i="1" s="1"/>
  <c r="O2860" i="1" s="1"/>
  <c r="Q2860" i="1" s="1"/>
  <c r="Y2867" i="1"/>
  <c r="T2868" i="1"/>
  <c r="V2868" i="1" s="1"/>
  <c r="O2868" i="1" s="1"/>
  <c r="Q2868" i="1" s="1"/>
  <c r="Q2873" i="1"/>
  <c r="R2873" i="1" s="1"/>
  <c r="W2873" i="1"/>
  <c r="W2875" i="1"/>
  <c r="T2883" i="1"/>
  <c r="V2883" i="1" s="1"/>
  <c r="O2883" i="1" s="1"/>
  <c r="Q2883" i="1" s="1"/>
  <c r="Y2895" i="1"/>
  <c r="X2895" i="1"/>
  <c r="W2896" i="1"/>
  <c r="R2896" i="1" s="1"/>
  <c r="W2904" i="1"/>
  <c r="V2904" i="1"/>
  <c r="O2904" i="1" s="1"/>
  <c r="Q2904" i="1" s="1"/>
  <c r="W2917" i="1"/>
  <c r="V2917" i="1"/>
  <c r="O2917" i="1" s="1"/>
  <c r="Q2917" i="1" s="1"/>
  <c r="T2921" i="1"/>
  <c r="V2921" i="1" s="1"/>
  <c r="O2921" i="1" s="1"/>
  <c r="Q2921" i="1" s="1"/>
  <c r="Y2924" i="1"/>
  <c r="X2924" i="1"/>
  <c r="Q2945" i="1"/>
  <c r="T2945" i="1"/>
  <c r="V2945" i="1" s="1"/>
  <c r="O2945" i="1" s="1"/>
  <c r="X2936" i="1"/>
  <c r="Y2936" i="1"/>
  <c r="V2647" i="1"/>
  <c r="O2647" i="1" s="1"/>
  <c r="Q2647" i="1" s="1"/>
  <c r="R2647" i="1" s="1"/>
  <c r="Q2845" i="1"/>
  <c r="R2845" i="1" s="1"/>
  <c r="T2846" i="1"/>
  <c r="V2846" i="1" s="1"/>
  <c r="O2846" i="1" s="1"/>
  <c r="Q2846" i="1" s="1"/>
  <c r="Q2853" i="1"/>
  <c r="R2853" i="1" s="1"/>
  <c r="T2854" i="1"/>
  <c r="V2854" i="1" s="1"/>
  <c r="O2854" i="1" s="1"/>
  <c r="Q2854" i="1" s="1"/>
  <c r="Q2861" i="1"/>
  <c r="T2862" i="1"/>
  <c r="V2862" i="1" s="1"/>
  <c r="O2862" i="1" s="1"/>
  <c r="Q2862" i="1" s="1"/>
  <c r="Q2869" i="1"/>
  <c r="R2869" i="1" s="1"/>
  <c r="T2870" i="1"/>
  <c r="V2870" i="1" s="1"/>
  <c r="O2870" i="1" s="1"/>
  <c r="Q2870" i="1" s="1"/>
  <c r="T2874" i="1"/>
  <c r="X2876" i="1"/>
  <c r="V2887" i="1"/>
  <c r="O2887" i="1" s="1"/>
  <c r="Q2887" i="1" s="1"/>
  <c r="R2887" i="1" s="1"/>
  <c r="T2890" i="1"/>
  <c r="V2890" i="1" s="1"/>
  <c r="O2890" i="1" s="1"/>
  <c r="Q2890" i="1" s="1"/>
  <c r="R2890" i="1" s="1"/>
  <c r="Y2893" i="1"/>
  <c r="W2898" i="1"/>
  <c r="Y2910" i="1"/>
  <c r="X2910" i="1"/>
  <c r="W2920" i="1"/>
  <c r="V2920" i="1"/>
  <c r="O2920" i="1" s="1"/>
  <c r="Q2920" i="1" s="1"/>
  <c r="Q2930" i="1"/>
  <c r="R2930" i="1" s="1"/>
  <c r="Y2934" i="1"/>
  <c r="X2934" i="1"/>
  <c r="T2937" i="1"/>
  <c r="V2937" i="1" s="1"/>
  <c r="O2937" i="1" s="1"/>
  <c r="Q2937" i="1" s="1"/>
  <c r="W2940" i="1"/>
  <c r="W2942" i="1"/>
  <c r="V2942" i="1"/>
  <c r="O2942" i="1" s="1"/>
  <c r="Y2900" i="1"/>
  <c r="X2900" i="1"/>
  <c r="Y2943" i="1"/>
  <c r="X2943" i="1"/>
  <c r="Q2875" i="1"/>
  <c r="T2875" i="1"/>
  <c r="V2875" i="1" s="1"/>
  <c r="O2875" i="1" s="1"/>
  <c r="W2880" i="1"/>
  <c r="V2885" i="1"/>
  <c r="O2885" i="1" s="1"/>
  <c r="Q2885" i="1" s="1"/>
  <c r="R2885" i="1" s="1"/>
  <c r="X2888" i="1"/>
  <c r="Y2888" i="1"/>
  <c r="W2909" i="1"/>
  <c r="V2909" i="1"/>
  <c r="O2909" i="1" s="1"/>
  <c r="Q2909" i="1" s="1"/>
  <c r="R2909" i="1" s="1"/>
  <c r="Q2913" i="1"/>
  <c r="T2913" i="1"/>
  <c r="V2913" i="1" s="1"/>
  <c r="O2913" i="1" s="1"/>
  <c r="Y2916" i="1"/>
  <c r="X2916" i="1"/>
  <c r="V2924" i="1"/>
  <c r="O2924" i="1" s="1"/>
  <c r="W2935" i="1"/>
  <c r="R2935" i="1" s="1"/>
  <c r="V2938" i="1"/>
  <c r="O2938" i="1" s="1"/>
  <c r="Q2938" i="1" s="1"/>
  <c r="R2938" i="1" s="1"/>
  <c r="W2889" i="1"/>
  <c r="T2897" i="1"/>
  <c r="V2897" i="1" s="1"/>
  <c r="O2897" i="1" s="1"/>
  <c r="Q2897" i="1" s="1"/>
  <c r="Q2871" i="1"/>
  <c r="R2871" i="1" s="1"/>
  <c r="X2885" i="1"/>
  <c r="T2889" i="1"/>
  <c r="V2889" i="1" s="1"/>
  <c r="O2889" i="1" s="1"/>
  <c r="Q2889" i="1" s="1"/>
  <c r="W2894" i="1"/>
  <c r="Y2911" i="1"/>
  <c r="X2911" i="1"/>
  <c r="W2914" i="1"/>
  <c r="Q2926" i="1"/>
  <c r="X2928" i="1"/>
  <c r="Y2928" i="1"/>
  <c r="X2938" i="1"/>
  <c r="W2945" i="1"/>
  <c r="Y2919" i="1"/>
  <c r="X2919" i="1"/>
  <c r="Q2855" i="1"/>
  <c r="W2877" i="1"/>
  <c r="Q2881" i="1"/>
  <c r="W2902" i="1"/>
  <c r="V2910" i="1"/>
  <c r="O2910" i="1" s="1"/>
  <c r="Q2910" i="1" s="1"/>
  <c r="R2910" i="1" s="1"/>
  <c r="W2912" i="1"/>
  <c r="V2912" i="1"/>
  <c r="O2912" i="1" s="1"/>
  <c r="Q2912" i="1" s="1"/>
  <c r="V2922" i="1"/>
  <c r="O2922" i="1" s="1"/>
  <c r="Q2922" i="1" s="1"/>
  <c r="W2922" i="1"/>
  <c r="W2926" i="1"/>
  <c r="Q2929" i="1"/>
  <c r="T2929" i="1"/>
  <c r="V2929" i="1" s="1"/>
  <c r="O2929" i="1" s="1"/>
  <c r="W2932" i="1"/>
  <c r="V2934" i="1"/>
  <c r="O2934" i="1" s="1"/>
  <c r="Q2934" i="1" s="1"/>
  <c r="R2934" i="1" s="1"/>
  <c r="Y2941" i="1"/>
  <c r="V2946" i="1"/>
  <c r="O2946" i="1" s="1"/>
  <c r="Q2946" i="1" s="1"/>
  <c r="W2946" i="1"/>
  <c r="Y2908" i="1"/>
  <c r="X2908" i="1"/>
  <c r="W2927" i="1"/>
  <c r="Q2942" i="1"/>
  <c r="R2942" i="1" s="1"/>
  <c r="W2890" i="1"/>
  <c r="W2901" i="1"/>
  <c r="V2901" i="1"/>
  <c r="O2901" i="1" s="1"/>
  <c r="Q2901" i="1" s="1"/>
  <c r="T2905" i="1"/>
  <c r="V2905" i="1" s="1"/>
  <c r="O2905" i="1" s="1"/>
  <c r="Q2905" i="1" s="1"/>
  <c r="T2882" i="1"/>
  <c r="T2884" i="1"/>
  <c r="V2884" i="1" s="1"/>
  <c r="O2884" i="1" s="1"/>
  <c r="Q2884" i="1" s="1"/>
  <c r="W2886" i="1"/>
  <c r="W2892" i="1"/>
  <c r="V2895" i="1"/>
  <c r="O2895" i="1" s="1"/>
  <c r="Q2895" i="1" s="1"/>
  <c r="R2895" i="1" s="1"/>
  <c r="W2906" i="1"/>
  <c r="W2913" i="1"/>
  <c r="W2915" i="1"/>
  <c r="W2918" i="1"/>
  <c r="X2930" i="1"/>
  <c r="W2944" i="1"/>
  <c r="R2944" i="1" s="1"/>
  <c r="T2891" i="1"/>
  <c r="V2891" i="1" s="1"/>
  <c r="O2891" i="1" s="1"/>
  <c r="Q2891" i="1" s="1"/>
  <c r="Q2898" i="1"/>
  <c r="R2898" i="1" s="1"/>
  <c r="T2899" i="1"/>
  <c r="V2899" i="1" s="1"/>
  <c r="O2899" i="1" s="1"/>
  <c r="Q2899" i="1" s="1"/>
  <c r="Q2906" i="1"/>
  <c r="T2907" i="1"/>
  <c r="V2907" i="1" s="1"/>
  <c r="O2907" i="1" s="1"/>
  <c r="Q2907" i="1" s="1"/>
  <c r="Q2914" i="1"/>
  <c r="R2914" i="1" s="1"/>
  <c r="T2915" i="1"/>
  <c r="V2915" i="1" s="1"/>
  <c r="O2915" i="1" s="1"/>
  <c r="Q2915" i="1" s="1"/>
  <c r="R2915" i="1" s="1"/>
  <c r="T2923" i="1"/>
  <c r="V2923" i="1" s="1"/>
  <c r="O2923" i="1" s="1"/>
  <c r="Q2923" i="1" s="1"/>
  <c r="T2931" i="1"/>
  <c r="V2931" i="1" s="1"/>
  <c r="O2931" i="1" s="1"/>
  <c r="Q2931" i="1" s="1"/>
  <c r="T2939" i="1"/>
  <c r="V2939" i="1" s="1"/>
  <c r="O2939" i="1" s="1"/>
  <c r="Q2939" i="1" s="1"/>
  <c r="T2947" i="1"/>
  <c r="V2947" i="1" s="1"/>
  <c r="O2947" i="1" s="1"/>
  <c r="Q2947" i="1" s="1"/>
  <c r="Q2943" i="1"/>
  <c r="R2943" i="1" s="1"/>
  <c r="Q2892" i="1"/>
  <c r="R2892" i="1" s="1"/>
  <c r="Q2900" i="1"/>
  <c r="R2900" i="1" s="1"/>
  <c r="Q2908" i="1"/>
  <c r="R2908" i="1" s="1"/>
  <c r="Q2916" i="1"/>
  <c r="R2916" i="1" s="1"/>
  <c r="Q2924" i="1"/>
  <c r="R2924" i="1" s="1"/>
  <c r="Q2932" i="1"/>
  <c r="Q2940" i="1"/>
  <c r="R2940" i="1" s="1"/>
  <c r="Y2647" i="1"/>
  <c r="X2647" i="1"/>
  <c r="I144" i="5"/>
  <c r="H144" i="5"/>
  <c r="G144" i="5"/>
  <c r="I143" i="5"/>
  <c r="H143" i="5"/>
  <c r="G143" i="5"/>
  <c r="I142" i="5"/>
  <c r="H142" i="5"/>
  <c r="G142" i="5"/>
  <c r="I141" i="5"/>
  <c r="H141" i="5"/>
  <c r="G141" i="5"/>
  <c r="I140" i="5"/>
  <c r="H140" i="5"/>
  <c r="G140" i="5"/>
  <c r="I139" i="5"/>
  <c r="H139" i="5"/>
  <c r="G139" i="5"/>
  <c r="I138" i="5"/>
  <c r="H138" i="5"/>
  <c r="G138" i="5"/>
  <c r="I137" i="5"/>
  <c r="H137" i="5"/>
  <c r="G137" i="5"/>
  <c r="I136" i="5"/>
  <c r="H136" i="5"/>
  <c r="G136" i="5"/>
  <c r="I135" i="5"/>
  <c r="H135" i="5"/>
  <c r="G135" i="5"/>
  <c r="I134" i="5"/>
  <c r="H134" i="5"/>
  <c r="G134" i="5"/>
  <c r="I133" i="5"/>
  <c r="H133" i="5"/>
  <c r="G133" i="5"/>
  <c r="I132" i="5"/>
  <c r="H132" i="5"/>
  <c r="G132" i="5"/>
  <c r="I131" i="5"/>
  <c r="H131" i="5"/>
  <c r="G131" i="5"/>
  <c r="I130" i="5"/>
  <c r="H130" i="5"/>
  <c r="G130" i="5"/>
  <c r="I129" i="5"/>
  <c r="H129" i="5"/>
  <c r="G129" i="5"/>
  <c r="I128" i="5"/>
  <c r="H128" i="5"/>
  <c r="G128" i="5"/>
  <c r="I127" i="5"/>
  <c r="H127" i="5"/>
  <c r="G127" i="5"/>
  <c r="I126" i="5"/>
  <c r="H126" i="5"/>
  <c r="G126" i="5"/>
  <c r="I125" i="5"/>
  <c r="H125" i="5"/>
  <c r="G125" i="5"/>
  <c r="I124" i="5"/>
  <c r="H124" i="5"/>
  <c r="G124" i="5"/>
  <c r="I123" i="5"/>
  <c r="H123" i="5"/>
  <c r="G123" i="5"/>
  <c r="I122" i="5"/>
  <c r="H122" i="5"/>
  <c r="G122" i="5"/>
  <c r="I121" i="5"/>
  <c r="H121" i="5"/>
  <c r="G121" i="5"/>
  <c r="I120" i="5"/>
  <c r="H120" i="5"/>
  <c r="G120" i="5"/>
  <c r="I119" i="5"/>
  <c r="H119" i="5"/>
  <c r="G119" i="5"/>
  <c r="I118" i="5"/>
  <c r="H118" i="5"/>
  <c r="G118" i="5"/>
  <c r="I117" i="5"/>
  <c r="H117" i="5"/>
  <c r="G117" i="5"/>
  <c r="I116" i="5"/>
  <c r="H116" i="5"/>
  <c r="G116" i="5"/>
  <c r="I115" i="5"/>
  <c r="H115" i="5"/>
  <c r="G115" i="5"/>
  <c r="I114" i="5"/>
  <c r="H114" i="5"/>
  <c r="G114" i="5"/>
  <c r="I113" i="5"/>
  <c r="H113" i="5"/>
  <c r="G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13" i="5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1" i="2"/>
  <c r="J135" i="5" l="1"/>
  <c r="J143" i="5"/>
  <c r="J117" i="5"/>
  <c r="R2883" i="1"/>
  <c r="W2907" i="1"/>
  <c r="R2912" i="1"/>
  <c r="X2865" i="1"/>
  <c r="Y2881" i="1"/>
  <c r="R2848" i="1"/>
  <c r="Y2842" i="1"/>
  <c r="R2849" i="1"/>
  <c r="W2860" i="1"/>
  <c r="R2902" i="1"/>
  <c r="R2879" i="1"/>
  <c r="W2868" i="1"/>
  <c r="W2883" i="1"/>
  <c r="R2889" i="1"/>
  <c r="Y2878" i="1"/>
  <c r="R2876" i="1"/>
  <c r="R2878" i="1"/>
  <c r="R2907" i="1"/>
  <c r="R2932" i="1"/>
  <c r="R2881" i="1"/>
  <c r="R2904" i="1"/>
  <c r="Y2849" i="1"/>
  <c r="R2856" i="1"/>
  <c r="X2933" i="1"/>
  <c r="Y2933" i="1"/>
  <c r="R2842" i="1"/>
  <c r="R2843" i="1"/>
  <c r="R2945" i="1"/>
  <c r="W2870" i="1"/>
  <c r="Y2870" i="1" s="1"/>
  <c r="Y2879" i="1"/>
  <c r="X2925" i="1"/>
  <c r="Y2925" i="1"/>
  <c r="R2941" i="1"/>
  <c r="W2937" i="1"/>
  <c r="R2937" i="1" s="1"/>
  <c r="R2946" i="1"/>
  <c r="R2922" i="1"/>
  <c r="W2921" i="1"/>
  <c r="Y2921" i="1" s="1"/>
  <c r="R2868" i="1"/>
  <c r="R2906" i="1"/>
  <c r="Y2915" i="1"/>
  <c r="X2915" i="1"/>
  <c r="Y2922" i="1"/>
  <c r="X2922" i="1"/>
  <c r="Y2883" i="1"/>
  <c r="X2883" i="1"/>
  <c r="R2913" i="1"/>
  <c r="R2875" i="1"/>
  <c r="X2917" i="1"/>
  <c r="Y2917" i="1"/>
  <c r="Y2864" i="1"/>
  <c r="X2864" i="1"/>
  <c r="W2862" i="1"/>
  <c r="Y2860" i="1"/>
  <c r="X2860" i="1"/>
  <c r="Y2913" i="1"/>
  <c r="X2913" i="1"/>
  <c r="W2939" i="1"/>
  <c r="X2859" i="1"/>
  <c r="Y2859" i="1"/>
  <c r="X2894" i="1"/>
  <c r="Y2894" i="1"/>
  <c r="X2909" i="1"/>
  <c r="Y2909" i="1"/>
  <c r="Y2907" i="1"/>
  <c r="X2907" i="1"/>
  <c r="X2904" i="1"/>
  <c r="Y2904" i="1"/>
  <c r="Y2875" i="1"/>
  <c r="X2875" i="1"/>
  <c r="R2859" i="1"/>
  <c r="Y2868" i="1"/>
  <c r="X2868" i="1"/>
  <c r="Y2927" i="1"/>
  <c r="X2927" i="1"/>
  <c r="X2912" i="1"/>
  <c r="Y2912" i="1"/>
  <c r="R2855" i="1"/>
  <c r="R2926" i="1"/>
  <c r="W2891" i="1"/>
  <c r="W2905" i="1"/>
  <c r="V2874" i="1"/>
  <c r="O2874" i="1" s="1"/>
  <c r="Q2874" i="1" s="1"/>
  <c r="W2874" i="1"/>
  <c r="Y2873" i="1"/>
  <c r="X2873" i="1"/>
  <c r="W2846" i="1"/>
  <c r="R2846" i="1" s="1"/>
  <c r="W2844" i="1"/>
  <c r="R2844" i="1" s="1"/>
  <c r="V2882" i="1"/>
  <c r="O2882" i="1" s="1"/>
  <c r="Q2882" i="1" s="1"/>
  <c r="W2882" i="1"/>
  <c r="Y2855" i="1"/>
  <c r="X2855" i="1"/>
  <c r="W2947" i="1"/>
  <c r="R2947" i="1" s="1"/>
  <c r="Y2892" i="1"/>
  <c r="X2892" i="1"/>
  <c r="R2905" i="1"/>
  <c r="Y2932" i="1"/>
  <c r="X2932" i="1"/>
  <c r="W2929" i="1"/>
  <c r="W2923" i="1"/>
  <c r="R2923" i="1" s="1"/>
  <c r="Y2898" i="1"/>
  <c r="X2898" i="1"/>
  <c r="X2896" i="1"/>
  <c r="Y2896" i="1"/>
  <c r="X2871" i="1"/>
  <c r="Y2871" i="1"/>
  <c r="R2860" i="1"/>
  <c r="R2927" i="1"/>
  <c r="Y2906" i="1"/>
  <c r="X2906" i="1"/>
  <c r="Y2877" i="1"/>
  <c r="X2877" i="1"/>
  <c r="X2944" i="1"/>
  <c r="Y2944" i="1"/>
  <c r="X2886" i="1"/>
  <c r="Y2886" i="1"/>
  <c r="R2901" i="1"/>
  <c r="Y2902" i="1"/>
  <c r="X2902" i="1"/>
  <c r="X2921" i="1"/>
  <c r="R2920" i="1"/>
  <c r="W2884" i="1"/>
  <c r="R2884" i="1" s="1"/>
  <c r="W2854" i="1"/>
  <c r="Y2856" i="1"/>
  <c r="X2856" i="1"/>
  <c r="R2921" i="1"/>
  <c r="W2852" i="1"/>
  <c r="R2852" i="1" s="1"/>
  <c r="X2861" i="1"/>
  <c r="Y2861" i="1"/>
  <c r="R2862" i="1"/>
  <c r="Y2935" i="1"/>
  <c r="X2935" i="1"/>
  <c r="X2901" i="1"/>
  <c r="Y2901" i="1"/>
  <c r="R2894" i="1"/>
  <c r="W2899" i="1"/>
  <c r="Y2914" i="1"/>
  <c r="X2914" i="1"/>
  <c r="Y2889" i="1"/>
  <c r="X2889" i="1"/>
  <c r="X2880" i="1"/>
  <c r="Y2880" i="1"/>
  <c r="Y2942" i="1"/>
  <c r="X2942" i="1"/>
  <c r="X2920" i="1"/>
  <c r="Y2920" i="1"/>
  <c r="Y2918" i="1"/>
  <c r="X2918" i="1"/>
  <c r="Y2890" i="1"/>
  <c r="X2890" i="1"/>
  <c r="Y2946" i="1"/>
  <c r="X2946" i="1"/>
  <c r="Y2926" i="1"/>
  <c r="X2926" i="1"/>
  <c r="W2897" i="1"/>
  <c r="R2897" i="1" s="1"/>
  <c r="Y2945" i="1"/>
  <c r="X2945" i="1"/>
  <c r="R2886" i="1"/>
  <c r="Y2940" i="1"/>
  <c r="X2940" i="1"/>
  <c r="R2918" i="1"/>
  <c r="R2861" i="1"/>
  <c r="W2931" i="1"/>
  <c r="R2917" i="1"/>
  <c r="X2845" i="1"/>
  <c r="Y2845" i="1"/>
  <c r="R2864" i="1"/>
  <c r="Y2848" i="1"/>
  <c r="X2848" i="1"/>
  <c r="J127" i="5"/>
  <c r="J133" i="5"/>
  <c r="J121" i="5"/>
  <c r="J124" i="5"/>
  <c r="J132" i="5"/>
  <c r="J138" i="5"/>
  <c r="J120" i="5"/>
  <c r="J131" i="5"/>
  <c r="J126" i="5"/>
  <c r="J134" i="5"/>
  <c r="J122" i="5"/>
  <c r="J140" i="5"/>
  <c r="J142" i="5"/>
  <c r="J141" i="5"/>
  <c r="J119" i="5"/>
  <c r="J114" i="5"/>
  <c r="J113" i="5"/>
  <c r="J136" i="5"/>
  <c r="J137" i="5"/>
  <c r="J128" i="5"/>
  <c r="J130" i="5"/>
  <c r="J129" i="5"/>
  <c r="J123" i="5"/>
  <c r="J139" i="5"/>
  <c r="J118" i="5"/>
  <c r="J116" i="5"/>
  <c r="J125" i="5"/>
  <c r="J115" i="5"/>
  <c r="J144" i="5"/>
  <c r="I111" i="5"/>
  <c r="H111" i="5"/>
  <c r="G111" i="5"/>
  <c r="I110" i="5"/>
  <c r="H110" i="5"/>
  <c r="G110" i="5"/>
  <c r="I109" i="5"/>
  <c r="H109" i="5"/>
  <c r="G109" i="5"/>
  <c r="I108" i="5"/>
  <c r="H108" i="5"/>
  <c r="G108" i="5"/>
  <c r="I107" i="5"/>
  <c r="H107" i="5"/>
  <c r="G107" i="5"/>
  <c r="I106" i="5"/>
  <c r="H106" i="5"/>
  <c r="G106" i="5"/>
  <c r="I105" i="5"/>
  <c r="H105" i="5"/>
  <c r="G105" i="5"/>
  <c r="I104" i="5"/>
  <c r="H104" i="5"/>
  <c r="G104" i="5"/>
  <c r="I103" i="5"/>
  <c r="H103" i="5"/>
  <c r="G103" i="5"/>
  <c r="I102" i="5"/>
  <c r="H102" i="5"/>
  <c r="G102" i="5"/>
  <c r="I101" i="5"/>
  <c r="H101" i="5"/>
  <c r="G101" i="5"/>
  <c r="I100" i="5"/>
  <c r="H100" i="5"/>
  <c r="G100" i="5"/>
  <c r="I99" i="5"/>
  <c r="H99" i="5"/>
  <c r="G99" i="5"/>
  <c r="I98" i="5"/>
  <c r="H98" i="5"/>
  <c r="G98" i="5"/>
  <c r="I97" i="5"/>
  <c r="H97" i="5"/>
  <c r="G97" i="5"/>
  <c r="I96" i="5"/>
  <c r="H96" i="5"/>
  <c r="G96" i="5"/>
  <c r="I94" i="5"/>
  <c r="H94" i="5"/>
  <c r="G94" i="5"/>
  <c r="I93" i="5"/>
  <c r="H93" i="5"/>
  <c r="G93" i="5"/>
  <c r="I92" i="5"/>
  <c r="H92" i="5"/>
  <c r="G92" i="5"/>
  <c r="I91" i="5"/>
  <c r="H91" i="5"/>
  <c r="G91" i="5"/>
  <c r="I90" i="5"/>
  <c r="H90" i="5"/>
  <c r="G90" i="5"/>
  <c r="I89" i="5"/>
  <c r="H89" i="5"/>
  <c r="G89" i="5"/>
  <c r="I88" i="5"/>
  <c r="H88" i="5"/>
  <c r="G88" i="5"/>
  <c r="I87" i="5"/>
  <c r="H87" i="5"/>
  <c r="G87" i="5"/>
  <c r="I86" i="5"/>
  <c r="H86" i="5"/>
  <c r="G86" i="5"/>
  <c r="I85" i="5"/>
  <c r="H85" i="5"/>
  <c r="G85" i="5"/>
  <c r="I84" i="5"/>
  <c r="H84" i="5"/>
  <c r="G84" i="5"/>
  <c r="I83" i="5"/>
  <c r="H83" i="5"/>
  <c r="G83" i="5"/>
  <c r="I82" i="5"/>
  <c r="H82" i="5"/>
  <c r="G82" i="5"/>
  <c r="I81" i="5"/>
  <c r="H81" i="5"/>
  <c r="G81" i="5"/>
  <c r="I80" i="5"/>
  <c r="H80" i="5"/>
  <c r="G80" i="5"/>
  <c r="I79" i="5"/>
  <c r="H79" i="5"/>
  <c r="G79" i="5"/>
  <c r="I78" i="5"/>
  <c r="H78" i="5"/>
  <c r="G78" i="5"/>
  <c r="I77" i="5"/>
  <c r="H77" i="5"/>
  <c r="G77" i="5"/>
  <c r="I76" i="5"/>
  <c r="H76" i="5"/>
  <c r="G76" i="5"/>
  <c r="I75" i="5"/>
  <c r="H75" i="5"/>
  <c r="G75" i="5"/>
  <c r="I74" i="5"/>
  <c r="H74" i="5"/>
  <c r="G74" i="5"/>
  <c r="I73" i="5"/>
  <c r="H73" i="5"/>
  <c r="G73" i="5"/>
  <c r="I72" i="5"/>
  <c r="H72" i="5"/>
  <c r="G72" i="5"/>
  <c r="I71" i="5"/>
  <c r="H71" i="5"/>
  <c r="G71" i="5"/>
  <c r="I69" i="5"/>
  <c r="H69" i="5"/>
  <c r="G69" i="5"/>
  <c r="I68" i="5"/>
  <c r="H68" i="5"/>
  <c r="G68" i="5"/>
  <c r="I67" i="5"/>
  <c r="H67" i="5"/>
  <c r="G67" i="5"/>
  <c r="I66" i="5"/>
  <c r="H66" i="5"/>
  <c r="G66" i="5"/>
  <c r="I65" i="5"/>
  <c r="H65" i="5"/>
  <c r="G65" i="5"/>
  <c r="I64" i="5"/>
  <c r="H64" i="5"/>
  <c r="G64" i="5"/>
  <c r="I63" i="5"/>
  <c r="H63" i="5"/>
  <c r="G63" i="5"/>
  <c r="I62" i="5"/>
  <c r="H62" i="5"/>
  <c r="G62" i="5"/>
  <c r="I61" i="5"/>
  <c r="H61" i="5"/>
  <c r="G61" i="5"/>
  <c r="I60" i="5"/>
  <c r="H60" i="5"/>
  <c r="G60" i="5"/>
  <c r="I59" i="5"/>
  <c r="H59" i="5"/>
  <c r="G59" i="5"/>
  <c r="I58" i="5"/>
  <c r="H58" i="5"/>
  <c r="G58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2" i="5"/>
  <c r="I2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J58" i="5" l="1"/>
  <c r="J63" i="5"/>
  <c r="J66" i="5"/>
  <c r="J69" i="5"/>
  <c r="X2937" i="1"/>
  <c r="Y2937" i="1"/>
  <c r="R2870" i="1"/>
  <c r="R2882" i="1"/>
  <c r="X2870" i="1"/>
  <c r="R2874" i="1"/>
  <c r="Y2939" i="1"/>
  <c r="X2939" i="1"/>
  <c r="Y2931" i="1"/>
  <c r="X2931" i="1"/>
  <c r="Y2897" i="1"/>
  <c r="X2897" i="1"/>
  <c r="Y2882" i="1"/>
  <c r="X2882" i="1"/>
  <c r="Y2905" i="1"/>
  <c r="X2905" i="1"/>
  <c r="R2939" i="1"/>
  <c r="Y2929" i="1"/>
  <c r="X2929" i="1"/>
  <c r="Y2874" i="1"/>
  <c r="X2874" i="1"/>
  <c r="Y2891" i="1"/>
  <c r="X2891" i="1"/>
  <c r="Y2854" i="1"/>
  <c r="X2854" i="1"/>
  <c r="Y2844" i="1"/>
  <c r="X2844" i="1"/>
  <c r="Y2852" i="1"/>
  <c r="X2852" i="1"/>
  <c r="Y2899" i="1"/>
  <c r="X2899" i="1"/>
  <c r="Y2884" i="1"/>
  <c r="X2884" i="1"/>
  <c r="Y2947" i="1"/>
  <c r="X2947" i="1"/>
  <c r="Y2846" i="1"/>
  <c r="X2846" i="1"/>
  <c r="R2854" i="1"/>
  <c r="R2891" i="1"/>
  <c r="R2929" i="1"/>
  <c r="Y2923" i="1"/>
  <c r="X2923" i="1"/>
  <c r="Y2862" i="1"/>
  <c r="X2862" i="1"/>
  <c r="R2931" i="1"/>
  <c r="R2899" i="1"/>
  <c r="J60" i="5"/>
  <c r="J68" i="5"/>
  <c r="J61" i="5"/>
  <c r="J59" i="5"/>
  <c r="J62" i="5"/>
  <c r="J67" i="5"/>
  <c r="J45" i="5"/>
  <c r="J5" i="5"/>
  <c r="J13" i="5"/>
  <c r="J21" i="5"/>
  <c r="J29" i="5"/>
  <c r="J37" i="5"/>
  <c r="J53" i="5"/>
  <c r="J16" i="5"/>
  <c r="J40" i="5"/>
  <c r="J8" i="5"/>
  <c r="J24" i="5"/>
  <c r="J32" i="5"/>
  <c r="J64" i="5"/>
  <c r="J4" i="5"/>
  <c r="J12" i="5"/>
  <c r="J20" i="5"/>
  <c r="J28" i="5"/>
  <c r="J36" i="5"/>
  <c r="J65" i="5"/>
  <c r="J14" i="5"/>
  <c r="J46" i="5"/>
  <c r="J6" i="5"/>
  <c r="J22" i="5"/>
  <c r="J30" i="5"/>
  <c r="J38" i="5"/>
  <c r="J54" i="5"/>
  <c r="J25" i="5"/>
  <c r="J41" i="5"/>
  <c r="J9" i="5"/>
  <c r="J17" i="5"/>
  <c r="J33" i="5"/>
  <c r="J44" i="5"/>
  <c r="J3" i="5"/>
  <c r="J7" i="5"/>
  <c r="J11" i="5"/>
  <c r="J19" i="5"/>
  <c r="J23" i="5"/>
  <c r="J27" i="5"/>
  <c r="J31" i="5"/>
  <c r="J35" i="5"/>
  <c r="J39" i="5"/>
  <c r="J43" i="5"/>
  <c r="J47" i="5"/>
  <c r="J51" i="5"/>
  <c r="J55" i="5"/>
  <c r="J15" i="5"/>
  <c r="J48" i="5"/>
  <c r="J49" i="5"/>
  <c r="J18" i="5"/>
  <c r="J26" i="5"/>
  <c r="J50" i="5"/>
  <c r="J10" i="5"/>
  <c r="J34" i="5"/>
  <c r="J42" i="5"/>
  <c r="J52" i="5"/>
  <c r="J56" i="5"/>
  <c r="J2" i="5"/>
  <c r="E75" i="6"/>
  <c r="E74" i="6"/>
  <c r="E73" i="6"/>
  <c r="E71" i="6"/>
  <c r="E72" i="6"/>
  <c r="E70" i="6"/>
  <c r="E67" i="6"/>
  <c r="E66" i="6"/>
  <c r="E65" i="6"/>
  <c r="E64" i="6"/>
  <c r="E63" i="6"/>
  <c r="E62" i="6"/>
  <c r="E59" i="6"/>
  <c r="E58" i="6"/>
  <c r="E57" i="6"/>
  <c r="E56" i="6"/>
  <c r="E55" i="6"/>
  <c r="E54" i="6"/>
  <c r="E51" i="6"/>
  <c r="E50" i="6"/>
  <c r="E48" i="6"/>
  <c r="E49" i="6"/>
  <c r="E47" i="6"/>
  <c r="E46" i="6"/>
  <c r="E43" i="6"/>
  <c r="E42" i="6"/>
  <c r="E41" i="6"/>
  <c r="E40" i="6"/>
  <c r="E39" i="6"/>
  <c r="E38" i="6"/>
  <c r="E35" i="6"/>
  <c r="E34" i="6"/>
  <c r="E33" i="6"/>
  <c r="E32" i="6"/>
  <c r="E31" i="6"/>
  <c r="E28" i="6"/>
  <c r="E26" i="6"/>
  <c r="E27" i="6"/>
  <c r="E25" i="6"/>
  <c r="E24" i="6"/>
  <c r="E21" i="6"/>
  <c r="E20" i="6"/>
  <c r="E19" i="6"/>
  <c r="E18" i="6"/>
  <c r="E17" i="6"/>
  <c r="E14" i="6"/>
  <c r="E13" i="6"/>
  <c r="E12" i="6"/>
  <c r="E11" i="6"/>
  <c r="E10" i="6"/>
  <c r="E5" i="6"/>
  <c r="E7" i="6"/>
  <c r="E6" i="6"/>
  <c r="E4" i="6"/>
  <c r="E3" i="6"/>
  <c r="K75" i="6"/>
  <c r="K74" i="6"/>
  <c r="K70" i="6"/>
  <c r="K72" i="6"/>
  <c r="K71" i="6"/>
  <c r="K73" i="6"/>
  <c r="K65" i="6"/>
  <c r="K64" i="6"/>
  <c r="K66" i="6"/>
  <c r="K67" i="6"/>
  <c r="K63" i="6"/>
  <c r="K62" i="6"/>
  <c r="K57" i="6"/>
  <c r="K55" i="6"/>
  <c r="K54" i="6"/>
  <c r="K58" i="6"/>
  <c r="K59" i="6"/>
  <c r="K56" i="6"/>
  <c r="K46" i="6"/>
  <c r="K47" i="6"/>
  <c r="K51" i="6"/>
  <c r="K50" i="6"/>
  <c r="K49" i="6"/>
  <c r="K48" i="6"/>
  <c r="K42" i="6"/>
  <c r="K43" i="6"/>
  <c r="K41" i="6"/>
  <c r="K39" i="6"/>
  <c r="K40" i="6"/>
  <c r="K38" i="6"/>
  <c r="K32" i="6"/>
  <c r="K33" i="6"/>
  <c r="K31" i="6"/>
  <c r="K35" i="6"/>
  <c r="K34" i="6"/>
  <c r="K28" i="6"/>
  <c r="K26" i="6"/>
  <c r="K27" i="6"/>
  <c r="K25" i="6"/>
  <c r="K24" i="6"/>
  <c r="K17" i="6"/>
  <c r="K21" i="6"/>
  <c r="K18" i="6"/>
  <c r="K20" i="6"/>
  <c r="K19" i="6"/>
  <c r="K13" i="6"/>
  <c r="K11" i="6"/>
  <c r="K14" i="6"/>
  <c r="K12" i="6"/>
  <c r="K10" i="6"/>
  <c r="K4" i="6"/>
  <c r="K3" i="6"/>
  <c r="K5" i="6"/>
  <c r="K7" i="6"/>
  <c r="K6" i="6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X248" i="4" l="1"/>
  <c r="Y248" i="4"/>
  <c r="Z248" i="4"/>
  <c r="AA248" i="4" s="1"/>
  <c r="X249" i="4"/>
  <c r="Y249" i="4"/>
  <c r="Z249" i="4"/>
  <c r="AA249" i="4" s="1"/>
  <c r="X250" i="4"/>
  <c r="Y250" i="4"/>
  <c r="Z250" i="4"/>
  <c r="AA250" i="4" s="1"/>
  <c r="X251" i="4"/>
  <c r="Y251" i="4"/>
  <c r="Z251" i="4"/>
  <c r="AA251" i="4" s="1"/>
  <c r="X252" i="4"/>
  <c r="Y252" i="4"/>
  <c r="Z252" i="4"/>
  <c r="AA252" i="4" s="1"/>
  <c r="X253" i="4"/>
  <c r="Y253" i="4"/>
  <c r="Z253" i="4"/>
  <c r="AA253" i="4" s="1"/>
  <c r="X254" i="4"/>
  <c r="Y254" i="4"/>
  <c r="Z254" i="4"/>
  <c r="AA254" i="4" s="1"/>
  <c r="X255" i="4"/>
  <c r="Y255" i="4"/>
  <c r="Z255" i="4"/>
  <c r="AA255" i="4" s="1"/>
  <c r="X256" i="4"/>
  <c r="Y256" i="4"/>
  <c r="Z256" i="4"/>
  <c r="AA256" i="4" s="1"/>
  <c r="X257" i="4"/>
  <c r="Y257" i="4"/>
  <c r="Z257" i="4"/>
  <c r="AA257" i="4" s="1"/>
  <c r="X258" i="4"/>
  <c r="Y258" i="4"/>
  <c r="Z258" i="4"/>
  <c r="AA258" i="4" s="1"/>
  <c r="X259" i="4"/>
  <c r="Y259" i="4"/>
  <c r="Z259" i="4"/>
  <c r="AA259" i="4" s="1"/>
  <c r="X260" i="4"/>
  <c r="Y260" i="4"/>
  <c r="Z260" i="4"/>
  <c r="AA260" i="4" s="1"/>
  <c r="X261" i="4"/>
  <c r="Y261" i="4"/>
  <c r="Z261" i="4"/>
  <c r="AA261" i="4" s="1"/>
  <c r="X262" i="4"/>
  <c r="Y262" i="4"/>
  <c r="Z262" i="4"/>
  <c r="AA262" i="4" s="1"/>
  <c r="X263" i="4"/>
  <c r="Y263" i="4"/>
  <c r="Z263" i="4"/>
  <c r="AA263" i="4" s="1"/>
  <c r="X264" i="4"/>
  <c r="Y264" i="4"/>
  <c r="Z264" i="4"/>
  <c r="AA264" i="4" s="1"/>
  <c r="X265" i="4"/>
  <c r="Y265" i="4"/>
  <c r="Z265" i="4"/>
  <c r="AA265" i="4" s="1"/>
  <c r="X266" i="4"/>
  <c r="Y266" i="4"/>
  <c r="Z266" i="4"/>
  <c r="AA266" i="4" s="1"/>
  <c r="X267" i="4"/>
  <c r="Y267" i="4"/>
  <c r="Z267" i="4"/>
  <c r="AA267" i="4" s="1"/>
  <c r="X268" i="4"/>
  <c r="Y268" i="4"/>
  <c r="Z268" i="4"/>
  <c r="AA268" i="4" s="1"/>
  <c r="X269" i="4"/>
  <c r="Y269" i="4"/>
  <c r="Z269" i="4"/>
  <c r="AA269" i="4" s="1"/>
  <c r="X270" i="4"/>
  <c r="Y270" i="4"/>
  <c r="Z270" i="4"/>
  <c r="AA270" i="4" s="1"/>
  <c r="Z247" i="4"/>
  <c r="AA247" i="4" s="1"/>
  <c r="Y247" i="4"/>
  <c r="X247" i="4"/>
  <c r="D99" i="5"/>
  <c r="E99" i="5" s="1"/>
  <c r="D111" i="5"/>
  <c r="E111" i="5" s="1"/>
  <c r="D101" i="5"/>
  <c r="E101" i="5" s="1"/>
  <c r="D105" i="5"/>
  <c r="E105" i="5" s="1"/>
  <c r="D96" i="5"/>
  <c r="E96" i="5" s="1"/>
  <c r="D109" i="5"/>
  <c r="E109" i="5" s="1"/>
  <c r="D106" i="5"/>
  <c r="E106" i="5" s="1"/>
  <c r="D107" i="5"/>
  <c r="E107" i="5" s="1"/>
  <c r="D102" i="5"/>
  <c r="E102" i="5" s="1"/>
  <c r="D98" i="5"/>
  <c r="E98" i="5" s="1"/>
  <c r="D110" i="5"/>
  <c r="E110" i="5" s="1"/>
  <c r="D104" i="5"/>
  <c r="E104" i="5" s="1"/>
  <c r="D97" i="5"/>
  <c r="E97" i="5" s="1"/>
  <c r="D103" i="5"/>
  <c r="E103" i="5" s="1"/>
  <c r="D100" i="5"/>
  <c r="E100" i="5" s="1"/>
  <c r="D108" i="5"/>
  <c r="E108" i="5" s="1"/>
  <c r="J107" i="5" l="1"/>
  <c r="J103" i="5"/>
  <c r="J101" i="5"/>
  <c r="J108" i="5"/>
  <c r="J106" i="5"/>
  <c r="J102" i="5"/>
  <c r="J99" i="5"/>
  <c r="J97" i="5"/>
  <c r="J109" i="5"/>
  <c r="J110" i="5"/>
  <c r="J104" i="5"/>
  <c r="J98" i="5"/>
  <c r="J111" i="5"/>
  <c r="J105" i="5"/>
  <c r="J100" i="5"/>
  <c r="J96" i="5"/>
  <c r="J71" i="5" l="1"/>
  <c r="J88" i="5"/>
  <c r="J84" i="5"/>
  <c r="J76" i="5"/>
  <c r="J72" i="5"/>
  <c r="J92" i="5"/>
  <c r="J80" i="5"/>
  <c r="J93" i="5"/>
  <c r="J89" i="5"/>
  <c r="J85" i="5"/>
  <c r="J81" i="5"/>
  <c r="J77" i="5"/>
  <c r="J73" i="5"/>
  <c r="J90" i="5"/>
  <c r="J86" i="5"/>
  <c r="J82" i="5"/>
  <c r="J78" i="5"/>
  <c r="J74" i="5"/>
  <c r="J91" i="5"/>
  <c r="J87" i="5"/>
  <c r="J83" i="5"/>
  <c r="J79" i="5"/>
  <c r="J75" i="5"/>
  <c r="J94" i="5"/>
  <c r="X211" i="4"/>
  <c r="Y211" i="4"/>
  <c r="Z211" i="4"/>
  <c r="AA211" i="4" s="1"/>
  <c r="X212" i="4"/>
  <c r="Y212" i="4"/>
  <c r="Z212" i="4"/>
  <c r="AA212" i="4" s="1"/>
  <c r="X213" i="4"/>
  <c r="Y213" i="4"/>
  <c r="Z213" i="4"/>
  <c r="AA213" i="4" s="1"/>
  <c r="X214" i="4"/>
  <c r="Y214" i="4"/>
  <c r="Z214" i="4"/>
  <c r="AA214" i="4" s="1"/>
  <c r="X215" i="4"/>
  <c r="Y215" i="4"/>
  <c r="Z215" i="4"/>
  <c r="AA215" i="4" s="1"/>
  <c r="X216" i="4"/>
  <c r="Y216" i="4"/>
  <c r="Z216" i="4"/>
  <c r="AA216" i="4" s="1"/>
  <c r="X217" i="4"/>
  <c r="Y217" i="4"/>
  <c r="Z217" i="4"/>
  <c r="AA217" i="4" s="1"/>
  <c r="X218" i="4"/>
  <c r="Y218" i="4"/>
  <c r="Z218" i="4"/>
  <c r="AA218" i="4" s="1"/>
  <c r="X219" i="4"/>
  <c r="Y219" i="4"/>
  <c r="Z219" i="4"/>
  <c r="AA219" i="4" s="1"/>
  <c r="X220" i="4"/>
  <c r="Y220" i="4"/>
  <c r="Z220" i="4"/>
  <c r="AA220" i="4" s="1"/>
  <c r="X221" i="4"/>
  <c r="Y221" i="4"/>
  <c r="Z221" i="4"/>
  <c r="AA221" i="4" s="1"/>
  <c r="X222" i="4"/>
  <c r="Y222" i="4"/>
  <c r="Z222" i="4"/>
  <c r="AA222" i="4" s="1"/>
  <c r="X223" i="4"/>
  <c r="Y223" i="4"/>
  <c r="Z223" i="4"/>
  <c r="AA223" i="4" s="1"/>
  <c r="X224" i="4"/>
  <c r="Y224" i="4"/>
  <c r="Z224" i="4"/>
  <c r="AA224" i="4" s="1"/>
  <c r="X225" i="4"/>
  <c r="Y225" i="4"/>
  <c r="Z225" i="4"/>
  <c r="AA225" i="4" s="1"/>
  <c r="X226" i="4"/>
  <c r="Y226" i="4"/>
  <c r="Z226" i="4"/>
  <c r="AA226" i="4" s="1"/>
  <c r="X227" i="4"/>
  <c r="Y227" i="4"/>
  <c r="Z227" i="4"/>
  <c r="AA227" i="4" s="1"/>
  <c r="X228" i="4"/>
  <c r="Y228" i="4"/>
  <c r="Z228" i="4"/>
  <c r="AA228" i="4" s="1"/>
  <c r="X229" i="4"/>
  <c r="Y229" i="4"/>
  <c r="Z229" i="4"/>
  <c r="AA229" i="4" s="1"/>
  <c r="X230" i="4"/>
  <c r="Y230" i="4"/>
  <c r="Z230" i="4"/>
  <c r="AA230" i="4" s="1"/>
  <c r="X231" i="4"/>
  <c r="Y231" i="4"/>
  <c r="Z231" i="4"/>
  <c r="AA231" i="4" s="1"/>
  <c r="X232" i="4"/>
  <c r="Y232" i="4"/>
  <c r="Z232" i="4"/>
  <c r="AA232" i="4" s="1"/>
  <c r="X233" i="4"/>
  <c r="Y233" i="4"/>
  <c r="Z233" i="4"/>
  <c r="AA233" i="4" s="1"/>
  <c r="X234" i="4"/>
  <c r="Y234" i="4"/>
  <c r="Z234" i="4"/>
  <c r="AA234" i="4" s="1"/>
  <c r="X235" i="4"/>
  <c r="Y235" i="4"/>
  <c r="Z235" i="4"/>
  <c r="AA235" i="4" s="1"/>
  <c r="X236" i="4"/>
  <c r="Y236" i="4"/>
  <c r="Z236" i="4"/>
  <c r="AA236" i="4" s="1"/>
  <c r="X237" i="4"/>
  <c r="Y237" i="4"/>
  <c r="Z237" i="4"/>
  <c r="AA237" i="4" s="1"/>
  <c r="X238" i="4"/>
  <c r="Y238" i="4"/>
  <c r="Z238" i="4"/>
  <c r="AA238" i="4" s="1"/>
  <c r="X239" i="4"/>
  <c r="Y239" i="4"/>
  <c r="Z239" i="4"/>
  <c r="AA239" i="4" s="1"/>
  <c r="X240" i="4"/>
  <c r="Y240" i="4"/>
  <c r="Z240" i="4"/>
  <c r="AA240" i="4" s="1"/>
  <c r="X241" i="4"/>
  <c r="Y241" i="4"/>
  <c r="Z241" i="4"/>
  <c r="AA241" i="4" s="1"/>
  <c r="X242" i="4"/>
  <c r="Y242" i="4"/>
  <c r="Z242" i="4"/>
  <c r="AA242" i="4" s="1"/>
  <c r="X243" i="4"/>
  <c r="Y243" i="4"/>
  <c r="Z243" i="4"/>
  <c r="AA243" i="4" s="1"/>
  <c r="X244" i="4"/>
  <c r="Y244" i="4"/>
  <c r="Z244" i="4"/>
  <c r="AA244" i="4" s="1"/>
  <c r="X245" i="4"/>
  <c r="Y245" i="4"/>
  <c r="Z245" i="4"/>
  <c r="AA245" i="4" s="1"/>
  <c r="Z210" i="4"/>
  <c r="AA210" i="4" s="1"/>
  <c r="Y210" i="4"/>
  <c r="X210" i="4"/>
  <c r="D81" i="5"/>
  <c r="E81" i="5" s="1"/>
  <c r="D78" i="5"/>
  <c r="E78" i="5" s="1"/>
  <c r="D84" i="5"/>
  <c r="E84" i="5" s="1"/>
  <c r="D90" i="5"/>
  <c r="E90" i="5" s="1"/>
  <c r="D93" i="5"/>
  <c r="E93" i="5" s="1"/>
  <c r="D83" i="5"/>
  <c r="E83" i="5" s="1"/>
  <c r="D92" i="5"/>
  <c r="E92" i="5" s="1"/>
  <c r="D72" i="5"/>
  <c r="E72" i="5" s="1"/>
  <c r="D71" i="5"/>
  <c r="E71" i="5" s="1"/>
  <c r="D79" i="5"/>
  <c r="E79" i="5" s="1"/>
  <c r="D88" i="5"/>
  <c r="E88" i="5" s="1"/>
  <c r="D86" i="5"/>
  <c r="E86" i="5" s="1"/>
  <c r="D74" i="5"/>
  <c r="E74" i="5" s="1"/>
  <c r="D76" i="5"/>
  <c r="E76" i="5" s="1"/>
  <c r="D73" i="5"/>
  <c r="E73" i="5" s="1"/>
  <c r="D91" i="5"/>
  <c r="E91" i="5" s="1"/>
  <c r="D80" i="5"/>
  <c r="E80" i="5" s="1"/>
  <c r="D85" i="5"/>
  <c r="E85" i="5" s="1"/>
  <c r="D82" i="5"/>
  <c r="E82" i="5" s="1"/>
  <c r="D87" i="5"/>
  <c r="E87" i="5" s="1"/>
  <c r="D75" i="5"/>
  <c r="E75" i="5" s="1"/>
  <c r="D89" i="5"/>
  <c r="E89" i="5" s="1"/>
  <c r="D77" i="5"/>
  <c r="E77" i="5" s="1"/>
  <c r="D94" i="5"/>
  <c r="E94" i="5" s="1"/>
  <c r="Z192" i="4" l="1"/>
  <c r="AA192" i="4" s="1"/>
  <c r="Z193" i="4"/>
  <c r="AA193" i="4" s="1"/>
  <c r="Z194" i="4"/>
  <c r="AA194" i="4" s="1"/>
  <c r="Z195" i="4"/>
  <c r="AA195" i="4" s="1"/>
  <c r="Z196" i="4"/>
  <c r="AA196" i="4" s="1"/>
  <c r="Z197" i="4"/>
  <c r="AA197" i="4" s="1"/>
  <c r="Z198" i="4"/>
  <c r="AA198" i="4" s="1"/>
  <c r="Z199" i="4"/>
  <c r="AA199" i="4" s="1"/>
  <c r="Z200" i="4"/>
  <c r="AA200" i="4" s="1"/>
  <c r="Z201" i="4"/>
  <c r="AA201" i="4" s="1"/>
  <c r="Z202" i="4"/>
  <c r="AA202" i="4" s="1"/>
  <c r="Z203" i="4"/>
  <c r="AA203" i="4" s="1"/>
  <c r="Z204" i="4"/>
  <c r="AA204" i="4" s="1"/>
  <c r="Z205" i="4"/>
  <c r="AA205" i="4" s="1"/>
  <c r="Z206" i="4"/>
  <c r="AA206" i="4" s="1"/>
  <c r="Z207" i="4"/>
  <c r="AA207" i="4" s="1"/>
  <c r="Z208" i="4"/>
  <c r="AA208" i="4" s="1"/>
  <c r="Z191" i="4"/>
  <c r="AA191" i="4" s="1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191" i="4"/>
  <c r="D58" i="5"/>
  <c r="E58" i="5" s="1"/>
  <c r="D59" i="5"/>
  <c r="E59" i="5" s="1"/>
  <c r="D60" i="5"/>
  <c r="E60" i="5" s="1"/>
  <c r="D61" i="5"/>
  <c r="E61" i="5" s="1"/>
  <c r="D62" i="5"/>
  <c r="E62" i="5" s="1"/>
  <c r="D63" i="5"/>
  <c r="E63" i="5" s="1"/>
  <c r="D64" i="5"/>
  <c r="E64" i="5" s="1"/>
  <c r="D65" i="5"/>
  <c r="E65" i="5" s="1"/>
  <c r="D66" i="5"/>
  <c r="E66" i="5" s="1"/>
  <c r="D67" i="5"/>
  <c r="E67" i="5" s="1"/>
  <c r="D68" i="5"/>
  <c r="E68" i="5" s="1"/>
  <c r="D69" i="5"/>
  <c r="E69" i="5" s="1"/>
  <c r="Z187" i="4" l="1"/>
  <c r="AA187" i="4" s="1"/>
  <c r="Z186" i="4"/>
  <c r="AA186" i="4" s="1"/>
  <c r="Z185" i="4"/>
  <c r="AA185" i="4" s="1"/>
  <c r="Z184" i="4"/>
  <c r="AA184" i="4" s="1"/>
  <c r="Z183" i="4"/>
  <c r="AA183" i="4" s="1"/>
  <c r="Z182" i="4"/>
  <c r="AA182" i="4" s="1"/>
  <c r="Z181" i="4"/>
  <c r="AA181" i="4" s="1"/>
  <c r="Z180" i="4"/>
  <c r="AA180" i="4" s="1"/>
  <c r="Z179" i="4"/>
  <c r="AA179" i="4" s="1"/>
  <c r="Z178" i="4"/>
  <c r="AA178" i="4" s="1"/>
  <c r="Z177" i="4"/>
  <c r="AA177" i="4" s="1"/>
  <c r="Z176" i="4"/>
  <c r="AA176" i="4" s="1"/>
  <c r="Z175" i="4"/>
  <c r="AA175" i="4" s="1"/>
  <c r="Z174" i="4"/>
  <c r="AA174" i="4" s="1"/>
  <c r="Z173" i="4"/>
  <c r="AA173" i="4" s="1"/>
  <c r="Z172" i="4"/>
  <c r="AA172" i="4" s="1"/>
  <c r="Z171" i="4"/>
  <c r="AA171" i="4" s="1"/>
  <c r="Z170" i="4"/>
  <c r="AA170" i="4" s="1"/>
  <c r="Z169" i="4"/>
  <c r="AA169" i="4" s="1"/>
  <c r="Z168" i="4"/>
  <c r="AA168" i="4" s="1"/>
  <c r="Z167" i="4"/>
  <c r="AA167" i="4" s="1"/>
  <c r="Z166" i="4"/>
  <c r="AA166" i="4" s="1"/>
  <c r="Z165" i="4"/>
  <c r="AA165" i="4" s="1"/>
  <c r="Z164" i="4"/>
  <c r="AA164" i="4" s="1"/>
  <c r="Z163" i="4"/>
  <c r="AA163" i="4" s="1"/>
  <c r="Z162" i="4"/>
  <c r="AA162" i="4" s="1"/>
  <c r="Z161" i="4"/>
  <c r="AA161" i="4" s="1"/>
  <c r="Z160" i="4"/>
  <c r="AA160" i="4" s="1"/>
  <c r="Z159" i="4"/>
  <c r="AA159" i="4" s="1"/>
  <c r="Z158" i="4"/>
  <c r="AA158" i="4" s="1"/>
  <c r="Z157" i="4"/>
  <c r="AA157" i="4" s="1"/>
  <c r="Z156" i="4"/>
  <c r="AA156" i="4" s="1"/>
  <c r="Z155" i="4"/>
  <c r="AA155" i="4" s="1"/>
  <c r="Z154" i="4"/>
  <c r="AA154" i="4" s="1"/>
  <c r="Z153" i="4"/>
  <c r="AA153" i="4" s="1"/>
  <c r="Z152" i="4"/>
  <c r="AA152" i="4" s="1"/>
  <c r="Z151" i="4"/>
  <c r="AA151" i="4" s="1"/>
  <c r="Z150" i="4"/>
  <c r="AA150" i="4" s="1"/>
  <c r="Z149" i="4"/>
  <c r="AA149" i="4" s="1"/>
  <c r="Z148" i="4"/>
  <c r="AA148" i="4" s="1"/>
  <c r="Z147" i="4"/>
  <c r="AA147" i="4" s="1"/>
  <c r="Z146" i="4"/>
  <c r="AA146" i="4" s="1"/>
  <c r="Z145" i="4"/>
  <c r="AA145" i="4" s="1"/>
  <c r="Z142" i="4"/>
  <c r="AA142" i="4" s="1"/>
  <c r="Z141" i="4"/>
  <c r="AA141" i="4" s="1"/>
  <c r="Z140" i="4"/>
  <c r="AA140" i="4" s="1"/>
  <c r="Z139" i="4"/>
  <c r="AA139" i="4" s="1"/>
  <c r="Z138" i="4"/>
  <c r="AA138" i="4" s="1"/>
  <c r="Z137" i="4"/>
  <c r="AA137" i="4" s="1"/>
  <c r="Z136" i="4"/>
  <c r="AA136" i="4" s="1"/>
  <c r="Z134" i="4"/>
  <c r="AA134" i="4" s="1"/>
  <c r="Z133" i="4"/>
  <c r="AA133" i="4" s="1"/>
  <c r="Z132" i="4"/>
  <c r="AA132" i="4" s="1"/>
  <c r="Z131" i="4"/>
  <c r="AA131" i="4" s="1"/>
  <c r="Z130" i="4"/>
  <c r="AA130" i="4" s="1"/>
  <c r="Z129" i="4"/>
  <c r="AA129" i="4" s="1"/>
  <c r="Z128" i="4"/>
  <c r="AA128" i="4" s="1"/>
  <c r="Z127" i="4"/>
  <c r="AA127" i="4" s="1"/>
  <c r="Z126" i="4"/>
  <c r="AA126" i="4" s="1"/>
  <c r="Z124" i="4"/>
  <c r="AA124" i="4" s="1"/>
  <c r="Z123" i="4"/>
  <c r="AA123" i="4" s="1"/>
  <c r="Z122" i="4"/>
  <c r="AA122" i="4" s="1"/>
  <c r="Z121" i="4"/>
  <c r="AA121" i="4" s="1"/>
  <c r="Z120" i="4"/>
  <c r="AA120" i="4" s="1"/>
  <c r="Z119" i="4"/>
  <c r="AA119" i="4" s="1"/>
  <c r="Z118" i="4"/>
  <c r="AA118" i="4" s="1"/>
  <c r="Z117" i="4"/>
  <c r="AA117" i="4" s="1"/>
  <c r="Z116" i="4"/>
  <c r="AA116" i="4" s="1"/>
  <c r="Z115" i="4"/>
  <c r="AA115" i="4" s="1"/>
  <c r="Z114" i="4"/>
  <c r="AA114" i="4" s="1"/>
  <c r="Z113" i="4"/>
  <c r="AA113" i="4" s="1"/>
  <c r="Z112" i="4"/>
  <c r="AA112" i="4" s="1"/>
  <c r="Z111" i="4"/>
  <c r="AA111" i="4" s="1"/>
  <c r="Z110" i="4"/>
  <c r="AA110" i="4" s="1"/>
  <c r="Z109" i="4"/>
  <c r="AA109" i="4" s="1"/>
  <c r="Z108" i="4"/>
  <c r="AA108" i="4" s="1"/>
  <c r="Z107" i="4"/>
  <c r="AA107" i="4" s="1"/>
  <c r="Z106" i="4"/>
  <c r="AA106" i="4" s="1"/>
  <c r="Z105" i="4"/>
  <c r="AA105" i="4" s="1"/>
  <c r="Z104" i="4"/>
  <c r="AA104" i="4" s="1"/>
  <c r="Z103" i="4"/>
  <c r="AA103" i="4" s="1"/>
  <c r="Z102" i="4"/>
  <c r="AA102" i="4" s="1"/>
  <c r="Z101" i="4"/>
  <c r="AA101" i="4" s="1"/>
  <c r="Z100" i="4"/>
  <c r="AA100" i="4" s="1"/>
  <c r="Z99" i="4"/>
  <c r="AA99" i="4" s="1"/>
  <c r="Z98" i="4"/>
  <c r="AA98" i="4" s="1"/>
  <c r="Z97" i="4"/>
  <c r="AA97" i="4" s="1"/>
  <c r="Z96" i="4"/>
  <c r="AA96" i="4" s="1"/>
  <c r="Z95" i="4"/>
  <c r="AA95" i="4" s="1"/>
  <c r="Z94" i="4"/>
  <c r="AA94" i="4" s="1"/>
  <c r="Z92" i="4"/>
  <c r="AA92" i="4" s="1"/>
  <c r="Z91" i="4"/>
  <c r="AA91" i="4" s="1"/>
  <c r="Z90" i="4"/>
  <c r="AA90" i="4" s="1"/>
  <c r="Z89" i="4"/>
  <c r="AA89" i="4" s="1"/>
  <c r="Z88" i="4"/>
  <c r="AA88" i="4" s="1"/>
  <c r="Z87" i="4"/>
  <c r="AA87" i="4" s="1"/>
  <c r="Z86" i="4"/>
  <c r="AA86" i="4" s="1"/>
  <c r="Z85" i="4"/>
  <c r="AA85" i="4" s="1"/>
  <c r="Z84" i="4"/>
  <c r="AA84" i="4" s="1"/>
  <c r="Z83" i="4"/>
  <c r="AA83" i="4" s="1"/>
  <c r="Z80" i="4"/>
  <c r="AA80" i="4" s="1"/>
  <c r="Z79" i="4"/>
  <c r="AA79" i="4" s="1"/>
  <c r="Z78" i="4"/>
  <c r="AA78" i="4" s="1"/>
  <c r="Z77" i="4"/>
  <c r="AA77" i="4" s="1"/>
  <c r="Z76" i="4"/>
  <c r="AA76" i="4" s="1"/>
  <c r="Z75" i="4"/>
  <c r="AA75" i="4" s="1"/>
  <c r="Z74" i="4"/>
  <c r="AA74" i="4" s="1"/>
  <c r="Z72" i="4"/>
  <c r="AA72" i="4" s="1"/>
  <c r="Z71" i="4"/>
  <c r="AA71" i="4" s="1"/>
  <c r="Z70" i="4"/>
  <c r="AA70" i="4" s="1"/>
  <c r="Z69" i="4"/>
  <c r="AA69" i="4" s="1"/>
  <c r="Z68" i="4"/>
  <c r="AA68" i="4" s="1"/>
  <c r="Z67" i="4"/>
  <c r="AA67" i="4" s="1"/>
  <c r="Z66" i="4"/>
  <c r="AA66" i="4" s="1"/>
  <c r="Z65" i="4"/>
  <c r="AA65" i="4" s="1"/>
  <c r="Z64" i="4"/>
  <c r="AA64" i="4" s="1"/>
  <c r="Z63" i="4"/>
  <c r="AA63" i="4" s="1"/>
  <c r="Z62" i="4"/>
  <c r="AA62" i="4" s="1"/>
  <c r="Z61" i="4"/>
  <c r="AA61" i="4" s="1"/>
  <c r="Z60" i="4"/>
  <c r="AA60" i="4" s="1"/>
  <c r="Z59" i="4"/>
  <c r="AA59" i="4" s="1"/>
  <c r="Z58" i="4"/>
  <c r="AA58" i="4" s="1"/>
  <c r="Z57" i="4"/>
  <c r="AA57" i="4" s="1"/>
  <c r="Z56" i="4"/>
  <c r="AA56" i="4" s="1"/>
  <c r="Z55" i="4"/>
  <c r="AA55" i="4" s="1"/>
  <c r="Z54" i="4"/>
  <c r="AA54" i="4" s="1"/>
  <c r="Z53" i="4"/>
  <c r="AA53" i="4" s="1"/>
  <c r="Z52" i="4"/>
  <c r="AA52" i="4" s="1"/>
  <c r="Z51" i="4"/>
  <c r="AA51" i="4" s="1"/>
  <c r="Z50" i="4"/>
  <c r="AA50" i="4" s="1"/>
  <c r="Z49" i="4"/>
  <c r="AA49" i="4" s="1"/>
  <c r="Z48" i="4"/>
  <c r="AA48" i="4" s="1"/>
  <c r="Z47" i="4"/>
  <c r="AA47" i="4" s="1"/>
  <c r="Z46" i="4"/>
  <c r="AA46" i="4" s="1"/>
  <c r="Z45" i="4"/>
  <c r="AA45" i="4" s="1"/>
  <c r="Z44" i="4"/>
  <c r="AA44" i="4" s="1"/>
  <c r="Z43" i="4"/>
  <c r="AA43" i="4" s="1"/>
  <c r="Z42" i="4"/>
  <c r="AA42" i="4" s="1"/>
  <c r="Z41" i="4"/>
  <c r="AA41" i="4" s="1"/>
  <c r="Z40" i="4"/>
  <c r="AA40" i="4" s="1"/>
  <c r="Z39" i="4"/>
  <c r="AA39" i="4" s="1"/>
  <c r="Z36" i="4"/>
  <c r="AA36" i="4" s="1"/>
  <c r="Z35" i="4"/>
  <c r="AA35" i="4" s="1"/>
  <c r="Z34" i="4"/>
  <c r="AA34" i="4" s="1"/>
  <c r="Z33" i="4"/>
  <c r="AA33" i="4" s="1"/>
  <c r="Z32" i="4"/>
  <c r="AA32" i="4" s="1"/>
  <c r="Z31" i="4"/>
  <c r="AA31" i="4" s="1"/>
  <c r="Z30" i="4"/>
  <c r="AA30" i="4" s="1"/>
  <c r="Z29" i="4"/>
  <c r="AA29" i="4" s="1"/>
  <c r="Z28" i="4"/>
  <c r="AA28" i="4" s="1"/>
  <c r="Z26" i="4"/>
  <c r="AA26" i="4" s="1"/>
  <c r="Z25" i="4"/>
  <c r="AA25" i="4" s="1"/>
  <c r="Z24" i="4"/>
  <c r="AA24" i="4" s="1"/>
  <c r="Z23" i="4"/>
  <c r="AA23" i="4" s="1"/>
  <c r="Z22" i="4"/>
  <c r="AA22" i="4" s="1"/>
  <c r="Z21" i="4"/>
  <c r="AA21" i="4" s="1"/>
  <c r="Z20" i="4"/>
  <c r="AA20" i="4" s="1"/>
  <c r="Z19" i="4"/>
  <c r="AA19" i="4" s="1"/>
  <c r="Z18" i="4"/>
  <c r="AA18" i="4" s="1"/>
  <c r="Z17" i="4"/>
  <c r="AA17" i="4" s="1"/>
  <c r="Z16" i="4"/>
  <c r="AA16" i="4" s="1"/>
  <c r="Z15" i="4"/>
  <c r="AA15" i="4" s="1"/>
  <c r="Z14" i="4"/>
  <c r="AA14" i="4" s="1"/>
  <c r="Z13" i="4"/>
  <c r="AA13" i="4" s="1"/>
  <c r="Z12" i="4"/>
  <c r="AA12" i="4" s="1"/>
  <c r="Z11" i="4"/>
  <c r="AA11" i="4" s="1"/>
  <c r="Z10" i="4"/>
  <c r="AA10" i="4" s="1"/>
  <c r="Z9" i="4"/>
  <c r="AA9" i="4" s="1"/>
  <c r="Z8" i="4"/>
  <c r="AA8" i="4" s="1"/>
  <c r="Z7" i="4"/>
  <c r="AA7" i="4" s="1"/>
  <c r="Z6" i="4"/>
  <c r="AA6" i="4" s="1"/>
  <c r="Z5" i="4"/>
  <c r="AA5" i="4" s="1"/>
  <c r="Z4" i="4"/>
  <c r="AA4" i="4" s="1"/>
  <c r="Z3" i="4"/>
  <c r="AA3" i="4" s="1"/>
  <c r="Z2" i="4"/>
  <c r="AA2" i="4" s="1"/>
  <c r="E8" i="5"/>
  <c r="E19" i="5"/>
  <c r="E41" i="5"/>
  <c r="E14" i="5"/>
  <c r="E45" i="5"/>
  <c r="E18" i="5"/>
  <c r="E31" i="5"/>
  <c r="E26" i="5"/>
  <c r="E11" i="5"/>
  <c r="E15" i="5"/>
  <c r="E49" i="5"/>
  <c r="E55" i="5"/>
  <c r="E47" i="5"/>
  <c r="E44" i="5"/>
  <c r="E54" i="5"/>
  <c r="E56" i="5"/>
  <c r="E48" i="5"/>
  <c r="E7" i="5"/>
  <c r="E51" i="5"/>
  <c r="E46" i="5"/>
  <c r="E28" i="5"/>
  <c r="E13" i="5"/>
  <c r="E5" i="5"/>
  <c r="E43" i="5"/>
  <c r="E20" i="5"/>
  <c r="E30" i="5"/>
  <c r="E53" i="5"/>
  <c r="E17" i="5"/>
  <c r="E27" i="5"/>
  <c r="E9" i="5"/>
  <c r="E29" i="5"/>
  <c r="E25" i="5"/>
  <c r="E39" i="5"/>
  <c r="E50" i="5"/>
  <c r="E23" i="5"/>
  <c r="E42" i="5"/>
  <c r="E10" i="5"/>
  <c r="E32" i="5"/>
  <c r="E3" i="5"/>
  <c r="E16" i="5"/>
  <c r="E4" i="5"/>
  <c r="E12" i="5"/>
  <c r="E33" i="5"/>
  <c r="E6" i="5"/>
  <c r="E36" i="5"/>
  <c r="E35" i="5"/>
  <c r="E38" i="5"/>
  <c r="E37" i="5"/>
  <c r="E21" i="5"/>
  <c r="E40" i="5"/>
  <c r="E34" i="5"/>
  <c r="E24" i="5"/>
  <c r="E2" i="5"/>
  <c r="E52" i="5"/>
  <c r="E22" i="5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2" i="4"/>
  <c r="X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S2681" i="1"/>
  <c r="S474" i="1"/>
  <c r="S2830" i="1"/>
  <c r="S1704" i="1"/>
  <c r="S1464" i="1"/>
  <c r="S1705" i="1"/>
  <c r="S702" i="1"/>
  <c r="S207" i="1"/>
  <c r="S2254" i="1"/>
  <c r="S1029" i="1"/>
  <c r="S1818" i="1"/>
  <c r="S1121" i="1"/>
  <c r="S937" i="1"/>
  <c r="S1332" i="1"/>
  <c r="S294" i="1"/>
  <c r="S1030" i="1"/>
  <c r="S1706" i="1"/>
  <c r="S368" i="1"/>
  <c r="S633" i="1"/>
  <c r="S1122" i="1"/>
  <c r="S1333" i="1"/>
  <c r="S843" i="1"/>
  <c r="S2195" i="1"/>
  <c r="S2092" i="1"/>
  <c r="S341" i="1"/>
  <c r="S1031" i="1"/>
  <c r="S1465" i="1"/>
  <c r="S1819" i="1"/>
  <c r="S938" i="1"/>
  <c r="S342" i="1"/>
  <c r="S369" i="1"/>
  <c r="S406" i="1"/>
  <c r="S370" i="1"/>
  <c r="S1885" i="1"/>
  <c r="S61" i="1"/>
  <c r="S208" i="1"/>
  <c r="S939" i="1"/>
  <c r="S371" i="1"/>
  <c r="S475" i="1"/>
  <c r="S526" i="1"/>
  <c r="S129" i="1"/>
  <c r="S10" i="1"/>
  <c r="S586" i="1"/>
  <c r="S476" i="1"/>
  <c r="S703" i="1"/>
  <c r="S704" i="1"/>
  <c r="S1123" i="1"/>
  <c r="S634" i="1"/>
  <c r="S209" i="1"/>
  <c r="S2786" i="1"/>
  <c r="S1707" i="1"/>
  <c r="S44" i="1"/>
  <c r="S233" i="1"/>
  <c r="S1032" i="1"/>
  <c r="S527" i="1"/>
  <c r="S1579" i="1"/>
  <c r="S210" i="1"/>
  <c r="S74" i="1"/>
  <c r="S115" i="1"/>
  <c r="S1334" i="1"/>
  <c r="S477" i="1"/>
  <c r="S234" i="1"/>
  <c r="S194" i="1"/>
  <c r="S2196" i="1"/>
  <c r="S1033" i="1"/>
  <c r="S435" i="1"/>
  <c r="S478" i="1"/>
  <c r="S82" i="1"/>
  <c r="S1124" i="1"/>
  <c r="S211" i="1"/>
  <c r="S1935" i="1"/>
  <c r="S2311" i="1"/>
  <c r="S104" i="1"/>
  <c r="S343" i="1"/>
  <c r="S138" i="1"/>
  <c r="S2446" i="1"/>
  <c r="S2197" i="1"/>
  <c r="S2093" i="1"/>
  <c r="S1979" i="1"/>
  <c r="S2312" i="1"/>
  <c r="S157" i="1"/>
  <c r="S13" i="1"/>
  <c r="S1936" i="1"/>
  <c r="S844" i="1"/>
  <c r="S372" i="1"/>
  <c r="S54" i="1"/>
  <c r="S195" i="1"/>
  <c r="S314" i="1"/>
  <c r="S1335" i="1"/>
  <c r="S1980" i="1"/>
  <c r="S270" i="1"/>
  <c r="S1220" i="1"/>
  <c r="S1034" i="1"/>
  <c r="S407" i="1"/>
  <c r="S295" i="1"/>
  <c r="S62" i="1"/>
  <c r="S83" i="1"/>
  <c r="S1886" i="1"/>
  <c r="S271" i="1"/>
  <c r="S139" i="1"/>
  <c r="S38" i="1"/>
  <c r="S1466" i="1"/>
  <c r="S1035" i="1"/>
  <c r="S2313" i="1"/>
  <c r="S373" i="1"/>
  <c r="S2623" i="1"/>
  <c r="S635" i="1"/>
  <c r="S1580" i="1"/>
  <c r="S1887" i="1"/>
  <c r="S1036" i="1"/>
  <c r="S1336" i="1"/>
  <c r="S1581" i="1"/>
  <c r="S845" i="1"/>
  <c r="S587" i="1"/>
  <c r="S636" i="1"/>
  <c r="S2033" i="1"/>
  <c r="S1708" i="1"/>
  <c r="S1981" i="1"/>
  <c r="S777" i="1"/>
  <c r="S374" i="1"/>
  <c r="S84" i="1"/>
  <c r="S778" i="1"/>
  <c r="S2800" i="1"/>
  <c r="S2790" i="1"/>
  <c r="S705" i="1"/>
  <c r="S1582" i="1"/>
  <c r="S178" i="1"/>
  <c r="S2750" i="1"/>
  <c r="S1709" i="1"/>
  <c r="S2745" i="1"/>
  <c r="S1125" i="1"/>
  <c r="S1820" i="1"/>
  <c r="S2815" i="1"/>
  <c r="S940" i="1"/>
  <c r="S1583" i="1"/>
  <c r="S528" i="1"/>
  <c r="S1467" i="1"/>
  <c r="S2682" i="1"/>
  <c r="S2485" i="1"/>
  <c r="S846" i="1"/>
  <c r="S2486" i="1"/>
  <c r="S29" i="1"/>
  <c r="S637" i="1"/>
  <c r="S1337" i="1"/>
  <c r="S2314" i="1"/>
  <c r="S1982" i="1"/>
  <c r="S1221" i="1"/>
  <c r="S2583" i="1"/>
  <c r="S1468" i="1"/>
  <c r="S1983" i="1"/>
  <c r="S1984" i="1"/>
  <c r="S2198" i="1"/>
  <c r="S1469" i="1"/>
  <c r="S1338" i="1"/>
  <c r="S2551" i="1"/>
  <c r="S235" i="1"/>
  <c r="S1470" i="1"/>
  <c r="S2447" i="1"/>
  <c r="S2393" i="1"/>
  <c r="S1339" i="1"/>
  <c r="S638" i="1"/>
  <c r="S1222" i="1"/>
  <c r="S2354" i="1"/>
  <c r="S2394" i="1"/>
  <c r="S706" i="1"/>
  <c r="S2145" i="1"/>
  <c r="S1710" i="1"/>
  <c r="S1471" i="1"/>
  <c r="S1340" i="1"/>
  <c r="S639" i="1"/>
  <c r="S1223" i="1"/>
  <c r="S2255" i="1"/>
  <c r="S2692" i="1"/>
  <c r="S2395" i="1"/>
  <c r="S1224" i="1"/>
  <c r="S1584" i="1"/>
  <c r="S1711" i="1"/>
  <c r="S2094" i="1"/>
  <c r="S941" i="1"/>
  <c r="S1225" i="1"/>
  <c r="S2256" i="1"/>
  <c r="S1937" i="1"/>
  <c r="S1712" i="1"/>
  <c r="S779" i="1"/>
  <c r="S1472" i="1"/>
  <c r="S780" i="1"/>
  <c r="S707" i="1"/>
  <c r="S2584" i="1"/>
  <c r="S1713" i="1"/>
  <c r="S781" i="1"/>
  <c r="S2835" i="1"/>
  <c r="S2552" i="1"/>
  <c r="S1037" i="1"/>
  <c r="S847" i="1"/>
  <c r="S2034" i="1"/>
  <c r="S2585" i="1"/>
  <c r="S588" i="1"/>
  <c r="S589" i="1"/>
  <c r="S2095" i="1"/>
  <c r="S1126" i="1"/>
  <c r="S2396" i="1"/>
  <c r="S1038" i="1"/>
  <c r="S1341" i="1"/>
  <c r="S2586" i="1"/>
  <c r="S1226" i="1"/>
  <c r="S1938" i="1"/>
  <c r="S942" i="1"/>
  <c r="S640" i="1"/>
  <c r="S2096" i="1"/>
  <c r="S2146" i="1"/>
  <c r="S2315" i="1"/>
  <c r="S272" i="1"/>
  <c r="S1039" i="1"/>
  <c r="S1714" i="1"/>
  <c r="S1715" i="1"/>
  <c r="S1888" i="1"/>
  <c r="S1985" i="1"/>
  <c r="S1040" i="1"/>
  <c r="S708" i="1"/>
  <c r="S1585" i="1"/>
  <c r="S1939" i="1"/>
  <c r="S1716" i="1"/>
  <c r="S1342" i="1"/>
  <c r="S943" i="1"/>
  <c r="S1227" i="1"/>
  <c r="S2035" i="1"/>
  <c r="S709" i="1"/>
  <c r="S1041" i="1"/>
  <c r="S2147" i="1"/>
  <c r="S1228" i="1"/>
  <c r="S1986" i="1"/>
  <c r="S2036" i="1"/>
  <c r="S1717" i="1"/>
  <c r="S1473" i="1"/>
  <c r="S2097" i="1"/>
  <c r="S848" i="1"/>
  <c r="S2397" i="1"/>
  <c r="S1889" i="1"/>
  <c r="S944" i="1"/>
  <c r="S1586" i="1"/>
  <c r="S1940" i="1"/>
  <c r="S529" i="1"/>
  <c r="S1229" i="1"/>
  <c r="S436" i="1"/>
  <c r="S849" i="1"/>
  <c r="S710" i="1"/>
  <c r="S2751" i="1"/>
  <c r="S2316" i="1"/>
  <c r="S2317" i="1"/>
  <c r="S945" i="1"/>
  <c r="S1474" i="1"/>
  <c r="S850" i="1"/>
  <c r="S1987" i="1"/>
  <c r="S2199" i="1"/>
  <c r="S2318" i="1"/>
  <c r="S641" i="1"/>
  <c r="S479" i="1"/>
  <c r="S1042" i="1"/>
  <c r="S2520" i="1"/>
  <c r="S1127" i="1"/>
  <c r="S1718" i="1"/>
  <c r="S2355" i="1"/>
  <c r="S530" i="1"/>
  <c r="S1230" i="1"/>
  <c r="S273" i="1"/>
  <c r="S1128" i="1"/>
  <c r="S2587" i="1"/>
  <c r="S1129" i="1"/>
  <c r="S2752" i="1"/>
  <c r="S1130" i="1"/>
  <c r="S2487" i="1"/>
  <c r="S1475" i="1"/>
  <c r="S946" i="1"/>
  <c r="S253" i="1"/>
  <c r="S116" i="1"/>
  <c r="S642" i="1"/>
  <c r="S1343" i="1"/>
  <c r="S480" i="1"/>
  <c r="S55" i="1"/>
  <c r="S75" i="1"/>
  <c r="S2398" i="1"/>
  <c r="S344" i="1"/>
  <c r="S24" i="1"/>
  <c r="S212" i="1"/>
  <c r="S1988" i="1"/>
  <c r="S1476" i="1"/>
  <c r="S1890" i="1"/>
  <c r="S851" i="1"/>
  <c r="S2553" i="1"/>
  <c r="S852" i="1"/>
  <c r="S56" i="1"/>
  <c r="S1587" i="1"/>
  <c r="S2521" i="1"/>
  <c r="S5" i="1"/>
  <c r="S437" i="1"/>
  <c r="S408" i="1"/>
  <c r="S2319" i="1"/>
  <c r="S130" i="1"/>
  <c r="S1941" i="1"/>
  <c r="S2200" i="1"/>
  <c r="S2037" i="1"/>
  <c r="S274" i="1"/>
  <c r="S1588" i="1"/>
  <c r="S85" i="1"/>
  <c r="S481" i="1"/>
  <c r="S1821" i="1"/>
  <c r="S1719" i="1"/>
  <c r="S1822" i="1"/>
  <c r="S1823" i="1"/>
  <c r="S1589" i="1"/>
  <c r="S2201" i="1"/>
  <c r="S2202" i="1"/>
  <c r="S409" i="1"/>
  <c r="S1720" i="1"/>
  <c r="S410" i="1"/>
  <c r="S1131" i="1"/>
  <c r="S1824" i="1"/>
  <c r="S2588" i="1"/>
  <c r="S2448" i="1"/>
  <c r="S1477" i="1"/>
  <c r="S1825" i="1"/>
  <c r="S1989" i="1"/>
  <c r="S1478" i="1"/>
  <c r="S1132" i="1"/>
  <c r="S411" i="1"/>
  <c r="S1231" i="1"/>
  <c r="S853" i="1"/>
  <c r="S1590" i="1"/>
  <c r="S2038" i="1"/>
  <c r="S531" i="1"/>
  <c r="S2148" i="1"/>
  <c r="S2098" i="1"/>
  <c r="S1721" i="1"/>
  <c r="S1591" i="1"/>
  <c r="S1232" i="1"/>
  <c r="S1826" i="1"/>
  <c r="S2257" i="1"/>
  <c r="S2488" i="1"/>
  <c r="S1479" i="1"/>
  <c r="S1133" i="1"/>
  <c r="S296" i="1"/>
  <c r="S1233" i="1"/>
  <c r="S1234" i="1"/>
  <c r="S1344" i="1"/>
  <c r="S1480" i="1"/>
  <c r="S1481" i="1"/>
  <c r="S297" i="1"/>
  <c r="S1592" i="1"/>
  <c r="S854" i="1"/>
  <c r="S2039" i="1"/>
  <c r="S2715" i="1"/>
  <c r="S1593" i="1"/>
  <c r="S2149" i="1"/>
  <c r="S1482" i="1"/>
  <c r="S2837" i="1"/>
  <c r="S2716" i="1"/>
  <c r="S1827" i="1"/>
  <c r="S782" i="1"/>
  <c r="S2624" i="1"/>
  <c r="S2040" i="1"/>
  <c r="S1722" i="1"/>
  <c r="S2732" i="1"/>
  <c r="S2399" i="1"/>
  <c r="S375" i="1"/>
  <c r="S2041" i="1"/>
  <c r="S2770" i="1"/>
  <c r="S76" i="1"/>
  <c r="S1594" i="1"/>
  <c r="S2099" i="1"/>
  <c r="S1235" i="1"/>
  <c r="S1134" i="1"/>
  <c r="S2703" i="1"/>
  <c r="S2654" i="1"/>
  <c r="S2042" i="1"/>
  <c r="S947" i="1"/>
  <c r="S158" i="1"/>
  <c r="S1236" i="1"/>
  <c r="S532" i="1"/>
  <c r="S1237" i="1"/>
  <c r="S855" i="1"/>
  <c r="S1043" i="1"/>
  <c r="S2683" i="1"/>
  <c r="S2356" i="1"/>
  <c r="S2258" i="1"/>
  <c r="S438" i="1"/>
  <c r="S482" i="1"/>
  <c r="S1990" i="1"/>
  <c r="S2554" i="1"/>
  <c r="S315" i="1"/>
  <c r="S2203" i="1"/>
  <c r="S2100" i="1"/>
  <c r="S2204" i="1"/>
  <c r="S643" i="1"/>
  <c r="S2489" i="1"/>
  <c r="S345" i="1"/>
  <c r="S77" i="1"/>
  <c r="S1723" i="1"/>
  <c r="S159" i="1"/>
  <c r="S439" i="1"/>
  <c r="S1724" i="1"/>
  <c r="S711" i="1"/>
  <c r="S2669" i="1"/>
  <c r="S2259" i="1"/>
  <c r="S1725" i="1"/>
  <c r="S1483" i="1"/>
  <c r="S346" i="1"/>
  <c r="S78" i="1"/>
  <c r="S2684" i="1"/>
  <c r="S1828" i="1"/>
  <c r="S2101" i="1"/>
  <c r="S2756" i="1"/>
  <c r="S1595" i="1"/>
  <c r="S1484" i="1"/>
  <c r="S856" i="1"/>
  <c r="S948" i="1"/>
  <c r="S1345" i="1"/>
  <c r="S2522" i="1"/>
  <c r="S949" i="1"/>
  <c r="S1238" i="1"/>
  <c r="S2555" i="1"/>
  <c r="S412" i="1"/>
  <c r="S1135" i="1"/>
  <c r="S2150" i="1"/>
  <c r="S131" i="1"/>
  <c r="S1136" i="1"/>
  <c r="S1596" i="1"/>
  <c r="S2320" i="1"/>
  <c r="S2556" i="1"/>
  <c r="S1137" i="1"/>
  <c r="S1346" i="1"/>
  <c r="S2205" i="1"/>
  <c r="S1726" i="1"/>
  <c r="S857" i="1"/>
  <c r="S1347" i="1"/>
  <c r="S1727" i="1"/>
  <c r="S2260" i="1"/>
  <c r="S1239" i="1"/>
  <c r="S2206" i="1"/>
  <c r="S2733" i="1"/>
  <c r="S316" i="1"/>
  <c r="S2753" i="1"/>
  <c r="S1348" i="1"/>
  <c r="S2357" i="1"/>
  <c r="S483" i="1"/>
  <c r="S858" i="1"/>
  <c r="S950" i="1"/>
  <c r="S1728" i="1"/>
  <c r="S25" i="1"/>
  <c r="S2400" i="1"/>
  <c r="S63" i="1"/>
  <c r="S2422" i="1"/>
  <c r="S413" i="1"/>
  <c r="S712" i="1"/>
  <c r="S1829" i="1"/>
  <c r="S2261" i="1"/>
  <c r="S1597" i="1"/>
  <c r="S1830" i="1"/>
  <c r="S859" i="1"/>
  <c r="S376" i="1"/>
  <c r="S179" i="1"/>
  <c r="S533" i="1"/>
  <c r="S2655" i="1"/>
  <c r="S590" i="1"/>
  <c r="S1942" i="1"/>
  <c r="S2043" i="1"/>
  <c r="S2831" i="1"/>
  <c r="S86" i="1"/>
  <c r="S534" i="1"/>
  <c r="S196" i="1"/>
  <c r="S2102" i="1"/>
  <c r="S860" i="1"/>
  <c r="S1240" i="1"/>
  <c r="S1729" i="1"/>
  <c r="S2827" i="1"/>
  <c r="S2044" i="1"/>
  <c r="S414" i="1"/>
  <c r="S117" i="1"/>
  <c r="S197" i="1"/>
  <c r="S713" i="1"/>
  <c r="S105" i="1"/>
  <c r="S1598" i="1"/>
  <c r="S644" i="1"/>
  <c r="S1138" i="1"/>
  <c r="S2589" i="1"/>
  <c r="S535" i="1"/>
  <c r="S160" i="1"/>
  <c r="S2045" i="1"/>
  <c r="S2625" i="1"/>
  <c r="S1831" i="1"/>
  <c r="S951" i="1"/>
  <c r="S536" i="1"/>
  <c r="S1044" i="1"/>
  <c r="S96" i="1"/>
  <c r="S861" i="1"/>
  <c r="S1485" i="1"/>
  <c r="S1891" i="1"/>
  <c r="S714" i="1"/>
  <c r="S440" i="1"/>
  <c r="S1349" i="1"/>
  <c r="S1991" i="1"/>
  <c r="S2626" i="1"/>
  <c r="S1045" i="1"/>
  <c r="S45" i="1"/>
  <c r="S715" i="1"/>
  <c r="S1486" i="1"/>
  <c r="S2627" i="1"/>
  <c r="S236" i="1"/>
  <c r="S317" i="1"/>
  <c r="S298" i="1"/>
  <c r="S118" i="1"/>
  <c r="S2590" i="1"/>
  <c r="S591" i="1"/>
  <c r="S299" i="1"/>
  <c r="S79" i="1"/>
  <c r="S2557" i="1"/>
  <c r="S377" i="1"/>
  <c r="S1350" i="1"/>
  <c r="S254" i="1"/>
  <c r="S2321" i="1"/>
  <c r="S484" i="1"/>
  <c r="S2823" i="1"/>
  <c r="S2523" i="1"/>
  <c r="S378" i="1"/>
  <c r="S592" i="1"/>
  <c r="S1599" i="1"/>
  <c r="S2737" i="1"/>
  <c r="S1992" i="1"/>
  <c r="S593" i="1"/>
  <c r="S97" i="1"/>
  <c r="S716" i="1"/>
  <c r="S1139" i="1"/>
  <c r="S379" i="1"/>
  <c r="S1487" i="1"/>
  <c r="S1046" i="1"/>
  <c r="S952" i="1"/>
  <c r="S64" i="1"/>
  <c r="S1600" i="1"/>
  <c r="S594" i="1"/>
  <c r="S1730" i="1"/>
  <c r="S1140" i="1"/>
  <c r="S2322" i="1"/>
  <c r="S1832" i="1"/>
  <c r="S1351" i="1"/>
  <c r="S1731" i="1"/>
  <c r="S1488" i="1"/>
  <c r="S862" i="1"/>
  <c r="S2046" i="1"/>
  <c r="S1833" i="1"/>
  <c r="S1047" i="1"/>
  <c r="S2207" i="1"/>
  <c r="S2151" i="1"/>
  <c r="S2103" i="1"/>
  <c r="S1141" i="1"/>
  <c r="S2828" i="1"/>
  <c r="S2208" i="1"/>
  <c r="S380" i="1"/>
  <c r="S2801" i="1"/>
  <c r="S1834" i="1"/>
  <c r="S537" i="1"/>
  <c r="S2685" i="1"/>
  <c r="S717" i="1"/>
  <c r="S2738" i="1"/>
  <c r="S2628" i="1"/>
  <c r="S2358" i="1"/>
  <c r="S1601" i="1"/>
  <c r="S1835" i="1"/>
  <c r="S1732" i="1"/>
  <c r="S1733" i="1"/>
  <c r="S1734" i="1"/>
  <c r="S1836" i="1"/>
  <c r="S2629" i="1"/>
  <c r="S1048" i="1"/>
  <c r="S2807" i="1"/>
  <c r="S1142" i="1"/>
  <c r="S1352" i="1"/>
  <c r="S1837" i="1"/>
  <c r="S1735" i="1"/>
  <c r="S1838" i="1"/>
  <c r="S1241" i="1"/>
  <c r="S1489" i="1"/>
  <c r="S2524" i="1"/>
  <c r="S1490" i="1"/>
  <c r="S1602" i="1"/>
  <c r="S180" i="1"/>
  <c r="S1491" i="1"/>
  <c r="S1242" i="1"/>
  <c r="S2209" i="1"/>
  <c r="S2449" i="1"/>
  <c r="S1943" i="1"/>
  <c r="S6" i="1"/>
  <c r="S2558" i="1"/>
  <c r="S140" i="1"/>
  <c r="S1353" i="1"/>
  <c r="S2763" i="1"/>
  <c r="S2450" i="1"/>
  <c r="S1839" i="1"/>
  <c r="S1603" i="1"/>
  <c r="S2810" i="1"/>
  <c r="S2210" i="1"/>
  <c r="S2262" i="1"/>
  <c r="S2423" i="1"/>
  <c r="S783" i="1"/>
  <c r="S1143" i="1"/>
  <c r="S2811" i="1"/>
  <c r="S1049" i="1"/>
  <c r="S2757" i="1"/>
  <c r="S1492" i="1"/>
  <c r="S213" i="1"/>
  <c r="S1354" i="1"/>
  <c r="S300" i="1"/>
  <c r="S1604" i="1"/>
  <c r="S1944" i="1"/>
  <c r="S645" i="1"/>
  <c r="S953" i="1"/>
  <c r="S2704" i="1"/>
  <c r="S132" i="1"/>
  <c r="S161" i="1"/>
  <c r="S16" i="1"/>
  <c r="S1355" i="1"/>
  <c r="S2490" i="1"/>
  <c r="S381" i="1"/>
  <c r="S2424" i="1"/>
  <c r="S1840" i="1"/>
  <c r="S2211" i="1"/>
  <c r="S538" i="1"/>
  <c r="S106" i="1"/>
  <c r="S863" i="1"/>
  <c r="S1050" i="1"/>
  <c r="S485" i="1"/>
  <c r="S1051" i="1"/>
  <c r="S1356" i="1"/>
  <c r="S1841" i="1"/>
  <c r="S441" i="1"/>
  <c r="S2451" i="1"/>
  <c r="S26" i="1"/>
  <c r="S1993" i="1"/>
  <c r="S2401" i="1"/>
  <c r="S2630" i="1"/>
  <c r="S1357" i="1"/>
  <c r="S2591" i="1"/>
  <c r="S2656" i="1"/>
  <c r="S2359" i="1"/>
  <c r="S2152" i="1"/>
  <c r="S1243" i="1"/>
  <c r="S1144" i="1"/>
  <c r="S133" i="1"/>
  <c r="S57" i="1"/>
  <c r="S1605" i="1"/>
  <c r="S9" i="1"/>
  <c r="S2360" i="1"/>
  <c r="S1493" i="1"/>
  <c r="S2402" i="1"/>
  <c r="S954" i="1"/>
  <c r="S1494" i="1"/>
  <c r="S1495" i="1"/>
  <c r="S1244" i="1"/>
  <c r="S955" i="1"/>
  <c r="S1606" i="1"/>
  <c r="S1607" i="1"/>
  <c r="S2452" i="1"/>
  <c r="S2153" i="1"/>
  <c r="S2104" i="1"/>
  <c r="S134" i="1"/>
  <c r="S539" i="1"/>
  <c r="S2105" i="1"/>
  <c r="S1245" i="1"/>
  <c r="S646" i="1"/>
  <c r="S1945" i="1"/>
  <c r="S1608" i="1"/>
  <c r="S2106" i="1"/>
  <c r="S718" i="1"/>
  <c r="S1496" i="1"/>
  <c r="S1609" i="1"/>
  <c r="S595" i="1"/>
  <c r="S382" i="1"/>
  <c r="S719" i="1"/>
  <c r="S1246" i="1"/>
  <c r="S2263" i="1"/>
  <c r="S1946" i="1"/>
  <c r="S1610" i="1"/>
  <c r="S1947" i="1"/>
  <c r="S2425" i="1"/>
  <c r="S2154" i="1"/>
  <c r="S1736" i="1"/>
  <c r="S1994" i="1"/>
  <c r="S2212" i="1"/>
  <c r="S2686" i="1"/>
  <c r="S2361" i="1"/>
  <c r="S1611" i="1"/>
  <c r="S647" i="1"/>
  <c r="S2631" i="1"/>
  <c r="S1948" i="1"/>
  <c r="S956" i="1"/>
  <c r="S648" i="1"/>
  <c r="S2832" i="1"/>
  <c r="S2107" i="1"/>
  <c r="S2155" i="1"/>
  <c r="S1358" i="1"/>
  <c r="S2403" i="1"/>
  <c r="S1949" i="1"/>
  <c r="S2047" i="1"/>
  <c r="S2362" i="1"/>
  <c r="S2426" i="1"/>
  <c r="S957" i="1"/>
  <c r="S486" i="1"/>
  <c r="S720" i="1"/>
  <c r="S2632" i="1"/>
  <c r="S2213" i="1"/>
  <c r="S107" i="1"/>
  <c r="S2764" i="1"/>
  <c r="S2838" i="1"/>
  <c r="S2771" i="1"/>
  <c r="S2108" i="1"/>
  <c r="S2657" i="1"/>
  <c r="S162" i="1"/>
  <c r="S864" i="1"/>
  <c r="S2633" i="1"/>
  <c r="S255" i="1"/>
  <c r="S383" i="1"/>
  <c r="S1612" i="1"/>
  <c r="S1247" i="1"/>
  <c r="S2109" i="1"/>
  <c r="S1613" i="1"/>
  <c r="S87" i="1"/>
  <c r="S442" i="1"/>
  <c r="S39" i="1"/>
  <c r="S2404" i="1"/>
  <c r="S1892" i="1"/>
  <c r="S1052" i="1"/>
  <c r="S2363" i="1"/>
  <c r="S1248" i="1"/>
  <c r="S2559" i="1"/>
  <c r="S163" i="1"/>
  <c r="S1053" i="1"/>
  <c r="S2525" i="1"/>
  <c r="S958" i="1"/>
  <c r="S443" i="1"/>
  <c r="S2453" i="1"/>
  <c r="S141" i="1"/>
  <c r="S275" i="1"/>
  <c r="S2048" i="1"/>
  <c r="S784" i="1"/>
  <c r="S1359" i="1"/>
  <c r="S1145" i="1"/>
  <c r="S2717" i="1"/>
  <c r="S785" i="1"/>
  <c r="S2592" i="1"/>
  <c r="S2364" i="1"/>
  <c r="S1614" i="1"/>
  <c r="S2110" i="1"/>
  <c r="S444" i="1"/>
  <c r="S2111" i="1"/>
  <c r="S2323" i="1"/>
  <c r="S596" i="1"/>
  <c r="S2156" i="1"/>
  <c r="S2526" i="1"/>
  <c r="S2264" i="1"/>
  <c r="S1249" i="1"/>
  <c r="S2791" i="1"/>
  <c r="S2491" i="1"/>
  <c r="S1737" i="1"/>
  <c r="S1842" i="1"/>
  <c r="S1054" i="1"/>
  <c r="S1497" i="1"/>
  <c r="S2049" i="1"/>
  <c r="S1893" i="1"/>
  <c r="S2214" i="1"/>
  <c r="S318" i="1"/>
  <c r="S319" i="1"/>
  <c r="S721" i="1"/>
  <c r="S2816" i="1"/>
  <c r="S2718" i="1"/>
  <c r="S2527" i="1"/>
  <c r="S2798" i="1"/>
  <c r="S1995" i="1"/>
  <c r="S786" i="1"/>
  <c r="S181" i="1"/>
  <c r="S1498" i="1"/>
  <c r="S2693" i="1"/>
  <c r="S2817" i="1"/>
  <c r="S2265" i="1"/>
  <c r="S649" i="1"/>
  <c r="S787" i="1"/>
  <c r="S2157" i="1"/>
  <c r="S2215" i="1"/>
  <c r="S1738" i="1"/>
  <c r="S347" i="1"/>
  <c r="S2593" i="1"/>
  <c r="S650" i="1"/>
  <c r="S384" i="1"/>
  <c r="S487" i="1"/>
  <c r="S1499" i="1"/>
  <c r="S2560" i="1"/>
  <c r="S1739" i="1"/>
  <c r="S2454" i="1"/>
  <c r="S722" i="1"/>
  <c r="S2324" i="1"/>
  <c r="S2158" i="1"/>
  <c r="S2159" i="1"/>
  <c r="S2050" i="1"/>
  <c r="S788" i="1"/>
  <c r="S1894" i="1"/>
  <c r="S1360" i="1"/>
  <c r="S2594" i="1"/>
  <c r="S1055" i="1"/>
  <c r="S597" i="1"/>
  <c r="S1250" i="1"/>
  <c r="S1950" i="1"/>
  <c r="S959" i="1"/>
  <c r="S1361" i="1"/>
  <c r="S651" i="1"/>
  <c r="S1362" i="1"/>
  <c r="S1363" i="1"/>
  <c r="S1251" i="1"/>
  <c r="S2325" i="1"/>
  <c r="S2160" i="1"/>
  <c r="S1056" i="1"/>
  <c r="S1895" i="1"/>
  <c r="S2787" i="1"/>
  <c r="S1996" i="1"/>
  <c r="S1951" i="1"/>
  <c r="S1146" i="1"/>
  <c r="S1147" i="1"/>
  <c r="S2405" i="1"/>
  <c r="S865" i="1"/>
  <c r="S2779" i="1"/>
  <c r="S2561" i="1"/>
  <c r="S2266" i="1"/>
  <c r="S1997" i="1"/>
  <c r="S540" i="1"/>
  <c r="S1500" i="1"/>
  <c r="S488" i="1"/>
  <c r="S541" i="1"/>
  <c r="S2792" i="1"/>
  <c r="S1364" i="1"/>
  <c r="S1615" i="1"/>
  <c r="S1616" i="1"/>
  <c r="S789" i="1"/>
  <c r="S2492" i="1"/>
  <c r="S1617" i="1"/>
  <c r="S415" i="1"/>
  <c r="S1740" i="1"/>
  <c r="S1148" i="1"/>
  <c r="S1149" i="1"/>
  <c r="S2326" i="1"/>
  <c r="S790" i="1"/>
  <c r="S1501" i="1"/>
  <c r="S69" i="1"/>
  <c r="S2455" i="1"/>
  <c r="S2780" i="1"/>
  <c r="S1741" i="1"/>
  <c r="S1742" i="1"/>
  <c r="S866" i="1"/>
  <c r="S867" i="1"/>
  <c r="S1618" i="1"/>
  <c r="S960" i="1"/>
  <c r="S164" i="1"/>
  <c r="S542" i="1"/>
  <c r="S961" i="1"/>
  <c r="S1252" i="1"/>
  <c r="S1843" i="1"/>
  <c r="S723" i="1"/>
  <c r="S791" i="1"/>
  <c r="S598" i="1"/>
  <c r="S1365" i="1"/>
  <c r="S214" i="1"/>
  <c r="S2634" i="1"/>
  <c r="S868" i="1"/>
  <c r="S2112" i="1"/>
  <c r="S1619" i="1"/>
  <c r="S416" i="1"/>
  <c r="S237" i="1"/>
  <c r="S2595" i="1"/>
  <c r="S2267" i="1"/>
  <c r="S1844" i="1"/>
  <c r="S417" i="1"/>
  <c r="S962" i="1"/>
  <c r="S1620" i="1"/>
  <c r="S1621" i="1"/>
  <c r="S320" i="1"/>
  <c r="S2562" i="1"/>
  <c r="S869" i="1"/>
  <c r="S2596" i="1"/>
  <c r="S2739" i="1"/>
  <c r="S2456" i="1"/>
  <c r="S256" i="1"/>
  <c r="S2772" i="1"/>
  <c r="S2113" i="1"/>
  <c r="S1743" i="1"/>
  <c r="S1057" i="1"/>
  <c r="S1744" i="1"/>
  <c r="S2705" i="1"/>
  <c r="S1845" i="1"/>
  <c r="S489" i="1"/>
  <c r="S2781" i="1"/>
  <c r="S2114" i="1"/>
  <c r="S792" i="1"/>
  <c r="S2161" i="1"/>
  <c r="S490" i="1"/>
  <c r="S348" i="1"/>
  <c r="S1366" i="1"/>
  <c r="S724" i="1"/>
  <c r="S418" i="1"/>
  <c r="S2597" i="1"/>
  <c r="S2782" i="1"/>
  <c r="S215" i="1"/>
  <c r="S1367" i="1"/>
  <c r="S2162" i="1"/>
  <c r="S445" i="1"/>
  <c r="S419" i="1"/>
  <c r="S543" i="1"/>
  <c r="S2406" i="1"/>
  <c r="S1368" i="1"/>
  <c r="S2528" i="1"/>
  <c r="S1369" i="1"/>
  <c r="S652" i="1"/>
  <c r="S963" i="1"/>
  <c r="S2163" i="1"/>
  <c r="S870" i="1"/>
  <c r="S871" i="1"/>
  <c r="S544" i="1"/>
  <c r="S1622" i="1"/>
  <c r="S2216" i="1"/>
  <c r="S165" i="1"/>
  <c r="S88" i="1"/>
  <c r="S2598" i="1"/>
  <c r="S964" i="1"/>
  <c r="S725" i="1"/>
  <c r="S545" i="1"/>
  <c r="S546" i="1"/>
  <c r="S793" i="1"/>
  <c r="S2493" i="1"/>
  <c r="S182" i="1"/>
  <c r="S491" i="1"/>
  <c r="S653" i="1"/>
  <c r="S420" i="1"/>
  <c r="S794" i="1"/>
  <c r="S2164" i="1"/>
  <c r="S301" i="1"/>
  <c r="S1150" i="1"/>
  <c r="S2457" i="1"/>
  <c r="S1151" i="1"/>
  <c r="S1896" i="1"/>
  <c r="S1846" i="1"/>
  <c r="S872" i="1"/>
  <c r="S321" i="1"/>
  <c r="S1847" i="1"/>
  <c r="S2599" i="1"/>
  <c r="S654" i="1"/>
  <c r="S2719" i="1"/>
  <c r="S1058" i="1"/>
  <c r="S2051" i="1"/>
  <c r="S1952" i="1"/>
  <c r="S1152" i="1"/>
  <c r="S1998" i="1"/>
  <c r="S655" i="1"/>
  <c r="S1370" i="1"/>
  <c r="S1745" i="1"/>
  <c r="S1897" i="1"/>
  <c r="S2694" i="1"/>
  <c r="S2365" i="1"/>
  <c r="S656" i="1"/>
  <c r="S2165" i="1"/>
  <c r="S1371" i="1"/>
  <c r="S89" i="1"/>
  <c r="S1898" i="1"/>
  <c r="S1899" i="1"/>
  <c r="S2494" i="1"/>
  <c r="S2052" i="1"/>
  <c r="S795" i="1"/>
  <c r="S1372" i="1"/>
  <c r="S492" i="1"/>
  <c r="S2695" i="1"/>
  <c r="S796" i="1"/>
  <c r="S726" i="1"/>
  <c r="S2658" i="1"/>
  <c r="S2765" i="1"/>
  <c r="S1253" i="1"/>
  <c r="S2327" i="1"/>
  <c r="S873" i="1"/>
  <c r="S1153" i="1"/>
  <c r="S965" i="1"/>
  <c r="S2696" i="1"/>
  <c r="S1953" i="1"/>
  <c r="S1502" i="1"/>
  <c r="S1373" i="1"/>
  <c r="S2217" i="1"/>
  <c r="S142" i="1"/>
  <c r="S80" i="1"/>
  <c r="S1374" i="1"/>
  <c r="S2563" i="1"/>
  <c r="S446" i="1"/>
  <c r="S2706" i="1"/>
  <c r="S34" i="1"/>
  <c r="S1154" i="1"/>
  <c r="S385" i="1"/>
  <c r="S874" i="1"/>
  <c r="S238" i="1"/>
  <c r="S447" i="1"/>
  <c r="S1375" i="1"/>
  <c r="S1503" i="1"/>
  <c r="S1623" i="1"/>
  <c r="S727" i="1"/>
  <c r="S1376" i="1"/>
  <c r="S11" i="1"/>
  <c r="S1377" i="1"/>
  <c r="S27" i="1"/>
  <c r="S1999" i="1"/>
  <c r="S657" i="1"/>
  <c r="S2000" i="1"/>
  <c r="S493" i="1"/>
  <c r="S1954" i="1"/>
  <c r="S966" i="1"/>
  <c r="S875" i="1"/>
  <c r="S2053" i="1"/>
  <c r="S2115" i="1"/>
  <c r="S728" i="1"/>
  <c r="S239" i="1"/>
  <c r="S729" i="1"/>
  <c r="S1848" i="1"/>
  <c r="S1254" i="1"/>
  <c r="S1155" i="1"/>
  <c r="S198" i="1"/>
  <c r="S276" i="1"/>
  <c r="S1378" i="1"/>
  <c r="S1059" i="1"/>
  <c r="S1504" i="1"/>
  <c r="S302" i="1"/>
  <c r="S730" i="1"/>
  <c r="S166" i="1"/>
  <c r="S797" i="1"/>
  <c r="S798" i="1"/>
  <c r="S658" i="1"/>
  <c r="S349" i="1"/>
  <c r="S1060" i="1"/>
  <c r="S799" i="1"/>
  <c r="S167" i="1"/>
  <c r="S1255" i="1"/>
  <c r="S800" i="1"/>
  <c r="S1256" i="1"/>
  <c r="S967" i="1"/>
  <c r="S659" i="1"/>
  <c r="S2166" i="1"/>
  <c r="S876" i="1"/>
  <c r="S70" i="1"/>
  <c r="S2529" i="1"/>
  <c r="S2268" i="1"/>
  <c r="S1061" i="1"/>
  <c r="S1257" i="1"/>
  <c r="S599" i="1"/>
  <c r="S731" i="1"/>
  <c r="S1505" i="1"/>
  <c r="S600" i="1"/>
  <c r="S1156" i="1"/>
  <c r="S1506" i="1"/>
  <c r="S877" i="1"/>
  <c r="S601" i="1"/>
  <c r="S2564" i="1"/>
  <c r="S1062" i="1"/>
  <c r="S1507" i="1"/>
  <c r="S1624" i="1"/>
  <c r="S2366" i="1"/>
  <c r="S386" i="1"/>
  <c r="S801" i="1"/>
  <c r="S1849" i="1"/>
  <c r="S968" i="1"/>
  <c r="S802" i="1"/>
  <c r="S878" i="1"/>
  <c r="S660" i="1"/>
  <c r="S1746" i="1"/>
  <c r="S2054" i="1"/>
  <c r="S1379" i="1"/>
  <c r="S602" i="1"/>
  <c r="S2707" i="1"/>
  <c r="S1380" i="1"/>
  <c r="S1850" i="1"/>
  <c r="S2427" i="1"/>
  <c r="S240" i="1"/>
  <c r="S1851" i="1"/>
  <c r="S1157" i="1"/>
  <c r="S1747" i="1"/>
  <c r="S90" i="1"/>
  <c r="S1508" i="1"/>
  <c r="S2458" i="1"/>
  <c r="S2218" i="1"/>
  <c r="S1509" i="1"/>
  <c r="S879" i="1"/>
  <c r="S2269" i="1"/>
  <c r="S2708" i="1"/>
  <c r="S1748" i="1"/>
  <c r="S91" i="1"/>
  <c r="S2495" i="1"/>
  <c r="S1158" i="1"/>
  <c r="S1955" i="1"/>
  <c r="S2496" i="1"/>
  <c r="S1749" i="1"/>
  <c r="S1258" i="1"/>
  <c r="S1159" i="1"/>
  <c r="S1750" i="1"/>
  <c r="S2116" i="1"/>
  <c r="S1751" i="1"/>
  <c r="S1752" i="1"/>
  <c r="S1753" i="1"/>
  <c r="S2219" i="1"/>
  <c r="S1754" i="1"/>
  <c r="S1755" i="1"/>
  <c r="S2459" i="1"/>
  <c r="S1259" i="1"/>
  <c r="S1510" i="1"/>
  <c r="S1381" i="1"/>
  <c r="S1063" i="1"/>
  <c r="S1625" i="1"/>
  <c r="S1756" i="1"/>
  <c r="S1160" i="1"/>
  <c r="S1161" i="1"/>
  <c r="S1757" i="1"/>
  <c r="S1626" i="1"/>
  <c r="S1511" i="1"/>
  <c r="S2117" i="1"/>
  <c r="S1260" i="1"/>
  <c r="S1852" i="1"/>
  <c r="S2367" i="1"/>
  <c r="S2428" i="1"/>
  <c r="S2001" i="1"/>
  <c r="S1382" i="1"/>
  <c r="S21" i="1"/>
  <c r="S2530" i="1"/>
  <c r="S1383" i="1"/>
  <c r="S969" i="1"/>
  <c r="S1627" i="1"/>
  <c r="S1261" i="1"/>
  <c r="S2055" i="1"/>
  <c r="S1064" i="1"/>
  <c r="S350" i="1"/>
  <c r="S2407" i="1"/>
  <c r="S2167" i="1"/>
  <c r="S2635" i="1"/>
  <c r="S2270" i="1"/>
  <c r="S2118" i="1"/>
  <c r="S1853" i="1"/>
  <c r="S970" i="1"/>
  <c r="S2220" i="1"/>
  <c r="S2497" i="1"/>
  <c r="S1512" i="1"/>
  <c r="S351" i="1"/>
  <c r="S2659" i="1"/>
  <c r="S322" i="1"/>
  <c r="S2818" i="1"/>
  <c r="S2221" i="1"/>
  <c r="S2740" i="1"/>
  <c r="S387" i="1"/>
  <c r="S803" i="1"/>
  <c r="S2531" i="1"/>
  <c r="S1758" i="1"/>
  <c r="S732" i="1"/>
  <c r="S168" i="1"/>
  <c r="S1162" i="1"/>
  <c r="S1628" i="1"/>
  <c r="S1384" i="1"/>
  <c r="S46" i="1"/>
  <c r="S2793" i="1"/>
  <c r="S661" i="1"/>
  <c r="S971" i="1"/>
  <c r="S1513" i="1"/>
  <c r="S2119" i="1"/>
  <c r="S2773" i="1"/>
  <c r="S733" i="1"/>
  <c r="S1385" i="1"/>
  <c r="S2565" i="1"/>
  <c r="S2002" i="1"/>
  <c r="S494" i="1"/>
  <c r="S2532" i="1"/>
  <c r="S880" i="1"/>
  <c r="S881" i="1"/>
  <c r="S1629" i="1"/>
  <c r="S972" i="1"/>
  <c r="S662" i="1"/>
  <c r="S1386" i="1"/>
  <c r="S388" i="1"/>
  <c r="S241" i="1"/>
  <c r="S2758" i="1"/>
  <c r="S1514" i="1"/>
  <c r="S603" i="1"/>
  <c r="S2460" i="1"/>
  <c r="S277" i="1"/>
  <c r="S421" i="1"/>
  <c r="S734" i="1"/>
  <c r="S2222" i="1"/>
  <c r="S257" i="1"/>
  <c r="S495" i="1"/>
  <c r="S2533" i="1"/>
  <c r="S2223" i="1"/>
  <c r="S547" i="1"/>
  <c r="S1262" i="1"/>
  <c r="S108" i="1"/>
  <c r="S2271" i="1"/>
  <c r="S2120" i="1"/>
  <c r="S1163" i="1"/>
  <c r="S2272" i="1"/>
  <c r="S2429" i="1"/>
  <c r="S389" i="1"/>
  <c r="S2534" i="1"/>
  <c r="S1065" i="1"/>
  <c r="S1066" i="1"/>
  <c r="S2056" i="1"/>
  <c r="S735" i="1"/>
  <c r="S2600" i="1"/>
  <c r="S973" i="1"/>
  <c r="S1630" i="1"/>
  <c r="S2168" i="1"/>
  <c r="S2430" i="1"/>
  <c r="S2498" i="1"/>
  <c r="S2328" i="1"/>
  <c r="S1515" i="1"/>
  <c r="S1516" i="1"/>
  <c r="S1956" i="1"/>
  <c r="S352" i="1"/>
  <c r="S2822" i="1"/>
  <c r="S2224" i="1"/>
  <c r="S882" i="1"/>
  <c r="S1631" i="1"/>
  <c r="S1067" i="1"/>
  <c r="S804" i="1"/>
  <c r="S135" i="1"/>
  <c r="S974" i="1"/>
  <c r="S2566" i="1"/>
  <c r="S663" i="1"/>
  <c r="S975" i="1"/>
  <c r="S2121" i="1"/>
  <c r="S548" i="1"/>
  <c r="S496" i="1"/>
  <c r="S303" i="1"/>
  <c r="S2003" i="1"/>
  <c r="S2697" i="1"/>
  <c r="S2754" i="1"/>
  <c r="S1387" i="1"/>
  <c r="S1388" i="1"/>
  <c r="S2408" i="1"/>
  <c r="S2329" i="1"/>
  <c r="S1068" i="1"/>
  <c r="S736" i="1"/>
  <c r="S2169" i="1"/>
  <c r="S1263" i="1"/>
  <c r="S2535" i="1"/>
  <c r="S2368" i="1"/>
  <c r="S1957" i="1"/>
  <c r="S1389" i="1"/>
  <c r="S1390" i="1"/>
  <c r="S1900" i="1"/>
  <c r="S1164" i="1"/>
  <c r="S2122" i="1"/>
  <c r="S1165" i="1"/>
  <c r="S1632" i="1"/>
  <c r="S737" i="1"/>
  <c r="S883" i="1"/>
  <c r="S1759" i="1"/>
  <c r="S2660" i="1"/>
  <c r="S1517" i="1"/>
  <c r="S1760" i="1"/>
  <c r="S1633" i="1"/>
  <c r="S1634" i="1"/>
  <c r="S1761" i="1"/>
  <c r="S2536" i="1"/>
  <c r="S976" i="1"/>
  <c r="S977" i="1"/>
  <c r="S738" i="1"/>
  <c r="S1264" i="1"/>
  <c r="S805" i="1"/>
  <c r="S1635" i="1"/>
  <c r="S258" i="1"/>
  <c r="S259" i="1"/>
  <c r="S1265" i="1"/>
  <c r="S1901" i="1"/>
  <c r="S549" i="1"/>
  <c r="S1391" i="1"/>
  <c r="S2170" i="1"/>
  <c r="S183" i="1"/>
  <c r="S2330" i="1"/>
  <c r="S978" i="1"/>
  <c r="S664" i="1"/>
  <c r="S1392" i="1"/>
  <c r="S739" i="1"/>
  <c r="S1636" i="1"/>
  <c r="S2746" i="1"/>
  <c r="S1166" i="1"/>
  <c r="S1958" i="1"/>
  <c r="S1854" i="1"/>
  <c r="S323" i="1"/>
  <c r="S550" i="1"/>
  <c r="S665" i="1"/>
  <c r="S1393" i="1"/>
  <c r="S1167" i="1"/>
  <c r="S1394" i="1"/>
  <c r="S1637" i="1"/>
  <c r="S979" i="1"/>
  <c r="S1762" i="1"/>
  <c r="S1518" i="1"/>
  <c r="S2171" i="1"/>
  <c r="S1855" i="1"/>
  <c r="S324" i="1"/>
  <c r="S2601" i="1"/>
  <c r="S2004" i="1"/>
  <c r="S2123" i="1"/>
  <c r="S740" i="1"/>
  <c r="S1168" i="1"/>
  <c r="S260" i="1"/>
  <c r="S448" i="1"/>
  <c r="S497" i="1"/>
  <c r="S2331" i="1"/>
  <c r="S58" i="1"/>
  <c r="S806" i="1"/>
  <c r="S1763" i="1"/>
  <c r="S2759" i="1"/>
  <c r="S2369" i="1"/>
  <c r="S1519" i="1"/>
  <c r="S807" i="1"/>
  <c r="S741" i="1"/>
  <c r="S1520" i="1"/>
  <c r="S980" i="1"/>
  <c r="S1395" i="1"/>
  <c r="S2370" i="1"/>
  <c r="S884" i="1"/>
  <c r="S742" i="1"/>
  <c r="S1169" i="1"/>
  <c r="S2431" i="1"/>
  <c r="S2225" i="1"/>
  <c r="S1396" i="1"/>
  <c r="S2687" i="1"/>
  <c r="S1959" i="1"/>
  <c r="S2273" i="1"/>
  <c r="S1069" i="1"/>
  <c r="S1521" i="1"/>
  <c r="S1902" i="1"/>
  <c r="S743" i="1"/>
  <c r="S1903" i="1"/>
  <c r="S1764" i="1"/>
  <c r="S666" i="1"/>
  <c r="S143" i="1"/>
  <c r="S885" i="1"/>
  <c r="S1170" i="1"/>
  <c r="S2332" i="1"/>
  <c r="S2499" i="1"/>
  <c r="S1397" i="1"/>
  <c r="S1765" i="1"/>
  <c r="S1904" i="1"/>
  <c r="S1070" i="1"/>
  <c r="S2720" i="1"/>
  <c r="S1266" i="1"/>
  <c r="S2500" i="1"/>
  <c r="S2766" i="1"/>
  <c r="S2537" i="1"/>
  <c r="S2371" i="1"/>
  <c r="S2461" i="1"/>
  <c r="S2005" i="1"/>
  <c r="S1856" i="1"/>
  <c r="S2057" i="1"/>
  <c r="S1398" i="1"/>
  <c r="S2670" i="1"/>
  <c r="S1638" i="1"/>
  <c r="S1522" i="1"/>
  <c r="S184" i="1"/>
  <c r="S1639" i="1"/>
  <c r="S667" i="1"/>
  <c r="S1267" i="1"/>
  <c r="S981" i="1"/>
  <c r="S242" i="1"/>
  <c r="S2721" i="1"/>
  <c r="S2172" i="1"/>
  <c r="S604" i="1"/>
  <c r="S2173" i="1"/>
  <c r="S2372" i="1"/>
  <c r="S744" i="1"/>
  <c r="S2538" i="1"/>
  <c r="S2333" i="1"/>
  <c r="S98" i="1"/>
  <c r="S1640" i="1"/>
  <c r="S119" i="1"/>
  <c r="S2058" i="1"/>
  <c r="S2432" i="1"/>
  <c r="S243" i="1"/>
  <c r="S2602" i="1"/>
  <c r="S1905" i="1"/>
  <c r="S2671" i="1"/>
  <c r="S2124" i="1"/>
  <c r="S40" i="1"/>
  <c r="S2274" i="1"/>
  <c r="S1071" i="1"/>
  <c r="S1906" i="1"/>
  <c r="S2226" i="1"/>
  <c r="S136" i="1"/>
  <c r="S886" i="1"/>
  <c r="S325" i="1"/>
  <c r="S216" i="1"/>
  <c r="S244" i="1"/>
  <c r="S390" i="1"/>
  <c r="S422" i="1"/>
  <c r="S1766" i="1"/>
  <c r="S1523" i="1"/>
  <c r="S1399" i="1"/>
  <c r="S109" i="1"/>
  <c r="S326" i="1"/>
  <c r="S2334" i="1"/>
  <c r="S278" i="1"/>
  <c r="S327" i="1"/>
  <c r="S2567" i="1"/>
  <c r="S2335" i="1"/>
  <c r="S217" i="1"/>
  <c r="S551" i="1"/>
  <c r="S2603" i="1"/>
  <c r="S887" i="1"/>
  <c r="S1400" i="1"/>
  <c r="S353" i="1"/>
  <c r="S2227" i="1"/>
  <c r="S391" i="1"/>
  <c r="S982" i="1"/>
  <c r="S1767" i="1"/>
  <c r="S2672" i="1"/>
  <c r="S2673" i="1"/>
  <c r="S2604" i="1"/>
  <c r="S41" i="1"/>
  <c r="S668" i="1"/>
  <c r="S1268" i="1"/>
  <c r="S2228" i="1"/>
  <c r="S2059" i="1"/>
  <c r="S745" i="1"/>
  <c r="S245" i="1"/>
  <c r="S1641" i="1"/>
  <c r="S1072" i="1"/>
  <c r="S35" i="1"/>
  <c r="S746" i="1"/>
  <c r="S1171" i="1"/>
  <c r="S1073" i="1"/>
  <c r="S42" i="1"/>
  <c r="S2501" i="1"/>
  <c r="S1074" i="1"/>
  <c r="S354" i="1"/>
  <c r="S1075" i="1"/>
  <c r="S552" i="1"/>
  <c r="S449" i="1"/>
  <c r="S99" i="1"/>
  <c r="S669" i="1"/>
  <c r="S199" i="1"/>
  <c r="S888" i="1"/>
  <c r="S392" i="1"/>
  <c r="S92" i="1"/>
  <c r="S47" i="1"/>
  <c r="S50" i="1"/>
  <c r="S498" i="1"/>
  <c r="S1857" i="1"/>
  <c r="S30" i="1"/>
  <c r="S889" i="1"/>
  <c r="S2636" i="1"/>
  <c r="S808" i="1"/>
  <c r="S809" i="1"/>
  <c r="S670" i="1"/>
  <c r="S1269" i="1"/>
  <c r="S499" i="1"/>
  <c r="S18" i="1"/>
  <c r="S500" i="1"/>
  <c r="S31" i="1"/>
  <c r="S1076" i="1"/>
  <c r="S1401" i="1"/>
  <c r="S1642" i="1"/>
  <c r="S169" i="1"/>
  <c r="S423" i="1"/>
  <c r="S1172" i="1"/>
  <c r="S890" i="1"/>
  <c r="S2568" i="1"/>
  <c r="S144" i="1"/>
  <c r="S19" i="1"/>
  <c r="S3" i="1"/>
  <c r="S218" i="1"/>
  <c r="S2373" i="1"/>
  <c r="S2229" i="1"/>
  <c r="S501" i="1"/>
  <c r="S810" i="1"/>
  <c r="S304" i="1"/>
  <c r="S983" i="1"/>
  <c r="S747" i="1"/>
  <c r="S145" i="1"/>
  <c r="S2" i="1"/>
  <c r="S2060" i="1"/>
  <c r="S450" i="1"/>
  <c r="S2275" i="1"/>
  <c r="S71" i="1"/>
  <c r="S891" i="1"/>
  <c r="S2637" i="1"/>
  <c r="S261" i="1"/>
  <c r="S984" i="1"/>
  <c r="S2462" i="1"/>
  <c r="S7" i="1"/>
  <c r="S65" i="1"/>
  <c r="S1270" i="1"/>
  <c r="S185" i="1"/>
  <c r="S279" i="1"/>
  <c r="S93" i="1"/>
  <c r="S2734" i="1"/>
  <c r="S985" i="1"/>
  <c r="S553" i="1"/>
  <c r="S605" i="1"/>
  <c r="S100" i="1"/>
  <c r="S811" i="1"/>
  <c r="S146" i="1"/>
  <c r="S59" i="1"/>
  <c r="S2605" i="1"/>
  <c r="S554" i="1"/>
  <c r="S328" i="1"/>
  <c r="S1907" i="1"/>
  <c r="S219" i="1"/>
  <c r="S1173" i="1"/>
  <c r="S110" i="1"/>
  <c r="S2698" i="1"/>
  <c r="S329" i="1"/>
  <c r="S2174" i="1"/>
  <c r="S220" i="1"/>
  <c r="S2175" i="1"/>
  <c r="S986" i="1"/>
  <c r="S502" i="1"/>
  <c r="S48" i="1"/>
  <c r="S17" i="1"/>
  <c r="S1524" i="1"/>
  <c r="S1174" i="1"/>
  <c r="S555" i="1"/>
  <c r="S4" i="1"/>
  <c r="S2276" i="1"/>
  <c r="S451" i="1"/>
  <c r="S280" i="1"/>
  <c r="S671" i="1"/>
  <c r="S305" i="1"/>
  <c r="S672" i="1"/>
  <c r="S147" i="1"/>
  <c r="S101" i="1"/>
  <c r="S2812" i="1"/>
  <c r="S1402" i="1"/>
  <c r="S424" i="1"/>
  <c r="S1525" i="1"/>
  <c r="S1175" i="1"/>
  <c r="S2230" i="1"/>
  <c r="S2006" i="1"/>
  <c r="S812" i="1"/>
  <c r="S813" i="1"/>
  <c r="S1768" i="1"/>
  <c r="S1643" i="1"/>
  <c r="S393" i="1"/>
  <c r="S1769" i="1"/>
  <c r="S1526" i="1"/>
  <c r="S987" i="1"/>
  <c r="S1271" i="1"/>
  <c r="S988" i="1"/>
  <c r="S2176" i="1"/>
  <c r="S330" i="1"/>
  <c r="S2336" i="1"/>
  <c r="S2177" i="1"/>
  <c r="S2061" i="1"/>
  <c r="S1272" i="1"/>
  <c r="S1770" i="1"/>
  <c r="S2231" i="1"/>
  <c r="S1771" i="1"/>
  <c r="S1403" i="1"/>
  <c r="S1772" i="1"/>
  <c r="S1960" i="1"/>
  <c r="S2502" i="1"/>
  <c r="S2178" i="1"/>
  <c r="S1176" i="1"/>
  <c r="S989" i="1"/>
  <c r="S1527" i="1"/>
  <c r="S2606" i="1"/>
  <c r="S32" i="1"/>
  <c r="S1077" i="1"/>
  <c r="S2788" i="1"/>
  <c r="S1644" i="1"/>
  <c r="S892" i="1"/>
  <c r="S2638" i="1"/>
  <c r="S2794" i="1"/>
  <c r="S673" i="1"/>
  <c r="S2639" i="1"/>
  <c r="S120" i="1"/>
  <c r="S1858" i="1"/>
  <c r="S893" i="1"/>
  <c r="S1273" i="1"/>
  <c r="S990" i="1"/>
  <c r="S2179" i="1"/>
  <c r="S2337" i="1"/>
  <c r="S556" i="1"/>
  <c r="S1404" i="1"/>
  <c r="S557" i="1"/>
  <c r="S2607" i="1"/>
  <c r="S2007" i="1"/>
  <c r="S2277" i="1"/>
  <c r="S2338" i="1"/>
  <c r="S2125" i="1"/>
  <c r="S1274" i="1"/>
  <c r="S2747" i="1"/>
  <c r="S1528" i="1"/>
  <c r="S2608" i="1"/>
  <c r="S674" i="1"/>
  <c r="S2640" i="1"/>
  <c r="S1275" i="1"/>
  <c r="S1405" i="1"/>
  <c r="S1276" i="1"/>
  <c r="S1406" i="1"/>
  <c r="S1859" i="1"/>
  <c r="S1078" i="1"/>
  <c r="S1079" i="1"/>
  <c r="S2374" i="1"/>
  <c r="S1277" i="1"/>
  <c r="S894" i="1"/>
  <c r="S748" i="1"/>
  <c r="S991" i="1"/>
  <c r="S503" i="1"/>
  <c r="S1407" i="1"/>
  <c r="S452" i="1"/>
  <c r="S606" i="1"/>
  <c r="S2278" i="1"/>
  <c r="S1645" i="1"/>
  <c r="S170" i="1"/>
  <c r="S2409" i="1"/>
  <c r="S2463" i="1"/>
  <c r="S2062" i="1"/>
  <c r="S2609" i="1"/>
  <c r="S1773" i="1"/>
  <c r="S895" i="1"/>
  <c r="S1774" i="1"/>
  <c r="S2375" i="1"/>
  <c r="S2279" i="1"/>
  <c r="S2464" i="1"/>
  <c r="S2465" i="1"/>
  <c r="S2410" i="1"/>
  <c r="S1408" i="1"/>
  <c r="S2063" i="1"/>
  <c r="S1775" i="1"/>
  <c r="S2126" i="1"/>
  <c r="S1529" i="1"/>
  <c r="S1177" i="1"/>
  <c r="S2008" i="1"/>
  <c r="S2610" i="1"/>
  <c r="S558" i="1"/>
  <c r="S1080" i="1"/>
  <c r="S675" i="1"/>
  <c r="S1530" i="1"/>
  <c r="S1409" i="1"/>
  <c r="S504" i="1"/>
  <c r="S2641" i="1"/>
  <c r="S1278" i="1"/>
  <c r="S607" i="1"/>
  <c r="S2280" i="1"/>
  <c r="S453" i="1"/>
  <c r="S2009" i="1"/>
  <c r="S1279" i="1"/>
  <c r="S896" i="1"/>
  <c r="S2569" i="1"/>
  <c r="S2824" i="1"/>
  <c r="S2433" i="1"/>
  <c r="S559" i="1"/>
  <c r="S2642" i="1"/>
  <c r="S2180" i="1"/>
  <c r="S454" i="1"/>
  <c r="S2661" i="1"/>
  <c r="S1280" i="1"/>
  <c r="S897" i="1"/>
  <c r="S1410" i="1"/>
  <c r="S81" i="1"/>
  <c r="S560" i="1"/>
  <c r="S2503" i="1"/>
  <c r="S2662" i="1"/>
  <c r="S455" i="1"/>
  <c r="S749" i="1"/>
  <c r="S505" i="1"/>
  <c r="S262" i="1"/>
  <c r="S2127" i="1"/>
  <c r="S2611" i="1"/>
  <c r="S814" i="1"/>
  <c r="S121" i="1"/>
  <c r="S2539" i="1"/>
  <c r="S1860" i="1"/>
  <c r="S1178" i="1"/>
  <c r="S2010" i="1"/>
  <c r="S1281" i="1"/>
  <c r="S2064" i="1"/>
  <c r="S992" i="1"/>
  <c r="S2755" i="1"/>
  <c r="S1081" i="1"/>
  <c r="S33" i="1"/>
  <c r="S1179" i="1"/>
  <c r="S1411" i="1"/>
  <c r="S2128" i="1"/>
  <c r="S1412" i="1"/>
  <c r="S1646" i="1"/>
  <c r="S2232" i="1"/>
  <c r="S2643" i="1"/>
  <c r="S2466" i="1"/>
  <c r="S2504" i="1"/>
  <c r="S815" i="1"/>
  <c r="S1413" i="1"/>
  <c r="S1282" i="1"/>
  <c r="S2376" i="1"/>
  <c r="S816" i="1"/>
  <c r="S817" i="1"/>
  <c r="S2699" i="1"/>
  <c r="S200" i="1"/>
  <c r="S425" i="1"/>
  <c r="S2011" i="1"/>
  <c r="S1283" i="1"/>
  <c r="S1414" i="1"/>
  <c r="S2434" i="1"/>
  <c r="S993" i="1"/>
  <c r="S2644" i="1"/>
  <c r="S2839" i="1"/>
  <c r="S2065" i="1"/>
  <c r="S1082" i="1"/>
  <c r="S1908" i="1"/>
  <c r="S2467" i="1"/>
  <c r="S1861" i="1"/>
  <c r="S2012" i="1"/>
  <c r="S676" i="1"/>
  <c r="S2767" i="1"/>
  <c r="S186" i="1"/>
  <c r="S2013" i="1"/>
  <c r="S1647" i="1"/>
  <c r="S2468" i="1"/>
  <c r="S221" i="1"/>
  <c r="S1776" i="1"/>
  <c r="S456" i="1"/>
  <c r="S1648" i="1"/>
  <c r="S1180" i="1"/>
  <c r="S677" i="1"/>
  <c r="S1649" i="1"/>
  <c r="S506" i="1"/>
  <c r="S1862" i="1"/>
  <c r="S750" i="1"/>
  <c r="S2570" i="1"/>
  <c r="S898" i="1"/>
  <c r="S281" i="1"/>
  <c r="S2281" i="1"/>
  <c r="S507" i="1"/>
  <c r="S818" i="1"/>
  <c r="S2469" i="1"/>
  <c r="S2282" i="1"/>
  <c r="S678" i="1"/>
  <c r="S2571" i="1"/>
  <c r="S2377" i="1"/>
  <c r="S201" i="1"/>
  <c r="S1909" i="1"/>
  <c r="S1650" i="1"/>
  <c r="S2014" i="1"/>
  <c r="S2283" i="1"/>
  <c r="S2378" i="1"/>
  <c r="S508" i="1"/>
  <c r="S1083" i="1"/>
  <c r="S331" i="1"/>
  <c r="S899" i="1"/>
  <c r="S2612" i="1"/>
  <c r="S2540" i="1"/>
  <c r="S1863" i="1"/>
  <c r="S2645" i="1"/>
  <c r="S1777" i="1"/>
  <c r="S22" i="1"/>
  <c r="S1415" i="1"/>
  <c r="S2709" i="1"/>
  <c r="S2066" i="1"/>
  <c r="S2613" i="1"/>
  <c r="S1181" i="1"/>
  <c r="S2688" i="1"/>
  <c r="S2339" i="1"/>
  <c r="S608" i="1"/>
  <c r="S2808" i="1"/>
  <c r="S2129" i="1"/>
  <c r="S1084" i="1"/>
  <c r="S900" i="1"/>
  <c r="S2284" i="1"/>
  <c r="S2572" i="1"/>
  <c r="S2783" i="1"/>
  <c r="S1416" i="1"/>
  <c r="S2541" i="1"/>
  <c r="S901" i="1"/>
  <c r="S457" i="1"/>
  <c r="S122" i="1"/>
  <c r="S679" i="1"/>
  <c r="S902" i="1"/>
  <c r="S1284" i="1"/>
  <c r="S2067" i="1"/>
  <c r="S994" i="1"/>
  <c r="S1961" i="1"/>
  <c r="S171" i="1"/>
  <c r="S1417" i="1"/>
  <c r="S751" i="1"/>
  <c r="S1778" i="1"/>
  <c r="S2068" i="1"/>
  <c r="S1531" i="1"/>
  <c r="S2735" i="1"/>
  <c r="S509" i="1"/>
  <c r="S187" i="1"/>
  <c r="S246" i="1"/>
  <c r="S819" i="1"/>
  <c r="S1962" i="1"/>
  <c r="S903" i="1"/>
  <c r="S2285" i="1"/>
  <c r="S609" i="1"/>
  <c r="S2435" i="1"/>
  <c r="S222" i="1"/>
  <c r="S561" i="1"/>
  <c r="S680" i="1"/>
  <c r="S562" i="1"/>
  <c r="S1085" i="1"/>
  <c r="S752" i="1"/>
  <c r="S36" i="1"/>
  <c r="S1651" i="1"/>
  <c r="S426" i="1"/>
  <c r="S282" i="1"/>
  <c r="S1652" i="1"/>
  <c r="S563" i="1"/>
  <c r="S995" i="1"/>
  <c r="S1532" i="1"/>
  <c r="S2069" i="1"/>
  <c r="S12" i="1"/>
  <c r="S66" i="1"/>
  <c r="S1779" i="1"/>
  <c r="S904" i="1"/>
  <c r="S564" i="1"/>
  <c r="S2542" i="1"/>
  <c r="S1182" i="1"/>
  <c r="S2543" i="1"/>
  <c r="S2840" i="1"/>
  <c r="S1418" i="1"/>
  <c r="S188" i="1"/>
  <c r="S1910" i="1"/>
  <c r="S2015" i="1"/>
  <c r="S1780" i="1"/>
  <c r="S1183" i="1"/>
  <c r="S1533" i="1"/>
  <c r="S510" i="1"/>
  <c r="S1086" i="1"/>
  <c r="S189" i="1"/>
  <c r="S2130" i="1"/>
  <c r="S1781" i="1"/>
  <c r="S2070" i="1"/>
  <c r="S2819" i="1"/>
  <c r="S753" i="1"/>
  <c r="S754" i="1"/>
  <c r="S1419" i="1"/>
  <c r="S223" i="1"/>
  <c r="S283" i="1"/>
  <c r="S905" i="1"/>
  <c r="S906" i="1"/>
  <c r="S1087" i="1"/>
  <c r="S907" i="1"/>
  <c r="S1285" i="1"/>
  <c r="S2674" i="1"/>
  <c r="S1420" i="1"/>
  <c r="S2131" i="1"/>
  <c r="S755" i="1"/>
  <c r="S2799" i="1"/>
  <c r="S1864" i="1"/>
  <c r="S996" i="1"/>
  <c r="S1534" i="1"/>
  <c r="S2544" i="1"/>
  <c r="S565" i="1"/>
  <c r="S2646" i="1"/>
  <c r="S2833" i="1"/>
  <c r="S2700" i="1"/>
  <c r="S1421" i="1"/>
  <c r="S2505" i="1"/>
  <c r="S2813" i="1"/>
  <c r="S458" i="1"/>
  <c r="S2470" i="1"/>
  <c r="S2340" i="1"/>
  <c r="S1184" i="1"/>
  <c r="S1185" i="1"/>
  <c r="S1963" i="1"/>
  <c r="S2411" i="1"/>
  <c r="S1782" i="1"/>
  <c r="S997" i="1"/>
  <c r="S284" i="1"/>
  <c r="S332" i="1"/>
  <c r="S1653" i="1"/>
  <c r="S94" i="1"/>
  <c r="S1535" i="1"/>
  <c r="S610" i="1"/>
  <c r="S1186" i="1"/>
  <c r="S2286" i="1"/>
  <c r="S1536" i="1"/>
  <c r="S459" i="1"/>
  <c r="S1286" i="1"/>
  <c r="S394" i="1"/>
  <c r="S1865" i="1"/>
  <c r="S2722" i="1"/>
  <c r="S1783" i="1"/>
  <c r="S1422" i="1"/>
  <c r="S2016" i="1"/>
  <c r="S1654" i="1"/>
  <c r="S1655" i="1"/>
  <c r="S285" i="1"/>
  <c r="S2723" i="1"/>
  <c r="S1784" i="1"/>
  <c r="S1287" i="1"/>
  <c r="S908" i="1"/>
  <c r="S681" i="1"/>
  <c r="S998" i="1"/>
  <c r="S2132" i="1"/>
  <c r="S2233" i="1"/>
  <c r="S395" i="1"/>
  <c r="S1911" i="1"/>
  <c r="S2234" i="1"/>
  <c r="S306" i="1"/>
  <c r="S355" i="1"/>
  <c r="S2017" i="1"/>
  <c r="S909" i="1"/>
  <c r="S333" i="1"/>
  <c r="S1964" i="1"/>
  <c r="S566" i="1"/>
  <c r="S1912" i="1"/>
  <c r="S2287" i="1"/>
  <c r="S356" i="1"/>
  <c r="S2614" i="1"/>
  <c r="S1866" i="1"/>
  <c r="S999" i="1"/>
  <c r="S2181" i="1"/>
  <c r="S1187" i="1"/>
  <c r="S1965" i="1"/>
  <c r="S1537" i="1"/>
  <c r="S1288" i="1"/>
  <c r="S820" i="1"/>
  <c r="S1000" i="1"/>
  <c r="S2436" i="1"/>
  <c r="S1001" i="1"/>
  <c r="S2689" i="1"/>
  <c r="S1088" i="1"/>
  <c r="S910" i="1"/>
  <c r="S611" i="1"/>
  <c r="S612" i="1"/>
  <c r="S2288" i="1"/>
  <c r="S460" i="1"/>
  <c r="S821" i="1"/>
  <c r="S2437" i="1"/>
  <c r="S1656" i="1"/>
  <c r="S427" i="1"/>
  <c r="S1188" i="1"/>
  <c r="S2471" i="1"/>
  <c r="S2235" i="1"/>
  <c r="S2289" i="1"/>
  <c r="S1089" i="1"/>
  <c r="S1002" i="1"/>
  <c r="S756" i="1"/>
  <c r="S461" i="1"/>
  <c r="S2615" i="1"/>
  <c r="S396" i="1"/>
  <c r="S1657" i="1"/>
  <c r="S334" i="1"/>
  <c r="S2438" i="1"/>
  <c r="S2290" i="1"/>
  <c r="S1289" i="1"/>
  <c r="S224" i="1"/>
  <c r="S682" i="1"/>
  <c r="S2291" i="1"/>
  <c r="S567" i="1"/>
  <c r="S2379" i="1"/>
  <c r="S2802" i="1"/>
  <c r="S1090" i="1"/>
  <c r="S911" i="1"/>
  <c r="S613" i="1"/>
  <c r="S1658" i="1"/>
  <c r="S757" i="1"/>
  <c r="S1290" i="1"/>
  <c r="S758" i="1"/>
  <c r="S1291" i="1"/>
  <c r="S2724" i="1"/>
  <c r="S683" i="1"/>
  <c r="S1538" i="1"/>
  <c r="S2236" i="1"/>
  <c r="S2506" i="1"/>
  <c r="S2071" i="1"/>
  <c r="S2341" i="1"/>
  <c r="S1091" i="1"/>
  <c r="S2616" i="1"/>
  <c r="S1189" i="1"/>
  <c r="S2663" i="1"/>
  <c r="S1092" i="1"/>
  <c r="S822" i="1"/>
  <c r="S2573" i="1"/>
  <c r="S1867" i="1"/>
  <c r="S2507" i="1"/>
  <c r="S1093" i="1"/>
  <c r="S1659" i="1"/>
  <c r="S684" i="1"/>
  <c r="S1660" i="1"/>
  <c r="S190" i="1"/>
  <c r="S191" i="1"/>
  <c r="S2664" i="1"/>
  <c r="S2342" i="1"/>
  <c r="S568" i="1"/>
  <c r="S428" i="1"/>
  <c r="S2768" i="1"/>
  <c r="S2237" i="1"/>
  <c r="S1094" i="1"/>
  <c r="S1913" i="1"/>
  <c r="S614" i="1"/>
  <c r="S148" i="1"/>
  <c r="S2412" i="1"/>
  <c r="S912" i="1"/>
  <c r="S247" i="1"/>
  <c r="S286" i="1"/>
  <c r="S1292" i="1"/>
  <c r="S685" i="1"/>
  <c r="S307" i="1"/>
  <c r="S2238" i="1"/>
  <c r="S511" i="1"/>
  <c r="S615" i="1"/>
  <c r="S1190" i="1"/>
  <c r="S1539" i="1"/>
  <c r="S248" i="1"/>
  <c r="S913" i="1"/>
  <c r="S1293" i="1"/>
  <c r="S308" i="1"/>
  <c r="S357" i="1"/>
  <c r="S95" i="1"/>
  <c r="S1423" i="1"/>
  <c r="S309" i="1"/>
  <c r="S914" i="1"/>
  <c r="S2133" i="1"/>
  <c r="S23" i="1"/>
  <c r="S1095" i="1"/>
  <c r="S358" i="1"/>
  <c r="S202" i="1"/>
  <c r="S2018" i="1"/>
  <c r="S915" i="1"/>
  <c r="S51" i="1"/>
  <c r="S1540" i="1"/>
  <c r="S225" i="1"/>
  <c r="S149" i="1"/>
  <c r="S1191" i="1"/>
  <c r="S616" i="1"/>
  <c r="S1424" i="1"/>
  <c r="S2574" i="1"/>
  <c r="S2575" i="1"/>
  <c r="S1541" i="1"/>
  <c r="S1785" i="1"/>
  <c r="S1868" i="1"/>
  <c r="S1661" i="1"/>
  <c r="S2648" i="1"/>
  <c r="S2019" i="1"/>
  <c r="S2736" i="1"/>
  <c r="S2134" i="1"/>
  <c r="S1542" i="1"/>
  <c r="S759" i="1"/>
  <c r="S1425" i="1"/>
  <c r="S14" i="1"/>
  <c r="S1294" i="1"/>
  <c r="S1192" i="1"/>
  <c r="S2182" i="1"/>
  <c r="S2649" i="1"/>
  <c r="S2183" i="1"/>
  <c r="S2343" i="1"/>
  <c r="S916" i="1"/>
  <c r="S760" i="1"/>
  <c r="S2239" i="1"/>
  <c r="S150" i="1"/>
  <c r="S1426" i="1"/>
  <c r="S761" i="1"/>
  <c r="S1543" i="1"/>
  <c r="S1914" i="1"/>
  <c r="S1786" i="1"/>
  <c r="S2774" i="1"/>
  <c r="S263" i="1"/>
  <c r="S2508" i="1"/>
  <c r="S192" i="1"/>
  <c r="S2760" i="1"/>
  <c r="S2725" i="1"/>
  <c r="S2748" i="1"/>
  <c r="S1544" i="1"/>
  <c r="S1295" i="1"/>
  <c r="S123" i="1"/>
  <c r="S917" i="1"/>
  <c r="S1787" i="1"/>
  <c r="S2617" i="1"/>
  <c r="S1003" i="1"/>
  <c r="S2292" i="1"/>
  <c r="S1427" i="1"/>
  <c r="S2072" i="1"/>
  <c r="S1966" i="1"/>
  <c r="S2710" i="1"/>
  <c r="S823" i="1"/>
  <c r="S686" i="1"/>
  <c r="S687" i="1"/>
  <c r="S2675" i="1"/>
  <c r="S1296" i="1"/>
  <c r="S172" i="1"/>
  <c r="S2344" i="1"/>
  <c r="S1004" i="1"/>
  <c r="S397" i="1"/>
  <c r="S762" i="1"/>
  <c r="S2545" i="1"/>
  <c r="S1788" i="1"/>
  <c r="S20" i="1"/>
  <c r="S2073" i="1"/>
  <c r="S2509" i="1"/>
  <c r="S1915" i="1"/>
  <c r="S1096" i="1"/>
  <c r="S918" i="1"/>
  <c r="S1662" i="1"/>
  <c r="S617" i="1"/>
  <c r="S1663" i="1"/>
  <c r="S824" i="1"/>
  <c r="S569" i="1"/>
  <c r="S2074" i="1"/>
  <c r="S462" i="1"/>
  <c r="S1664" i="1"/>
  <c r="S618" i="1"/>
  <c r="S1097" i="1"/>
  <c r="S2075" i="1"/>
  <c r="S2439" i="1"/>
  <c r="S463" i="1"/>
  <c r="S2076" i="1"/>
  <c r="S1916" i="1"/>
  <c r="S570" i="1"/>
  <c r="S2345" i="1"/>
  <c r="S1967" i="1"/>
  <c r="S825" i="1"/>
  <c r="S1869" i="1"/>
  <c r="S826" i="1"/>
  <c r="S1789" i="1"/>
  <c r="S1098" i="1"/>
  <c r="S2293" i="1"/>
  <c r="S688" i="1"/>
  <c r="S2184" i="1"/>
  <c r="S2618" i="1"/>
  <c r="S8" i="1"/>
  <c r="S1428" i="1"/>
  <c r="S1193" i="1"/>
  <c r="S2769" i="1"/>
  <c r="S1545" i="1"/>
  <c r="S124" i="1"/>
  <c r="S2676" i="1"/>
  <c r="S689" i="1"/>
  <c r="S512" i="1"/>
  <c r="S1297" i="1"/>
  <c r="S1298" i="1"/>
  <c r="S1299" i="1"/>
  <c r="S2472" i="1"/>
  <c r="S1429" i="1"/>
  <c r="S1790" i="1"/>
  <c r="S1791" i="1"/>
  <c r="S827" i="1"/>
  <c r="S2413" i="1"/>
  <c r="S335" i="1"/>
  <c r="S2414" i="1"/>
  <c r="S2294" i="1"/>
  <c r="S1194" i="1"/>
  <c r="S1300" i="1"/>
  <c r="S2726" i="1"/>
  <c r="S2380" i="1"/>
  <c r="S1430" i="1"/>
  <c r="S15" i="1"/>
  <c r="S1792" i="1"/>
  <c r="S1793" i="1"/>
  <c r="S398" i="1"/>
  <c r="S1195" i="1"/>
  <c r="S2576" i="1"/>
  <c r="S1546" i="1"/>
  <c r="S919" i="1"/>
  <c r="S2346" i="1"/>
  <c r="S1196" i="1"/>
  <c r="S920" i="1"/>
  <c r="S2784" i="1"/>
  <c r="S1099" i="1"/>
  <c r="S2077" i="1"/>
  <c r="S921" i="1"/>
  <c r="S264" i="1"/>
  <c r="S1197" i="1"/>
  <c r="S1431" i="1"/>
  <c r="S2295" i="1"/>
  <c r="S2135" i="1"/>
  <c r="S1432" i="1"/>
  <c r="S690" i="1"/>
  <c r="S1301" i="1"/>
  <c r="S1302" i="1"/>
  <c r="S2577" i="1"/>
  <c r="S1870" i="1"/>
  <c r="S2240" i="1"/>
  <c r="S1005" i="1"/>
  <c r="S922" i="1"/>
  <c r="S1198" i="1"/>
  <c r="S1665" i="1"/>
  <c r="S1666" i="1"/>
  <c r="S1433" i="1"/>
  <c r="S2078" i="1"/>
  <c r="S1303" i="1"/>
  <c r="S1871" i="1"/>
  <c r="S1667" i="1"/>
  <c r="S1794" i="1"/>
  <c r="S2136" i="1"/>
  <c r="S1304" i="1"/>
  <c r="S2020" i="1"/>
  <c r="S513" i="1"/>
  <c r="S619" i="1"/>
  <c r="S464" i="1"/>
  <c r="S2241" i="1"/>
  <c r="S1006" i="1"/>
  <c r="S1547" i="1"/>
  <c r="S1548" i="1"/>
  <c r="S1305" i="1"/>
  <c r="S1549" i="1"/>
  <c r="S2711" i="1"/>
  <c r="S923" i="1"/>
  <c r="S1199" i="1"/>
  <c r="S2296" i="1"/>
  <c r="S1306" i="1"/>
  <c r="S1307" i="1"/>
  <c r="S2690" i="1"/>
  <c r="S1200" i="1"/>
  <c r="S1434" i="1"/>
  <c r="S2297" i="1"/>
  <c r="S2021" i="1"/>
  <c r="S2079" i="1"/>
  <c r="S2665" i="1"/>
  <c r="S1550" i="1"/>
  <c r="S1795" i="1"/>
  <c r="S1435" i="1"/>
  <c r="S1872" i="1"/>
  <c r="S2347" i="1"/>
  <c r="S1308" i="1"/>
  <c r="S1668" i="1"/>
  <c r="S1201" i="1"/>
  <c r="S1202" i="1"/>
  <c r="S620" i="1"/>
  <c r="S2242" i="1"/>
  <c r="S2080" i="1"/>
  <c r="S1796" i="1"/>
  <c r="S828" i="1"/>
  <c r="S2081" i="1"/>
  <c r="S2415" i="1"/>
  <c r="S2022" i="1"/>
  <c r="S1917" i="1"/>
  <c r="S1309" i="1"/>
  <c r="S1436" i="1"/>
  <c r="S1203" i="1"/>
  <c r="S52" i="1"/>
  <c r="S621" i="1"/>
  <c r="S359" i="1"/>
  <c r="S2381" i="1"/>
  <c r="S1204" i="1"/>
  <c r="S2298" i="1"/>
  <c r="S2082" i="1"/>
  <c r="S2185" i="1"/>
  <c r="S1437" i="1"/>
  <c r="S1797" i="1"/>
  <c r="S1310" i="1"/>
  <c r="S571" i="1"/>
  <c r="S2820" i="1"/>
  <c r="S203" i="1"/>
  <c r="S2473" i="1"/>
  <c r="S2727" i="1"/>
  <c r="S1438" i="1"/>
  <c r="S924" i="1"/>
  <c r="S763" i="1"/>
  <c r="S829" i="1"/>
  <c r="S1873" i="1"/>
  <c r="S2416" i="1"/>
  <c r="S336" i="1"/>
  <c r="S2795" i="1"/>
  <c r="S2440" i="1"/>
  <c r="S2382" i="1"/>
  <c r="S1551" i="1"/>
  <c r="S830" i="1"/>
  <c r="S337" i="1"/>
  <c r="S2083" i="1"/>
  <c r="S2825" i="1"/>
  <c r="S1669" i="1"/>
  <c r="S831" i="1"/>
  <c r="S1007" i="1"/>
  <c r="S1311" i="1"/>
  <c r="S429" i="1"/>
  <c r="S2803" i="1"/>
  <c r="S1552" i="1"/>
  <c r="S2383" i="1"/>
  <c r="S2775" i="1"/>
  <c r="S1312" i="1"/>
  <c r="S832" i="1"/>
  <c r="S2728" i="1"/>
  <c r="S465" i="1"/>
  <c r="S2510" i="1"/>
  <c r="S1008" i="1"/>
  <c r="S360" i="1"/>
  <c r="S2384" i="1"/>
  <c r="S2836" i="1"/>
  <c r="S1874" i="1"/>
  <c r="S2186" i="1"/>
  <c r="S2023" i="1"/>
  <c r="S2474" i="1"/>
  <c r="S1798" i="1"/>
  <c r="S925" i="1"/>
  <c r="S2084" i="1"/>
  <c r="S287" i="1"/>
  <c r="S399" i="1"/>
  <c r="S1100" i="1"/>
  <c r="S691" i="1"/>
  <c r="S2417" i="1"/>
  <c r="S2187" i="1"/>
  <c r="S2475" i="1"/>
  <c r="S102" i="1"/>
  <c r="S1670" i="1"/>
  <c r="S1101" i="1"/>
  <c r="S1553" i="1"/>
  <c r="S1439" i="1"/>
  <c r="S1205" i="1"/>
  <c r="S692" i="1"/>
  <c r="S338" i="1"/>
  <c r="S2243" i="1"/>
  <c r="S622" i="1"/>
  <c r="S2476" i="1"/>
  <c r="S2418" i="1"/>
  <c r="S693" i="1"/>
  <c r="S1440" i="1"/>
  <c r="S339" i="1"/>
  <c r="S2348" i="1"/>
  <c r="S2729" i="1"/>
  <c r="S1671" i="1"/>
  <c r="S173" i="1"/>
  <c r="S514" i="1"/>
  <c r="S1875" i="1"/>
  <c r="S2619" i="1"/>
  <c r="S1968" i="1"/>
  <c r="S2741" i="1"/>
  <c r="S1441" i="1"/>
  <c r="S2666" i="1"/>
  <c r="S1102" i="1"/>
  <c r="S1876" i="1"/>
  <c r="S1313" i="1"/>
  <c r="S515" i="1"/>
  <c r="S623" i="1"/>
  <c r="S1799" i="1"/>
  <c r="S1103" i="1"/>
  <c r="S1314" i="1"/>
  <c r="S2620" i="1"/>
  <c r="S1969" i="1"/>
  <c r="S1315" i="1"/>
  <c r="S2349" i="1"/>
  <c r="S2804" i="1"/>
  <c r="S1009" i="1"/>
  <c r="S2578" i="1"/>
  <c r="S764" i="1"/>
  <c r="S466" i="1"/>
  <c r="S111" i="1"/>
  <c r="S1010" i="1"/>
  <c r="S125" i="1"/>
  <c r="S1104" i="1"/>
  <c r="S126" i="1"/>
  <c r="S1105" i="1"/>
  <c r="S2477" i="1"/>
  <c r="S1918" i="1"/>
  <c r="S2350" i="1"/>
  <c r="S1011" i="1"/>
  <c r="S1672" i="1"/>
  <c r="S1442" i="1"/>
  <c r="S516" i="1"/>
  <c r="S1554" i="1"/>
  <c r="S127" i="1"/>
  <c r="S572" i="1"/>
  <c r="S288" i="1"/>
  <c r="S430" i="1"/>
  <c r="S72" i="1"/>
  <c r="S1316" i="1"/>
  <c r="S1206" i="1"/>
  <c r="S1317" i="1"/>
  <c r="S1555" i="1"/>
  <c r="S833" i="1"/>
  <c r="S431" i="1"/>
  <c r="S265" i="1"/>
  <c r="S2805" i="1"/>
  <c r="S624" i="1"/>
  <c r="S1919" i="1"/>
  <c r="S834" i="1"/>
  <c r="S266" i="1"/>
  <c r="S1443" i="1"/>
  <c r="S400" i="1"/>
  <c r="S1444" i="1"/>
  <c r="S226" i="1"/>
  <c r="S249" i="1"/>
  <c r="S926" i="1"/>
  <c r="S1445" i="1"/>
  <c r="S2776" i="1"/>
  <c r="S204" i="1"/>
  <c r="S573" i="1"/>
  <c r="S1207" i="1"/>
  <c r="S1318" i="1"/>
  <c r="S151" i="1"/>
  <c r="S2511" i="1"/>
  <c r="S361" i="1"/>
  <c r="S1319" i="1"/>
  <c r="S137" i="1"/>
  <c r="S517" i="1"/>
  <c r="S574" i="1"/>
  <c r="S1208" i="1"/>
  <c r="S1446" i="1"/>
  <c r="S267" i="1"/>
  <c r="S310" i="1"/>
  <c r="S1800" i="1"/>
  <c r="S927" i="1"/>
  <c r="S174" i="1"/>
  <c r="S362" i="1"/>
  <c r="S1556" i="1"/>
  <c r="S1320" i="1"/>
  <c r="S1673" i="1"/>
  <c r="S363" i="1"/>
  <c r="S1209" i="1"/>
  <c r="S193" i="1"/>
  <c r="S1106" i="1"/>
  <c r="S152" i="1"/>
  <c r="S28" i="1"/>
  <c r="S1674" i="1"/>
  <c r="S1107" i="1"/>
  <c r="S1970" i="1"/>
  <c r="S1801" i="1"/>
  <c r="S1012" i="1"/>
  <c r="S1971" i="1"/>
  <c r="S1013" i="1"/>
  <c r="S1675" i="1"/>
  <c r="S1877" i="1"/>
  <c r="S2351" i="1"/>
  <c r="S1676" i="1"/>
  <c r="S1677" i="1"/>
  <c r="S1878" i="1"/>
  <c r="S1014" i="1"/>
  <c r="S401" i="1"/>
  <c r="S1678" i="1"/>
  <c r="S1802" i="1"/>
  <c r="S1321" i="1"/>
  <c r="S227" i="1"/>
  <c r="S2841" i="1"/>
  <c r="S364" i="1"/>
  <c r="S112" i="1"/>
  <c r="S467" i="1"/>
  <c r="S2512" i="1"/>
  <c r="S765" i="1"/>
  <c r="S1015" i="1"/>
  <c r="S365" i="1"/>
  <c r="S113" i="1"/>
  <c r="S1108" i="1"/>
  <c r="S1803" i="1"/>
  <c r="S1804" i="1"/>
  <c r="S1972" i="1"/>
  <c r="S1879" i="1"/>
  <c r="S175" i="1"/>
  <c r="S2677" i="1"/>
  <c r="S766" i="1"/>
  <c r="S250" i="1"/>
  <c r="S1447" i="1"/>
  <c r="S835" i="1"/>
  <c r="S228" i="1"/>
  <c r="S2188" i="1"/>
  <c r="S43" i="1"/>
  <c r="S2478" i="1"/>
  <c r="S2712" i="1"/>
  <c r="S2701" i="1"/>
  <c r="S1973" i="1"/>
  <c r="S1109" i="1"/>
  <c r="S251" i="1"/>
  <c r="S1322" i="1"/>
  <c r="S128" i="1"/>
  <c r="S694" i="1"/>
  <c r="S1110" i="1"/>
  <c r="S1920" i="1"/>
  <c r="S928" i="1"/>
  <c r="S2650" i="1"/>
  <c r="S468" i="1"/>
  <c r="S2821" i="1"/>
  <c r="S1557" i="1"/>
  <c r="S575" i="1"/>
  <c r="S153" i="1"/>
  <c r="S2713" i="1"/>
  <c r="S767" i="1"/>
  <c r="S2024" i="1"/>
  <c r="S2777" i="1"/>
  <c r="S1880" i="1"/>
  <c r="S2385" i="1"/>
  <c r="S1448" i="1"/>
  <c r="S289" i="1"/>
  <c r="S1111" i="1"/>
  <c r="S229" i="1"/>
  <c r="S768" i="1"/>
  <c r="S73" i="1"/>
  <c r="S2730" i="1"/>
  <c r="S1805" i="1"/>
  <c r="S2419" i="1"/>
  <c r="S695" i="1"/>
  <c r="S1323" i="1"/>
  <c r="S2678" i="1"/>
  <c r="S1974" i="1"/>
  <c r="S2479" i="1"/>
  <c r="S2299" i="1"/>
  <c r="S2244" i="1"/>
  <c r="S929" i="1"/>
  <c r="S2651" i="1"/>
  <c r="S1679" i="1"/>
  <c r="S2085" i="1"/>
  <c r="S1016" i="1"/>
  <c r="S1680" i="1"/>
  <c r="S230" i="1"/>
  <c r="S625" i="1"/>
  <c r="S402" i="1"/>
  <c r="S290" i="1"/>
  <c r="S1681" i="1"/>
  <c r="S1682" i="1"/>
  <c r="S769" i="1"/>
  <c r="S2778" i="1"/>
  <c r="S2621" i="1"/>
  <c r="S1449" i="1"/>
  <c r="S2513" i="1"/>
  <c r="S1683" i="1"/>
  <c r="S1921" i="1"/>
  <c r="S205" i="1"/>
  <c r="S1922" i="1"/>
  <c r="S2137" i="1"/>
  <c r="S1558" i="1"/>
  <c r="S2789" i="1"/>
  <c r="S2025" i="1"/>
  <c r="S2138" i="1"/>
  <c r="S2702" i="1"/>
  <c r="S930" i="1"/>
  <c r="S770" i="1"/>
  <c r="S1324" i="1"/>
  <c r="S291" i="1"/>
  <c r="S2514" i="1"/>
  <c r="S311" i="1"/>
  <c r="S2749" i="1"/>
  <c r="S1684" i="1"/>
  <c r="S2806" i="1"/>
  <c r="S1325" i="1"/>
  <c r="S1923" i="1"/>
  <c r="S2189" i="1"/>
  <c r="S1685" i="1"/>
  <c r="S1806" i="1"/>
  <c r="S1807" i="1"/>
  <c r="S2300" i="1"/>
  <c r="S2386" i="1"/>
  <c r="S432" i="1"/>
  <c r="S2387" i="1"/>
  <c r="S1686" i="1"/>
  <c r="S1017" i="1"/>
  <c r="S2691" i="1"/>
  <c r="S2245" i="1"/>
  <c r="S2714" i="1"/>
  <c r="S231" i="1"/>
  <c r="S1450" i="1"/>
  <c r="S626" i="1"/>
  <c r="S2785" i="1"/>
  <c r="S366" i="1"/>
  <c r="S1808" i="1"/>
  <c r="S627" i="1"/>
  <c r="S433" i="1"/>
  <c r="S1687" i="1"/>
  <c r="S1924" i="1"/>
  <c r="S2579" i="1"/>
  <c r="S2420" i="1"/>
  <c r="S2546" i="1"/>
  <c r="S2441" i="1"/>
  <c r="S576" i="1"/>
  <c r="S836" i="1"/>
  <c r="S2796" i="1"/>
  <c r="S1451" i="1"/>
  <c r="S1688" i="1"/>
  <c r="S1689" i="1"/>
  <c r="S1559" i="1"/>
  <c r="S1326" i="1"/>
  <c r="S2622" i="1"/>
  <c r="S2246" i="1"/>
  <c r="S2352" i="1"/>
  <c r="S1809" i="1"/>
  <c r="S1327" i="1"/>
  <c r="S2026" i="1"/>
  <c r="S403" i="1"/>
  <c r="S1328" i="1"/>
  <c r="S1452" i="1"/>
  <c r="S1560" i="1"/>
  <c r="S340" i="1"/>
  <c r="S434" i="1"/>
  <c r="S2580" i="1"/>
  <c r="S2388" i="1"/>
  <c r="S1561" i="1"/>
  <c r="S2667" i="1"/>
  <c r="S1562" i="1"/>
  <c r="S2190" i="1"/>
  <c r="S2247" i="1"/>
  <c r="S1690" i="1"/>
  <c r="S1691" i="1"/>
  <c r="S1563" i="1"/>
  <c r="S2826" i="1"/>
  <c r="S367" i="1"/>
  <c r="S1881" i="1"/>
  <c r="S2480" i="1"/>
  <c r="S2547" i="1"/>
  <c r="S2301" i="1"/>
  <c r="S518" i="1"/>
  <c r="S2679" i="1"/>
  <c r="S2515" i="1"/>
  <c r="S2516" i="1"/>
  <c r="S1925" i="1"/>
  <c r="S2248" i="1"/>
  <c r="S837" i="1"/>
  <c r="S2814" i="1"/>
  <c r="S2517" i="1"/>
  <c r="S696" i="1"/>
  <c r="S1112" i="1"/>
  <c r="S628" i="1"/>
  <c r="S771" i="1"/>
  <c r="S176" i="1"/>
  <c r="S1564" i="1"/>
  <c r="S1018" i="1"/>
  <c r="S2086" i="1"/>
  <c r="S1882" i="1"/>
  <c r="S1883" i="1"/>
  <c r="S2442" i="1"/>
  <c r="S1453" i="1"/>
  <c r="S629" i="1"/>
  <c r="S1810" i="1"/>
  <c r="S1811" i="1"/>
  <c r="S2027" i="1"/>
  <c r="S312" i="1"/>
  <c r="S1019" i="1"/>
  <c r="S1692" i="1"/>
  <c r="S1926" i="1"/>
  <c r="S1113" i="1"/>
  <c r="S2302" i="1"/>
  <c r="S1565" i="1"/>
  <c r="S1566" i="1"/>
  <c r="S1693" i="1"/>
  <c r="S2087" i="1"/>
  <c r="S1329" i="1"/>
  <c r="S2303" i="1"/>
  <c r="S1454" i="1"/>
  <c r="S2797" i="1"/>
  <c r="S2761" i="1"/>
  <c r="S469" i="1"/>
  <c r="S838" i="1"/>
  <c r="S1694" i="1"/>
  <c r="S772" i="1"/>
  <c r="S931" i="1"/>
  <c r="S2680" i="1"/>
  <c r="S2518" i="1"/>
  <c r="S1812" i="1"/>
  <c r="S1813" i="1"/>
  <c r="S154" i="1"/>
  <c r="S577" i="1"/>
  <c r="S1567" i="1"/>
  <c r="S2304" i="1"/>
  <c r="S1330" i="1"/>
  <c r="S67" i="1"/>
  <c r="S773" i="1"/>
  <c r="S2139" i="1"/>
  <c r="S404" i="1"/>
  <c r="S578" i="1"/>
  <c r="S1695" i="1"/>
  <c r="S405" i="1"/>
  <c r="S1814" i="1"/>
  <c r="S292" i="1"/>
  <c r="S2762" i="1"/>
  <c r="S2088" i="1"/>
  <c r="S1927" i="1"/>
  <c r="S579" i="1"/>
  <c r="S2652" i="1"/>
  <c r="S1884" i="1"/>
  <c r="S2731" i="1"/>
  <c r="S68" i="1"/>
  <c r="S1210" i="1"/>
  <c r="S103" i="1"/>
  <c r="S1114" i="1"/>
  <c r="S697" i="1"/>
  <c r="S1568" i="1"/>
  <c r="S1696" i="1"/>
  <c r="S2028" i="1"/>
  <c r="S2548" i="1"/>
  <c r="S1211" i="1"/>
  <c r="S1975" i="1"/>
  <c r="S313" i="1"/>
  <c r="S580" i="1"/>
  <c r="S2742" i="1"/>
  <c r="S519" i="1"/>
  <c r="S2191" i="1"/>
  <c r="S774" i="1"/>
  <c r="S932" i="1"/>
  <c r="S2481" i="1"/>
  <c r="S1115" i="1"/>
  <c r="S520" i="1"/>
  <c r="S2549" i="1"/>
  <c r="S630" i="1"/>
  <c r="S2353" i="1"/>
  <c r="S2089" i="1"/>
  <c r="S1697" i="1"/>
  <c r="S2140" i="1"/>
  <c r="S1569" i="1"/>
  <c r="S2443" i="1"/>
  <c r="S1698" i="1"/>
  <c r="S1455" i="1"/>
  <c r="S1212" i="1"/>
  <c r="S1928" i="1"/>
  <c r="S1020" i="1"/>
  <c r="S1976" i="1"/>
  <c r="S1699" i="1"/>
  <c r="S2743" i="1"/>
  <c r="S581" i="1"/>
  <c r="S268" i="1"/>
  <c r="S2519" i="1"/>
  <c r="S1021" i="1"/>
  <c r="S1022" i="1"/>
  <c r="S2249" i="1"/>
  <c r="S1023" i="1"/>
  <c r="S582" i="1"/>
  <c r="S1929" i="1"/>
  <c r="S2809" i="1"/>
  <c r="S521" i="1"/>
  <c r="S2090" i="1"/>
  <c r="S470" i="1"/>
  <c r="S631" i="1"/>
  <c r="S2389" i="1"/>
  <c r="S2141" i="1"/>
  <c r="S1456" i="1"/>
  <c r="S2305" i="1"/>
  <c r="S2482" i="1"/>
  <c r="S1570" i="1"/>
  <c r="S2142" i="1"/>
  <c r="S1815" i="1"/>
  <c r="S2091" i="1"/>
  <c r="S1213" i="1"/>
  <c r="S2390" i="1"/>
  <c r="S2550" i="1"/>
  <c r="S1457" i="1"/>
  <c r="S1214" i="1"/>
  <c r="S839" i="1"/>
  <c r="S2029" i="1"/>
  <c r="S933" i="1"/>
  <c r="S1977" i="1"/>
  <c r="S2391" i="1"/>
  <c r="S1116" i="1"/>
  <c r="S1117" i="1"/>
  <c r="S2483" i="1"/>
  <c r="S2581" i="1"/>
  <c r="S1331" i="1"/>
  <c r="S698" i="1"/>
  <c r="S1571" i="1"/>
  <c r="S1930" i="1"/>
  <c r="S583" i="1"/>
  <c r="S1931" i="1"/>
  <c r="S2250" i="1"/>
  <c r="S1700" i="1"/>
  <c r="S2251" i="1"/>
  <c r="S2192" i="1"/>
  <c r="S2444" i="1"/>
  <c r="S699" i="1"/>
  <c r="S2392" i="1"/>
  <c r="S2829" i="1"/>
  <c r="S2030" i="1"/>
  <c r="S700" i="1"/>
  <c r="S206" i="1"/>
  <c r="S1458" i="1"/>
  <c r="S2306" i="1"/>
  <c r="S934" i="1"/>
  <c r="S2484" i="1"/>
  <c r="S1215" i="1"/>
  <c r="S1216" i="1"/>
  <c r="S2582" i="1"/>
  <c r="S1459" i="1"/>
  <c r="S1932" i="1"/>
  <c r="S2193" i="1"/>
  <c r="S2307" i="1"/>
  <c r="S1572" i="1"/>
  <c r="S840" i="1"/>
  <c r="S2445" i="1"/>
  <c r="S2143" i="1"/>
  <c r="S522" i="1"/>
  <c r="S1460" i="1"/>
  <c r="S2308" i="1"/>
  <c r="S2144" i="1"/>
  <c r="S1217" i="1"/>
  <c r="S1701" i="1"/>
  <c r="S1573" i="1"/>
  <c r="S1218" i="1"/>
  <c r="S1574" i="1"/>
  <c r="S1461" i="1"/>
  <c r="S269" i="1"/>
  <c r="S471" i="1"/>
  <c r="S1024" i="1"/>
  <c r="S2252" i="1"/>
  <c r="S49" i="1"/>
  <c r="S935" i="1"/>
  <c r="S1575" i="1"/>
  <c r="S155" i="1"/>
  <c r="S472" i="1"/>
  <c r="S1933" i="1"/>
  <c r="S1025" i="1"/>
  <c r="S53" i="1"/>
  <c r="S156" i="1"/>
  <c r="S1978" i="1"/>
  <c r="S1816" i="1"/>
  <c r="S114" i="1"/>
  <c r="S2421" i="1"/>
  <c r="S293" i="1"/>
  <c r="S1219" i="1"/>
  <c r="S1026" i="1"/>
  <c r="S1462" i="1"/>
  <c r="S2309" i="1"/>
  <c r="S1817" i="1"/>
  <c r="S252" i="1"/>
  <c r="S1118" i="1"/>
  <c r="S2194" i="1"/>
  <c r="S775" i="1"/>
  <c r="S776" i="1"/>
  <c r="S584" i="1"/>
  <c r="S585" i="1"/>
  <c r="S1702" i="1"/>
  <c r="S1119" i="1"/>
  <c r="S232" i="1"/>
  <c r="S1120" i="1"/>
  <c r="S1463" i="1"/>
  <c r="S701" i="1"/>
  <c r="S2653" i="1"/>
  <c r="S60" i="1"/>
  <c r="S1576" i="1"/>
  <c r="S841" i="1"/>
  <c r="S523" i="1"/>
  <c r="S177" i="1"/>
  <c r="S2253" i="1"/>
  <c r="S2834" i="1"/>
  <c r="S2310" i="1"/>
  <c r="S1027" i="1"/>
  <c r="S632" i="1"/>
  <c r="S1934" i="1"/>
  <c r="S2668" i="1"/>
  <c r="S524" i="1"/>
  <c r="S936" i="1"/>
  <c r="S525" i="1"/>
  <c r="S2031" i="1"/>
  <c r="S2744" i="1"/>
  <c r="S2032" i="1"/>
  <c r="S842" i="1"/>
  <c r="S473" i="1"/>
  <c r="S1703" i="1"/>
  <c r="S37" i="1"/>
  <c r="S1577" i="1"/>
  <c r="S1028" i="1"/>
  <c r="S1578" i="1"/>
  <c r="P2681" i="1"/>
  <c r="P474" i="1"/>
  <c r="P2830" i="1"/>
  <c r="P1704" i="1"/>
  <c r="P1464" i="1"/>
  <c r="P1705" i="1"/>
  <c r="P702" i="1"/>
  <c r="P207" i="1"/>
  <c r="P2254" i="1"/>
  <c r="P1029" i="1"/>
  <c r="P1818" i="1"/>
  <c r="P1121" i="1"/>
  <c r="P937" i="1"/>
  <c r="P1332" i="1"/>
  <c r="P294" i="1"/>
  <c r="P1030" i="1"/>
  <c r="P1706" i="1"/>
  <c r="P368" i="1"/>
  <c r="P633" i="1"/>
  <c r="P1122" i="1"/>
  <c r="P1333" i="1"/>
  <c r="P843" i="1"/>
  <c r="P2195" i="1"/>
  <c r="P2092" i="1"/>
  <c r="P341" i="1"/>
  <c r="P1031" i="1"/>
  <c r="P1465" i="1"/>
  <c r="P1819" i="1"/>
  <c r="P938" i="1"/>
  <c r="P342" i="1"/>
  <c r="P369" i="1"/>
  <c r="P406" i="1"/>
  <c r="P370" i="1"/>
  <c r="P1885" i="1"/>
  <c r="P61" i="1"/>
  <c r="P208" i="1"/>
  <c r="P939" i="1"/>
  <c r="P371" i="1"/>
  <c r="P475" i="1"/>
  <c r="P526" i="1"/>
  <c r="P129" i="1"/>
  <c r="P10" i="1"/>
  <c r="P586" i="1"/>
  <c r="P476" i="1"/>
  <c r="P703" i="1"/>
  <c r="P704" i="1"/>
  <c r="P1123" i="1"/>
  <c r="P634" i="1"/>
  <c r="P209" i="1"/>
  <c r="P2786" i="1"/>
  <c r="P1707" i="1"/>
  <c r="P44" i="1"/>
  <c r="P233" i="1"/>
  <c r="P1032" i="1"/>
  <c r="P527" i="1"/>
  <c r="P1579" i="1"/>
  <c r="P210" i="1"/>
  <c r="P74" i="1"/>
  <c r="P115" i="1"/>
  <c r="P1334" i="1"/>
  <c r="P477" i="1"/>
  <c r="P234" i="1"/>
  <c r="P194" i="1"/>
  <c r="P2196" i="1"/>
  <c r="P1033" i="1"/>
  <c r="P435" i="1"/>
  <c r="P478" i="1"/>
  <c r="P82" i="1"/>
  <c r="P1124" i="1"/>
  <c r="P211" i="1"/>
  <c r="P1935" i="1"/>
  <c r="P2311" i="1"/>
  <c r="P104" i="1"/>
  <c r="P343" i="1"/>
  <c r="P138" i="1"/>
  <c r="P2446" i="1"/>
  <c r="P2197" i="1"/>
  <c r="P2093" i="1"/>
  <c r="P1979" i="1"/>
  <c r="P2312" i="1"/>
  <c r="P157" i="1"/>
  <c r="P13" i="1"/>
  <c r="P1936" i="1"/>
  <c r="P844" i="1"/>
  <c r="P372" i="1"/>
  <c r="P54" i="1"/>
  <c r="P195" i="1"/>
  <c r="P314" i="1"/>
  <c r="P1335" i="1"/>
  <c r="P1980" i="1"/>
  <c r="P270" i="1"/>
  <c r="P1220" i="1"/>
  <c r="P1034" i="1"/>
  <c r="P407" i="1"/>
  <c r="P295" i="1"/>
  <c r="P62" i="1"/>
  <c r="P83" i="1"/>
  <c r="P1886" i="1"/>
  <c r="P271" i="1"/>
  <c r="P139" i="1"/>
  <c r="P38" i="1"/>
  <c r="P1466" i="1"/>
  <c r="P1035" i="1"/>
  <c r="P2313" i="1"/>
  <c r="P373" i="1"/>
  <c r="P2623" i="1"/>
  <c r="P635" i="1"/>
  <c r="P1580" i="1"/>
  <c r="P1887" i="1"/>
  <c r="P1036" i="1"/>
  <c r="P1336" i="1"/>
  <c r="P1581" i="1"/>
  <c r="P845" i="1"/>
  <c r="P587" i="1"/>
  <c r="P636" i="1"/>
  <c r="P2033" i="1"/>
  <c r="P1708" i="1"/>
  <c r="P1981" i="1"/>
  <c r="P777" i="1"/>
  <c r="P374" i="1"/>
  <c r="P84" i="1"/>
  <c r="P778" i="1"/>
  <c r="P2800" i="1"/>
  <c r="P2790" i="1"/>
  <c r="P705" i="1"/>
  <c r="P1582" i="1"/>
  <c r="P178" i="1"/>
  <c r="P2750" i="1"/>
  <c r="P1709" i="1"/>
  <c r="P2745" i="1"/>
  <c r="P1125" i="1"/>
  <c r="P1820" i="1"/>
  <c r="P2815" i="1"/>
  <c r="P940" i="1"/>
  <c r="P1583" i="1"/>
  <c r="P528" i="1"/>
  <c r="P1467" i="1"/>
  <c r="P2682" i="1"/>
  <c r="P2485" i="1"/>
  <c r="P846" i="1"/>
  <c r="P2486" i="1"/>
  <c r="P29" i="1"/>
  <c r="P637" i="1"/>
  <c r="P1337" i="1"/>
  <c r="P2314" i="1"/>
  <c r="P1982" i="1"/>
  <c r="P1221" i="1"/>
  <c r="P2583" i="1"/>
  <c r="P1468" i="1"/>
  <c r="P1983" i="1"/>
  <c r="P1984" i="1"/>
  <c r="P2198" i="1"/>
  <c r="P1469" i="1"/>
  <c r="P1338" i="1"/>
  <c r="P2551" i="1"/>
  <c r="P235" i="1"/>
  <c r="P1470" i="1"/>
  <c r="P2447" i="1"/>
  <c r="P2393" i="1"/>
  <c r="P1339" i="1"/>
  <c r="P638" i="1"/>
  <c r="P1222" i="1"/>
  <c r="P2354" i="1"/>
  <c r="P2394" i="1"/>
  <c r="P706" i="1"/>
  <c r="P2145" i="1"/>
  <c r="P1710" i="1"/>
  <c r="P1471" i="1"/>
  <c r="P1340" i="1"/>
  <c r="P639" i="1"/>
  <c r="P1223" i="1"/>
  <c r="P2255" i="1"/>
  <c r="P2692" i="1"/>
  <c r="P2395" i="1"/>
  <c r="P1224" i="1"/>
  <c r="P1584" i="1"/>
  <c r="P1711" i="1"/>
  <c r="P2094" i="1"/>
  <c r="P941" i="1"/>
  <c r="P1225" i="1"/>
  <c r="P2256" i="1"/>
  <c r="P1937" i="1"/>
  <c r="P1712" i="1"/>
  <c r="P779" i="1"/>
  <c r="P1472" i="1"/>
  <c r="P780" i="1"/>
  <c r="P707" i="1"/>
  <c r="P2584" i="1"/>
  <c r="P1713" i="1"/>
  <c r="P781" i="1"/>
  <c r="P2835" i="1"/>
  <c r="P2552" i="1"/>
  <c r="P1037" i="1"/>
  <c r="P847" i="1"/>
  <c r="P2034" i="1"/>
  <c r="P2585" i="1"/>
  <c r="P588" i="1"/>
  <c r="P589" i="1"/>
  <c r="P2095" i="1"/>
  <c r="P1126" i="1"/>
  <c r="P2396" i="1"/>
  <c r="P1038" i="1"/>
  <c r="P1341" i="1"/>
  <c r="P2586" i="1"/>
  <c r="P1226" i="1"/>
  <c r="P1938" i="1"/>
  <c r="P942" i="1"/>
  <c r="P640" i="1"/>
  <c r="P2096" i="1"/>
  <c r="P2146" i="1"/>
  <c r="P2315" i="1"/>
  <c r="P272" i="1"/>
  <c r="P1039" i="1"/>
  <c r="P1714" i="1"/>
  <c r="P1715" i="1"/>
  <c r="P1888" i="1"/>
  <c r="P1985" i="1"/>
  <c r="P1040" i="1"/>
  <c r="P708" i="1"/>
  <c r="P1585" i="1"/>
  <c r="P1939" i="1"/>
  <c r="P1716" i="1"/>
  <c r="P1342" i="1"/>
  <c r="P943" i="1"/>
  <c r="P1227" i="1"/>
  <c r="P2035" i="1"/>
  <c r="P709" i="1"/>
  <c r="P1041" i="1"/>
  <c r="P2147" i="1"/>
  <c r="P1228" i="1"/>
  <c r="P1986" i="1"/>
  <c r="P2036" i="1"/>
  <c r="P1717" i="1"/>
  <c r="P1473" i="1"/>
  <c r="P2097" i="1"/>
  <c r="P848" i="1"/>
  <c r="P2397" i="1"/>
  <c r="P1889" i="1"/>
  <c r="P944" i="1"/>
  <c r="P1586" i="1"/>
  <c r="P1940" i="1"/>
  <c r="P529" i="1"/>
  <c r="P1229" i="1"/>
  <c r="P436" i="1"/>
  <c r="P849" i="1"/>
  <c r="P710" i="1"/>
  <c r="P2751" i="1"/>
  <c r="P2316" i="1"/>
  <c r="P2317" i="1"/>
  <c r="P945" i="1"/>
  <c r="P1474" i="1"/>
  <c r="P850" i="1"/>
  <c r="P1987" i="1"/>
  <c r="P2199" i="1"/>
  <c r="P2318" i="1"/>
  <c r="P641" i="1"/>
  <c r="P479" i="1"/>
  <c r="P1042" i="1"/>
  <c r="P2520" i="1"/>
  <c r="P1127" i="1"/>
  <c r="P1718" i="1"/>
  <c r="P2355" i="1"/>
  <c r="P530" i="1"/>
  <c r="P1230" i="1"/>
  <c r="P273" i="1"/>
  <c r="P1128" i="1"/>
  <c r="P2587" i="1"/>
  <c r="P1129" i="1"/>
  <c r="P2752" i="1"/>
  <c r="P1130" i="1"/>
  <c r="P2487" i="1"/>
  <c r="P1475" i="1"/>
  <c r="P946" i="1"/>
  <c r="P253" i="1"/>
  <c r="P116" i="1"/>
  <c r="P642" i="1"/>
  <c r="P1343" i="1"/>
  <c r="P480" i="1"/>
  <c r="P55" i="1"/>
  <c r="P75" i="1"/>
  <c r="P2398" i="1"/>
  <c r="P344" i="1"/>
  <c r="P24" i="1"/>
  <c r="P212" i="1"/>
  <c r="P1988" i="1"/>
  <c r="P1476" i="1"/>
  <c r="P1890" i="1"/>
  <c r="P851" i="1"/>
  <c r="P2553" i="1"/>
  <c r="P852" i="1"/>
  <c r="P56" i="1"/>
  <c r="P1587" i="1"/>
  <c r="P2521" i="1"/>
  <c r="P5" i="1"/>
  <c r="P437" i="1"/>
  <c r="P408" i="1"/>
  <c r="P2319" i="1"/>
  <c r="P130" i="1"/>
  <c r="P1941" i="1"/>
  <c r="P2200" i="1"/>
  <c r="P2037" i="1"/>
  <c r="P274" i="1"/>
  <c r="P1588" i="1"/>
  <c r="P85" i="1"/>
  <c r="P481" i="1"/>
  <c r="P1821" i="1"/>
  <c r="P1719" i="1"/>
  <c r="P1822" i="1"/>
  <c r="P1823" i="1"/>
  <c r="P1589" i="1"/>
  <c r="P2201" i="1"/>
  <c r="P2202" i="1"/>
  <c r="P409" i="1"/>
  <c r="P1720" i="1"/>
  <c r="P410" i="1"/>
  <c r="P1131" i="1"/>
  <c r="P1824" i="1"/>
  <c r="P2588" i="1"/>
  <c r="P2448" i="1"/>
  <c r="P1477" i="1"/>
  <c r="P1825" i="1"/>
  <c r="P1989" i="1"/>
  <c r="P1478" i="1"/>
  <c r="P1132" i="1"/>
  <c r="P411" i="1"/>
  <c r="P1231" i="1"/>
  <c r="P853" i="1"/>
  <c r="P1590" i="1"/>
  <c r="P2038" i="1"/>
  <c r="P531" i="1"/>
  <c r="P2148" i="1"/>
  <c r="P2098" i="1"/>
  <c r="P1721" i="1"/>
  <c r="P1591" i="1"/>
  <c r="P1232" i="1"/>
  <c r="P1826" i="1"/>
  <c r="P2257" i="1"/>
  <c r="P2488" i="1"/>
  <c r="P1479" i="1"/>
  <c r="P1133" i="1"/>
  <c r="P296" i="1"/>
  <c r="P1233" i="1"/>
  <c r="P1234" i="1"/>
  <c r="P1344" i="1"/>
  <c r="P1480" i="1"/>
  <c r="P1481" i="1"/>
  <c r="P297" i="1"/>
  <c r="P1592" i="1"/>
  <c r="P854" i="1"/>
  <c r="P2039" i="1"/>
  <c r="P2715" i="1"/>
  <c r="P1593" i="1"/>
  <c r="P2149" i="1"/>
  <c r="P1482" i="1"/>
  <c r="P2837" i="1"/>
  <c r="P2716" i="1"/>
  <c r="P1827" i="1"/>
  <c r="P782" i="1"/>
  <c r="P2624" i="1"/>
  <c r="P2040" i="1"/>
  <c r="P1722" i="1"/>
  <c r="P2732" i="1"/>
  <c r="P2399" i="1"/>
  <c r="P375" i="1"/>
  <c r="P2041" i="1"/>
  <c r="P2770" i="1"/>
  <c r="P76" i="1"/>
  <c r="P1594" i="1"/>
  <c r="P2099" i="1"/>
  <c r="P1235" i="1"/>
  <c r="P1134" i="1"/>
  <c r="P2703" i="1"/>
  <c r="P2654" i="1"/>
  <c r="P2042" i="1"/>
  <c r="P947" i="1"/>
  <c r="P158" i="1"/>
  <c r="P1236" i="1"/>
  <c r="P532" i="1"/>
  <c r="P1237" i="1"/>
  <c r="P855" i="1"/>
  <c r="P1043" i="1"/>
  <c r="P2683" i="1"/>
  <c r="P2356" i="1"/>
  <c r="P2258" i="1"/>
  <c r="P438" i="1"/>
  <c r="P482" i="1"/>
  <c r="P1990" i="1"/>
  <c r="P2554" i="1"/>
  <c r="P315" i="1"/>
  <c r="P2203" i="1"/>
  <c r="P2100" i="1"/>
  <c r="P2204" i="1"/>
  <c r="P643" i="1"/>
  <c r="P2489" i="1"/>
  <c r="P345" i="1"/>
  <c r="P77" i="1"/>
  <c r="P1723" i="1"/>
  <c r="P159" i="1"/>
  <c r="P439" i="1"/>
  <c r="P1724" i="1"/>
  <c r="P711" i="1"/>
  <c r="P2669" i="1"/>
  <c r="P2259" i="1"/>
  <c r="P1725" i="1"/>
  <c r="P1483" i="1"/>
  <c r="P346" i="1"/>
  <c r="P78" i="1"/>
  <c r="P2684" i="1"/>
  <c r="P1828" i="1"/>
  <c r="P2101" i="1"/>
  <c r="P2756" i="1"/>
  <c r="P1595" i="1"/>
  <c r="P1484" i="1"/>
  <c r="P856" i="1"/>
  <c r="P948" i="1"/>
  <c r="P1345" i="1"/>
  <c r="P2522" i="1"/>
  <c r="P949" i="1"/>
  <c r="P1238" i="1"/>
  <c r="P2555" i="1"/>
  <c r="P412" i="1"/>
  <c r="P1135" i="1"/>
  <c r="P2150" i="1"/>
  <c r="P131" i="1"/>
  <c r="P1136" i="1"/>
  <c r="P1596" i="1"/>
  <c r="P2320" i="1"/>
  <c r="P2556" i="1"/>
  <c r="P1137" i="1"/>
  <c r="P1346" i="1"/>
  <c r="P2205" i="1"/>
  <c r="P1726" i="1"/>
  <c r="P857" i="1"/>
  <c r="P1347" i="1"/>
  <c r="P1727" i="1"/>
  <c r="P2260" i="1"/>
  <c r="P1239" i="1"/>
  <c r="P2206" i="1"/>
  <c r="P2733" i="1"/>
  <c r="P316" i="1"/>
  <c r="P2753" i="1"/>
  <c r="P1348" i="1"/>
  <c r="P2357" i="1"/>
  <c r="P483" i="1"/>
  <c r="P858" i="1"/>
  <c r="P950" i="1"/>
  <c r="P1728" i="1"/>
  <c r="P25" i="1"/>
  <c r="P2400" i="1"/>
  <c r="P63" i="1"/>
  <c r="P2422" i="1"/>
  <c r="P413" i="1"/>
  <c r="P712" i="1"/>
  <c r="P1829" i="1"/>
  <c r="P2261" i="1"/>
  <c r="P1597" i="1"/>
  <c r="P1830" i="1"/>
  <c r="P859" i="1"/>
  <c r="P376" i="1"/>
  <c r="P179" i="1"/>
  <c r="P533" i="1"/>
  <c r="P2655" i="1"/>
  <c r="P590" i="1"/>
  <c r="P1942" i="1"/>
  <c r="P2043" i="1"/>
  <c r="P2831" i="1"/>
  <c r="P86" i="1"/>
  <c r="P534" i="1"/>
  <c r="P196" i="1"/>
  <c r="P2102" i="1"/>
  <c r="P860" i="1"/>
  <c r="P1240" i="1"/>
  <c r="P1729" i="1"/>
  <c r="P2827" i="1"/>
  <c r="P2044" i="1"/>
  <c r="P414" i="1"/>
  <c r="P117" i="1"/>
  <c r="P197" i="1"/>
  <c r="P713" i="1"/>
  <c r="P105" i="1"/>
  <c r="P1598" i="1"/>
  <c r="P644" i="1"/>
  <c r="P1138" i="1"/>
  <c r="P2589" i="1"/>
  <c r="P535" i="1"/>
  <c r="P160" i="1"/>
  <c r="P2045" i="1"/>
  <c r="P2625" i="1"/>
  <c r="P1831" i="1"/>
  <c r="P951" i="1"/>
  <c r="P536" i="1"/>
  <c r="P1044" i="1"/>
  <c r="P96" i="1"/>
  <c r="P861" i="1"/>
  <c r="P1485" i="1"/>
  <c r="P1891" i="1"/>
  <c r="P714" i="1"/>
  <c r="P440" i="1"/>
  <c r="P1349" i="1"/>
  <c r="P1991" i="1"/>
  <c r="P2626" i="1"/>
  <c r="P1045" i="1"/>
  <c r="P45" i="1"/>
  <c r="P715" i="1"/>
  <c r="P1486" i="1"/>
  <c r="P2627" i="1"/>
  <c r="P236" i="1"/>
  <c r="P317" i="1"/>
  <c r="P298" i="1"/>
  <c r="P118" i="1"/>
  <c r="P2590" i="1"/>
  <c r="P591" i="1"/>
  <c r="P299" i="1"/>
  <c r="P79" i="1"/>
  <c r="P2557" i="1"/>
  <c r="P377" i="1"/>
  <c r="P1350" i="1"/>
  <c r="P254" i="1"/>
  <c r="P2321" i="1"/>
  <c r="P484" i="1"/>
  <c r="P2823" i="1"/>
  <c r="P2523" i="1"/>
  <c r="P378" i="1"/>
  <c r="P592" i="1"/>
  <c r="P1599" i="1"/>
  <c r="P2737" i="1"/>
  <c r="P1992" i="1"/>
  <c r="P593" i="1"/>
  <c r="P97" i="1"/>
  <c r="P716" i="1"/>
  <c r="P1139" i="1"/>
  <c r="P379" i="1"/>
  <c r="P1487" i="1"/>
  <c r="P1046" i="1"/>
  <c r="P952" i="1"/>
  <c r="P64" i="1"/>
  <c r="P1600" i="1"/>
  <c r="P594" i="1"/>
  <c r="P1730" i="1"/>
  <c r="P1140" i="1"/>
  <c r="P2322" i="1"/>
  <c r="P1832" i="1"/>
  <c r="P1351" i="1"/>
  <c r="P1731" i="1"/>
  <c r="P1488" i="1"/>
  <c r="P862" i="1"/>
  <c r="P2046" i="1"/>
  <c r="P1833" i="1"/>
  <c r="P1047" i="1"/>
  <c r="P2207" i="1"/>
  <c r="P2151" i="1"/>
  <c r="P2103" i="1"/>
  <c r="P1141" i="1"/>
  <c r="P2828" i="1"/>
  <c r="P2208" i="1"/>
  <c r="P380" i="1"/>
  <c r="P2801" i="1"/>
  <c r="P1834" i="1"/>
  <c r="P537" i="1"/>
  <c r="P2685" i="1"/>
  <c r="P717" i="1"/>
  <c r="P2738" i="1"/>
  <c r="P2628" i="1"/>
  <c r="P2358" i="1"/>
  <c r="P1601" i="1"/>
  <c r="P1835" i="1"/>
  <c r="P1732" i="1"/>
  <c r="P1733" i="1"/>
  <c r="P1734" i="1"/>
  <c r="P1836" i="1"/>
  <c r="P2629" i="1"/>
  <c r="P1048" i="1"/>
  <c r="P2807" i="1"/>
  <c r="P1142" i="1"/>
  <c r="P1352" i="1"/>
  <c r="P1837" i="1"/>
  <c r="P1735" i="1"/>
  <c r="P1838" i="1"/>
  <c r="P1241" i="1"/>
  <c r="P1489" i="1"/>
  <c r="P2524" i="1"/>
  <c r="P1490" i="1"/>
  <c r="P1602" i="1"/>
  <c r="P180" i="1"/>
  <c r="P1491" i="1"/>
  <c r="P1242" i="1"/>
  <c r="P2209" i="1"/>
  <c r="P2449" i="1"/>
  <c r="P1943" i="1"/>
  <c r="P6" i="1"/>
  <c r="P2558" i="1"/>
  <c r="P140" i="1"/>
  <c r="P1353" i="1"/>
  <c r="P2763" i="1"/>
  <c r="P2450" i="1"/>
  <c r="P1839" i="1"/>
  <c r="P1603" i="1"/>
  <c r="P2810" i="1"/>
  <c r="P2210" i="1"/>
  <c r="P2262" i="1"/>
  <c r="P2423" i="1"/>
  <c r="P783" i="1"/>
  <c r="P1143" i="1"/>
  <c r="P2811" i="1"/>
  <c r="P1049" i="1"/>
  <c r="P2757" i="1"/>
  <c r="P1492" i="1"/>
  <c r="P213" i="1"/>
  <c r="P1354" i="1"/>
  <c r="P300" i="1"/>
  <c r="P1604" i="1"/>
  <c r="P1944" i="1"/>
  <c r="P645" i="1"/>
  <c r="P953" i="1"/>
  <c r="P2704" i="1"/>
  <c r="P132" i="1"/>
  <c r="P161" i="1"/>
  <c r="P16" i="1"/>
  <c r="P1355" i="1"/>
  <c r="P2490" i="1"/>
  <c r="P381" i="1"/>
  <c r="P2424" i="1"/>
  <c r="P1840" i="1"/>
  <c r="P2211" i="1"/>
  <c r="P538" i="1"/>
  <c r="P106" i="1"/>
  <c r="P863" i="1"/>
  <c r="P1050" i="1"/>
  <c r="P485" i="1"/>
  <c r="P1051" i="1"/>
  <c r="P1356" i="1"/>
  <c r="P1841" i="1"/>
  <c r="P441" i="1"/>
  <c r="P2451" i="1"/>
  <c r="P26" i="1"/>
  <c r="P1993" i="1"/>
  <c r="P2401" i="1"/>
  <c r="P2630" i="1"/>
  <c r="P1357" i="1"/>
  <c r="P2591" i="1"/>
  <c r="P2656" i="1"/>
  <c r="P2359" i="1"/>
  <c r="P2152" i="1"/>
  <c r="P1243" i="1"/>
  <c r="P1144" i="1"/>
  <c r="P133" i="1"/>
  <c r="P57" i="1"/>
  <c r="P1605" i="1"/>
  <c r="P9" i="1"/>
  <c r="P2360" i="1"/>
  <c r="P1493" i="1"/>
  <c r="P2402" i="1"/>
  <c r="P954" i="1"/>
  <c r="P1494" i="1"/>
  <c r="P1495" i="1"/>
  <c r="P1244" i="1"/>
  <c r="P955" i="1"/>
  <c r="P1606" i="1"/>
  <c r="P1607" i="1"/>
  <c r="P2452" i="1"/>
  <c r="P2153" i="1"/>
  <c r="P2104" i="1"/>
  <c r="P134" i="1"/>
  <c r="P539" i="1"/>
  <c r="P2105" i="1"/>
  <c r="P1245" i="1"/>
  <c r="P646" i="1"/>
  <c r="P1945" i="1"/>
  <c r="P1608" i="1"/>
  <c r="P2106" i="1"/>
  <c r="P718" i="1"/>
  <c r="P1496" i="1"/>
  <c r="P1609" i="1"/>
  <c r="P595" i="1"/>
  <c r="P382" i="1"/>
  <c r="P719" i="1"/>
  <c r="P1246" i="1"/>
  <c r="P2263" i="1"/>
  <c r="P1946" i="1"/>
  <c r="P1610" i="1"/>
  <c r="P1947" i="1"/>
  <c r="P2425" i="1"/>
  <c r="P2154" i="1"/>
  <c r="P1736" i="1"/>
  <c r="P1994" i="1"/>
  <c r="P2212" i="1"/>
  <c r="P2686" i="1"/>
  <c r="P2361" i="1"/>
  <c r="P1611" i="1"/>
  <c r="P647" i="1"/>
  <c r="P2631" i="1"/>
  <c r="P1948" i="1"/>
  <c r="P956" i="1"/>
  <c r="P648" i="1"/>
  <c r="P2832" i="1"/>
  <c r="P2107" i="1"/>
  <c r="P2155" i="1"/>
  <c r="P1358" i="1"/>
  <c r="P2403" i="1"/>
  <c r="P1949" i="1"/>
  <c r="P2047" i="1"/>
  <c r="P2362" i="1"/>
  <c r="P2426" i="1"/>
  <c r="P957" i="1"/>
  <c r="P486" i="1"/>
  <c r="P720" i="1"/>
  <c r="P2632" i="1"/>
  <c r="P2213" i="1"/>
  <c r="P107" i="1"/>
  <c r="P2764" i="1"/>
  <c r="P2838" i="1"/>
  <c r="P2771" i="1"/>
  <c r="P2108" i="1"/>
  <c r="P2657" i="1"/>
  <c r="P162" i="1"/>
  <c r="P864" i="1"/>
  <c r="P2633" i="1"/>
  <c r="P255" i="1"/>
  <c r="P383" i="1"/>
  <c r="P1612" i="1"/>
  <c r="P1247" i="1"/>
  <c r="P2109" i="1"/>
  <c r="P1613" i="1"/>
  <c r="P87" i="1"/>
  <c r="P442" i="1"/>
  <c r="P39" i="1"/>
  <c r="P2404" i="1"/>
  <c r="P1892" i="1"/>
  <c r="P1052" i="1"/>
  <c r="P2363" i="1"/>
  <c r="P1248" i="1"/>
  <c r="P2559" i="1"/>
  <c r="P163" i="1"/>
  <c r="P1053" i="1"/>
  <c r="P2525" i="1"/>
  <c r="P958" i="1"/>
  <c r="P443" i="1"/>
  <c r="P2453" i="1"/>
  <c r="P141" i="1"/>
  <c r="P275" i="1"/>
  <c r="P2048" i="1"/>
  <c r="P784" i="1"/>
  <c r="P1359" i="1"/>
  <c r="P1145" i="1"/>
  <c r="P2717" i="1"/>
  <c r="P785" i="1"/>
  <c r="P2592" i="1"/>
  <c r="P2364" i="1"/>
  <c r="P1614" i="1"/>
  <c r="P2110" i="1"/>
  <c r="P444" i="1"/>
  <c r="P2111" i="1"/>
  <c r="P2323" i="1"/>
  <c r="P596" i="1"/>
  <c r="P2156" i="1"/>
  <c r="P2526" i="1"/>
  <c r="P2264" i="1"/>
  <c r="P1249" i="1"/>
  <c r="P2791" i="1"/>
  <c r="P2491" i="1"/>
  <c r="P1737" i="1"/>
  <c r="P1842" i="1"/>
  <c r="P1054" i="1"/>
  <c r="P1497" i="1"/>
  <c r="P2049" i="1"/>
  <c r="P1893" i="1"/>
  <c r="P2214" i="1"/>
  <c r="P318" i="1"/>
  <c r="P319" i="1"/>
  <c r="P721" i="1"/>
  <c r="P2816" i="1"/>
  <c r="P2718" i="1"/>
  <c r="P2527" i="1"/>
  <c r="P2798" i="1"/>
  <c r="P1995" i="1"/>
  <c r="P786" i="1"/>
  <c r="P181" i="1"/>
  <c r="P1498" i="1"/>
  <c r="P2693" i="1"/>
  <c r="P2817" i="1"/>
  <c r="P2265" i="1"/>
  <c r="P649" i="1"/>
  <c r="P787" i="1"/>
  <c r="P2157" i="1"/>
  <c r="P2215" i="1"/>
  <c r="P1738" i="1"/>
  <c r="P347" i="1"/>
  <c r="P2593" i="1"/>
  <c r="P650" i="1"/>
  <c r="P384" i="1"/>
  <c r="P487" i="1"/>
  <c r="P1499" i="1"/>
  <c r="P2560" i="1"/>
  <c r="P1739" i="1"/>
  <c r="P2454" i="1"/>
  <c r="P722" i="1"/>
  <c r="P2324" i="1"/>
  <c r="P2158" i="1"/>
  <c r="P2159" i="1"/>
  <c r="P2050" i="1"/>
  <c r="P788" i="1"/>
  <c r="P1894" i="1"/>
  <c r="P1360" i="1"/>
  <c r="P2594" i="1"/>
  <c r="P1055" i="1"/>
  <c r="P597" i="1"/>
  <c r="P1250" i="1"/>
  <c r="P1950" i="1"/>
  <c r="P959" i="1"/>
  <c r="P1361" i="1"/>
  <c r="P651" i="1"/>
  <c r="P1362" i="1"/>
  <c r="P1363" i="1"/>
  <c r="P1251" i="1"/>
  <c r="P2325" i="1"/>
  <c r="P2160" i="1"/>
  <c r="P1056" i="1"/>
  <c r="P1895" i="1"/>
  <c r="P2787" i="1"/>
  <c r="P1996" i="1"/>
  <c r="P1951" i="1"/>
  <c r="P1146" i="1"/>
  <c r="P1147" i="1"/>
  <c r="P2405" i="1"/>
  <c r="P865" i="1"/>
  <c r="P2779" i="1"/>
  <c r="P2561" i="1"/>
  <c r="P2266" i="1"/>
  <c r="P1997" i="1"/>
  <c r="P540" i="1"/>
  <c r="P1500" i="1"/>
  <c r="P488" i="1"/>
  <c r="P541" i="1"/>
  <c r="P2792" i="1"/>
  <c r="P1364" i="1"/>
  <c r="P1615" i="1"/>
  <c r="P1616" i="1"/>
  <c r="P789" i="1"/>
  <c r="P2492" i="1"/>
  <c r="P1617" i="1"/>
  <c r="P415" i="1"/>
  <c r="P1740" i="1"/>
  <c r="P1148" i="1"/>
  <c r="P1149" i="1"/>
  <c r="P2326" i="1"/>
  <c r="P790" i="1"/>
  <c r="P1501" i="1"/>
  <c r="P69" i="1"/>
  <c r="P2455" i="1"/>
  <c r="P2780" i="1"/>
  <c r="P1741" i="1"/>
  <c r="P1742" i="1"/>
  <c r="P866" i="1"/>
  <c r="P867" i="1"/>
  <c r="P1618" i="1"/>
  <c r="P960" i="1"/>
  <c r="P164" i="1"/>
  <c r="P542" i="1"/>
  <c r="P961" i="1"/>
  <c r="P1252" i="1"/>
  <c r="P1843" i="1"/>
  <c r="P723" i="1"/>
  <c r="P791" i="1"/>
  <c r="P598" i="1"/>
  <c r="P1365" i="1"/>
  <c r="P214" i="1"/>
  <c r="P2634" i="1"/>
  <c r="P868" i="1"/>
  <c r="P2112" i="1"/>
  <c r="P1619" i="1"/>
  <c r="P416" i="1"/>
  <c r="P237" i="1"/>
  <c r="P2595" i="1"/>
  <c r="P2267" i="1"/>
  <c r="P1844" i="1"/>
  <c r="P417" i="1"/>
  <c r="P962" i="1"/>
  <c r="P1620" i="1"/>
  <c r="P1621" i="1"/>
  <c r="P320" i="1"/>
  <c r="P2562" i="1"/>
  <c r="P869" i="1"/>
  <c r="P2596" i="1"/>
  <c r="P2739" i="1"/>
  <c r="P2456" i="1"/>
  <c r="P256" i="1"/>
  <c r="P2772" i="1"/>
  <c r="P2113" i="1"/>
  <c r="P1743" i="1"/>
  <c r="P1057" i="1"/>
  <c r="P1744" i="1"/>
  <c r="P2705" i="1"/>
  <c r="P1845" i="1"/>
  <c r="P489" i="1"/>
  <c r="P2781" i="1"/>
  <c r="P2114" i="1"/>
  <c r="P792" i="1"/>
  <c r="P2161" i="1"/>
  <c r="P490" i="1"/>
  <c r="P348" i="1"/>
  <c r="P1366" i="1"/>
  <c r="P724" i="1"/>
  <c r="P418" i="1"/>
  <c r="P2597" i="1"/>
  <c r="P2782" i="1"/>
  <c r="P215" i="1"/>
  <c r="P1367" i="1"/>
  <c r="P2162" i="1"/>
  <c r="P445" i="1"/>
  <c r="P419" i="1"/>
  <c r="P543" i="1"/>
  <c r="P2406" i="1"/>
  <c r="P1368" i="1"/>
  <c r="P2528" i="1"/>
  <c r="P1369" i="1"/>
  <c r="P652" i="1"/>
  <c r="P963" i="1"/>
  <c r="P2163" i="1"/>
  <c r="P870" i="1"/>
  <c r="P871" i="1"/>
  <c r="P544" i="1"/>
  <c r="P1622" i="1"/>
  <c r="P2216" i="1"/>
  <c r="P165" i="1"/>
  <c r="P88" i="1"/>
  <c r="P2598" i="1"/>
  <c r="P964" i="1"/>
  <c r="P725" i="1"/>
  <c r="P545" i="1"/>
  <c r="P546" i="1"/>
  <c r="P793" i="1"/>
  <c r="P2493" i="1"/>
  <c r="P182" i="1"/>
  <c r="P491" i="1"/>
  <c r="P653" i="1"/>
  <c r="P420" i="1"/>
  <c r="P794" i="1"/>
  <c r="P2164" i="1"/>
  <c r="P301" i="1"/>
  <c r="P1150" i="1"/>
  <c r="P2457" i="1"/>
  <c r="P1151" i="1"/>
  <c r="P1896" i="1"/>
  <c r="P1846" i="1"/>
  <c r="P872" i="1"/>
  <c r="P321" i="1"/>
  <c r="P1847" i="1"/>
  <c r="P2599" i="1"/>
  <c r="P654" i="1"/>
  <c r="P2719" i="1"/>
  <c r="P1058" i="1"/>
  <c r="P2051" i="1"/>
  <c r="P1952" i="1"/>
  <c r="P1152" i="1"/>
  <c r="P1998" i="1"/>
  <c r="P655" i="1"/>
  <c r="P1370" i="1"/>
  <c r="P1745" i="1"/>
  <c r="P1897" i="1"/>
  <c r="P2694" i="1"/>
  <c r="P2365" i="1"/>
  <c r="P656" i="1"/>
  <c r="P2165" i="1"/>
  <c r="P1371" i="1"/>
  <c r="P89" i="1"/>
  <c r="P1898" i="1"/>
  <c r="P1899" i="1"/>
  <c r="P2494" i="1"/>
  <c r="P2052" i="1"/>
  <c r="P795" i="1"/>
  <c r="P1372" i="1"/>
  <c r="P492" i="1"/>
  <c r="P2695" i="1"/>
  <c r="P796" i="1"/>
  <c r="P726" i="1"/>
  <c r="P2658" i="1"/>
  <c r="P2765" i="1"/>
  <c r="P1253" i="1"/>
  <c r="P2327" i="1"/>
  <c r="P873" i="1"/>
  <c r="P1153" i="1"/>
  <c r="P965" i="1"/>
  <c r="P2696" i="1"/>
  <c r="P1953" i="1"/>
  <c r="P1502" i="1"/>
  <c r="P1373" i="1"/>
  <c r="P2217" i="1"/>
  <c r="P142" i="1"/>
  <c r="P80" i="1"/>
  <c r="P1374" i="1"/>
  <c r="P2563" i="1"/>
  <c r="P446" i="1"/>
  <c r="P2706" i="1"/>
  <c r="P34" i="1"/>
  <c r="P1154" i="1"/>
  <c r="P385" i="1"/>
  <c r="P874" i="1"/>
  <c r="P238" i="1"/>
  <c r="P447" i="1"/>
  <c r="P1375" i="1"/>
  <c r="P1503" i="1"/>
  <c r="P1623" i="1"/>
  <c r="P727" i="1"/>
  <c r="P1376" i="1"/>
  <c r="P11" i="1"/>
  <c r="P1377" i="1"/>
  <c r="P27" i="1"/>
  <c r="P1999" i="1"/>
  <c r="P657" i="1"/>
  <c r="P2000" i="1"/>
  <c r="P493" i="1"/>
  <c r="P1954" i="1"/>
  <c r="P966" i="1"/>
  <c r="P875" i="1"/>
  <c r="P2053" i="1"/>
  <c r="P2115" i="1"/>
  <c r="P728" i="1"/>
  <c r="P239" i="1"/>
  <c r="P729" i="1"/>
  <c r="P1848" i="1"/>
  <c r="P1254" i="1"/>
  <c r="P1155" i="1"/>
  <c r="P198" i="1"/>
  <c r="P276" i="1"/>
  <c r="P1378" i="1"/>
  <c r="P1059" i="1"/>
  <c r="P1504" i="1"/>
  <c r="P302" i="1"/>
  <c r="P730" i="1"/>
  <c r="P166" i="1"/>
  <c r="P797" i="1"/>
  <c r="P798" i="1"/>
  <c r="P658" i="1"/>
  <c r="P349" i="1"/>
  <c r="P1060" i="1"/>
  <c r="P799" i="1"/>
  <c r="P167" i="1"/>
  <c r="P1255" i="1"/>
  <c r="P800" i="1"/>
  <c r="P1256" i="1"/>
  <c r="P967" i="1"/>
  <c r="P659" i="1"/>
  <c r="P2166" i="1"/>
  <c r="P876" i="1"/>
  <c r="P70" i="1"/>
  <c r="P2529" i="1"/>
  <c r="P2268" i="1"/>
  <c r="P1061" i="1"/>
  <c r="P1257" i="1"/>
  <c r="P599" i="1"/>
  <c r="P731" i="1"/>
  <c r="P1505" i="1"/>
  <c r="P600" i="1"/>
  <c r="P1156" i="1"/>
  <c r="P1506" i="1"/>
  <c r="P877" i="1"/>
  <c r="P601" i="1"/>
  <c r="P2564" i="1"/>
  <c r="P1062" i="1"/>
  <c r="P1507" i="1"/>
  <c r="P1624" i="1"/>
  <c r="P2366" i="1"/>
  <c r="P386" i="1"/>
  <c r="P801" i="1"/>
  <c r="P1849" i="1"/>
  <c r="P968" i="1"/>
  <c r="P802" i="1"/>
  <c r="P878" i="1"/>
  <c r="P660" i="1"/>
  <c r="P1746" i="1"/>
  <c r="P2054" i="1"/>
  <c r="P1379" i="1"/>
  <c r="P602" i="1"/>
  <c r="P2707" i="1"/>
  <c r="P1380" i="1"/>
  <c r="P1850" i="1"/>
  <c r="P2427" i="1"/>
  <c r="P240" i="1"/>
  <c r="P1851" i="1"/>
  <c r="P1157" i="1"/>
  <c r="P1747" i="1"/>
  <c r="P90" i="1"/>
  <c r="P1508" i="1"/>
  <c r="P2458" i="1"/>
  <c r="P2218" i="1"/>
  <c r="P1509" i="1"/>
  <c r="P879" i="1"/>
  <c r="P2269" i="1"/>
  <c r="P2708" i="1"/>
  <c r="P1748" i="1"/>
  <c r="P91" i="1"/>
  <c r="P2495" i="1"/>
  <c r="P1158" i="1"/>
  <c r="P1955" i="1"/>
  <c r="P2496" i="1"/>
  <c r="P1749" i="1"/>
  <c r="P1258" i="1"/>
  <c r="P1159" i="1"/>
  <c r="P1750" i="1"/>
  <c r="P2116" i="1"/>
  <c r="P1751" i="1"/>
  <c r="P1752" i="1"/>
  <c r="P1753" i="1"/>
  <c r="P2219" i="1"/>
  <c r="P1754" i="1"/>
  <c r="P1755" i="1"/>
  <c r="P2459" i="1"/>
  <c r="P1259" i="1"/>
  <c r="P1510" i="1"/>
  <c r="P1381" i="1"/>
  <c r="P1063" i="1"/>
  <c r="P1625" i="1"/>
  <c r="P1756" i="1"/>
  <c r="P1160" i="1"/>
  <c r="P1161" i="1"/>
  <c r="P1757" i="1"/>
  <c r="P1626" i="1"/>
  <c r="P1511" i="1"/>
  <c r="P2117" i="1"/>
  <c r="P1260" i="1"/>
  <c r="P1852" i="1"/>
  <c r="P2367" i="1"/>
  <c r="P2428" i="1"/>
  <c r="P2001" i="1"/>
  <c r="P1382" i="1"/>
  <c r="P21" i="1"/>
  <c r="P2530" i="1"/>
  <c r="P1383" i="1"/>
  <c r="P969" i="1"/>
  <c r="P1627" i="1"/>
  <c r="P1261" i="1"/>
  <c r="P2055" i="1"/>
  <c r="P1064" i="1"/>
  <c r="P350" i="1"/>
  <c r="P2407" i="1"/>
  <c r="P2167" i="1"/>
  <c r="P2635" i="1"/>
  <c r="P2270" i="1"/>
  <c r="P2118" i="1"/>
  <c r="P1853" i="1"/>
  <c r="P970" i="1"/>
  <c r="P2220" i="1"/>
  <c r="P2497" i="1"/>
  <c r="P1512" i="1"/>
  <c r="P351" i="1"/>
  <c r="P2659" i="1"/>
  <c r="P322" i="1"/>
  <c r="P2818" i="1"/>
  <c r="P2221" i="1"/>
  <c r="P2740" i="1"/>
  <c r="P387" i="1"/>
  <c r="P803" i="1"/>
  <c r="P2531" i="1"/>
  <c r="P1758" i="1"/>
  <c r="P732" i="1"/>
  <c r="P168" i="1"/>
  <c r="P1162" i="1"/>
  <c r="P1628" i="1"/>
  <c r="P1384" i="1"/>
  <c r="P46" i="1"/>
  <c r="P2793" i="1"/>
  <c r="P661" i="1"/>
  <c r="P971" i="1"/>
  <c r="P1513" i="1"/>
  <c r="P2119" i="1"/>
  <c r="P2773" i="1"/>
  <c r="P733" i="1"/>
  <c r="P1385" i="1"/>
  <c r="P2565" i="1"/>
  <c r="P2002" i="1"/>
  <c r="P494" i="1"/>
  <c r="P2532" i="1"/>
  <c r="P880" i="1"/>
  <c r="P881" i="1"/>
  <c r="P1629" i="1"/>
  <c r="P972" i="1"/>
  <c r="P662" i="1"/>
  <c r="P1386" i="1"/>
  <c r="P388" i="1"/>
  <c r="P241" i="1"/>
  <c r="P2758" i="1"/>
  <c r="P1514" i="1"/>
  <c r="P603" i="1"/>
  <c r="P2460" i="1"/>
  <c r="P277" i="1"/>
  <c r="P421" i="1"/>
  <c r="P734" i="1"/>
  <c r="P2222" i="1"/>
  <c r="P257" i="1"/>
  <c r="P495" i="1"/>
  <c r="P2533" i="1"/>
  <c r="P2223" i="1"/>
  <c r="P547" i="1"/>
  <c r="P1262" i="1"/>
  <c r="P108" i="1"/>
  <c r="P2271" i="1"/>
  <c r="P2120" i="1"/>
  <c r="P1163" i="1"/>
  <c r="P2272" i="1"/>
  <c r="P2429" i="1"/>
  <c r="P389" i="1"/>
  <c r="P2534" i="1"/>
  <c r="P1065" i="1"/>
  <c r="P1066" i="1"/>
  <c r="P2056" i="1"/>
  <c r="P735" i="1"/>
  <c r="P2600" i="1"/>
  <c r="P973" i="1"/>
  <c r="P1630" i="1"/>
  <c r="P2168" i="1"/>
  <c r="P2430" i="1"/>
  <c r="P2498" i="1"/>
  <c r="P2328" i="1"/>
  <c r="P1515" i="1"/>
  <c r="P1516" i="1"/>
  <c r="P1956" i="1"/>
  <c r="P352" i="1"/>
  <c r="P2822" i="1"/>
  <c r="P2224" i="1"/>
  <c r="P882" i="1"/>
  <c r="P1631" i="1"/>
  <c r="P1067" i="1"/>
  <c r="P804" i="1"/>
  <c r="P135" i="1"/>
  <c r="P974" i="1"/>
  <c r="P2566" i="1"/>
  <c r="P663" i="1"/>
  <c r="P975" i="1"/>
  <c r="P2121" i="1"/>
  <c r="P548" i="1"/>
  <c r="P496" i="1"/>
  <c r="P303" i="1"/>
  <c r="P2003" i="1"/>
  <c r="P2697" i="1"/>
  <c r="P2754" i="1"/>
  <c r="P1387" i="1"/>
  <c r="P1388" i="1"/>
  <c r="P2408" i="1"/>
  <c r="P2329" i="1"/>
  <c r="P1068" i="1"/>
  <c r="P736" i="1"/>
  <c r="P2169" i="1"/>
  <c r="P1263" i="1"/>
  <c r="P2535" i="1"/>
  <c r="P2368" i="1"/>
  <c r="P1957" i="1"/>
  <c r="P1389" i="1"/>
  <c r="P1390" i="1"/>
  <c r="P1900" i="1"/>
  <c r="P1164" i="1"/>
  <c r="P2122" i="1"/>
  <c r="P1165" i="1"/>
  <c r="P1632" i="1"/>
  <c r="P737" i="1"/>
  <c r="P883" i="1"/>
  <c r="P1759" i="1"/>
  <c r="P2660" i="1"/>
  <c r="P1517" i="1"/>
  <c r="P1760" i="1"/>
  <c r="P1633" i="1"/>
  <c r="P1634" i="1"/>
  <c r="P1761" i="1"/>
  <c r="P2536" i="1"/>
  <c r="P976" i="1"/>
  <c r="P977" i="1"/>
  <c r="P738" i="1"/>
  <c r="P1264" i="1"/>
  <c r="P805" i="1"/>
  <c r="P1635" i="1"/>
  <c r="P258" i="1"/>
  <c r="P259" i="1"/>
  <c r="P1265" i="1"/>
  <c r="P1901" i="1"/>
  <c r="P549" i="1"/>
  <c r="P1391" i="1"/>
  <c r="P2170" i="1"/>
  <c r="P183" i="1"/>
  <c r="P2330" i="1"/>
  <c r="P978" i="1"/>
  <c r="P664" i="1"/>
  <c r="P1392" i="1"/>
  <c r="P739" i="1"/>
  <c r="P1636" i="1"/>
  <c r="P2746" i="1"/>
  <c r="P1166" i="1"/>
  <c r="P1958" i="1"/>
  <c r="P1854" i="1"/>
  <c r="P323" i="1"/>
  <c r="P550" i="1"/>
  <c r="P665" i="1"/>
  <c r="P1393" i="1"/>
  <c r="P1167" i="1"/>
  <c r="P1394" i="1"/>
  <c r="P1637" i="1"/>
  <c r="P979" i="1"/>
  <c r="P1762" i="1"/>
  <c r="P1518" i="1"/>
  <c r="P2171" i="1"/>
  <c r="P1855" i="1"/>
  <c r="P324" i="1"/>
  <c r="P2601" i="1"/>
  <c r="P2004" i="1"/>
  <c r="P2123" i="1"/>
  <c r="P740" i="1"/>
  <c r="P1168" i="1"/>
  <c r="P260" i="1"/>
  <c r="P448" i="1"/>
  <c r="P497" i="1"/>
  <c r="P2331" i="1"/>
  <c r="P58" i="1"/>
  <c r="P806" i="1"/>
  <c r="P1763" i="1"/>
  <c r="P2759" i="1"/>
  <c r="P2369" i="1"/>
  <c r="P1519" i="1"/>
  <c r="P807" i="1"/>
  <c r="P741" i="1"/>
  <c r="P1520" i="1"/>
  <c r="P980" i="1"/>
  <c r="P1395" i="1"/>
  <c r="P2370" i="1"/>
  <c r="P884" i="1"/>
  <c r="P742" i="1"/>
  <c r="P1169" i="1"/>
  <c r="P2431" i="1"/>
  <c r="P2225" i="1"/>
  <c r="P1396" i="1"/>
  <c r="P2687" i="1"/>
  <c r="P1959" i="1"/>
  <c r="P2273" i="1"/>
  <c r="P1069" i="1"/>
  <c r="P1521" i="1"/>
  <c r="P1902" i="1"/>
  <c r="P743" i="1"/>
  <c r="P1903" i="1"/>
  <c r="P1764" i="1"/>
  <c r="P666" i="1"/>
  <c r="P143" i="1"/>
  <c r="P885" i="1"/>
  <c r="P1170" i="1"/>
  <c r="P2332" i="1"/>
  <c r="P2499" i="1"/>
  <c r="P1397" i="1"/>
  <c r="P1765" i="1"/>
  <c r="P1904" i="1"/>
  <c r="P1070" i="1"/>
  <c r="P2720" i="1"/>
  <c r="P1266" i="1"/>
  <c r="P2500" i="1"/>
  <c r="P2766" i="1"/>
  <c r="P2537" i="1"/>
  <c r="P2371" i="1"/>
  <c r="P2461" i="1"/>
  <c r="P2005" i="1"/>
  <c r="P1856" i="1"/>
  <c r="P2057" i="1"/>
  <c r="P1398" i="1"/>
  <c r="P2670" i="1"/>
  <c r="P1638" i="1"/>
  <c r="P1522" i="1"/>
  <c r="P184" i="1"/>
  <c r="P1639" i="1"/>
  <c r="P667" i="1"/>
  <c r="P1267" i="1"/>
  <c r="P981" i="1"/>
  <c r="P242" i="1"/>
  <c r="P2721" i="1"/>
  <c r="P2172" i="1"/>
  <c r="P604" i="1"/>
  <c r="P2173" i="1"/>
  <c r="P2372" i="1"/>
  <c r="P744" i="1"/>
  <c r="P2538" i="1"/>
  <c r="P2333" i="1"/>
  <c r="P98" i="1"/>
  <c r="P1640" i="1"/>
  <c r="P119" i="1"/>
  <c r="P2058" i="1"/>
  <c r="P2432" i="1"/>
  <c r="P243" i="1"/>
  <c r="P2602" i="1"/>
  <c r="P1905" i="1"/>
  <c r="P2671" i="1"/>
  <c r="P2124" i="1"/>
  <c r="P40" i="1"/>
  <c r="P2274" i="1"/>
  <c r="P1071" i="1"/>
  <c r="P1906" i="1"/>
  <c r="P2226" i="1"/>
  <c r="P136" i="1"/>
  <c r="P886" i="1"/>
  <c r="P325" i="1"/>
  <c r="P216" i="1"/>
  <c r="P244" i="1"/>
  <c r="P390" i="1"/>
  <c r="P422" i="1"/>
  <c r="P1766" i="1"/>
  <c r="P1523" i="1"/>
  <c r="P1399" i="1"/>
  <c r="P109" i="1"/>
  <c r="P326" i="1"/>
  <c r="P2334" i="1"/>
  <c r="P278" i="1"/>
  <c r="P327" i="1"/>
  <c r="P2567" i="1"/>
  <c r="P2335" i="1"/>
  <c r="P217" i="1"/>
  <c r="P551" i="1"/>
  <c r="P2603" i="1"/>
  <c r="P887" i="1"/>
  <c r="P1400" i="1"/>
  <c r="P353" i="1"/>
  <c r="P2227" i="1"/>
  <c r="P391" i="1"/>
  <c r="P982" i="1"/>
  <c r="P1767" i="1"/>
  <c r="P2672" i="1"/>
  <c r="P2673" i="1"/>
  <c r="P2604" i="1"/>
  <c r="P41" i="1"/>
  <c r="P668" i="1"/>
  <c r="P1268" i="1"/>
  <c r="P2228" i="1"/>
  <c r="P2059" i="1"/>
  <c r="P745" i="1"/>
  <c r="P245" i="1"/>
  <c r="P1641" i="1"/>
  <c r="P1072" i="1"/>
  <c r="P35" i="1"/>
  <c r="P746" i="1"/>
  <c r="P1171" i="1"/>
  <c r="P1073" i="1"/>
  <c r="P42" i="1"/>
  <c r="P2501" i="1"/>
  <c r="P1074" i="1"/>
  <c r="P354" i="1"/>
  <c r="P1075" i="1"/>
  <c r="P552" i="1"/>
  <c r="P449" i="1"/>
  <c r="P99" i="1"/>
  <c r="P669" i="1"/>
  <c r="P199" i="1"/>
  <c r="P888" i="1"/>
  <c r="P392" i="1"/>
  <c r="P92" i="1"/>
  <c r="P47" i="1"/>
  <c r="P50" i="1"/>
  <c r="P498" i="1"/>
  <c r="P1857" i="1"/>
  <c r="P30" i="1"/>
  <c r="P889" i="1"/>
  <c r="P2636" i="1"/>
  <c r="P808" i="1"/>
  <c r="P809" i="1"/>
  <c r="P670" i="1"/>
  <c r="P1269" i="1"/>
  <c r="P499" i="1"/>
  <c r="P18" i="1"/>
  <c r="P500" i="1"/>
  <c r="P31" i="1"/>
  <c r="P1076" i="1"/>
  <c r="P1401" i="1"/>
  <c r="P1642" i="1"/>
  <c r="P169" i="1"/>
  <c r="P423" i="1"/>
  <c r="P1172" i="1"/>
  <c r="P890" i="1"/>
  <c r="P2568" i="1"/>
  <c r="P144" i="1"/>
  <c r="P19" i="1"/>
  <c r="P3" i="1"/>
  <c r="P218" i="1"/>
  <c r="P2373" i="1"/>
  <c r="P2229" i="1"/>
  <c r="P501" i="1"/>
  <c r="P810" i="1"/>
  <c r="P304" i="1"/>
  <c r="P983" i="1"/>
  <c r="P747" i="1"/>
  <c r="P145" i="1"/>
  <c r="P2" i="1"/>
  <c r="P2060" i="1"/>
  <c r="P450" i="1"/>
  <c r="P2275" i="1"/>
  <c r="P71" i="1"/>
  <c r="P891" i="1"/>
  <c r="P2637" i="1"/>
  <c r="P261" i="1"/>
  <c r="P984" i="1"/>
  <c r="P2462" i="1"/>
  <c r="P7" i="1"/>
  <c r="P65" i="1"/>
  <c r="P1270" i="1"/>
  <c r="P185" i="1"/>
  <c r="P279" i="1"/>
  <c r="P93" i="1"/>
  <c r="P2734" i="1"/>
  <c r="P985" i="1"/>
  <c r="P553" i="1"/>
  <c r="P605" i="1"/>
  <c r="P100" i="1"/>
  <c r="P811" i="1"/>
  <c r="P146" i="1"/>
  <c r="P59" i="1"/>
  <c r="P2605" i="1"/>
  <c r="P554" i="1"/>
  <c r="P328" i="1"/>
  <c r="P1907" i="1"/>
  <c r="P219" i="1"/>
  <c r="P1173" i="1"/>
  <c r="P110" i="1"/>
  <c r="P2698" i="1"/>
  <c r="P329" i="1"/>
  <c r="P2174" i="1"/>
  <c r="P220" i="1"/>
  <c r="P2175" i="1"/>
  <c r="P986" i="1"/>
  <c r="P502" i="1"/>
  <c r="P48" i="1"/>
  <c r="P17" i="1"/>
  <c r="P1524" i="1"/>
  <c r="P1174" i="1"/>
  <c r="P555" i="1"/>
  <c r="P4" i="1"/>
  <c r="P2276" i="1"/>
  <c r="P451" i="1"/>
  <c r="P280" i="1"/>
  <c r="P671" i="1"/>
  <c r="P305" i="1"/>
  <c r="P672" i="1"/>
  <c r="P147" i="1"/>
  <c r="P101" i="1"/>
  <c r="P2812" i="1"/>
  <c r="P1402" i="1"/>
  <c r="P424" i="1"/>
  <c r="P1525" i="1"/>
  <c r="P1175" i="1"/>
  <c r="P2230" i="1"/>
  <c r="P2006" i="1"/>
  <c r="P812" i="1"/>
  <c r="P813" i="1"/>
  <c r="P1768" i="1"/>
  <c r="P1643" i="1"/>
  <c r="P393" i="1"/>
  <c r="P1769" i="1"/>
  <c r="P1526" i="1"/>
  <c r="P987" i="1"/>
  <c r="P1271" i="1"/>
  <c r="P988" i="1"/>
  <c r="P2176" i="1"/>
  <c r="P330" i="1"/>
  <c r="P2336" i="1"/>
  <c r="P2177" i="1"/>
  <c r="P2061" i="1"/>
  <c r="P1272" i="1"/>
  <c r="P1770" i="1"/>
  <c r="P2231" i="1"/>
  <c r="P1771" i="1"/>
  <c r="P1403" i="1"/>
  <c r="P1772" i="1"/>
  <c r="P1960" i="1"/>
  <c r="P2502" i="1"/>
  <c r="P2178" i="1"/>
  <c r="P1176" i="1"/>
  <c r="P989" i="1"/>
  <c r="P1527" i="1"/>
  <c r="P2606" i="1"/>
  <c r="P32" i="1"/>
  <c r="P1077" i="1"/>
  <c r="P2788" i="1"/>
  <c r="P1644" i="1"/>
  <c r="P892" i="1"/>
  <c r="P2638" i="1"/>
  <c r="P2794" i="1"/>
  <c r="P673" i="1"/>
  <c r="P2639" i="1"/>
  <c r="P120" i="1"/>
  <c r="P1858" i="1"/>
  <c r="P893" i="1"/>
  <c r="P1273" i="1"/>
  <c r="P990" i="1"/>
  <c r="P2179" i="1"/>
  <c r="P2337" i="1"/>
  <c r="P556" i="1"/>
  <c r="P1404" i="1"/>
  <c r="P557" i="1"/>
  <c r="P2607" i="1"/>
  <c r="P2007" i="1"/>
  <c r="P2277" i="1"/>
  <c r="P2338" i="1"/>
  <c r="P2125" i="1"/>
  <c r="P1274" i="1"/>
  <c r="P2747" i="1"/>
  <c r="P1528" i="1"/>
  <c r="P2608" i="1"/>
  <c r="P674" i="1"/>
  <c r="P2640" i="1"/>
  <c r="P1275" i="1"/>
  <c r="P1405" i="1"/>
  <c r="P1276" i="1"/>
  <c r="P1406" i="1"/>
  <c r="P1859" i="1"/>
  <c r="P1078" i="1"/>
  <c r="P1079" i="1"/>
  <c r="P2374" i="1"/>
  <c r="P1277" i="1"/>
  <c r="P894" i="1"/>
  <c r="P748" i="1"/>
  <c r="P991" i="1"/>
  <c r="P503" i="1"/>
  <c r="P1407" i="1"/>
  <c r="P452" i="1"/>
  <c r="P606" i="1"/>
  <c r="P2278" i="1"/>
  <c r="P1645" i="1"/>
  <c r="P170" i="1"/>
  <c r="P2409" i="1"/>
  <c r="P2463" i="1"/>
  <c r="P2062" i="1"/>
  <c r="P2609" i="1"/>
  <c r="P1773" i="1"/>
  <c r="P895" i="1"/>
  <c r="P1774" i="1"/>
  <c r="P2375" i="1"/>
  <c r="P2279" i="1"/>
  <c r="P2464" i="1"/>
  <c r="P2465" i="1"/>
  <c r="P2410" i="1"/>
  <c r="P1408" i="1"/>
  <c r="P2063" i="1"/>
  <c r="P1775" i="1"/>
  <c r="P2126" i="1"/>
  <c r="P1529" i="1"/>
  <c r="P1177" i="1"/>
  <c r="P2008" i="1"/>
  <c r="P2610" i="1"/>
  <c r="P558" i="1"/>
  <c r="P1080" i="1"/>
  <c r="P675" i="1"/>
  <c r="P1530" i="1"/>
  <c r="P1409" i="1"/>
  <c r="P504" i="1"/>
  <c r="P2641" i="1"/>
  <c r="P1278" i="1"/>
  <c r="P607" i="1"/>
  <c r="P2280" i="1"/>
  <c r="P453" i="1"/>
  <c r="P2009" i="1"/>
  <c r="P1279" i="1"/>
  <c r="P896" i="1"/>
  <c r="P2569" i="1"/>
  <c r="P2824" i="1"/>
  <c r="P2433" i="1"/>
  <c r="P559" i="1"/>
  <c r="P2642" i="1"/>
  <c r="P2180" i="1"/>
  <c r="P454" i="1"/>
  <c r="P2661" i="1"/>
  <c r="P1280" i="1"/>
  <c r="P897" i="1"/>
  <c r="P1410" i="1"/>
  <c r="P81" i="1"/>
  <c r="P560" i="1"/>
  <c r="P2503" i="1"/>
  <c r="P2662" i="1"/>
  <c r="P455" i="1"/>
  <c r="P749" i="1"/>
  <c r="P505" i="1"/>
  <c r="P262" i="1"/>
  <c r="P2127" i="1"/>
  <c r="P2611" i="1"/>
  <c r="P814" i="1"/>
  <c r="P121" i="1"/>
  <c r="P2539" i="1"/>
  <c r="P1860" i="1"/>
  <c r="P1178" i="1"/>
  <c r="P2010" i="1"/>
  <c r="P1281" i="1"/>
  <c r="P2064" i="1"/>
  <c r="P992" i="1"/>
  <c r="P2755" i="1"/>
  <c r="P1081" i="1"/>
  <c r="P33" i="1"/>
  <c r="P1179" i="1"/>
  <c r="P1411" i="1"/>
  <c r="P2128" i="1"/>
  <c r="P1412" i="1"/>
  <c r="P1646" i="1"/>
  <c r="P2232" i="1"/>
  <c r="P2643" i="1"/>
  <c r="P2466" i="1"/>
  <c r="P2504" i="1"/>
  <c r="P815" i="1"/>
  <c r="P1413" i="1"/>
  <c r="P1282" i="1"/>
  <c r="P2376" i="1"/>
  <c r="P816" i="1"/>
  <c r="P817" i="1"/>
  <c r="P2699" i="1"/>
  <c r="P200" i="1"/>
  <c r="P425" i="1"/>
  <c r="P2011" i="1"/>
  <c r="P1283" i="1"/>
  <c r="P1414" i="1"/>
  <c r="P2434" i="1"/>
  <c r="P993" i="1"/>
  <c r="P2644" i="1"/>
  <c r="P2839" i="1"/>
  <c r="P2065" i="1"/>
  <c r="P1082" i="1"/>
  <c r="P1908" i="1"/>
  <c r="P2467" i="1"/>
  <c r="P1861" i="1"/>
  <c r="P2012" i="1"/>
  <c r="P676" i="1"/>
  <c r="P2767" i="1"/>
  <c r="P186" i="1"/>
  <c r="P2013" i="1"/>
  <c r="P1647" i="1"/>
  <c r="P2468" i="1"/>
  <c r="P221" i="1"/>
  <c r="P1776" i="1"/>
  <c r="P456" i="1"/>
  <c r="P1648" i="1"/>
  <c r="P1180" i="1"/>
  <c r="P677" i="1"/>
  <c r="P1649" i="1"/>
  <c r="P506" i="1"/>
  <c r="P1862" i="1"/>
  <c r="P750" i="1"/>
  <c r="P2570" i="1"/>
  <c r="P898" i="1"/>
  <c r="P281" i="1"/>
  <c r="P2281" i="1"/>
  <c r="P507" i="1"/>
  <c r="P818" i="1"/>
  <c r="P2469" i="1"/>
  <c r="P2282" i="1"/>
  <c r="P678" i="1"/>
  <c r="P2571" i="1"/>
  <c r="P2377" i="1"/>
  <c r="P201" i="1"/>
  <c r="P1909" i="1"/>
  <c r="P1650" i="1"/>
  <c r="P2014" i="1"/>
  <c r="P2283" i="1"/>
  <c r="P2378" i="1"/>
  <c r="P508" i="1"/>
  <c r="P1083" i="1"/>
  <c r="P331" i="1"/>
  <c r="P899" i="1"/>
  <c r="P2612" i="1"/>
  <c r="P2540" i="1"/>
  <c r="P1863" i="1"/>
  <c r="P2645" i="1"/>
  <c r="P1777" i="1"/>
  <c r="P22" i="1"/>
  <c r="P1415" i="1"/>
  <c r="P2709" i="1"/>
  <c r="P2066" i="1"/>
  <c r="P2613" i="1"/>
  <c r="P1181" i="1"/>
  <c r="P2688" i="1"/>
  <c r="P2339" i="1"/>
  <c r="P608" i="1"/>
  <c r="P2808" i="1"/>
  <c r="P2129" i="1"/>
  <c r="P1084" i="1"/>
  <c r="P900" i="1"/>
  <c r="P2284" i="1"/>
  <c r="P2572" i="1"/>
  <c r="P2783" i="1"/>
  <c r="P1416" i="1"/>
  <c r="P2541" i="1"/>
  <c r="P901" i="1"/>
  <c r="P457" i="1"/>
  <c r="P122" i="1"/>
  <c r="P679" i="1"/>
  <c r="P902" i="1"/>
  <c r="P1284" i="1"/>
  <c r="P2067" i="1"/>
  <c r="P994" i="1"/>
  <c r="P1961" i="1"/>
  <c r="P171" i="1"/>
  <c r="P1417" i="1"/>
  <c r="P751" i="1"/>
  <c r="P1778" i="1"/>
  <c r="P2068" i="1"/>
  <c r="P1531" i="1"/>
  <c r="P2735" i="1"/>
  <c r="P509" i="1"/>
  <c r="P187" i="1"/>
  <c r="P246" i="1"/>
  <c r="P819" i="1"/>
  <c r="P1962" i="1"/>
  <c r="P903" i="1"/>
  <c r="P2285" i="1"/>
  <c r="P609" i="1"/>
  <c r="P2435" i="1"/>
  <c r="P222" i="1"/>
  <c r="P561" i="1"/>
  <c r="P680" i="1"/>
  <c r="P562" i="1"/>
  <c r="P1085" i="1"/>
  <c r="P752" i="1"/>
  <c r="P36" i="1"/>
  <c r="P1651" i="1"/>
  <c r="P426" i="1"/>
  <c r="P282" i="1"/>
  <c r="P1652" i="1"/>
  <c r="P563" i="1"/>
  <c r="P995" i="1"/>
  <c r="P1532" i="1"/>
  <c r="P2069" i="1"/>
  <c r="P12" i="1"/>
  <c r="P66" i="1"/>
  <c r="P1779" i="1"/>
  <c r="P904" i="1"/>
  <c r="P564" i="1"/>
  <c r="P2542" i="1"/>
  <c r="P1182" i="1"/>
  <c r="P2543" i="1"/>
  <c r="P2840" i="1"/>
  <c r="P1418" i="1"/>
  <c r="P188" i="1"/>
  <c r="P1910" i="1"/>
  <c r="P2015" i="1"/>
  <c r="P1780" i="1"/>
  <c r="P1183" i="1"/>
  <c r="P1533" i="1"/>
  <c r="P510" i="1"/>
  <c r="P1086" i="1"/>
  <c r="P189" i="1"/>
  <c r="P2130" i="1"/>
  <c r="P1781" i="1"/>
  <c r="P2070" i="1"/>
  <c r="P2819" i="1"/>
  <c r="P753" i="1"/>
  <c r="P754" i="1"/>
  <c r="P1419" i="1"/>
  <c r="P223" i="1"/>
  <c r="P283" i="1"/>
  <c r="P905" i="1"/>
  <c r="P906" i="1"/>
  <c r="P1087" i="1"/>
  <c r="P907" i="1"/>
  <c r="P1285" i="1"/>
  <c r="P2674" i="1"/>
  <c r="P1420" i="1"/>
  <c r="P2131" i="1"/>
  <c r="P755" i="1"/>
  <c r="P2799" i="1"/>
  <c r="P1864" i="1"/>
  <c r="P996" i="1"/>
  <c r="P1534" i="1"/>
  <c r="P2544" i="1"/>
  <c r="P565" i="1"/>
  <c r="P2646" i="1"/>
  <c r="P2833" i="1"/>
  <c r="P2700" i="1"/>
  <c r="P1421" i="1"/>
  <c r="P2505" i="1"/>
  <c r="P2813" i="1"/>
  <c r="P458" i="1"/>
  <c r="P2470" i="1"/>
  <c r="P2340" i="1"/>
  <c r="P1184" i="1"/>
  <c r="P1185" i="1"/>
  <c r="P1963" i="1"/>
  <c r="P2411" i="1"/>
  <c r="P1782" i="1"/>
  <c r="P997" i="1"/>
  <c r="P284" i="1"/>
  <c r="P332" i="1"/>
  <c r="P1653" i="1"/>
  <c r="P94" i="1"/>
  <c r="P1535" i="1"/>
  <c r="P610" i="1"/>
  <c r="P1186" i="1"/>
  <c r="P2286" i="1"/>
  <c r="P1536" i="1"/>
  <c r="P459" i="1"/>
  <c r="P1286" i="1"/>
  <c r="P394" i="1"/>
  <c r="P1865" i="1"/>
  <c r="P2722" i="1"/>
  <c r="P1783" i="1"/>
  <c r="P1422" i="1"/>
  <c r="P2016" i="1"/>
  <c r="P1654" i="1"/>
  <c r="P1655" i="1"/>
  <c r="P285" i="1"/>
  <c r="P2723" i="1"/>
  <c r="P1784" i="1"/>
  <c r="P1287" i="1"/>
  <c r="P908" i="1"/>
  <c r="P681" i="1"/>
  <c r="P998" i="1"/>
  <c r="P2132" i="1"/>
  <c r="P2233" i="1"/>
  <c r="P395" i="1"/>
  <c r="P1911" i="1"/>
  <c r="P2234" i="1"/>
  <c r="P306" i="1"/>
  <c r="P355" i="1"/>
  <c r="P2017" i="1"/>
  <c r="P909" i="1"/>
  <c r="P333" i="1"/>
  <c r="P1964" i="1"/>
  <c r="P566" i="1"/>
  <c r="P1912" i="1"/>
  <c r="P2287" i="1"/>
  <c r="P356" i="1"/>
  <c r="P2614" i="1"/>
  <c r="P1866" i="1"/>
  <c r="P999" i="1"/>
  <c r="P2181" i="1"/>
  <c r="P1187" i="1"/>
  <c r="P1965" i="1"/>
  <c r="P1537" i="1"/>
  <c r="P1288" i="1"/>
  <c r="P820" i="1"/>
  <c r="P1000" i="1"/>
  <c r="P2436" i="1"/>
  <c r="P1001" i="1"/>
  <c r="P2689" i="1"/>
  <c r="P1088" i="1"/>
  <c r="P910" i="1"/>
  <c r="P611" i="1"/>
  <c r="P612" i="1"/>
  <c r="P2288" i="1"/>
  <c r="P460" i="1"/>
  <c r="P821" i="1"/>
  <c r="P2437" i="1"/>
  <c r="P1656" i="1"/>
  <c r="P427" i="1"/>
  <c r="P1188" i="1"/>
  <c r="P2471" i="1"/>
  <c r="P2235" i="1"/>
  <c r="P2289" i="1"/>
  <c r="P1089" i="1"/>
  <c r="P1002" i="1"/>
  <c r="P756" i="1"/>
  <c r="P461" i="1"/>
  <c r="P2615" i="1"/>
  <c r="P396" i="1"/>
  <c r="P1657" i="1"/>
  <c r="P334" i="1"/>
  <c r="P2438" i="1"/>
  <c r="P2290" i="1"/>
  <c r="P1289" i="1"/>
  <c r="P224" i="1"/>
  <c r="P682" i="1"/>
  <c r="P2291" i="1"/>
  <c r="P567" i="1"/>
  <c r="P2379" i="1"/>
  <c r="P2802" i="1"/>
  <c r="P1090" i="1"/>
  <c r="P911" i="1"/>
  <c r="P613" i="1"/>
  <c r="P1658" i="1"/>
  <c r="P757" i="1"/>
  <c r="P1290" i="1"/>
  <c r="P758" i="1"/>
  <c r="P1291" i="1"/>
  <c r="P2724" i="1"/>
  <c r="P683" i="1"/>
  <c r="P1538" i="1"/>
  <c r="P2236" i="1"/>
  <c r="P2506" i="1"/>
  <c r="P2071" i="1"/>
  <c r="P2341" i="1"/>
  <c r="P1091" i="1"/>
  <c r="P2616" i="1"/>
  <c r="P1189" i="1"/>
  <c r="P2663" i="1"/>
  <c r="P1092" i="1"/>
  <c r="P822" i="1"/>
  <c r="P2573" i="1"/>
  <c r="P1867" i="1"/>
  <c r="P2507" i="1"/>
  <c r="P1093" i="1"/>
  <c r="P1659" i="1"/>
  <c r="P684" i="1"/>
  <c r="P1660" i="1"/>
  <c r="P190" i="1"/>
  <c r="P191" i="1"/>
  <c r="P2664" i="1"/>
  <c r="P2342" i="1"/>
  <c r="P568" i="1"/>
  <c r="P428" i="1"/>
  <c r="P2768" i="1"/>
  <c r="P2237" i="1"/>
  <c r="P1094" i="1"/>
  <c r="P1913" i="1"/>
  <c r="P614" i="1"/>
  <c r="P148" i="1"/>
  <c r="P2412" i="1"/>
  <c r="P912" i="1"/>
  <c r="P247" i="1"/>
  <c r="P286" i="1"/>
  <c r="P1292" i="1"/>
  <c r="P685" i="1"/>
  <c r="P307" i="1"/>
  <c r="P2238" i="1"/>
  <c r="P511" i="1"/>
  <c r="P615" i="1"/>
  <c r="P1190" i="1"/>
  <c r="P1539" i="1"/>
  <c r="P248" i="1"/>
  <c r="P913" i="1"/>
  <c r="P1293" i="1"/>
  <c r="P308" i="1"/>
  <c r="P357" i="1"/>
  <c r="P95" i="1"/>
  <c r="P1423" i="1"/>
  <c r="P309" i="1"/>
  <c r="P914" i="1"/>
  <c r="P2133" i="1"/>
  <c r="P23" i="1"/>
  <c r="P1095" i="1"/>
  <c r="P358" i="1"/>
  <c r="P202" i="1"/>
  <c r="P2018" i="1"/>
  <c r="P915" i="1"/>
  <c r="P51" i="1"/>
  <c r="P1540" i="1"/>
  <c r="P225" i="1"/>
  <c r="P149" i="1"/>
  <c r="P1191" i="1"/>
  <c r="P616" i="1"/>
  <c r="P1424" i="1"/>
  <c r="P2574" i="1"/>
  <c r="P2575" i="1"/>
  <c r="P1541" i="1"/>
  <c r="P1785" i="1"/>
  <c r="P1868" i="1"/>
  <c r="P1661" i="1"/>
  <c r="P2648" i="1"/>
  <c r="P2019" i="1"/>
  <c r="P2736" i="1"/>
  <c r="P2134" i="1"/>
  <c r="P1542" i="1"/>
  <c r="P759" i="1"/>
  <c r="P1425" i="1"/>
  <c r="P14" i="1"/>
  <c r="P1294" i="1"/>
  <c r="P1192" i="1"/>
  <c r="P2182" i="1"/>
  <c r="P2649" i="1"/>
  <c r="P2183" i="1"/>
  <c r="P2343" i="1"/>
  <c r="P916" i="1"/>
  <c r="P760" i="1"/>
  <c r="P2239" i="1"/>
  <c r="P150" i="1"/>
  <c r="P1426" i="1"/>
  <c r="P761" i="1"/>
  <c r="P1543" i="1"/>
  <c r="P1914" i="1"/>
  <c r="P1786" i="1"/>
  <c r="P2774" i="1"/>
  <c r="P263" i="1"/>
  <c r="P2508" i="1"/>
  <c r="P192" i="1"/>
  <c r="P2760" i="1"/>
  <c r="P2725" i="1"/>
  <c r="P2748" i="1"/>
  <c r="P1544" i="1"/>
  <c r="P1295" i="1"/>
  <c r="P123" i="1"/>
  <c r="P917" i="1"/>
  <c r="P1787" i="1"/>
  <c r="P2617" i="1"/>
  <c r="P1003" i="1"/>
  <c r="P2292" i="1"/>
  <c r="P1427" i="1"/>
  <c r="P2072" i="1"/>
  <c r="P1966" i="1"/>
  <c r="P2710" i="1"/>
  <c r="P823" i="1"/>
  <c r="P686" i="1"/>
  <c r="P687" i="1"/>
  <c r="P2675" i="1"/>
  <c r="P1296" i="1"/>
  <c r="P172" i="1"/>
  <c r="P2344" i="1"/>
  <c r="P1004" i="1"/>
  <c r="P397" i="1"/>
  <c r="P762" i="1"/>
  <c r="P2545" i="1"/>
  <c r="P1788" i="1"/>
  <c r="P20" i="1"/>
  <c r="P2073" i="1"/>
  <c r="P2509" i="1"/>
  <c r="P1915" i="1"/>
  <c r="P1096" i="1"/>
  <c r="P918" i="1"/>
  <c r="P1662" i="1"/>
  <c r="P617" i="1"/>
  <c r="P1663" i="1"/>
  <c r="P824" i="1"/>
  <c r="P569" i="1"/>
  <c r="P2074" i="1"/>
  <c r="P462" i="1"/>
  <c r="P1664" i="1"/>
  <c r="P618" i="1"/>
  <c r="P1097" i="1"/>
  <c r="P2075" i="1"/>
  <c r="P2439" i="1"/>
  <c r="P463" i="1"/>
  <c r="P2076" i="1"/>
  <c r="P1916" i="1"/>
  <c r="P570" i="1"/>
  <c r="P2345" i="1"/>
  <c r="P1967" i="1"/>
  <c r="P825" i="1"/>
  <c r="P1869" i="1"/>
  <c r="P826" i="1"/>
  <c r="P1789" i="1"/>
  <c r="P1098" i="1"/>
  <c r="P2293" i="1"/>
  <c r="P688" i="1"/>
  <c r="P2184" i="1"/>
  <c r="P2618" i="1"/>
  <c r="P8" i="1"/>
  <c r="P1428" i="1"/>
  <c r="P1193" i="1"/>
  <c r="P2769" i="1"/>
  <c r="P1545" i="1"/>
  <c r="P124" i="1"/>
  <c r="P2676" i="1"/>
  <c r="P689" i="1"/>
  <c r="P512" i="1"/>
  <c r="P1297" i="1"/>
  <c r="P1298" i="1"/>
  <c r="P1299" i="1"/>
  <c r="P2472" i="1"/>
  <c r="P1429" i="1"/>
  <c r="P1790" i="1"/>
  <c r="P1791" i="1"/>
  <c r="P827" i="1"/>
  <c r="P2413" i="1"/>
  <c r="P335" i="1"/>
  <c r="P2414" i="1"/>
  <c r="P2294" i="1"/>
  <c r="P1194" i="1"/>
  <c r="P1300" i="1"/>
  <c r="P2726" i="1"/>
  <c r="P2380" i="1"/>
  <c r="P1430" i="1"/>
  <c r="P15" i="1"/>
  <c r="P1792" i="1"/>
  <c r="P1793" i="1"/>
  <c r="P398" i="1"/>
  <c r="P1195" i="1"/>
  <c r="P2576" i="1"/>
  <c r="P1546" i="1"/>
  <c r="P919" i="1"/>
  <c r="P2346" i="1"/>
  <c r="P1196" i="1"/>
  <c r="P920" i="1"/>
  <c r="P2784" i="1"/>
  <c r="P1099" i="1"/>
  <c r="P2077" i="1"/>
  <c r="P921" i="1"/>
  <c r="P264" i="1"/>
  <c r="P1197" i="1"/>
  <c r="P1431" i="1"/>
  <c r="P2295" i="1"/>
  <c r="P2135" i="1"/>
  <c r="P1432" i="1"/>
  <c r="P690" i="1"/>
  <c r="P1301" i="1"/>
  <c r="P1302" i="1"/>
  <c r="P2577" i="1"/>
  <c r="P1870" i="1"/>
  <c r="P2240" i="1"/>
  <c r="P1005" i="1"/>
  <c r="P922" i="1"/>
  <c r="P1198" i="1"/>
  <c r="P1665" i="1"/>
  <c r="P1666" i="1"/>
  <c r="P1433" i="1"/>
  <c r="P2078" i="1"/>
  <c r="P1303" i="1"/>
  <c r="P1871" i="1"/>
  <c r="P1667" i="1"/>
  <c r="P1794" i="1"/>
  <c r="P2136" i="1"/>
  <c r="P1304" i="1"/>
  <c r="P2020" i="1"/>
  <c r="P513" i="1"/>
  <c r="P619" i="1"/>
  <c r="P464" i="1"/>
  <c r="P2241" i="1"/>
  <c r="P1006" i="1"/>
  <c r="P1547" i="1"/>
  <c r="P1548" i="1"/>
  <c r="P1305" i="1"/>
  <c r="P1549" i="1"/>
  <c r="P2711" i="1"/>
  <c r="P923" i="1"/>
  <c r="P1199" i="1"/>
  <c r="P2296" i="1"/>
  <c r="P1306" i="1"/>
  <c r="P1307" i="1"/>
  <c r="P2690" i="1"/>
  <c r="P1200" i="1"/>
  <c r="P1434" i="1"/>
  <c r="P2297" i="1"/>
  <c r="P2021" i="1"/>
  <c r="P2079" i="1"/>
  <c r="P2665" i="1"/>
  <c r="P1550" i="1"/>
  <c r="P1795" i="1"/>
  <c r="P1435" i="1"/>
  <c r="P1872" i="1"/>
  <c r="P2347" i="1"/>
  <c r="P1308" i="1"/>
  <c r="P1668" i="1"/>
  <c r="P1201" i="1"/>
  <c r="P1202" i="1"/>
  <c r="P620" i="1"/>
  <c r="P2242" i="1"/>
  <c r="P2080" i="1"/>
  <c r="P1796" i="1"/>
  <c r="P828" i="1"/>
  <c r="P2081" i="1"/>
  <c r="P2415" i="1"/>
  <c r="P2022" i="1"/>
  <c r="P1917" i="1"/>
  <c r="P1309" i="1"/>
  <c r="P1436" i="1"/>
  <c r="P1203" i="1"/>
  <c r="P52" i="1"/>
  <c r="P621" i="1"/>
  <c r="P359" i="1"/>
  <c r="P2381" i="1"/>
  <c r="P1204" i="1"/>
  <c r="P2298" i="1"/>
  <c r="P2082" i="1"/>
  <c r="P2185" i="1"/>
  <c r="P1437" i="1"/>
  <c r="P1797" i="1"/>
  <c r="P1310" i="1"/>
  <c r="P571" i="1"/>
  <c r="P2820" i="1"/>
  <c r="P203" i="1"/>
  <c r="P2473" i="1"/>
  <c r="P2727" i="1"/>
  <c r="P1438" i="1"/>
  <c r="P924" i="1"/>
  <c r="P763" i="1"/>
  <c r="P829" i="1"/>
  <c r="P1873" i="1"/>
  <c r="P2416" i="1"/>
  <c r="P336" i="1"/>
  <c r="P2795" i="1"/>
  <c r="P2440" i="1"/>
  <c r="P2382" i="1"/>
  <c r="P1551" i="1"/>
  <c r="P830" i="1"/>
  <c r="P337" i="1"/>
  <c r="P2083" i="1"/>
  <c r="P2825" i="1"/>
  <c r="P1669" i="1"/>
  <c r="P831" i="1"/>
  <c r="P1007" i="1"/>
  <c r="P1311" i="1"/>
  <c r="P429" i="1"/>
  <c r="P2803" i="1"/>
  <c r="P1552" i="1"/>
  <c r="P2383" i="1"/>
  <c r="P2775" i="1"/>
  <c r="P1312" i="1"/>
  <c r="P832" i="1"/>
  <c r="P2728" i="1"/>
  <c r="P465" i="1"/>
  <c r="P2510" i="1"/>
  <c r="P1008" i="1"/>
  <c r="P360" i="1"/>
  <c r="P2384" i="1"/>
  <c r="P2836" i="1"/>
  <c r="P1874" i="1"/>
  <c r="P2186" i="1"/>
  <c r="P2023" i="1"/>
  <c r="P2474" i="1"/>
  <c r="P1798" i="1"/>
  <c r="P925" i="1"/>
  <c r="P2084" i="1"/>
  <c r="P287" i="1"/>
  <c r="P399" i="1"/>
  <c r="P1100" i="1"/>
  <c r="P691" i="1"/>
  <c r="P2417" i="1"/>
  <c r="P2187" i="1"/>
  <c r="P2475" i="1"/>
  <c r="P102" i="1"/>
  <c r="P1670" i="1"/>
  <c r="P1101" i="1"/>
  <c r="P1553" i="1"/>
  <c r="P1439" i="1"/>
  <c r="P1205" i="1"/>
  <c r="P692" i="1"/>
  <c r="P338" i="1"/>
  <c r="P2243" i="1"/>
  <c r="P622" i="1"/>
  <c r="P2476" i="1"/>
  <c r="P2418" i="1"/>
  <c r="P693" i="1"/>
  <c r="P1440" i="1"/>
  <c r="P339" i="1"/>
  <c r="P2348" i="1"/>
  <c r="P2729" i="1"/>
  <c r="P1671" i="1"/>
  <c r="P173" i="1"/>
  <c r="P514" i="1"/>
  <c r="P1875" i="1"/>
  <c r="P2619" i="1"/>
  <c r="P1968" i="1"/>
  <c r="P2741" i="1"/>
  <c r="P1441" i="1"/>
  <c r="P2666" i="1"/>
  <c r="P1102" i="1"/>
  <c r="P1876" i="1"/>
  <c r="P1313" i="1"/>
  <c r="P515" i="1"/>
  <c r="P623" i="1"/>
  <c r="P1799" i="1"/>
  <c r="P1103" i="1"/>
  <c r="P1314" i="1"/>
  <c r="P2620" i="1"/>
  <c r="P1969" i="1"/>
  <c r="P1315" i="1"/>
  <c r="P2349" i="1"/>
  <c r="P2804" i="1"/>
  <c r="P1009" i="1"/>
  <c r="P2578" i="1"/>
  <c r="P764" i="1"/>
  <c r="P466" i="1"/>
  <c r="P111" i="1"/>
  <c r="P1010" i="1"/>
  <c r="P125" i="1"/>
  <c r="P1104" i="1"/>
  <c r="P126" i="1"/>
  <c r="P1105" i="1"/>
  <c r="P2477" i="1"/>
  <c r="P1918" i="1"/>
  <c r="P2350" i="1"/>
  <c r="P1011" i="1"/>
  <c r="P1672" i="1"/>
  <c r="P1442" i="1"/>
  <c r="P516" i="1"/>
  <c r="P1554" i="1"/>
  <c r="P127" i="1"/>
  <c r="P572" i="1"/>
  <c r="P288" i="1"/>
  <c r="P430" i="1"/>
  <c r="P72" i="1"/>
  <c r="P1316" i="1"/>
  <c r="P1206" i="1"/>
  <c r="P1317" i="1"/>
  <c r="P1555" i="1"/>
  <c r="P833" i="1"/>
  <c r="P431" i="1"/>
  <c r="P265" i="1"/>
  <c r="P2805" i="1"/>
  <c r="P624" i="1"/>
  <c r="P1919" i="1"/>
  <c r="P834" i="1"/>
  <c r="P266" i="1"/>
  <c r="P1443" i="1"/>
  <c r="P400" i="1"/>
  <c r="P1444" i="1"/>
  <c r="P226" i="1"/>
  <c r="P249" i="1"/>
  <c r="P926" i="1"/>
  <c r="P1445" i="1"/>
  <c r="P2776" i="1"/>
  <c r="P204" i="1"/>
  <c r="P573" i="1"/>
  <c r="P1207" i="1"/>
  <c r="P1318" i="1"/>
  <c r="P151" i="1"/>
  <c r="P2511" i="1"/>
  <c r="P361" i="1"/>
  <c r="P1319" i="1"/>
  <c r="P137" i="1"/>
  <c r="P517" i="1"/>
  <c r="P574" i="1"/>
  <c r="P1208" i="1"/>
  <c r="P1446" i="1"/>
  <c r="P267" i="1"/>
  <c r="P310" i="1"/>
  <c r="P1800" i="1"/>
  <c r="P927" i="1"/>
  <c r="P174" i="1"/>
  <c r="P362" i="1"/>
  <c r="P1556" i="1"/>
  <c r="P1320" i="1"/>
  <c r="P1673" i="1"/>
  <c r="P363" i="1"/>
  <c r="P1209" i="1"/>
  <c r="P193" i="1"/>
  <c r="P1106" i="1"/>
  <c r="P152" i="1"/>
  <c r="P28" i="1"/>
  <c r="P1674" i="1"/>
  <c r="P1107" i="1"/>
  <c r="P1970" i="1"/>
  <c r="P1801" i="1"/>
  <c r="P1012" i="1"/>
  <c r="P1971" i="1"/>
  <c r="P1013" i="1"/>
  <c r="P1675" i="1"/>
  <c r="P1877" i="1"/>
  <c r="P2351" i="1"/>
  <c r="P1676" i="1"/>
  <c r="P1677" i="1"/>
  <c r="P1878" i="1"/>
  <c r="P1014" i="1"/>
  <c r="P401" i="1"/>
  <c r="P1678" i="1"/>
  <c r="P1802" i="1"/>
  <c r="P1321" i="1"/>
  <c r="P227" i="1"/>
  <c r="P2841" i="1"/>
  <c r="P364" i="1"/>
  <c r="P112" i="1"/>
  <c r="P467" i="1"/>
  <c r="P2512" i="1"/>
  <c r="P765" i="1"/>
  <c r="P1015" i="1"/>
  <c r="P365" i="1"/>
  <c r="P113" i="1"/>
  <c r="P1108" i="1"/>
  <c r="P1803" i="1"/>
  <c r="P1804" i="1"/>
  <c r="P1972" i="1"/>
  <c r="P1879" i="1"/>
  <c r="P175" i="1"/>
  <c r="P2677" i="1"/>
  <c r="P766" i="1"/>
  <c r="P250" i="1"/>
  <c r="P1447" i="1"/>
  <c r="P835" i="1"/>
  <c r="P228" i="1"/>
  <c r="P2188" i="1"/>
  <c r="P43" i="1"/>
  <c r="P2478" i="1"/>
  <c r="P2712" i="1"/>
  <c r="P2701" i="1"/>
  <c r="P1973" i="1"/>
  <c r="P1109" i="1"/>
  <c r="P251" i="1"/>
  <c r="P1322" i="1"/>
  <c r="P128" i="1"/>
  <c r="P694" i="1"/>
  <c r="P1110" i="1"/>
  <c r="P1920" i="1"/>
  <c r="P928" i="1"/>
  <c r="P2650" i="1"/>
  <c r="P468" i="1"/>
  <c r="P2821" i="1"/>
  <c r="P1557" i="1"/>
  <c r="P575" i="1"/>
  <c r="P153" i="1"/>
  <c r="P2713" i="1"/>
  <c r="P767" i="1"/>
  <c r="P2024" i="1"/>
  <c r="P2777" i="1"/>
  <c r="P1880" i="1"/>
  <c r="P2385" i="1"/>
  <c r="P1448" i="1"/>
  <c r="P289" i="1"/>
  <c r="P1111" i="1"/>
  <c r="P229" i="1"/>
  <c r="P768" i="1"/>
  <c r="P73" i="1"/>
  <c r="P2730" i="1"/>
  <c r="P1805" i="1"/>
  <c r="P2419" i="1"/>
  <c r="P695" i="1"/>
  <c r="P1323" i="1"/>
  <c r="P2678" i="1"/>
  <c r="P1974" i="1"/>
  <c r="P2479" i="1"/>
  <c r="P2299" i="1"/>
  <c r="P2244" i="1"/>
  <c r="P929" i="1"/>
  <c r="P2651" i="1"/>
  <c r="P1679" i="1"/>
  <c r="P2085" i="1"/>
  <c r="P1016" i="1"/>
  <c r="P1680" i="1"/>
  <c r="P230" i="1"/>
  <c r="P625" i="1"/>
  <c r="P402" i="1"/>
  <c r="P290" i="1"/>
  <c r="P1681" i="1"/>
  <c r="P1682" i="1"/>
  <c r="P769" i="1"/>
  <c r="P2778" i="1"/>
  <c r="P2621" i="1"/>
  <c r="P1449" i="1"/>
  <c r="P2513" i="1"/>
  <c r="P1683" i="1"/>
  <c r="P1921" i="1"/>
  <c r="P205" i="1"/>
  <c r="P1922" i="1"/>
  <c r="P2137" i="1"/>
  <c r="P1558" i="1"/>
  <c r="P2789" i="1"/>
  <c r="P2025" i="1"/>
  <c r="P2138" i="1"/>
  <c r="P2702" i="1"/>
  <c r="P930" i="1"/>
  <c r="P770" i="1"/>
  <c r="P1324" i="1"/>
  <c r="P291" i="1"/>
  <c r="P2514" i="1"/>
  <c r="P311" i="1"/>
  <c r="P2749" i="1"/>
  <c r="P1684" i="1"/>
  <c r="P2806" i="1"/>
  <c r="P1325" i="1"/>
  <c r="P1923" i="1"/>
  <c r="P2189" i="1"/>
  <c r="P1685" i="1"/>
  <c r="P1806" i="1"/>
  <c r="P1807" i="1"/>
  <c r="P2300" i="1"/>
  <c r="P2386" i="1"/>
  <c r="P432" i="1"/>
  <c r="P2387" i="1"/>
  <c r="P1686" i="1"/>
  <c r="P1017" i="1"/>
  <c r="P2691" i="1"/>
  <c r="P2245" i="1"/>
  <c r="P2714" i="1"/>
  <c r="P231" i="1"/>
  <c r="P1450" i="1"/>
  <c r="P626" i="1"/>
  <c r="P2785" i="1"/>
  <c r="P366" i="1"/>
  <c r="P1808" i="1"/>
  <c r="P627" i="1"/>
  <c r="P433" i="1"/>
  <c r="P1687" i="1"/>
  <c r="P1924" i="1"/>
  <c r="P2579" i="1"/>
  <c r="P2420" i="1"/>
  <c r="P2546" i="1"/>
  <c r="P2441" i="1"/>
  <c r="P576" i="1"/>
  <c r="P836" i="1"/>
  <c r="P2796" i="1"/>
  <c r="P1451" i="1"/>
  <c r="P1688" i="1"/>
  <c r="P1689" i="1"/>
  <c r="P1559" i="1"/>
  <c r="P1326" i="1"/>
  <c r="P2622" i="1"/>
  <c r="P2246" i="1"/>
  <c r="P2352" i="1"/>
  <c r="P1809" i="1"/>
  <c r="P1327" i="1"/>
  <c r="P2026" i="1"/>
  <c r="P403" i="1"/>
  <c r="P1328" i="1"/>
  <c r="P1452" i="1"/>
  <c r="P1560" i="1"/>
  <c r="P340" i="1"/>
  <c r="P434" i="1"/>
  <c r="P2580" i="1"/>
  <c r="P2388" i="1"/>
  <c r="P1561" i="1"/>
  <c r="P2667" i="1"/>
  <c r="P1562" i="1"/>
  <c r="P2190" i="1"/>
  <c r="P2247" i="1"/>
  <c r="P1690" i="1"/>
  <c r="P1691" i="1"/>
  <c r="P1563" i="1"/>
  <c r="P2826" i="1"/>
  <c r="P367" i="1"/>
  <c r="P1881" i="1"/>
  <c r="P2480" i="1"/>
  <c r="P2547" i="1"/>
  <c r="P2301" i="1"/>
  <c r="P518" i="1"/>
  <c r="P2679" i="1"/>
  <c r="P2515" i="1"/>
  <c r="P2516" i="1"/>
  <c r="P1925" i="1"/>
  <c r="P2248" i="1"/>
  <c r="P837" i="1"/>
  <c r="P2814" i="1"/>
  <c r="P2517" i="1"/>
  <c r="P696" i="1"/>
  <c r="P1112" i="1"/>
  <c r="P628" i="1"/>
  <c r="P771" i="1"/>
  <c r="P176" i="1"/>
  <c r="P1564" i="1"/>
  <c r="P1018" i="1"/>
  <c r="P2086" i="1"/>
  <c r="P1882" i="1"/>
  <c r="P1883" i="1"/>
  <c r="P2442" i="1"/>
  <c r="P1453" i="1"/>
  <c r="P629" i="1"/>
  <c r="P1810" i="1"/>
  <c r="P1811" i="1"/>
  <c r="P2027" i="1"/>
  <c r="P312" i="1"/>
  <c r="P1019" i="1"/>
  <c r="P1692" i="1"/>
  <c r="P1926" i="1"/>
  <c r="P1113" i="1"/>
  <c r="P2302" i="1"/>
  <c r="P1565" i="1"/>
  <c r="P1566" i="1"/>
  <c r="P1693" i="1"/>
  <c r="P2087" i="1"/>
  <c r="P1329" i="1"/>
  <c r="P2303" i="1"/>
  <c r="P1454" i="1"/>
  <c r="P2797" i="1"/>
  <c r="P2761" i="1"/>
  <c r="P469" i="1"/>
  <c r="P838" i="1"/>
  <c r="P1694" i="1"/>
  <c r="P772" i="1"/>
  <c r="P931" i="1"/>
  <c r="P2680" i="1"/>
  <c r="P2518" i="1"/>
  <c r="P1812" i="1"/>
  <c r="P1813" i="1"/>
  <c r="P154" i="1"/>
  <c r="P577" i="1"/>
  <c r="P1567" i="1"/>
  <c r="P2304" i="1"/>
  <c r="P1330" i="1"/>
  <c r="P67" i="1"/>
  <c r="P773" i="1"/>
  <c r="P2139" i="1"/>
  <c r="P404" i="1"/>
  <c r="P578" i="1"/>
  <c r="P1695" i="1"/>
  <c r="P405" i="1"/>
  <c r="P1814" i="1"/>
  <c r="P292" i="1"/>
  <c r="P2762" i="1"/>
  <c r="P2088" i="1"/>
  <c r="P1927" i="1"/>
  <c r="P579" i="1"/>
  <c r="P2652" i="1"/>
  <c r="P1884" i="1"/>
  <c r="P2731" i="1"/>
  <c r="P68" i="1"/>
  <c r="P1210" i="1"/>
  <c r="P103" i="1"/>
  <c r="P1114" i="1"/>
  <c r="P697" i="1"/>
  <c r="P1568" i="1"/>
  <c r="P1696" i="1"/>
  <c r="P2028" i="1"/>
  <c r="P2548" i="1"/>
  <c r="P1211" i="1"/>
  <c r="P1975" i="1"/>
  <c r="P313" i="1"/>
  <c r="P580" i="1"/>
  <c r="P2742" i="1"/>
  <c r="P519" i="1"/>
  <c r="P2191" i="1"/>
  <c r="P774" i="1"/>
  <c r="P932" i="1"/>
  <c r="P2481" i="1"/>
  <c r="P1115" i="1"/>
  <c r="P520" i="1"/>
  <c r="P2549" i="1"/>
  <c r="P630" i="1"/>
  <c r="P2353" i="1"/>
  <c r="P2089" i="1"/>
  <c r="P1697" i="1"/>
  <c r="P2140" i="1"/>
  <c r="P1569" i="1"/>
  <c r="P2443" i="1"/>
  <c r="P1698" i="1"/>
  <c r="P1455" i="1"/>
  <c r="P1212" i="1"/>
  <c r="P1928" i="1"/>
  <c r="P1020" i="1"/>
  <c r="P1976" i="1"/>
  <c r="P1699" i="1"/>
  <c r="P2743" i="1"/>
  <c r="P581" i="1"/>
  <c r="P268" i="1"/>
  <c r="P2519" i="1"/>
  <c r="P1021" i="1"/>
  <c r="P1022" i="1"/>
  <c r="P2249" i="1"/>
  <c r="P1023" i="1"/>
  <c r="P582" i="1"/>
  <c r="P1929" i="1"/>
  <c r="P2809" i="1"/>
  <c r="P521" i="1"/>
  <c r="P2090" i="1"/>
  <c r="P470" i="1"/>
  <c r="P631" i="1"/>
  <c r="P2389" i="1"/>
  <c r="P2141" i="1"/>
  <c r="P1456" i="1"/>
  <c r="P2305" i="1"/>
  <c r="P2482" i="1"/>
  <c r="P1570" i="1"/>
  <c r="P2142" i="1"/>
  <c r="P1815" i="1"/>
  <c r="P2091" i="1"/>
  <c r="P1213" i="1"/>
  <c r="P2390" i="1"/>
  <c r="P2550" i="1"/>
  <c r="P1457" i="1"/>
  <c r="P1214" i="1"/>
  <c r="P839" i="1"/>
  <c r="P2029" i="1"/>
  <c r="P933" i="1"/>
  <c r="P1977" i="1"/>
  <c r="P2391" i="1"/>
  <c r="P1116" i="1"/>
  <c r="P1117" i="1"/>
  <c r="P2483" i="1"/>
  <c r="P2581" i="1"/>
  <c r="P1331" i="1"/>
  <c r="P698" i="1"/>
  <c r="P1571" i="1"/>
  <c r="P1930" i="1"/>
  <c r="P583" i="1"/>
  <c r="P1931" i="1"/>
  <c r="P2250" i="1"/>
  <c r="P1700" i="1"/>
  <c r="P2251" i="1"/>
  <c r="P2192" i="1"/>
  <c r="P2444" i="1"/>
  <c r="P699" i="1"/>
  <c r="P2392" i="1"/>
  <c r="P2829" i="1"/>
  <c r="P2030" i="1"/>
  <c r="P700" i="1"/>
  <c r="P206" i="1"/>
  <c r="P1458" i="1"/>
  <c r="P2306" i="1"/>
  <c r="P934" i="1"/>
  <c r="P2484" i="1"/>
  <c r="P1215" i="1"/>
  <c r="P1216" i="1"/>
  <c r="P2582" i="1"/>
  <c r="P1459" i="1"/>
  <c r="P1932" i="1"/>
  <c r="P2193" i="1"/>
  <c r="P2307" i="1"/>
  <c r="P1572" i="1"/>
  <c r="P840" i="1"/>
  <c r="P2445" i="1"/>
  <c r="P2143" i="1"/>
  <c r="P522" i="1"/>
  <c r="P1460" i="1"/>
  <c r="P2308" i="1"/>
  <c r="P2144" i="1"/>
  <c r="P1217" i="1"/>
  <c r="P1701" i="1"/>
  <c r="P1573" i="1"/>
  <c r="P1218" i="1"/>
  <c r="P1574" i="1"/>
  <c r="P1461" i="1"/>
  <c r="P269" i="1"/>
  <c r="P471" i="1"/>
  <c r="P1024" i="1"/>
  <c r="P2252" i="1"/>
  <c r="P49" i="1"/>
  <c r="P935" i="1"/>
  <c r="P1575" i="1"/>
  <c r="P155" i="1"/>
  <c r="P472" i="1"/>
  <c r="P1933" i="1"/>
  <c r="P1025" i="1"/>
  <c r="P53" i="1"/>
  <c r="P156" i="1"/>
  <c r="P1978" i="1"/>
  <c r="P1816" i="1"/>
  <c r="P114" i="1"/>
  <c r="P2421" i="1"/>
  <c r="P293" i="1"/>
  <c r="P1219" i="1"/>
  <c r="P1026" i="1"/>
  <c r="P1462" i="1"/>
  <c r="P2309" i="1"/>
  <c r="P1817" i="1"/>
  <c r="P252" i="1"/>
  <c r="P1118" i="1"/>
  <c r="P2194" i="1"/>
  <c r="P775" i="1"/>
  <c r="P776" i="1"/>
  <c r="P584" i="1"/>
  <c r="P585" i="1"/>
  <c r="P1702" i="1"/>
  <c r="P1119" i="1"/>
  <c r="P232" i="1"/>
  <c r="P1120" i="1"/>
  <c r="P1463" i="1"/>
  <c r="P701" i="1"/>
  <c r="P2653" i="1"/>
  <c r="P60" i="1"/>
  <c r="P1576" i="1"/>
  <c r="P841" i="1"/>
  <c r="P523" i="1"/>
  <c r="P177" i="1"/>
  <c r="P2253" i="1"/>
  <c r="P2834" i="1"/>
  <c r="P2310" i="1"/>
  <c r="P1027" i="1"/>
  <c r="P632" i="1"/>
  <c r="P1934" i="1"/>
  <c r="P2668" i="1"/>
  <c r="P524" i="1"/>
  <c r="P936" i="1"/>
  <c r="P525" i="1"/>
  <c r="P2031" i="1"/>
  <c r="P2744" i="1"/>
  <c r="P2032" i="1"/>
  <c r="P842" i="1"/>
  <c r="P473" i="1"/>
  <c r="P1703" i="1"/>
  <c r="P37" i="1"/>
  <c r="P1577" i="1"/>
  <c r="P1028" i="1"/>
  <c r="P1578" i="1"/>
  <c r="M850" i="1"/>
  <c r="T850" i="1" s="1"/>
  <c r="N850" i="1"/>
  <c r="U850" i="1" s="1"/>
  <c r="M1987" i="1"/>
  <c r="T1987" i="1" s="1"/>
  <c r="N1987" i="1"/>
  <c r="U1987" i="1" s="1"/>
  <c r="M2199" i="1"/>
  <c r="T2199" i="1" s="1"/>
  <c r="N2199" i="1"/>
  <c r="U2199" i="1" s="1"/>
  <c r="M2318" i="1"/>
  <c r="T2318" i="1" s="1"/>
  <c r="N2318" i="1"/>
  <c r="U2318" i="1" s="1"/>
  <c r="M641" i="1"/>
  <c r="T641" i="1" s="1"/>
  <c r="N641" i="1"/>
  <c r="U641" i="1" s="1"/>
  <c r="M479" i="1"/>
  <c r="T479" i="1" s="1"/>
  <c r="N479" i="1"/>
  <c r="U479" i="1" s="1"/>
  <c r="M1042" i="1"/>
  <c r="T1042" i="1" s="1"/>
  <c r="N1042" i="1"/>
  <c r="U1042" i="1" s="1"/>
  <c r="M2520" i="1"/>
  <c r="T2520" i="1" s="1"/>
  <c r="N2520" i="1"/>
  <c r="U2520" i="1" s="1"/>
  <c r="M1127" i="1"/>
  <c r="T1127" i="1" s="1"/>
  <c r="N1127" i="1"/>
  <c r="U1127" i="1" s="1"/>
  <c r="M1718" i="1"/>
  <c r="T1718" i="1" s="1"/>
  <c r="N1718" i="1"/>
  <c r="U1718" i="1" s="1"/>
  <c r="M2355" i="1"/>
  <c r="T2355" i="1" s="1"/>
  <c r="N2355" i="1"/>
  <c r="U2355" i="1" s="1"/>
  <c r="M530" i="1"/>
  <c r="T530" i="1" s="1"/>
  <c r="N530" i="1"/>
  <c r="U530" i="1" s="1"/>
  <c r="M1230" i="1"/>
  <c r="T1230" i="1" s="1"/>
  <c r="N1230" i="1"/>
  <c r="U1230" i="1" s="1"/>
  <c r="M273" i="1"/>
  <c r="T273" i="1" s="1"/>
  <c r="N273" i="1"/>
  <c r="U273" i="1" s="1"/>
  <c r="M1128" i="1"/>
  <c r="T1128" i="1" s="1"/>
  <c r="N1128" i="1"/>
  <c r="U1128" i="1" s="1"/>
  <c r="M2587" i="1"/>
  <c r="T2587" i="1" s="1"/>
  <c r="N2587" i="1"/>
  <c r="U2587" i="1" s="1"/>
  <c r="M1129" i="1"/>
  <c r="T1129" i="1" s="1"/>
  <c r="N1129" i="1"/>
  <c r="U1129" i="1" s="1"/>
  <c r="M2752" i="1"/>
  <c r="T2752" i="1" s="1"/>
  <c r="N2752" i="1"/>
  <c r="U2752" i="1" s="1"/>
  <c r="M1130" i="1"/>
  <c r="T1130" i="1" s="1"/>
  <c r="N1130" i="1"/>
  <c r="U1130" i="1" s="1"/>
  <c r="M2487" i="1"/>
  <c r="T2487" i="1" s="1"/>
  <c r="N2487" i="1"/>
  <c r="U2487" i="1" s="1"/>
  <c r="M1475" i="1"/>
  <c r="T1475" i="1" s="1"/>
  <c r="N1475" i="1"/>
  <c r="U1475" i="1" s="1"/>
  <c r="M946" i="1"/>
  <c r="T946" i="1" s="1"/>
  <c r="N946" i="1"/>
  <c r="U946" i="1" s="1"/>
  <c r="M253" i="1"/>
  <c r="T253" i="1" s="1"/>
  <c r="N253" i="1"/>
  <c r="U253" i="1" s="1"/>
  <c r="M116" i="1"/>
  <c r="T116" i="1" s="1"/>
  <c r="N116" i="1"/>
  <c r="U116" i="1" s="1"/>
  <c r="M642" i="1"/>
  <c r="T642" i="1" s="1"/>
  <c r="N642" i="1"/>
  <c r="U642" i="1" s="1"/>
  <c r="M1343" i="1"/>
  <c r="T1343" i="1" s="1"/>
  <c r="N1343" i="1"/>
  <c r="U1343" i="1" s="1"/>
  <c r="M480" i="1"/>
  <c r="T480" i="1" s="1"/>
  <c r="N480" i="1"/>
  <c r="U480" i="1" s="1"/>
  <c r="M55" i="1"/>
  <c r="T55" i="1" s="1"/>
  <c r="N55" i="1"/>
  <c r="U55" i="1" s="1"/>
  <c r="M75" i="1"/>
  <c r="T75" i="1" s="1"/>
  <c r="N75" i="1"/>
  <c r="U75" i="1" s="1"/>
  <c r="M2398" i="1"/>
  <c r="T2398" i="1" s="1"/>
  <c r="N2398" i="1"/>
  <c r="U2398" i="1" s="1"/>
  <c r="M344" i="1"/>
  <c r="T344" i="1" s="1"/>
  <c r="N344" i="1"/>
  <c r="U344" i="1" s="1"/>
  <c r="M24" i="1"/>
  <c r="T24" i="1" s="1"/>
  <c r="N24" i="1"/>
  <c r="U24" i="1" s="1"/>
  <c r="M212" i="1"/>
  <c r="T212" i="1" s="1"/>
  <c r="N212" i="1"/>
  <c r="U212" i="1" s="1"/>
  <c r="M1988" i="1"/>
  <c r="T1988" i="1" s="1"/>
  <c r="N1988" i="1"/>
  <c r="U1988" i="1" s="1"/>
  <c r="M1476" i="1"/>
  <c r="T1476" i="1" s="1"/>
  <c r="N1476" i="1"/>
  <c r="U1476" i="1" s="1"/>
  <c r="M1890" i="1"/>
  <c r="T1890" i="1" s="1"/>
  <c r="N1890" i="1"/>
  <c r="U1890" i="1" s="1"/>
  <c r="M851" i="1"/>
  <c r="T851" i="1" s="1"/>
  <c r="N851" i="1"/>
  <c r="U851" i="1" s="1"/>
  <c r="M2553" i="1"/>
  <c r="T2553" i="1" s="1"/>
  <c r="N2553" i="1"/>
  <c r="U2553" i="1" s="1"/>
  <c r="M852" i="1"/>
  <c r="T852" i="1" s="1"/>
  <c r="N852" i="1"/>
  <c r="U852" i="1" s="1"/>
  <c r="M56" i="1"/>
  <c r="T56" i="1" s="1"/>
  <c r="N56" i="1"/>
  <c r="U56" i="1" s="1"/>
  <c r="M1587" i="1"/>
  <c r="T1587" i="1" s="1"/>
  <c r="N1587" i="1"/>
  <c r="U1587" i="1" s="1"/>
  <c r="M2521" i="1"/>
  <c r="T2521" i="1" s="1"/>
  <c r="N2521" i="1"/>
  <c r="U2521" i="1" s="1"/>
  <c r="M5" i="1"/>
  <c r="T5" i="1" s="1"/>
  <c r="N5" i="1"/>
  <c r="U5" i="1" s="1"/>
  <c r="M437" i="1"/>
  <c r="T437" i="1" s="1"/>
  <c r="N437" i="1"/>
  <c r="U437" i="1" s="1"/>
  <c r="M408" i="1"/>
  <c r="T408" i="1" s="1"/>
  <c r="N408" i="1"/>
  <c r="U408" i="1" s="1"/>
  <c r="M2319" i="1"/>
  <c r="T2319" i="1" s="1"/>
  <c r="N2319" i="1"/>
  <c r="U2319" i="1" s="1"/>
  <c r="M130" i="1"/>
  <c r="T130" i="1" s="1"/>
  <c r="N130" i="1"/>
  <c r="U130" i="1" s="1"/>
  <c r="M1941" i="1"/>
  <c r="T1941" i="1" s="1"/>
  <c r="N1941" i="1"/>
  <c r="U1941" i="1" s="1"/>
  <c r="M2200" i="1"/>
  <c r="T2200" i="1" s="1"/>
  <c r="N2200" i="1"/>
  <c r="U2200" i="1" s="1"/>
  <c r="M2037" i="1"/>
  <c r="T2037" i="1" s="1"/>
  <c r="N2037" i="1"/>
  <c r="U2037" i="1" s="1"/>
  <c r="M274" i="1"/>
  <c r="T274" i="1" s="1"/>
  <c r="N274" i="1"/>
  <c r="U274" i="1" s="1"/>
  <c r="M1588" i="1"/>
  <c r="T1588" i="1" s="1"/>
  <c r="N1588" i="1"/>
  <c r="U1588" i="1" s="1"/>
  <c r="M85" i="1"/>
  <c r="T85" i="1" s="1"/>
  <c r="N85" i="1"/>
  <c r="U85" i="1" s="1"/>
  <c r="M481" i="1"/>
  <c r="T481" i="1" s="1"/>
  <c r="N481" i="1"/>
  <c r="U481" i="1" s="1"/>
  <c r="M1821" i="1"/>
  <c r="T1821" i="1" s="1"/>
  <c r="N1821" i="1"/>
  <c r="U1821" i="1" s="1"/>
  <c r="M1719" i="1"/>
  <c r="T1719" i="1" s="1"/>
  <c r="N1719" i="1"/>
  <c r="U1719" i="1" s="1"/>
  <c r="M1822" i="1"/>
  <c r="T1822" i="1" s="1"/>
  <c r="N1822" i="1"/>
  <c r="U1822" i="1" s="1"/>
  <c r="M1823" i="1"/>
  <c r="T1823" i="1" s="1"/>
  <c r="N1823" i="1"/>
  <c r="U1823" i="1" s="1"/>
  <c r="M1589" i="1"/>
  <c r="T1589" i="1" s="1"/>
  <c r="N1589" i="1"/>
  <c r="U1589" i="1" s="1"/>
  <c r="M2201" i="1"/>
  <c r="T2201" i="1" s="1"/>
  <c r="N2201" i="1"/>
  <c r="U2201" i="1" s="1"/>
  <c r="M2202" i="1"/>
  <c r="T2202" i="1" s="1"/>
  <c r="N2202" i="1"/>
  <c r="U2202" i="1" s="1"/>
  <c r="M409" i="1"/>
  <c r="T409" i="1" s="1"/>
  <c r="N409" i="1"/>
  <c r="U409" i="1" s="1"/>
  <c r="M1720" i="1"/>
  <c r="T1720" i="1" s="1"/>
  <c r="N1720" i="1"/>
  <c r="U1720" i="1" s="1"/>
  <c r="M410" i="1"/>
  <c r="T410" i="1" s="1"/>
  <c r="N410" i="1"/>
  <c r="U410" i="1" s="1"/>
  <c r="M1131" i="1"/>
  <c r="T1131" i="1" s="1"/>
  <c r="N1131" i="1"/>
  <c r="U1131" i="1" s="1"/>
  <c r="M1824" i="1"/>
  <c r="T1824" i="1" s="1"/>
  <c r="N1824" i="1"/>
  <c r="U1824" i="1" s="1"/>
  <c r="M2588" i="1"/>
  <c r="T2588" i="1" s="1"/>
  <c r="N2588" i="1"/>
  <c r="U2588" i="1" s="1"/>
  <c r="M2448" i="1"/>
  <c r="T2448" i="1" s="1"/>
  <c r="N2448" i="1"/>
  <c r="U2448" i="1" s="1"/>
  <c r="M1477" i="1"/>
  <c r="T1477" i="1" s="1"/>
  <c r="N1477" i="1"/>
  <c r="U1477" i="1" s="1"/>
  <c r="M1825" i="1"/>
  <c r="T1825" i="1" s="1"/>
  <c r="N1825" i="1"/>
  <c r="U1825" i="1" s="1"/>
  <c r="M1989" i="1"/>
  <c r="T1989" i="1" s="1"/>
  <c r="N1989" i="1"/>
  <c r="U1989" i="1" s="1"/>
  <c r="M1478" i="1"/>
  <c r="T1478" i="1" s="1"/>
  <c r="N1478" i="1"/>
  <c r="U1478" i="1" s="1"/>
  <c r="M1132" i="1"/>
  <c r="T1132" i="1" s="1"/>
  <c r="N1132" i="1"/>
  <c r="U1132" i="1" s="1"/>
  <c r="M411" i="1"/>
  <c r="T411" i="1" s="1"/>
  <c r="N411" i="1"/>
  <c r="U411" i="1" s="1"/>
  <c r="M1231" i="1"/>
  <c r="T1231" i="1" s="1"/>
  <c r="N1231" i="1"/>
  <c r="U1231" i="1" s="1"/>
  <c r="M853" i="1"/>
  <c r="T853" i="1" s="1"/>
  <c r="N853" i="1"/>
  <c r="U853" i="1" s="1"/>
  <c r="M1590" i="1"/>
  <c r="T1590" i="1" s="1"/>
  <c r="N1590" i="1"/>
  <c r="U1590" i="1" s="1"/>
  <c r="M2038" i="1"/>
  <c r="T2038" i="1" s="1"/>
  <c r="N2038" i="1"/>
  <c r="U2038" i="1" s="1"/>
  <c r="M531" i="1"/>
  <c r="T531" i="1" s="1"/>
  <c r="N531" i="1"/>
  <c r="U531" i="1" s="1"/>
  <c r="M2148" i="1"/>
  <c r="T2148" i="1" s="1"/>
  <c r="N2148" i="1"/>
  <c r="U2148" i="1" s="1"/>
  <c r="M2098" i="1"/>
  <c r="T2098" i="1" s="1"/>
  <c r="N2098" i="1"/>
  <c r="U2098" i="1" s="1"/>
  <c r="M1721" i="1"/>
  <c r="T1721" i="1" s="1"/>
  <c r="N1721" i="1"/>
  <c r="U1721" i="1" s="1"/>
  <c r="M1591" i="1"/>
  <c r="T1591" i="1" s="1"/>
  <c r="N1591" i="1"/>
  <c r="U1591" i="1" s="1"/>
  <c r="M1232" i="1"/>
  <c r="T1232" i="1" s="1"/>
  <c r="N1232" i="1"/>
  <c r="U1232" i="1" s="1"/>
  <c r="M1826" i="1"/>
  <c r="T1826" i="1" s="1"/>
  <c r="N1826" i="1"/>
  <c r="U1826" i="1" s="1"/>
  <c r="M2257" i="1"/>
  <c r="T2257" i="1" s="1"/>
  <c r="N2257" i="1"/>
  <c r="U2257" i="1" s="1"/>
  <c r="M2488" i="1"/>
  <c r="T2488" i="1" s="1"/>
  <c r="N2488" i="1"/>
  <c r="U2488" i="1" s="1"/>
  <c r="M1479" i="1"/>
  <c r="T1479" i="1" s="1"/>
  <c r="N1479" i="1"/>
  <c r="U1479" i="1" s="1"/>
  <c r="M1133" i="1"/>
  <c r="T1133" i="1" s="1"/>
  <c r="N1133" i="1"/>
  <c r="U1133" i="1" s="1"/>
  <c r="M296" i="1"/>
  <c r="T296" i="1" s="1"/>
  <c r="N296" i="1"/>
  <c r="U296" i="1" s="1"/>
  <c r="M1233" i="1"/>
  <c r="T1233" i="1" s="1"/>
  <c r="N1233" i="1"/>
  <c r="U1233" i="1" s="1"/>
  <c r="M1234" i="1"/>
  <c r="T1234" i="1" s="1"/>
  <c r="N1234" i="1"/>
  <c r="U1234" i="1" s="1"/>
  <c r="M1344" i="1"/>
  <c r="T1344" i="1" s="1"/>
  <c r="N1344" i="1"/>
  <c r="U1344" i="1" s="1"/>
  <c r="M1480" i="1"/>
  <c r="T1480" i="1" s="1"/>
  <c r="N1480" i="1"/>
  <c r="U1480" i="1" s="1"/>
  <c r="M1481" i="1"/>
  <c r="T1481" i="1" s="1"/>
  <c r="N1481" i="1"/>
  <c r="U1481" i="1" s="1"/>
  <c r="M297" i="1"/>
  <c r="T297" i="1" s="1"/>
  <c r="N297" i="1"/>
  <c r="U297" i="1" s="1"/>
  <c r="M1592" i="1"/>
  <c r="T1592" i="1" s="1"/>
  <c r="N1592" i="1"/>
  <c r="U1592" i="1" s="1"/>
  <c r="M854" i="1"/>
  <c r="T854" i="1" s="1"/>
  <c r="N854" i="1"/>
  <c r="U854" i="1" s="1"/>
  <c r="M2039" i="1"/>
  <c r="T2039" i="1" s="1"/>
  <c r="N2039" i="1"/>
  <c r="U2039" i="1" s="1"/>
  <c r="M2715" i="1"/>
  <c r="T2715" i="1" s="1"/>
  <c r="N2715" i="1"/>
  <c r="U2715" i="1" s="1"/>
  <c r="M1593" i="1"/>
  <c r="T1593" i="1" s="1"/>
  <c r="N1593" i="1"/>
  <c r="U1593" i="1" s="1"/>
  <c r="M2149" i="1"/>
  <c r="T2149" i="1" s="1"/>
  <c r="N2149" i="1"/>
  <c r="U2149" i="1" s="1"/>
  <c r="M1482" i="1"/>
  <c r="T1482" i="1" s="1"/>
  <c r="N1482" i="1"/>
  <c r="U1482" i="1" s="1"/>
  <c r="M2837" i="1"/>
  <c r="T2837" i="1" s="1"/>
  <c r="N2837" i="1"/>
  <c r="U2837" i="1" s="1"/>
  <c r="M2716" i="1"/>
  <c r="T2716" i="1" s="1"/>
  <c r="N2716" i="1"/>
  <c r="U2716" i="1" s="1"/>
  <c r="M1827" i="1"/>
  <c r="T1827" i="1" s="1"/>
  <c r="N1827" i="1"/>
  <c r="U1827" i="1" s="1"/>
  <c r="M782" i="1"/>
  <c r="T782" i="1" s="1"/>
  <c r="N782" i="1"/>
  <c r="U782" i="1" s="1"/>
  <c r="M2624" i="1"/>
  <c r="T2624" i="1" s="1"/>
  <c r="N2624" i="1"/>
  <c r="U2624" i="1" s="1"/>
  <c r="M2040" i="1"/>
  <c r="T2040" i="1" s="1"/>
  <c r="N2040" i="1"/>
  <c r="U2040" i="1" s="1"/>
  <c r="M1722" i="1"/>
  <c r="T1722" i="1" s="1"/>
  <c r="N1722" i="1"/>
  <c r="U1722" i="1" s="1"/>
  <c r="M2732" i="1"/>
  <c r="T2732" i="1" s="1"/>
  <c r="N2732" i="1"/>
  <c r="U2732" i="1" s="1"/>
  <c r="M2399" i="1"/>
  <c r="T2399" i="1" s="1"/>
  <c r="N2399" i="1"/>
  <c r="U2399" i="1" s="1"/>
  <c r="M375" i="1"/>
  <c r="T375" i="1" s="1"/>
  <c r="N375" i="1"/>
  <c r="U375" i="1" s="1"/>
  <c r="M2041" i="1"/>
  <c r="T2041" i="1" s="1"/>
  <c r="N2041" i="1"/>
  <c r="U2041" i="1" s="1"/>
  <c r="M2770" i="1"/>
  <c r="T2770" i="1" s="1"/>
  <c r="N2770" i="1"/>
  <c r="U2770" i="1" s="1"/>
  <c r="M76" i="1"/>
  <c r="T76" i="1" s="1"/>
  <c r="N76" i="1"/>
  <c r="U76" i="1" s="1"/>
  <c r="M1594" i="1"/>
  <c r="T1594" i="1" s="1"/>
  <c r="N1594" i="1"/>
  <c r="U1594" i="1" s="1"/>
  <c r="M2099" i="1"/>
  <c r="T2099" i="1" s="1"/>
  <c r="N2099" i="1"/>
  <c r="U2099" i="1" s="1"/>
  <c r="M1235" i="1"/>
  <c r="T1235" i="1" s="1"/>
  <c r="N1235" i="1"/>
  <c r="U1235" i="1" s="1"/>
  <c r="M1134" i="1"/>
  <c r="T1134" i="1" s="1"/>
  <c r="N1134" i="1"/>
  <c r="U1134" i="1" s="1"/>
  <c r="M2703" i="1"/>
  <c r="T2703" i="1" s="1"/>
  <c r="N2703" i="1"/>
  <c r="U2703" i="1" s="1"/>
  <c r="M2654" i="1"/>
  <c r="T2654" i="1" s="1"/>
  <c r="N2654" i="1"/>
  <c r="U2654" i="1" s="1"/>
  <c r="M2042" i="1"/>
  <c r="T2042" i="1" s="1"/>
  <c r="N2042" i="1"/>
  <c r="U2042" i="1" s="1"/>
  <c r="M947" i="1"/>
  <c r="T947" i="1" s="1"/>
  <c r="N947" i="1"/>
  <c r="U947" i="1" s="1"/>
  <c r="M158" i="1"/>
  <c r="T158" i="1" s="1"/>
  <c r="N158" i="1"/>
  <c r="U158" i="1" s="1"/>
  <c r="M1236" i="1"/>
  <c r="T1236" i="1" s="1"/>
  <c r="N1236" i="1"/>
  <c r="U1236" i="1" s="1"/>
  <c r="M532" i="1"/>
  <c r="T532" i="1" s="1"/>
  <c r="N532" i="1"/>
  <c r="U532" i="1" s="1"/>
  <c r="M1237" i="1"/>
  <c r="T1237" i="1" s="1"/>
  <c r="N1237" i="1"/>
  <c r="U1237" i="1" s="1"/>
  <c r="M855" i="1"/>
  <c r="T855" i="1" s="1"/>
  <c r="N855" i="1"/>
  <c r="U855" i="1" s="1"/>
  <c r="M1043" i="1"/>
  <c r="T1043" i="1" s="1"/>
  <c r="N1043" i="1"/>
  <c r="U1043" i="1" s="1"/>
  <c r="M2683" i="1"/>
  <c r="T2683" i="1" s="1"/>
  <c r="N2683" i="1"/>
  <c r="U2683" i="1" s="1"/>
  <c r="M2356" i="1"/>
  <c r="T2356" i="1" s="1"/>
  <c r="N2356" i="1"/>
  <c r="U2356" i="1" s="1"/>
  <c r="M2258" i="1"/>
  <c r="T2258" i="1" s="1"/>
  <c r="N2258" i="1"/>
  <c r="U2258" i="1" s="1"/>
  <c r="M438" i="1"/>
  <c r="T438" i="1" s="1"/>
  <c r="N438" i="1"/>
  <c r="U438" i="1" s="1"/>
  <c r="M482" i="1"/>
  <c r="T482" i="1" s="1"/>
  <c r="N482" i="1"/>
  <c r="U482" i="1" s="1"/>
  <c r="M1990" i="1"/>
  <c r="T1990" i="1" s="1"/>
  <c r="N1990" i="1"/>
  <c r="U1990" i="1" s="1"/>
  <c r="M2554" i="1"/>
  <c r="T2554" i="1" s="1"/>
  <c r="N2554" i="1"/>
  <c r="U2554" i="1" s="1"/>
  <c r="M315" i="1"/>
  <c r="T315" i="1" s="1"/>
  <c r="N315" i="1"/>
  <c r="U315" i="1" s="1"/>
  <c r="M2203" i="1"/>
  <c r="T2203" i="1" s="1"/>
  <c r="N2203" i="1"/>
  <c r="U2203" i="1" s="1"/>
  <c r="M2100" i="1"/>
  <c r="T2100" i="1" s="1"/>
  <c r="N2100" i="1"/>
  <c r="U2100" i="1" s="1"/>
  <c r="M2204" i="1"/>
  <c r="T2204" i="1" s="1"/>
  <c r="N2204" i="1"/>
  <c r="U2204" i="1" s="1"/>
  <c r="M643" i="1"/>
  <c r="T643" i="1" s="1"/>
  <c r="N643" i="1"/>
  <c r="U643" i="1" s="1"/>
  <c r="M2489" i="1"/>
  <c r="T2489" i="1" s="1"/>
  <c r="N2489" i="1"/>
  <c r="U2489" i="1" s="1"/>
  <c r="M345" i="1"/>
  <c r="T345" i="1" s="1"/>
  <c r="N345" i="1"/>
  <c r="U345" i="1" s="1"/>
  <c r="M77" i="1"/>
  <c r="T77" i="1" s="1"/>
  <c r="N77" i="1"/>
  <c r="U77" i="1" s="1"/>
  <c r="M1723" i="1"/>
  <c r="T1723" i="1" s="1"/>
  <c r="N1723" i="1"/>
  <c r="U1723" i="1" s="1"/>
  <c r="M159" i="1"/>
  <c r="T159" i="1" s="1"/>
  <c r="N159" i="1"/>
  <c r="U159" i="1" s="1"/>
  <c r="M439" i="1"/>
  <c r="T439" i="1" s="1"/>
  <c r="N439" i="1"/>
  <c r="U439" i="1" s="1"/>
  <c r="M1724" i="1"/>
  <c r="T1724" i="1" s="1"/>
  <c r="N1724" i="1"/>
  <c r="U1724" i="1" s="1"/>
  <c r="M711" i="1"/>
  <c r="T711" i="1" s="1"/>
  <c r="N711" i="1"/>
  <c r="U711" i="1" s="1"/>
  <c r="M2669" i="1"/>
  <c r="T2669" i="1" s="1"/>
  <c r="N2669" i="1"/>
  <c r="U2669" i="1" s="1"/>
  <c r="M2259" i="1"/>
  <c r="T2259" i="1" s="1"/>
  <c r="N2259" i="1"/>
  <c r="U2259" i="1" s="1"/>
  <c r="M1725" i="1"/>
  <c r="T1725" i="1" s="1"/>
  <c r="N1725" i="1"/>
  <c r="U1725" i="1" s="1"/>
  <c r="M1483" i="1"/>
  <c r="T1483" i="1" s="1"/>
  <c r="N1483" i="1"/>
  <c r="U1483" i="1" s="1"/>
  <c r="M346" i="1"/>
  <c r="T346" i="1" s="1"/>
  <c r="N346" i="1"/>
  <c r="U346" i="1" s="1"/>
  <c r="M78" i="1"/>
  <c r="T78" i="1" s="1"/>
  <c r="N78" i="1"/>
  <c r="U78" i="1" s="1"/>
  <c r="M2684" i="1"/>
  <c r="T2684" i="1" s="1"/>
  <c r="N2684" i="1"/>
  <c r="U2684" i="1" s="1"/>
  <c r="M1828" i="1"/>
  <c r="T1828" i="1" s="1"/>
  <c r="N1828" i="1"/>
  <c r="U1828" i="1" s="1"/>
  <c r="M2101" i="1"/>
  <c r="T2101" i="1" s="1"/>
  <c r="N2101" i="1"/>
  <c r="U2101" i="1" s="1"/>
  <c r="M2756" i="1"/>
  <c r="T2756" i="1" s="1"/>
  <c r="N2756" i="1"/>
  <c r="U2756" i="1" s="1"/>
  <c r="M1595" i="1"/>
  <c r="T1595" i="1" s="1"/>
  <c r="N1595" i="1"/>
  <c r="U1595" i="1" s="1"/>
  <c r="M1484" i="1"/>
  <c r="T1484" i="1" s="1"/>
  <c r="N1484" i="1"/>
  <c r="U1484" i="1" s="1"/>
  <c r="M856" i="1"/>
  <c r="T856" i="1" s="1"/>
  <c r="N856" i="1"/>
  <c r="U856" i="1" s="1"/>
  <c r="M948" i="1"/>
  <c r="T948" i="1" s="1"/>
  <c r="N948" i="1"/>
  <c r="U948" i="1" s="1"/>
  <c r="M1345" i="1"/>
  <c r="T1345" i="1" s="1"/>
  <c r="N1345" i="1"/>
  <c r="U1345" i="1" s="1"/>
  <c r="M2522" i="1"/>
  <c r="T2522" i="1" s="1"/>
  <c r="N2522" i="1"/>
  <c r="U2522" i="1" s="1"/>
  <c r="M949" i="1"/>
  <c r="T949" i="1" s="1"/>
  <c r="N949" i="1"/>
  <c r="U949" i="1" s="1"/>
  <c r="M1238" i="1"/>
  <c r="T1238" i="1" s="1"/>
  <c r="N1238" i="1"/>
  <c r="U1238" i="1" s="1"/>
  <c r="M2555" i="1"/>
  <c r="T2555" i="1" s="1"/>
  <c r="N2555" i="1"/>
  <c r="U2555" i="1" s="1"/>
  <c r="M412" i="1"/>
  <c r="T412" i="1" s="1"/>
  <c r="N412" i="1"/>
  <c r="U412" i="1" s="1"/>
  <c r="M1135" i="1"/>
  <c r="T1135" i="1" s="1"/>
  <c r="N1135" i="1"/>
  <c r="U1135" i="1" s="1"/>
  <c r="M2150" i="1"/>
  <c r="T2150" i="1" s="1"/>
  <c r="N2150" i="1"/>
  <c r="U2150" i="1" s="1"/>
  <c r="M131" i="1"/>
  <c r="T131" i="1" s="1"/>
  <c r="N131" i="1"/>
  <c r="U131" i="1" s="1"/>
  <c r="M1136" i="1"/>
  <c r="T1136" i="1" s="1"/>
  <c r="N1136" i="1"/>
  <c r="U1136" i="1" s="1"/>
  <c r="M1596" i="1"/>
  <c r="T1596" i="1" s="1"/>
  <c r="N1596" i="1"/>
  <c r="U1596" i="1" s="1"/>
  <c r="M2320" i="1"/>
  <c r="T2320" i="1" s="1"/>
  <c r="N2320" i="1"/>
  <c r="U2320" i="1" s="1"/>
  <c r="M2556" i="1"/>
  <c r="T2556" i="1" s="1"/>
  <c r="N2556" i="1"/>
  <c r="U2556" i="1" s="1"/>
  <c r="M1137" i="1"/>
  <c r="T1137" i="1" s="1"/>
  <c r="N1137" i="1"/>
  <c r="U1137" i="1" s="1"/>
  <c r="M1346" i="1"/>
  <c r="T1346" i="1" s="1"/>
  <c r="N1346" i="1"/>
  <c r="U1346" i="1" s="1"/>
  <c r="M2205" i="1"/>
  <c r="T2205" i="1" s="1"/>
  <c r="N2205" i="1"/>
  <c r="U2205" i="1" s="1"/>
  <c r="M1726" i="1"/>
  <c r="T1726" i="1" s="1"/>
  <c r="N1726" i="1"/>
  <c r="U1726" i="1" s="1"/>
  <c r="M857" i="1"/>
  <c r="T857" i="1" s="1"/>
  <c r="N857" i="1"/>
  <c r="U857" i="1" s="1"/>
  <c r="M1347" i="1"/>
  <c r="T1347" i="1" s="1"/>
  <c r="N1347" i="1"/>
  <c r="U1347" i="1" s="1"/>
  <c r="M1727" i="1"/>
  <c r="T1727" i="1" s="1"/>
  <c r="N1727" i="1"/>
  <c r="U1727" i="1" s="1"/>
  <c r="M2260" i="1"/>
  <c r="T2260" i="1" s="1"/>
  <c r="N2260" i="1"/>
  <c r="U2260" i="1" s="1"/>
  <c r="M1239" i="1"/>
  <c r="T1239" i="1" s="1"/>
  <c r="N1239" i="1"/>
  <c r="U1239" i="1" s="1"/>
  <c r="M2206" i="1"/>
  <c r="T2206" i="1" s="1"/>
  <c r="N2206" i="1"/>
  <c r="U2206" i="1" s="1"/>
  <c r="M2733" i="1"/>
  <c r="T2733" i="1" s="1"/>
  <c r="N2733" i="1"/>
  <c r="U2733" i="1" s="1"/>
  <c r="M316" i="1"/>
  <c r="T316" i="1" s="1"/>
  <c r="N316" i="1"/>
  <c r="U316" i="1" s="1"/>
  <c r="M2753" i="1"/>
  <c r="T2753" i="1" s="1"/>
  <c r="N2753" i="1"/>
  <c r="U2753" i="1" s="1"/>
  <c r="M1348" i="1"/>
  <c r="T1348" i="1" s="1"/>
  <c r="N1348" i="1"/>
  <c r="U1348" i="1" s="1"/>
  <c r="M2357" i="1"/>
  <c r="T2357" i="1" s="1"/>
  <c r="N2357" i="1"/>
  <c r="U2357" i="1" s="1"/>
  <c r="M483" i="1"/>
  <c r="T483" i="1" s="1"/>
  <c r="N483" i="1"/>
  <c r="U483" i="1" s="1"/>
  <c r="M858" i="1"/>
  <c r="T858" i="1" s="1"/>
  <c r="N858" i="1"/>
  <c r="U858" i="1" s="1"/>
  <c r="M950" i="1"/>
  <c r="T950" i="1" s="1"/>
  <c r="N950" i="1"/>
  <c r="U950" i="1" s="1"/>
  <c r="M1728" i="1"/>
  <c r="T1728" i="1" s="1"/>
  <c r="N1728" i="1"/>
  <c r="U1728" i="1" s="1"/>
  <c r="M25" i="1"/>
  <c r="T25" i="1" s="1"/>
  <c r="N25" i="1"/>
  <c r="U25" i="1" s="1"/>
  <c r="M2400" i="1"/>
  <c r="T2400" i="1" s="1"/>
  <c r="N2400" i="1"/>
  <c r="U2400" i="1" s="1"/>
  <c r="M63" i="1"/>
  <c r="T63" i="1" s="1"/>
  <c r="N63" i="1"/>
  <c r="U63" i="1" s="1"/>
  <c r="M2422" i="1"/>
  <c r="T2422" i="1" s="1"/>
  <c r="N2422" i="1"/>
  <c r="U2422" i="1" s="1"/>
  <c r="M413" i="1"/>
  <c r="T413" i="1" s="1"/>
  <c r="N413" i="1"/>
  <c r="U413" i="1" s="1"/>
  <c r="M712" i="1"/>
  <c r="T712" i="1" s="1"/>
  <c r="N712" i="1"/>
  <c r="U712" i="1" s="1"/>
  <c r="M1829" i="1"/>
  <c r="T1829" i="1" s="1"/>
  <c r="N1829" i="1"/>
  <c r="U1829" i="1" s="1"/>
  <c r="M2261" i="1"/>
  <c r="T2261" i="1" s="1"/>
  <c r="N2261" i="1"/>
  <c r="U2261" i="1" s="1"/>
  <c r="M1597" i="1"/>
  <c r="T1597" i="1" s="1"/>
  <c r="N1597" i="1"/>
  <c r="U1597" i="1" s="1"/>
  <c r="M1830" i="1"/>
  <c r="T1830" i="1" s="1"/>
  <c r="N1830" i="1"/>
  <c r="U1830" i="1" s="1"/>
  <c r="M859" i="1"/>
  <c r="T859" i="1" s="1"/>
  <c r="N859" i="1"/>
  <c r="U859" i="1" s="1"/>
  <c r="M376" i="1"/>
  <c r="T376" i="1" s="1"/>
  <c r="N376" i="1"/>
  <c r="U376" i="1" s="1"/>
  <c r="M179" i="1"/>
  <c r="T179" i="1" s="1"/>
  <c r="N179" i="1"/>
  <c r="U179" i="1" s="1"/>
  <c r="M533" i="1"/>
  <c r="T533" i="1" s="1"/>
  <c r="N533" i="1"/>
  <c r="U533" i="1" s="1"/>
  <c r="M2655" i="1"/>
  <c r="T2655" i="1" s="1"/>
  <c r="N2655" i="1"/>
  <c r="U2655" i="1" s="1"/>
  <c r="M590" i="1"/>
  <c r="T590" i="1" s="1"/>
  <c r="N590" i="1"/>
  <c r="U590" i="1" s="1"/>
  <c r="M1942" i="1"/>
  <c r="T1942" i="1" s="1"/>
  <c r="N1942" i="1"/>
  <c r="U1942" i="1" s="1"/>
  <c r="M2043" i="1"/>
  <c r="T2043" i="1" s="1"/>
  <c r="N2043" i="1"/>
  <c r="U2043" i="1" s="1"/>
  <c r="M2831" i="1"/>
  <c r="T2831" i="1" s="1"/>
  <c r="N2831" i="1"/>
  <c r="U2831" i="1" s="1"/>
  <c r="M86" i="1"/>
  <c r="T86" i="1" s="1"/>
  <c r="N86" i="1"/>
  <c r="U86" i="1" s="1"/>
  <c r="M534" i="1"/>
  <c r="T534" i="1" s="1"/>
  <c r="N534" i="1"/>
  <c r="U534" i="1" s="1"/>
  <c r="M196" i="1"/>
  <c r="T196" i="1" s="1"/>
  <c r="N196" i="1"/>
  <c r="U196" i="1" s="1"/>
  <c r="M2102" i="1"/>
  <c r="T2102" i="1" s="1"/>
  <c r="N2102" i="1"/>
  <c r="U2102" i="1" s="1"/>
  <c r="M860" i="1"/>
  <c r="T860" i="1" s="1"/>
  <c r="N860" i="1"/>
  <c r="U860" i="1" s="1"/>
  <c r="M1240" i="1"/>
  <c r="T1240" i="1" s="1"/>
  <c r="N1240" i="1"/>
  <c r="U1240" i="1" s="1"/>
  <c r="M1729" i="1"/>
  <c r="T1729" i="1" s="1"/>
  <c r="N1729" i="1"/>
  <c r="U1729" i="1" s="1"/>
  <c r="M2827" i="1"/>
  <c r="T2827" i="1" s="1"/>
  <c r="N2827" i="1"/>
  <c r="U2827" i="1" s="1"/>
  <c r="M2044" i="1"/>
  <c r="T2044" i="1" s="1"/>
  <c r="N2044" i="1"/>
  <c r="U2044" i="1" s="1"/>
  <c r="M414" i="1"/>
  <c r="T414" i="1" s="1"/>
  <c r="N414" i="1"/>
  <c r="U414" i="1" s="1"/>
  <c r="M117" i="1"/>
  <c r="T117" i="1" s="1"/>
  <c r="N117" i="1"/>
  <c r="U117" i="1" s="1"/>
  <c r="M197" i="1"/>
  <c r="T197" i="1" s="1"/>
  <c r="N197" i="1"/>
  <c r="U197" i="1" s="1"/>
  <c r="M713" i="1"/>
  <c r="T713" i="1" s="1"/>
  <c r="N713" i="1"/>
  <c r="U713" i="1" s="1"/>
  <c r="M105" i="1"/>
  <c r="T105" i="1" s="1"/>
  <c r="N105" i="1"/>
  <c r="U105" i="1" s="1"/>
  <c r="M1598" i="1"/>
  <c r="T1598" i="1" s="1"/>
  <c r="N1598" i="1"/>
  <c r="U1598" i="1" s="1"/>
  <c r="M644" i="1"/>
  <c r="T644" i="1" s="1"/>
  <c r="N644" i="1"/>
  <c r="U644" i="1" s="1"/>
  <c r="M1138" i="1"/>
  <c r="T1138" i="1" s="1"/>
  <c r="N1138" i="1"/>
  <c r="U1138" i="1" s="1"/>
  <c r="M2589" i="1"/>
  <c r="T2589" i="1" s="1"/>
  <c r="N2589" i="1"/>
  <c r="U2589" i="1" s="1"/>
  <c r="M535" i="1"/>
  <c r="T535" i="1" s="1"/>
  <c r="N535" i="1"/>
  <c r="U535" i="1" s="1"/>
  <c r="M160" i="1"/>
  <c r="T160" i="1" s="1"/>
  <c r="N160" i="1"/>
  <c r="U160" i="1" s="1"/>
  <c r="M2045" i="1"/>
  <c r="T2045" i="1" s="1"/>
  <c r="N2045" i="1"/>
  <c r="U2045" i="1" s="1"/>
  <c r="M2625" i="1"/>
  <c r="T2625" i="1" s="1"/>
  <c r="N2625" i="1"/>
  <c r="U2625" i="1" s="1"/>
  <c r="M1831" i="1"/>
  <c r="T1831" i="1" s="1"/>
  <c r="N1831" i="1"/>
  <c r="U1831" i="1" s="1"/>
  <c r="M951" i="1"/>
  <c r="T951" i="1" s="1"/>
  <c r="N951" i="1"/>
  <c r="U951" i="1" s="1"/>
  <c r="M536" i="1"/>
  <c r="T536" i="1" s="1"/>
  <c r="N536" i="1"/>
  <c r="U536" i="1" s="1"/>
  <c r="M1044" i="1"/>
  <c r="T1044" i="1" s="1"/>
  <c r="N1044" i="1"/>
  <c r="U1044" i="1" s="1"/>
  <c r="M96" i="1"/>
  <c r="T96" i="1" s="1"/>
  <c r="N96" i="1"/>
  <c r="U96" i="1" s="1"/>
  <c r="M861" i="1"/>
  <c r="T861" i="1" s="1"/>
  <c r="N861" i="1"/>
  <c r="U861" i="1" s="1"/>
  <c r="M1485" i="1"/>
  <c r="T1485" i="1" s="1"/>
  <c r="N1485" i="1"/>
  <c r="U1485" i="1" s="1"/>
  <c r="M1891" i="1"/>
  <c r="T1891" i="1" s="1"/>
  <c r="N1891" i="1"/>
  <c r="U1891" i="1" s="1"/>
  <c r="M714" i="1"/>
  <c r="T714" i="1" s="1"/>
  <c r="N714" i="1"/>
  <c r="U714" i="1" s="1"/>
  <c r="M440" i="1"/>
  <c r="T440" i="1" s="1"/>
  <c r="N440" i="1"/>
  <c r="U440" i="1" s="1"/>
  <c r="M1349" i="1"/>
  <c r="T1349" i="1" s="1"/>
  <c r="N1349" i="1"/>
  <c r="U1349" i="1" s="1"/>
  <c r="M1991" i="1"/>
  <c r="T1991" i="1" s="1"/>
  <c r="N1991" i="1"/>
  <c r="U1991" i="1" s="1"/>
  <c r="M2626" i="1"/>
  <c r="T2626" i="1" s="1"/>
  <c r="N2626" i="1"/>
  <c r="U2626" i="1" s="1"/>
  <c r="M1045" i="1"/>
  <c r="T1045" i="1" s="1"/>
  <c r="N1045" i="1"/>
  <c r="U1045" i="1" s="1"/>
  <c r="M45" i="1"/>
  <c r="T45" i="1" s="1"/>
  <c r="N45" i="1"/>
  <c r="U45" i="1" s="1"/>
  <c r="M715" i="1"/>
  <c r="T715" i="1" s="1"/>
  <c r="N715" i="1"/>
  <c r="U715" i="1" s="1"/>
  <c r="M1486" i="1"/>
  <c r="T1486" i="1" s="1"/>
  <c r="N1486" i="1"/>
  <c r="U1486" i="1" s="1"/>
  <c r="M2627" i="1"/>
  <c r="T2627" i="1" s="1"/>
  <c r="N2627" i="1"/>
  <c r="U2627" i="1" s="1"/>
  <c r="M236" i="1"/>
  <c r="T236" i="1" s="1"/>
  <c r="N236" i="1"/>
  <c r="U236" i="1" s="1"/>
  <c r="M317" i="1"/>
  <c r="T317" i="1" s="1"/>
  <c r="N317" i="1"/>
  <c r="U317" i="1" s="1"/>
  <c r="M298" i="1"/>
  <c r="T298" i="1" s="1"/>
  <c r="N298" i="1"/>
  <c r="U298" i="1" s="1"/>
  <c r="M118" i="1"/>
  <c r="T118" i="1" s="1"/>
  <c r="N118" i="1"/>
  <c r="U118" i="1" s="1"/>
  <c r="M2590" i="1"/>
  <c r="T2590" i="1" s="1"/>
  <c r="N2590" i="1"/>
  <c r="U2590" i="1" s="1"/>
  <c r="M591" i="1"/>
  <c r="T591" i="1" s="1"/>
  <c r="N591" i="1"/>
  <c r="U591" i="1" s="1"/>
  <c r="M299" i="1"/>
  <c r="T299" i="1" s="1"/>
  <c r="N299" i="1"/>
  <c r="U299" i="1" s="1"/>
  <c r="M79" i="1"/>
  <c r="T79" i="1" s="1"/>
  <c r="N79" i="1"/>
  <c r="U79" i="1" s="1"/>
  <c r="M2557" i="1"/>
  <c r="T2557" i="1" s="1"/>
  <c r="N2557" i="1"/>
  <c r="U2557" i="1" s="1"/>
  <c r="M377" i="1"/>
  <c r="T377" i="1" s="1"/>
  <c r="N377" i="1"/>
  <c r="U377" i="1" s="1"/>
  <c r="M1350" i="1"/>
  <c r="T1350" i="1" s="1"/>
  <c r="N1350" i="1"/>
  <c r="U1350" i="1" s="1"/>
  <c r="M254" i="1"/>
  <c r="T254" i="1" s="1"/>
  <c r="N254" i="1"/>
  <c r="U254" i="1" s="1"/>
  <c r="M2321" i="1"/>
  <c r="T2321" i="1" s="1"/>
  <c r="N2321" i="1"/>
  <c r="U2321" i="1" s="1"/>
  <c r="M484" i="1"/>
  <c r="T484" i="1" s="1"/>
  <c r="N484" i="1"/>
  <c r="U484" i="1" s="1"/>
  <c r="M2823" i="1"/>
  <c r="T2823" i="1" s="1"/>
  <c r="N2823" i="1"/>
  <c r="U2823" i="1" s="1"/>
  <c r="M2523" i="1"/>
  <c r="T2523" i="1" s="1"/>
  <c r="N2523" i="1"/>
  <c r="U2523" i="1" s="1"/>
  <c r="M378" i="1"/>
  <c r="T378" i="1" s="1"/>
  <c r="N378" i="1"/>
  <c r="U378" i="1" s="1"/>
  <c r="M592" i="1"/>
  <c r="T592" i="1" s="1"/>
  <c r="N592" i="1"/>
  <c r="U592" i="1" s="1"/>
  <c r="M1599" i="1"/>
  <c r="T1599" i="1" s="1"/>
  <c r="N1599" i="1"/>
  <c r="U1599" i="1" s="1"/>
  <c r="M2737" i="1"/>
  <c r="T2737" i="1" s="1"/>
  <c r="N2737" i="1"/>
  <c r="U2737" i="1" s="1"/>
  <c r="M1992" i="1"/>
  <c r="T1992" i="1" s="1"/>
  <c r="N1992" i="1"/>
  <c r="U1992" i="1" s="1"/>
  <c r="M593" i="1"/>
  <c r="T593" i="1" s="1"/>
  <c r="N593" i="1"/>
  <c r="U593" i="1" s="1"/>
  <c r="M97" i="1"/>
  <c r="T97" i="1" s="1"/>
  <c r="N97" i="1"/>
  <c r="U97" i="1" s="1"/>
  <c r="M716" i="1"/>
  <c r="T716" i="1" s="1"/>
  <c r="N716" i="1"/>
  <c r="U716" i="1" s="1"/>
  <c r="M1139" i="1"/>
  <c r="T1139" i="1" s="1"/>
  <c r="N1139" i="1"/>
  <c r="U1139" i="1" s="1"/>
  <c r="M379" i="1"/>
  <c r="T379" i="1" s="1"/>
  <c r="N379" i="1"/>
  <c r="U379" i="1" s="1"/>
  <c r="M1487" i="1"/>
  <c r="T1487" i="1" s="1"/>
  <c r="N1487" i="1"/>
  <c r="U1487" i="1" s="1"/>
  <c r="M1046" i="1"/>
  <c r="T1046" i="1" s="1"/>
  <c r="N1046" i="1"/>
  <c r="U1046" i="1" s="1"/>
  <c r="M952" i="1"/>
  <c r="T952" i="1" s="1"/>
  <c r="N952" i="1"/>
  <c r="U952" i="1" s="1"/>
  <c r="M64" i="1"/>
  <c r="T64" i="1" s="1"/>
  <c r="N64" i="1"/>
  <c r="U64" i="1" s="1"/>
  <c r="M1600" i="1"/>
  <c r="T1600" i="1" s="1"/>
  <c r="N1600" i="1"/>
  <c r="U1600" i="1" s="1"/>
  <c r="M594" i="1"/>
  <c r="T594" i="1" s="1"/>
  <c r="N594" i="1"/>
  <c r="U594" i="1" s="1"/>
  <c r="M1730" i="1"/>
  <c r="T1730" i="1" s="1"/>
  <c r="N1730" i="1"/>
  <c r="U1730" i="1" s="1"/>
  <c r="M1140" i="1"/>
  <c r="T1140" i="1" s="1"/>
  <c r="N1140" i="1"/>
  <c r="U1140" i="1" s="1"/>
  <c r="M2322" i="1"/>
  <c r="T2322" i="1" s="1"/>
  <c r="N2322" i="1"/>
  <c r="U2322" i="1" s="1"/>
  <c r="M1832" i="1"/>
  <c r="T1832" i="1" s="1"/>
  <c r="N1832" i="1"/>
  <c r="U1832" i="1" s="1"/>
  <c r="M1351" i="1"/>
  <c r="T1351" i="1" s="1"/>
  <c r="N1351" i="1"/>
  <c r="U1351" i="1" s="1"/>
  <c r="M1731" i="1"/>
  <c r="T1731" i="1" s="1"/>
  <c r="N1731" i="1"/>
  <c r="U1731" i="1" s="1"/>
  <c r="M1488" i="1"/>
  <c r="T1488" i="1" s="1"/>
  <c r="N1488" i="1"/>
  <c r="U1488" i="1" s="1"/>
  <c r="M862" i="1"/>
  <c r="T862" i="1" s="1"/>
  <c r="N862" i="1"/>
  <c r="U862" i="1" s="1"/>
  <c r="M2046" i="1"/>
  <c r="T2046" i="1" s="1"/>
  <c r="N2046" i="1"/>
  <c r="U2046" i="1" s="1"/>
  <c r="M1833" i="1"/>
  <c r="T1833" i="1" s="1"/>
  <c r="N1833" i="1"/>
  <c r="U1833" i="1" s="1"/>
  <c r="M1047" i="1"/>
  <c r="T1047" i="1" s="1"/>
  <c r="N1047" i="1"/>
  <c r="U1047" i="1" s="1"/>
  <c r="M2207" i="1"/>
  <c r="T2207" i="1" s="1"/>
  <c r="N2207" i="1"/>
  <c r="U2207" i="1" s="1"/>
  <c r="M2151" i="1"/>
  <c r="T2151" i="1" s="1"/>
  <c r="N2151" i="1"/>
  <c r="U2151" i="1" s="1"/>
  <c r="M2103" i="1"/>
  <c r="T2103" i="1" s="1"/>
  <c r="N2103" i="1"/>
  <c r="U2103" i="1" s="1"/>
  <c r="M1141" i="1"/>
  <c r="T1141" i="1" s="1"/>
  <c r="N1141" i="1"/>
  <c r="U1141" i="1" s="1"/>
  <c r="M2828" i="1"/>
  <c r="T2828" i="1" s="1"/>
  <c r="N2828" i="1"/>
  <c r="U2828" i="1" s="1"/>
  <c r="M2208" i="1"/>
  <c r="T2208" i="1" s="1"/>
  <c r="N2208" i="1"/>
  <c r="U2208" i="1" s="1"/>
  <c r="M380" i="1"/>
  <c r="T380" i="1" s="1"/>
  <c r="N380" i="1"/>
  <c r="U380" i="1" s="1"/>
  <c r="M2801" i="1"/>
  <c r="T2801" i="1" s="1"/>
  <c r="N2801" i="1"/>
  <c r="U2801" i="1" s="1"/>
  <c r="M1834" i="1"/>
  <c r="T1834" i="1" s="1"/>
  <c r="N1834" i="1"/>
  <c r="U1834" i="1" s="1"/>
  <c r="M537" i="1"/>
  <c r="T537" i="1" s="1"/>
  <c r="N537" i="1"/>
  <c r="U537" i="1" s="1"/>
  <c r="M2685" i="1"/>
  <c r="T2685" i="1" s="1"/>
  <c r="N2685" i="1"/>
  <c r="U2685" i="1" s="1"/>
  <c r="M717" i="1"/>
  <c r="T717" i="1" s="1"/>
  <c r="N717" i="1"/>
  <c r="U717" i="1" s="1"/>
  <c r="M2738" i="1"/>
  <c r="T2738" i="1" s="1"/>
  <c r="N2738" i="1"/>
  <c r="U2738" i="1" s="1"/>
  <c r="M2628" i="1"/>
  <c r="T2628" i="1" s="1"/>
  <c r="N2628" i="1"/>
  <c r="U2628" i="1" s="1"/>
  <c r="M2358" i="1"/>
  <c r="T2358" i="1" s="1"/>
  <c r="N2358" i="1"/>
  <c r="U2358" i="1" s="1"/>
  <c r="M1601" i="1"/>
  <c r="T1601" i="1" s="1"/>
  <c r="N1601" i="1"/>
  <c r="U1601" i="1" s="1"/>
  <c r="M1835" i="1"/>
  <c r="T1835" i="1" s="1"/>
  <c r="N1835" i="1"/>
  <c r="U1835" i="1" s="1"/>
  <c r="M1732" i="1"/>
  <c r="T1732" i="1" s="1"/>
  <c r="N1732" i="1"/>
  <c r="U1732" i="1" s="1"/>
  <c r="M1733" i="1"/>
  <c r="T1733" i="1" s="1"/>
  <c r="N1733" i="1"/>
  <c r="U1733" i="1" s="1"/>
  <c r="M1734" i="1"/>
  <c r="T1734" i="1" s="1"/>
  <c r="N1734" i="1"/>
  <c r="U1734" i="1" s="1"/>
  <c r="M1836" i="1"/>
  <c r="T1836" i="1" s="1"/>
  <c r="N1836" i="1"/>
  <c r="U1836" i="1" s="1"/>
  <c r="M2629" i="1"/>
  <c r="T2629" i="1" s="1"/>
  <c r="N2629" i="1"/>
  <c r="U2629" i="1" s="1"/>
  <c r="M1048" i="1"/>
  <c r="T1048" i="1" s="1"/>
  <c r="N1048" i="1"/>
  <c r="U1048" i="1" s="1"/>
  <c r="M2807" i="1"/>
  <c r="T2807" i="1" s="1"/>
  <c r="N2807" i="1"/>
  <c r="U2807" i="1" s="1"/>
  <c r="M1142" i="1"/>
  <c r="T1142" i="1" s="1"/>
  <c r="N1142" i="1"/>
  <c r="U1142" i="1" s="1"/>
  <c r="M1352" i="1"/>
  <c r="T1352" i="1" s="1"/>
  <c r="N1352" i="1"/>
  <c r="U1352" i="1" s="1"/>
  <c r="M1837" i="1"/>
  <c r="T1837" i="1" s="1"/>
  <c r="N1837" i="1"/>
  <c r="U1837" i="1" s="1"/>
  <c r="M1735" i="1"/>
  <c r="T1735" i="1" s="1"/>
  <c r="N1735" i="1"/>
  <c r="U1735" i="1" s="1"/>
  <c r="M1838" i="1"/>
  <c r="T1838" i="1" s="1"/>
  <c r="N1838" i="1"/>
  <c r="U1838" i="1" s="1"/>
  <c r="M1241" i="1"/>
  <c r="T1241" i="1" s="1"/>
  <c r="N1241" i="1"/>
  <c r="U1241" i="1" s="1"/>
  <c r="M1489" i="1"/>
  <c r="T1489" i="1" s="1"/>
  <c r="N1489" i="1"/>
  <c r="U1489" i="1" s="1"/>
  <c r="M2524" i="1"/>
  <c r="T2524" i="1" s="1"/>
  <c r="N2524" i="1"/>
  <c r="U2524" i="1" s="1"/>
  <c r="M1490" i="1"/>
  <c r="T1490" i="1" s="1"/>
  <c r="N1490" i="1"/>
  <c r="U1490" i="1" s="1"/>
  <c r="M1602" i="1"/>
  <c r="T1602" i="1" s="1"/>
  <c r="N1602" i="1"/>
  <c r="U1602" i="1" s="1"/>
  <c r="M180" i="1"/>
  <c r="T180" i="1" s="1"/>
  <c r="N180" i="1"/>
  <c r="U180" i="1" s="1"/>
  <c r="M1491" i="1"/>
  <c r="T1491" i="1" s="1"/>
  <c r="N1491" i="1"/>
  <c r="U1491" i="1" s="1"/>
  <c r="M1242" i="1"/>
  <c r="T1242" i="1" s="1"/>
  <c r="N1242" i="1"/>
  <c r="U1242" i="1" s="1"/>
  <c r="M2209" i="1"/>
  <c r="T2209" i="1" s="1"/>
  <c r="N2209" i="1"/>
  <c r="U2209" i="1" s="1"/>
  <c r="M2449" i="1"/>
  <c r="T2449" i="1" s="1"/>
  <c r="N2449" i="1"/>
  <c r="U2449" i="1" s="1"/>
  <c r="M1943" i="1"/>
  <c r="T1943" i="1" s="1"/>
  <c r="N1943" i="1"/>
  <c r="U1943" i="1" s="1"/>
  <c r="M6" i="1"/>
  <c r="T6" i="1" s="1"/>
  <c r="N6" i="1"/>
  <c r="U6" i="1" s="1"/>
  <c r="M2558" i="1"/>
  <c r="T2558" i="1" s="1"/>
  <c r="N2558" i="1"/>
  <c r="U2558" i="1" s="1"/>
  <c r="M140" i="1"/>
  <c r="T140" i="1" s="1"/>
  <c r="N140" i="1"/>
  <c r="U140" i="1" s="1"/>
  <c r="M1353" i="1"/>
  <c r="T1353" i="1" s="1"/>
  <c r="N1353" i="1"/>
  <c r="U1353" i="1" s="1"/>
  <c r="M2763" i="1"/>
  <c r="T2763" i="1" s="1"/>
  <c r="N2763" i="1"/>
  <c r="U2763" i="1" s="1"/>
  <c r="M2450" i="1"/>
  <c r="T2450" i="1" s="1"/>
  <c r="N2450" i="1"/>
  <c r="U2450" i="1" s="1"/>
  <c r="M1839" i="1"/>
  <c r="T1839" i="1" s="1"/>
  <c r="N1839" i="1"/>
  <c r="U1839" i="1" s="1"/>
  <c r="M1603" i="1"/>
  <c r="T1603" i="1" s="1"/>
  <c r="N1603" i="1"/>
  <c r="U1603" i="1" s="1"/>
  <c r="M2810" i="1"/>
  <c r="T2810" i="1" s="1"/>
  <c r="N2810" i="1"/>
  <c r="U2810" i="1" s="1"/>
  <c r="M2210" i="1"/>
  <c r="T2210" i="1" s="1"/>
  <c r="N2210" i="1"/>
  <c r="U2210" i="1" s="1"/>
  <c r="M2262" i="1"/>
  <c r="T2262" i="1" s="1"/>
  <c r="N2262" i="1"/>
  <c r="U2262" i="1" s="1"/>
  <c r="M2423" i="1"/>
  <c r="T2423" i="1" s="1"/>
  <c r="N2423" i="1"/>
  <c r="U2423" i="1" s="1"/>
  <c r="M783" i="1"/>
  <c r="T783" i="1" s="1"/>
  <c r="N783" i="1"/>
  <c r="U783" i="1" s="1"/>
  <c r="M1143" i="1"/>
  <c r="T1143" i="1" s="1"/>
  <c r="N1143" i="1"/>
  <c r="U1143" i="1" s="1"/>
  <c r="M2811" i="1"/>
  <c r="T2811" i="1" s="1"/>
  <c r="N2811" i="1"/>
  <c r="U2811" i="1" s="1"/>
  <c r="M1049" i="1"/>
  <c r="T1049" i="1" s="1"/>
  <c r="N1049" i="1"/>
  <c r="U1049" i="1" s="1"/>
  <c r="M2757" i="1"/>
  <c r="T2757" i="1" s="1"/>
  <c r="N2757" i="1"/>
  <c r="U2757" i="1" s="1"/>
  <c r="M1492" i="1"/>
  <c r="T1492" i="1" s="1"/>
  <c r="N1492" i="1"/>
  <c r="U1492" i="1" s="1"/>
  <c r="M213" i="1"/>
  <c r="T213" i="1" s="1"/>
  <c r="N213" i="1"/>
  <c r="U213" i="1" s="1"/>
  <c r="M1354" i="1"/>
  <c r="T1354" i="1" s="1"/>
  <c r="N1354" i="1"/>
  <c r="U1354" i="1" s="1"/>
  <c r="M300" i="1"/>
  <c r="T300" i="1" s="1"/>
  <c r="N300" i="1"/>
  <c r="U300" i="1" s="1"/>
  <c r="M1604" i="1"/>
  <c r="T1604" i="1" s="1"/>
  <c r="N1604" i="1"/>
  <c r="U1604" i="1" s="1"/>
  <c r="M1944" i="1"/>
  <c r="T1944" i="1" s="1"/>
  <c r="N1944" i="1"/>
  <c r="U1944" i="1" s="1"/>
  <c r="M645" i="1"/>
  <c r="T645" i="1" s="1"/>
  <c r="N645" i="1"/>
  <c r="U645" i="1" s="1"/>
  <c r="M953" i="1"/>
  <c r="T953" i="1" s="1"/>
  <c r="N953" i="1"/>
  <c r="U953" i="1" s="1"/>
  <c r="M2704" i="1"/>
  <c r="T2704" i="1" s="1"/>
  <c r="N2704" i="1"/>
  <c r="U2704" i="1" s="1"/>
  <c r="M132" i="1"/>
  <c r="T132" i="1" s="1"/>
  <c r="N132" i="1"/>
  <c r="U132" i="1" s="1"/>
  <c r="M161" i="1"/>
  <c r="T161" i="1" s="1"/>
  <c r="N161" i="1"/>
  <c r="U161" i="1" s="1"/>
  <c r="M16" i="1"/>
  <c r="T16" i="1" s="1"/>
  <c r="N16" i="1"/>
  <c r="U16" i="1" s="1"/>
  <c r="M1355" i="1"/>
  <c r="T1355" i="1" s="1"/>
  <c r="N1355" i="1"/>
  <c r="U1355" i="1" s="1"/>
  <c r="M2490" i="1"/>
  <c r="T2490" i="1" s="1"/>
  <c r="N2490" i="1"/>
  <c r="U2490" i="1" s="1"/>
  <c r="M381" i="1"/>
  <c r="T381" i="1" s="1"/>
  <c r="N381" i="1"/>
  <c r="U381" i="1" s="1"/>
  <c r="M2424" i="1"/>
  <c r="T2424" i="1" s="1"/>
  <c r="N2424" i="1"/>
  <c r="U2424" i="1" s="1"/>
  <c r="M1840" i="1"/>
  <c r="T1840" i="1" s="1"/>
  <c r="N1840" i="1"/>
  <c r="U1840" i="1" s="1"/>
  <c r="M2211" i="1"/>
  <c r="T2211" i="1" s="1"/>
  <c r="N2211" i="1"/>
  <c r="U2211" i="1" s="1"/>
  <c r="M538" i="1"/>
  <c r="T538" i="1" s="1"/>
  <c r="N538" i="1"/>
  <c r="U538" i="1" s="1"/>
  <c r="M106" i="1"/>
  <c r="T106" i="1" s="1"/>
  <c r="N106" i="1"/>
  <c r="U106" i="1" s="1"/>
  <c r="M863" i="1"/>
  <c r="T863" i="1" s="1"/>
  <c r="N863" i="1"/>
  <c r="U863" i="1" s="1"/>
  <c r="M1050" i="1"/>
  <c r="T1050" i="1" s="1"/>
  <c r="N1050" i="1"/>
  <c r="U1050" i="1" s="1"/>
  <c r="M485" i="1"/>
  <c r="T485" i="1" s="1"/>
  <c r="N485" i="1"/>
  <c r="U485" i="1" s="1"/>
  <c r="M1051" i="1"/>
  <c r="T1051" i="1" s="1"/>
  <c r="N1051" i="1"/>
  <c r="U1051" i="1" s="1"/>
  <c r="M1356" i="1"/>
  <c r="T1356" i="1" s="1"/>
  <c r="N1356" i="1"/>
  <c r="U1356" i="1" s="1"/>
  <c r="M1841" i="1"/>
  <c r="T1841" i="1" s="1"/>
  <c r="N1841" i="1"/>
  <c r="U1841" i="1" s="1"/>
  <c r="M441" i="1"/>
  <c r="T441" i="1" s="1"/>
  <c r="N441" i="1"/>
  <c r="U441" i="1" s="1"/>
  <c r="M2451" i="1"/>
  <c r="T2451" i="1" s="1"/>
  <c r="N2451" i="1"/>
  <c r="U2451" i="1" s="1"/>
  <c r="M26" i="1"/>
  <c r="T26" i="1" s="1"/>
  <c r="N26" i="1"/>
  <c r="U26" i="1" s="1"/>
  <c r="M1993" i="1"/>
  <c r="T1993" i="1" s="1"/>
  <c r="N1993" i="1"/>
  <c r="U1993" i="1" s="1"/>
  <c r="M2401" i="1"/>
  <c r="T2401" i="1" s="1"/>
  <c r="N2401" i="1"/>
  <c r="U2401" i="1" s="1"/>
  <c r="M2630" i="1"/>
  <c r="T2630" i="1" s="1"/>
  <c r="N2630" i="1"/>
  <c r="U2630" i="1" s="1"/>
  <c r="M1357" i="1"/>
  <c r="T1357" i="1" s="1"/>
  <c r="N1357" i="1"/>
  <c r="U1357" i="1" s="1"/>
  <c r="M2591" i="1"/>
  <c r="T2591" i="1" s="1"/>
  <c r="N2591" i="1"/>
  <c r="U2591" i="1" s="1"/>
  <c r="M2656" i="1"/>
  <c r="T2656" i="1" s="1"/>
  <c r="N2656" i="1"/>
  <c r="U2656" i="1" s="1"/>
  <c r="M2359" i="1"/>
  <c r="T2359" i="1" s="1"/>
  <c r="N2359" i="1"/>
  <c r="U2359" i="1" s="1"/>
  <c r="M2152" i="1"/>
  <c r="T2152" i="1" s="1"/>
  <c r="N2152" i="1"/>
  <c r="U2152" i="1" s="1"/>
  <c r="M1243" i="1"/>
  <c r="T1243" i="1" s="1"/>
  <c r="N1243" i="1"/>
  <c r="U1243" i="1" s="1"/>
  <c r="M1144" i="1"/>
  <c r="T1144" i="1" s="1"/>
  <c r="N1144" i="1"/>
  <c r="U1144" i="1" s="1"/>
  <c r="M133" i="1"/>
  <c r="T133" i="1" s="1"/>
  <c r="N133" i="1"/>
  <c r="U133" i="1" s="1"/>
  <c r="M57" i="1"/>
  <c r="T57" i="1" s="1"/>
  <c r="N57" i="1"/>
  <c r="U57" i="1" s="1"/>
  <c r="M1605" i="1"/>
  <c r="T1605" i="1" s="1"/>
  <c r="N1605" i="1"/>
  <c r="U1605" i="1" s="1"/>
  <c r="M9" i="1"/>
  <c r="T9" i="1" s="1"/>
  <c r="N9" i="1"/>
  <c r="U9" i="1" s="1"/>
  <c r="M2360" i="1"/>
  <c r="T2360" i="1" s="1"/>
  <c r="N2360" i="1"/>
  <c r="U2360" i="1" s="1"/>
  <c r="M1493" i="1"/>
  <c r="T1493" i="1" s="1"/>
  <c r="N1493" i="1"/>
  <c r="U1493" i="1" s="1"/>
  <c r="M2402" i="1"/>
  <c r="T2402" i="1" s="1"/>
  <c r="N2402" i="1"/>
  <c r="U2402" i="1" s="1"/>
  <c r="M954" i="1"/>
  <c r="T954" i="1" s="1"/>
  <c r="N954" i="1"/>
  <c r="U954" i="1" s="1"/>
  <c r="M1494" i="1"/>
  <c r="T1494" i="1" s="1"/>
  <c r="N1494" i="1"/>
  <c r="U1494" i="1" s="1"/>
  <c r="M1495" i="1"/>
  <c r="T1495" i="1" s="1"/>
  <c r="N1495" i="1"/>
  <c r="U1495" i="1" s="1"/>
  <c r="M1244" i="1"/>
  <c r="T1244" i="1" s="1"/>
  <c r="N1244" i="1"/>
  <c r="U1244" i="1" s="1"/>
  <c r="M955" i="1"/>
  <c r="T955" i="1" s="1"/>
  <c r="N955" i="1"/>
  <c r="U955" i="1" s="1"/>
  <c r="M1606" i="1"/>
  <c r="T1606" i="1" s="1"/>
  <c r="N1606" i="1"/>
  <c r="U1606" i="1" s="1"/>
  <c r="M1607" i="1"/>
  <c r="T1607" i="1" s="1"/>
  <c r="N1607" i="1"/>
  <c r="U1607" i="1" s="1"/>
  <c r="M2452" i="1"/>
  <c r="T2452" i="1" s="1"/>
  <c r="N2452" i="1"/>
  <c r="U2452" i="1" s="1"/>
  <c r="M2153" i="1"/>
  <c r="T2153" i="1" s="1"/>
  <c r="N2153" i="1"/>
  <c r="U2153" i="1" s="1"/>
  <c r="M2104" i="1"/>
  <c r="T2104" i="1" s="1"/>
  <c r="N2104" i="1"/>
  <c r="U2104" i="1" s="1"/>
  <c r="M134" i="1"/>
  <c r="T134" i="1" s="1"/>
  <c r="N134" i="1"/>
  <c r="U134" i="1" s="1"/>
  <c r="M539" i="1"/>
  <c r="T539" i="1" s="1"/>
  <c r="N539" i="1"/>
  <c r="U539" i="1" s="1"/>
  <c r="M2105" i="1"/>
  <c r="T2105" i="1" s="1"/>
  <c r="N2105" i="1"/>
  <c r="U2105" i="1" s="1"/>
  <c r="M1245" i="1"/>
  <c r="T1245" i="1" s="1"/>
  <c r="N1245" i="1"/>
  <c r="U1245" i="1" s="1"/>
  <c r="M646" i="1"/>
  <c r="T646" i="1" s="1"/>
  <c r="N646" i="1"/>
  <c r="U646" i="1" s="1"/>
  <c r="M1945" i="1"/>
  <c r="T1945" i="1" s="1"/>
  <c r="N1945" i="1"/>
  <c r="U1945" i="1" s="1"/>
  <c r="M1608" i="1"/>
  <c r="T1608" i="1" s="1"/>
  <c r="N1608" i="1"/>
  <c r="U1608" i="1" s="1"/>
  <c r="M2106" i="1"/>
  <c r="T2106" i="1" s="1"/>
  <c r="N2106" i="1"/>
  <c r="U2106" i="1" s="1"/>
  <c r="M718" i="1"/>
  <c r="T718" i="1" s="1"/>
  <c r="N718" i="1"/>
  <c r="U718" i="1" s="1"/>
  <c r="M1496" i="1"/>
  <c r="T1496" i="1" s="1"/>
  <c r="N1496" i="1"/>
  <c r="U1496" i="1" s="1"/>
  <c r="M1609" i="1"/>
  <c r="T1609" i="1" s="1"/>
  <c r="N1609" i="1"/>
  <c r="U1609" i="1" s="1"/>
  <c r="M595" i="1"/>
  <c r="T595" i="1" s="1"/>
  <c r="N595" i="1"/>
  <c r="U595" i="1" s="1"/>
  <c r="M382" i="1"/>
  <c r="T382" i="1" s="1"/>
  <c r="N382" i="1"/>
  <c r="U382" i="1" s="1"/>
  <c r="M719" i="1"/>
  <c r="T719" i="1" s="1"/>
  <c r="N719" i="1"/>
  <c r="U719" i="1" s="1"/>
  <c r="M1246" i="1"/>
  <c r="T1246" i="1" s="1"/>
  <c r="N1246" i="1"/>
  <c r="U1246" i="1" s="1"/>
  <c r="M2263" i="1"/>
  <c r="T2263" i="1" s="1"/>
  <c r="N2263" i="1"/>
  <c r="U2263" i="1" s="1"/>
  <c r="M1946" i="1"/>
  <c r="T1946" i="1" s="1"/>
  <c r="N1946" i="1"/>
  <c r="U1946" i="1" s="1"/>
  <c r="M1610" i="1"/>
  <c r="T1610" i="1" s="1"/>
  <c r="N1610" i="1"/>
  <c r="U1610" i="1" s="1"/>
  <c r="M1947" i="1"/>
  <c r="T1947" i="1" s="1"/>
  <c r="N1947" i="1"/>
  <c r="U1947" i="1" s="1"/>
  <c r="M2425" i="1"/>
  <c r="T2425" i="1" s="1"/>
  <c r="N2425" i="1"/>
  <c r="U2425" i="1" s="1"/>
  <c r="M2154" i="1"/>
  <c r="T2154" i="1" s="1"/>
  <c r="N2154" i="1"/>
  <c r="U2154" i="1" s="1"/>
  <c r="M1736" i="1"/>
  <c r="T1736" i="1" s="1"/>
  <c r="N1736" i="1"/>
  <c r="U1736" i="1" s="1"/>
  <c r="M1994" i="1"/>
  <c r="T1994" i="1" s="1"/>
  <c r="N1994" i="1"/>
  <c r="U1994" i="1" s="1"/>
  <c r="M2212" i="1"/>
  <c r="T2212" i="1" s="1"/>
  <c r="N2212" i="1"/>
  <c r="U2212" i="1" s="1"/>
  <c r="M2686" i="1"/>
  <c r="T2686" i="1" s="1"/>
  <c r="N2686" i="1"/>
  <c r="U2686" i="1" s="1"/>
  <c r="M2361" i="1"/>
  <c r="T2361" i="1" s="1"/>
  <c r="N2361" i="1"/>
  <c r="U2361" i="1" s="1"/>
  <c r="M1611" i="1"/>
  <c r="T1611" i="1" s="1"/>
  <c r="N1611" i="1"/>
  <c r="U1611" i="1" s="1"/>
  <c r="M647" i="1"/>
  <c r="T647" i="1" s="1"/>
  <c r="N647" i="1"/>
  <c r="U647" i="1" s="1"/>
  <c r="M2631" i="1"/>
  <c r="T2631" i="1" s="1"/>
  <c r="N2631" i="1"/>
  <c r="U2631" i="1" s="1"/>
  <c r="M1948" i="1"/>
  <c r="T1948" i="1" s="1"/>
  <c r="N1948" i="1"/>
  <c r="U1948" i="1" s="1"/>
  <c r="M956" i="1"/>
  <c r="T956" i="1" s="1"/>
  <c r="N956" i="1"/>
  <c r="U956" i="1" s="1"/>
  <c r="M648" i="1"/>
  <c r="T648" i="1" s="1"/>
  <c r="N648" i="1"/>
  <c r="U648" i="1" s="1"/>
  <c r="M2832" i="1"/>
  <c r="T2832" i="1" s="1"/>
  <c r="N2832" i="1"/>
  <c r="U2832" i="1" s="1"/>
  <c r="M2107" i="1"/>
  <c r="T2107" i="1" s="1"/>
  <c r="N2107" i="1"/>
  <c r="U2107" i="1" s="1"/>
  <c r="M2155" i="1"/>
  <c r="T2155" i="1" s="1"/>
  <c r="N2155" i="1"/>
  <c r="U2155" i="1" s="1"/>
  <c r="M1358" i="1"/>
  <c r="T1358" i="1" s="1"/>
  <c r="N1358" i="1"/>
  <c r="U1358" i="1" s="1"/>
  <c r="M2403" i="1"/>
  <c r="T2403" i="1" s="1"/>
  <c r="N2403" i="1"/>
  <c r="U2403" i="1" s="1"/>
  <c r="M1949" i="1"/>
  <c r="T1949" i="1" s="1"/>
  <c r="N1949" i="1"/>
  <c r="U1949" i="1" s="1"/>
  <c r="M2047" i="1"/>
  <c r="T2047" i="1" s="1"/>
  <c r="N2047" i="1"/>
  <c r="U2047" i="1" s="1"/>
  <c r="M2362" i="1"/>
  <c r="T2362" i="1" s="1"/>
  <c r="N2362" i="1"/>
  <c r="U2362" i="1" s="1"/>
  <c r="M2426" i="1"/>
  <c r="T2426" i="1" s="1"/>
  <c r="N2426" i="1"/>
  <c r="U2426" i="1" s="1"/>
  <c r="M957" i="1"/>
  <c r="T957" i="1" s="1"/>
  <c r="N957" i="1"/>
  <c r="U957" i="1" s="1"/>
  <c r="M486" i="1"/>
  <c r="T486" i="1" s="1"/>
  <c r="N486" i="1"/>
  <c r="U486" i="1" s="1"/>
  <c r="M720" i="1"/>
  <c r="T720" i="1" s="1"/>
  <c r="N720" i="1"/>
  <c r="U720" i="1" s="1"/>
  <c r="M2632" i="1"/>
  <c r="T2632" i="1" s="1"/>
  <c r="N2632" i="1"/>
  <c r="U2632" i="1" s="1"/>
  <c r="M2213" i="1"/>
  <c r="T2213" i="1" s="1"/>
  <c r="N2213" i="1"/>
  <c r="U2213" i="1" s="1"/>
  <c r="M107" i="1"/>
  <c r="T107" i="1" s="1"/>
  <c r="N107" i="1"/>
  <c r="U107" i="1" s="1"/>
  <c r="M2764" i="1"/>
  <c r="T2764" i="1" s="1"/>
  <c r="N2764" i="1"/>
  <c r="U2764" i="1" s="1"/>
  <c r="M2838" i="1"/>
  <c r="T2838" i="1" s="1"/>
  <c r="N2838" i="1"/>
  <c r="U2838" i="1" s="1"/>
  <c r="M2771" i="1"/>
  <c r="T2771" i="1" s="1"/>
  <c r="N2771" i="1"/>
  <c r="U2771" i="1" s="1"/>
  <c r="M2108" i="1"/>
  <c r="T2108" i="1" s="1"/>
  <c r="N2108" i="1"/>
  <c r="U2108" i="1" s="1"/>
  <c r="M2657" i="1"/>
  <c r="T2657" i="1" s="1"/>
  <c r="N2657" i="1"/>
  <c r="U2657" i="1" s="1"/>
  <c r="M162" i="1"/>
  <c r="T162" i="1" s="1"/>
  <c r="N162" i="1"/>
  <c r="U162" i="1" s="1"/>
  <c r="M864" i="1"/>
  <c r="T864" i="1" s="1"/>
  <c r="N864" i="1"/>
  <c r="U864" i="1" s="1"/>
  <c r="M2633" i="1"/>
  <c r="T2633" i="1" s="1"/>
  <c r="N2633" i="1"/>
  <c r="U2633" i="1" s="1"/>
  <c r="M255" i="1"/>
  <c r="T255" i="1" s="1"/>
  <c r="N255" i="1"/>
  <c r="U255" i="1" s="1"/>
  <c r="M383" i="1"/>
  <c r="T383" i="1" s="1"/>
  <c r="N383" i="1"/>
  <c r="U383" i="1" s="1"/>
  <c r="M1612" i="1"/>
  <c r="T1612" i="1" s="1"/>
  <c r="N1612" i="1"/>
  <c r="U1612" i="1" s="1"/>
  <c r="M1247" i="1"/>
  <c r="T1247" i="1" s="1"/>
  <c r="N1247" i="1"/>
  <c r="U1247" i="1" s="1"/>
  <c r="M2109" i="1"/>
  <c r="T2109" i="1" s="1"/>
  <c r="N2109" i="1"/>
  <c r="U2109" i="1" s="1"/>
  <c r="M1613" i="1"/>
  <c r="T1613" i="1" s="1"/>
  <c r="N1613" i="1"/>
  <c r="U1613" i="1" s="1"/>
  <c r="M87" i="1"/>
  <c r="T87" i="1" s="1"/>
  <c r="N87" i="1"/>
  <c r="U87" i="1" s="1"/>
  <c r="M442" i="1"/>
  <c r="T442" i="1" s="1"/>
  <c r="N442" i="1"/>
  <c r="U442" i="1" s="1"/>
  <c r="M39" i="1"/>
  <c r="T39" i="1" s="1"/>
  <c r="N39" i="1"/>
  <c r="U39" i="1" s="1"/>
  <c r="M2404" i="1"/>
  <c r="T2404" i="1" s="1"/>
  <c r="N2404" i="1"/>
  <c r="U2404" i="1" s="1"/>
  <c r="M1892" i="1"/>
  <c r="T1892" i="1" s="1"/>
  <c r="N1892" i="1"/>
  <c r="U1892" i="1" s="1"/>
  <c r="M1052" i="1"/>
  <c r="T1052" i="1" s="1"/>
  <c r="N1052" i="1"/>
  <c r="U1052" i="1" s="1"/>
  <c r="M2363" i="1"/>
  <c r="T2363" i="1" s="1"/>
  <c r="N2363" i="1"/>
  <c r="U2363" i="1" s="1"/>
  <c r="M1248" i="1"/>
  <c r="T1248" i="1" s="1"/>
  <c r="N1248" i="1"/>
  <c r="U1248" i="1" s="1"/>
  <c r="M2559" i="1"/>
  <c r="T2559" i="1" s="1"/>
  <c r="N2559" i="1"/>
  <c r="U2559" i="1" s="1"/>
  <c r="M163" i="1"/>
  <c r="T163" i="1" s="1"/>
  <c r="N163" i="1"/>
  <c r="U163" i="1" s="1"/>
  <c r="M1053" i="1"/>
  <c r="T1053" i="1" s="1"/>
  <c r="N1053" i="1"/>
  <c r="U1053" i="1" s="1"/>
  <c r="M2525" i="1"/>
  <c r="T2525" i="1" s="1"/>
  <c r="N2525" i="1"/>
  <c r="U2525" i="1" s="1"/>
  <c r="M958" i="1"/>
  <c r="T958" i="1" s="1"/>
  <c r="N958" i="1"/>
  <c r="U958" i="1" s="1"/>
  <c r="M443" i="1"/>
  <c r="T443" i="1" s="1"/>
  <c r="N443" i="1"/>
  <c r="U443" i="1" s="1"/>
  <c r="M2453" i="1"/>
  <c r="T2453" i="1" s="1"/>
  <c r="N2453" i="1"/>
  <c r="U2453" i="1" s="1"/>
  <c r="M141" i="1"/>
  <c r="T141" i="1" s="1"/>
  <c r="N141" i="1"/>
  <c r="U141" i="1" s="1"/>
  <c r="M275" i="1"/>
  <c r="T275" i="1" s="1"/>
  <c r="N275" i="1"/>
  <c r="U275" i="1" s="1"/>
  <c r="M2048" i="1"/>
  <c r="T2048" i="1" s="1"/>
  <c r="N2048" i="1"/>
  <c r="U2048" i="1" s="1"/>
  <c r="M784" i="1"/>
  <c r="T784" i="1" s="1"/>
  <c r="N784" i="1"/>
  <c r="U784" i="1" s="1"/>
  <c r="M1359" i="1"/>
  <c r="T1359" i="1" s="1"/>
  <c r="N1359" i="1"/>
  <c r="U1359" i="1" s="1"/>
  <c r="M1145" i="1"/>
  <c r="T1145" i="1" s="1"/>
  <c r="N1145" i="1"/>
  <c r="U1145" i="1" s="1"/>
  <c r="M2717" i="1"/>
  <c r="T2717" i="1" s="1"/>
  <c r="N2717" i="1"/>
  <c r="U2717" i="1" s="1"/>
  <c r="M785" i="1"/>
  <c r="T785" i="1" s="1"/>
  <c r="N785" i="1"/>
  <c r="U785" i="1" s="1"/>
  <c r="M2592" i="1"/>
  <c r="T2592" i="1" s="1"/>
  <c r="N2592" i="1"/>
  <c r="U2592" i="1" s="1"/>
  <c r="M2364" i="1"/>
  <c r="T2364" i="1" s="1"/>
  <c r="N2364" i="1"/>
  <c r="U2364" i="1" s="1"/>
  <c r="M1614" i="1"/>
  <c r="T1614" i="1" s="1"/>
  <c r="N1614" i="1"/>
  <c r="U1614" i="1" s="1"/>
  <c r="M2110" i="1"/>
  <c r="T2110" i="1" s="1"/>
  <c r="N2110" i="1"/>
  <c r="U2110" i="1" s="1"/>
  <c r="M444" i="1"/>
  <c r="T444" i="1" s="1"/>
  <c r="N444" i="1"/>
  <c r="U444" i="1" s="1"/>
  <c r="M2111" i="1"/>
  <c r="T2111" i="1" s="1"/>
  <c r="N2111" i="1"/>
  <c r="U2111" i="1" s="1"/>
  <c r="M2323" i="1"/>
  <c r="T2323" i="1" s="1"/>
  <c r="N2323" i="1"/>
  <c r="U2323" i="1" s="1"/>
  <c r="M596" i="1"/>
  <c r="T596" i="1" s="1"/>
  <c r="N596" i="1"/>
  <c r="U596" i="1" s="1"/>
  <c r="M2156" i="1"/>
  <c r="T2156" i="1" s="1"/>
  <c r="N2156" i="1"/>
  <c r="U2156" i="1" s="1"/>
  <c r="M2526" i="1"/>
  <c r="T2526" i="1" s="1"/>
  <c r="N2526" i="1"/>
  <c r="U2526" i="1" s="1"/>
  <c r="M2264" i="1"/>
  <c r="T2264" i="1" s="1"/>
  <c r="N2264" i="1"/>
  <c r="U2264" i="1" s="1"/>
  <c r="M1249" i="1"/>
  <c r="T1249" i="1" s="1"/>
  <c r="N1249" i="1"/>
  <c r="U1249" i="1" s="1"/>
  <c r="M2791" i="1"/>
  <c r="T2791" i="1" s="1"/>
  <c r="N2791" i="1"/>
  <c r="U2791" i="1" s="1"/>
  <c r="M2491" i="1"/>
  <c r="T2491" i="1" s="1"/>
  <c r="N2491" i="1"/>
  <c r="U2491" i="1" s="1"/>
  <c r="M1737" i="1"/>
  <c r="T1737" i="1" s="1"/>
  <c r="N1737" i="1"/>
  <c r="U1737" i="1" s="1"/>
  <c r="M1842" i="1"/>
  <c r="T1842" i="1" s="1"/>
  <c r="N1842" i="1"/>
  <c r="U1842" i="1" s="1"/>
  <c r="M1054" i="1"/>
  <c r="T1054" i="1" s="1"/>
  <c r="N1054" i="1"/>
  <c r="U1054" i="1" s="1"/>
  <c r="M1497" i="1"/>
  <c r="T1497" i="1" s="1"/>
  <c r="N1497" i="1"/>
  <c r="U1497" i="1" s="1"/>
  <c r="M2049" i="1"/>
  <c r="T2049" i="1" s="1"/>
  <c r="N2049" i="1"/>
  <c r="U2049" i="1" s="1"/>
  <c r="M1893" i="1"/>
  <c r="T1893" i="1" s="1"/>
  <c r="N1893" i="1"/>
  <c r="U1893" i="1" s="1"/>
  <c r="M2214" i="1"/>
  <c r="T2214" i="1" s="1"/>
  <c r="N2214" i="1"/>
  <c r="U2214" i="1" s="1"/>
  <c r="M318" i="1"/>
  <c r="T318" i="1" s="1"/>
  <c r="N318" i="1"/>
  <c r="U318" i="1" s="1"/>
  <c r="M319" i="1"/>
  <c r="T319" i="1" s="1"/>
  <c r="N319" i="1"/>
  <c r="U319" i="1" s="1"/>
  <c r="M721" i="1"/>
  <c r="T721" i="1" s="1"/>
  <c r="N721" i="1"/>
  <c r="U721" i="1" s="1"/>
  <c r="M2816" i="1"/>
  <c r="T2816" i="1" s="1"/>
  <c r="N2816" i="1"/>
  <c r="U2816" i="1" s="1"/>
  <c r="M2718" i="1"/>
  <c r="T2718" i="1" s="1"/>
  <c r="N2718" i="1"/>
  <c r="U2718" i="1" s="1"/>
  <c r="M2527" i="1"/>
  <c r="T2527" i="1" s="1"/>
  <c r="N2527" i="1"/>
  <c r="U2527" i="1" s="1"/>
  <c r="M2798" i="1"/>
  <c r="T2798" i="1" s="1"/>
  <c r="N2798" i="1"/>
  <c r="U2798" i="1" s="1"/>
  <c r="M1995" i="1"/>
  <c r="T1995" i="1" s="1"/>
  <c r="N1995" i="1"/>
  <c r="U1995" i="1" s="1"/>
  <c r="M786" i="1"/>
  <c r="T786" i="1" s="1"/>
  <c r="N786" i="1"/>
  <c r="U786" i="1" s="1"/>
  <c r="M181" i="1"/>
  <c r="T181" i="1" s="1"/>
  <c r="N181" i="1"/>
  <c r="U181" i="1" s="1"/>
  <c r="M1498" i="1"/>
  <c r="T1498" i="1" s="1"/>
  <c r="N1498" i="1"/>
  <c r="U1498" i="1" s="1"/>
  <c r="M2693" i="1"/>
  <c r="T2693" i="1" s="1"/>
  <c r="N2693" i="1"/>
  <c r="U2693" i="1" s="1"/>
  <c r="M2817" i="1"/>
  <c r="T2817" i="1" s="1"/>
  <c r="N2817" i="1"/>
  <c r="U2817" i="1" s="1"/>
  <c r="M2265" i="1"/>
  <c r="T2265" i="1" s="1"/>
  <c r="N2265" i="1"/>
  <c r="U2265" i="1" s="1"/>
  <c r="M649" i="1"/>
  <c r="T649" i="1" s="1"/>
  <c r="N649" i="1"/>
  <c r="U649" i="1" s="1"/>
  <c r="M787" i="1"/>
  <c r="T787" i="1" s="1"/>
  <c r="N787" i="1"/>
  <c r="U787" i="1" s="1"/>
  <c r="M2157" i="1"/>
  <c r="T2157" i="1" s="1"/>
  <c r="N2157" i="1"/>
  <c r="U2157" i="1" s="1"/>
  <c r="M2215" i="1"/>
  <c r="T2215" i="1" s="1"/>
  <c r="N2215" i="1"/>
  <c r="U2215" i="1" s="1"/>
  <c r="M1738" i="1"/>
  <c r="T1738" i="1" s="1"/>
  <c r="N1738" i="1"/>
  <c r="U1738" i="1" s="1"/>
  <c r="M347" i="1"/>
  <c r="T347" i="1" s="1"/>
  <c r="N347" i="1"/>
  <c r="U347" i="1" s="1"/>
  <c r="M2593" i="1"/>
  <c r="T2593" i="1" s="1"/>
  <c r="N2593" i="1"/>
  <c r="U2593" i="1" s="1"/>
  <c r="M650" i="1"/>
  <c r="T650" i="1" s="1"/>
  <c r="N650" i="1"/>
  <c r="U650" i="1" s="1"/>
  <c r="M384" i="1"/>
  <c r="T384" i="1" s="1"/>
  <c r="N384" i="1"/>
  <c r="U384" i="1" s="1"/>
  <c r="M487" i="1"/>
  <c r="T487" i="1" s="1"/>
  <c r="N487" i="1"/>
  <c r="U487" i="1" s="1"/>
  <c r="M1499" i="1"/>
  <c r="T1499" i="1" s="1"/>
  <c r="N1499" i="1"/>
  <c r="U1499" i="1" s="1"/>
  <c r="M2560" i="1"/>
  <c r="T2560" i="1" s="1"/>
  <c r="N2560" i="1"/>
  <c r="U2560" i="1" s="1"/>
  <c r="M1739" i="1"/>
  <c r="T1739" i="1" s="1"/>
  <c r="N1739" i="1"/>
  <c r="U1739" i="1" s="1"/>
  <c r="M2454" i="1"/>
  <c r="T2454" i="1" s="1"/>
  <c r="N2454" i="1"/>
  <c r="U2454" i="1" s="1"/>
  <c r="M722" i="1"/>
  <c r="T722" i="1" s="1"/>
  <c r="N722" i="1"/>
  <c r="U722" i="1" s="1"/>
  <c r="M2324" i="1"/>
  <c r="T2324" i="1" s="1"/>
  <c r="N2324" i="1"/>
  <c r="U2324" i="1" s="1"/>
  <c r="M2158" i="1"/>
  <c r="T2158" i="1" s="1"/>
  <c r="N2158" i="1"/>
  <c r="U2158" i="1" s="1"/>
  <c r="M2159" i="1"/>
  <c r="T2159" i="1" s="1"/>
  <c r="N2159" i="1"/>
  <c r="U2159" i="1" s="1"/>
  <c r="M2050" i="1"/>
  <c r="T2050" i="1" s="1"/>
  <c r="N2050" i="1"/>
  <c r="U2050" i="1" s="1"/>
  <c r="M788" i="1"/>
  <c r="T788" i="1" s="1"/>
  <c r="N788" i="1"/>
  <c r="U788" i="1" s="1"/>
  <c r="M1894" i="1"/>
  <c r="T1894" i="1" s="1"/>
  <c r="N1894" i="1"/>
  <c r="U1894" i="1" s="1"/>
  <c r="M1360" i="1"/>
  <c r="T1360" i="1" s="1"/>
  <c r="N1360" i="1"/>
  <c r="U1360" i="1" s="1"/>
  <c r="M2594" i="1"/>
  <c r="T2594" i="1" s="1"/>
  <c r="N2594" i="1"/>
  <c r="U2594" i="1" s="1"/>
  <c r="M1055" i="1"/>
  <c r="T1055" i="1" s="1"/>
  <c r="N1055" i="1"/>
  <c r="U1055" i="1" s="1"/>
  <c r="M597" i="1"/>
  <c r="T597" i="1" s="1"/>
  <c r="N597" i="1"/>
  <c r="U597" i="1" s="1"/>
  <c r="M1250" i="1"/>
  <c r="T1250" i="1" s="1"/>
  <c r="N1250" i="1"/>
  <c r="U1250" i="1" s="1"/>
  <c r="M1950" i="1"/>
  <c r="T1950" i="1" s="1"/>
  <c r="N1950" i="1"/>
  <c r="U1950" i="1" s="1"/>
  <c r="M959" i="1"/>
  <c r="T959" i="1" s="1"/>
  <c r="N959" i="1"/>
  <c r="U959" i="1" s="1"/>
  <c r="M1361" i="1"/>
  <c r="T1361" i="1" s="1"/>
  <c r="N1361" i="1"/>
  <c r="U1361" i="1" s="1"/>
  <c r="M651" i="1"/>
  <c r="T651" i="1" s="1"/>
  <c r="N651" i="1"/>
  <c r="U651" i="1" s="1"/>
  <c r="M1362" i="1"/>
  <c r="T1362" i="1" s="1"/>
  <c r="N1362" i="1"/>
  <c r="U1362" i="1" s="1"/>
  <c r="M1363" i="1"/>
  <c r="T1363" i="1" s="1"/>
  <c r="N1363" i="1"/>
  <c r="U1363" i="1" s="1"/>
  <c r="M1251" i="1"/>
  <c r="T1251" i="1" s="1"/>
  <c r="N1251" i="1"/>
  <c r="U1251" i="1" s="1"/>
  <c r="M2325" i="1"/>
  <c r="T2325" i="1" s="1"/>
  <c r="N2325" i="1"/>
  <c r="U2325" i="1" s="1"/>
  <c r="M2160" i="1"/>
  <c r="T2160" i="1" s="1"/>
  <c r="N2160" i="1"/>
  <c r="U2160" i="1" s="1"/>
  <c r="M1056" i="1"/>
  <c r="T1056" i="1" s="1"/>
  <c r="N1056" i="1"/>
  <c r="U1056" i="1" s="1"/>
  <c r="M1895" i="1"/>
  <c r="T1895" i="1" s="1"/>
  <c r="N1895" i="1"/>
  <c r="U1895" i="1" s="1"/>
  <c r="M2787" i="1"/>
  <c r="T2787" i="1" s="1"/>
  <c r="N2787" i="1"/>
  <c r="U2787" i="1" s="1"/>
  <c r="M1996" i="1"/>
  <c r="T1996" i="1" s="1"/>
  <c r="N1996" i="1"/>
  <c r="U1996" i="1" s="1"/>
  <c r="M1951" i="1"/>
  <c r="T1951" i="1" s="1"/>
  <c r="N1951" i="1"/>
  <c r="U1951" i="1" s="1"/>
  <c r="M1146" i="1"/>
  <c r="T1146" i="1" s="1"/>
  <c r="N1146" i="1"/>
  <c r="U1146" i="1" s="1"/>
  <c r="M1147" i="1"/>
  <c r="T1147" i="1" s="1"/>
  <c r="N1147" i="1"/>
  <c r="U1147" i="1" s="1"/>
  <c r="M2405" i="1"/>
  <c r="T2405" i="1" s="1"/>
  <c r="N2405" i="1"/>
  <c r="U2405" i="1" s="1"/>
  <c r="M865" i="1"/>
  <c r="T865" i="1" s="1"/>
  <c r="N865" i="1"/>
  <c r="U865" i="1" s="1"/>
  <c r="M2779" i="1"/>
  <c r="T2779" i="1" s="1"/>
  <c r="N2779" i="1"/>
  <c r="U2779" i="1" s="1"/>
  <c r="M2561" i="1"/>
  <c r="T2561" i="1" s="1"/>
  <c r="N2561" i="1"/>
  <c r="U2561" i="1" s="1"/>
  <c r="M2266" i="1"/>
  <c r="T2266" i="1" s="1"/>
  <c r="N2266" i="1"/>
  <c r="U2266" i="1" s="1"/>
  <c r="M1997" i="1"/>
  <c r="T1997" i="1" s="1"/>
  <c r="N1997" i="1"/>
  <c r="U1997" i="1" s="1"/>
  <c r="M540" i="1"/>
  <c r="T540" i="1" s="1"/>
  <c r="N540" i="1"/>
  <c r="U540" i="1" s="1"/>
  <c r="M1500" i="1"/>
  <c r="T1500" i="1" s="1"/>
  <c r="N1500" i="1"/>
  <c r="U1500" i="1" s="1"/>
  <c r="M488" i="1"/>
  <c r="T488" i="1" s="1"/>
  <c r="N488" i="1"/>
  <c r="U488" i="1" s="1"/>
  <c r="M541" i="1"/>
  <c r="T541" i="1" s="1"/>
  <c r="N541" i="1"/>
  <c r="U541" i="1" s="1"/>
  <c r="M2792" i="1"/>
  <c r="T2792" i="1" s="1"/>
  <c r="N2792" i="1"/>
  <c r="U2792" i="1" s="1"/>
  <c r="M1364" i="1"/>
  <c r="T1364" i="1" s="1"/>
  <c r="N1364" i="1"/>
  <c r="U1364" i="1" s="1"/>
  <c r="M1615" i="1"/>
  <c r="T1615" i="1" s="1"/>
  <c r="N1615" i="1"/>
  <c r="U1615" i="1" s="1"/>
  <c r="M1616" i="1"/>
  <c r="T1616" i="1" s="1"/>
  <c r="N1616" i="1"/>
  <c r="U1616" i="1" s="1"/>
  <c r="M789" i="1"/>
  <c r="T789" i="1" s="1"/>
  <c r="N789" i="1"/>
  <c r="U789" i="1" s="1"/>
  <c r="M2492" i="1"/>
  <c r="T2492" i="1" s="1"/>
  <c r="N2492" i="1"/>
  <c r="U2492" i="1" s="1"/>
  <c r="M1617" i="1"/>
  <c r="T1617" i="1" s="1"/>
  <c r="N1617" i="1"/>
  <c r="U1617" i="1" s="1"/>
  <c r="M415" i="1"/>
  <c r="T415" i="1" s="1"/>
  <c r="N415" i="1"/>
  <c r="U415" i="1" s="1"/>
  <c r="M1740" i="1"/>
  <c r="T1740" i="1" s="1"/>
  <c r="N1740" i="1"/>
  <c r="U1740" i="1" s="1"/>
  <c r="M1148" i="1"/>
  <c r="T1148" i="1" s="1"/>
  <c r="N1148" i="1"/>
  <c r="U1148" i="1" s="1"/>
  <c r="M1149" i="1"/>
  <c r="T1149" i="1" s="1"/>
  <c r="N1149" i="1"/>
  <c r="U1149" i="1" s="1"/>
  <c r="M2326" i="1"/>
  <c r="T2326" i="1" s="1"/>
  <c r="N2326" i="1"/>
  <c r="U2326" i="1" s="1"/>
  <c r="M790" i="1"/>
  <c r="T790" i="1" s="1"/>
  <c r="N790" i="1"/>
  <c r="U790" i="1" s="1"/>
  <c r="M1501" i="1"/>
  <c r="T1501" i="1" s="1"/>
  <c r="N1501" i="1"/>
  <c r="U1501" i="1" s="1"/>
  <c r="M69" i="1"/>
  <c r="T69" i="1" s="1"/>
  <c r="N69" i="1"/>
  <c r="U69" i="1" s="1"/>
  <c r="M2455" i="1"/>
  <c r="T2455" i="1" s="1"/>
  <c r="N2455" i="1"/>
  <c r="U2455" i="1" s="1"/>
  <c r="M2780" i="1"/>
  <c r="T2780" i="1" s="1"/>
  <c r="N2780" i="1"/>
  <c r="U2780" i="1" s="1"/>
  <c r="M1741" i="1"/>
  <c r="T1741" i="1" s="1"/>
  <c r="N1741" i="1"/>
  <c r="U1741" i="1" s="1"/>
  <c r="M1742" i="1"/>
  <c r="T1742" i="1" s="1"/>
  <c r="N1742" i="1"/>
  <c r="U1742" i="1" s="1"/>
  <c r="M866" i="1"/>
  <c r="T866" i="1" s="1"/>
  <c r="N866" i="1"/>
  <c r="U866" i="1" s="1"/>
  <c r="M867" i="1"/>
  <c r="T867" i="1" s="1"/>
  <c r="N867" i="1"/>
  <c r="U867" i="1" s="1"/>
  <c r="M1618" i="1"/>
  <c r="T1618" i="1" s="1"/>
  <c r="N1618" i="1"/>
  <c r="U1618" i="1" s="1"/>
  <c r="M960" i="1"/>
  <c r="T960" i="1" s="1"/>
  <c r="N960" i="1"/>
  <c r="U960" i="1" s="1"/>
  <c r="M164" i="1"/>
  <c r="T164" i="1" s="1"/>
  <c r="N164" i="1"/>
  <c r="U164" i="1" s="1"/>
  <c r="M542" i="1"/>
  <c r="T542" i="1" s="1"/>
  <c r="N542" i="1"/>
  <c r="U542" i="1" s="1"/>
  <c r="M961" i="1"/>
  <c r="T961" i="1" s="1"/>
  <c r="N961" i="1"/>
  <c r="U961" i="1" s="1"/>
  <c r="M1252" i="1"/>
  <c r="T1252" i="1" s="1"/>
  <c r="N1252" i="1"/>
  <c r="U1252" i="1" s="1"/>
  <c r="M1843" i="1"/>
  <c r="T1843" i="1" s="1"/>
  <c r="N1843" i="1"/>
  <c r="U1843" i="1" s="1"/>
  <c r="M723" i="1"/>
  <c r="T723" i="1" s="1"/>
  <c r="N723" i="1"/>
  <c r="U723" i="1" s="1"/>
  <c r="M791" i="1"/>
  <c r="T791" i="1" s="1"/>
  <c r="N791" i="1"/>
  <c r="U791" i="1" s="1"/>
  <c r="M598" i="1"/>
  <c r="T598" i="1" s="1"/>
  <c r="N598" i="1"/>
  <c r="U598" i="1" s="1"/>
  <c r="M1365" i="1"/>
  <c r="T1365" i="1" s="1"/>
  <c r="N1365" i="1"/>
  <c r="U1365" i="1" s="1"/>
  <c r="M214" i="1"/>
  <c r="T214" i="1" s="1"/>
  <c r="N214" i="1"/>
  <c r="U214" i="1" s="1"/>
  <c r="M2634" i="1"/>
  <c r="T2634" i="1" s="1"/>
  <c r="N2634" i="1"/>
  <c r="U2634" i="1" s="1"/>
  <c r="M868" i="1"/>
  <c r="T868" i="1" s="1"/>
  <c r="N868" i="1"/>
  <c r="U868" i="1" s="1"/>
  <c r="M2112" i="1"/>
  <c r="T2112" i="1" s="1"/>
  <c r="N2112" i="1"/>
  <c r="U2112" i="1" s="1"/>
  <c r="M1619" i="1"/>
  <c r="T1619" i="1" s="1"/>
  <c r="N1619" i="1"/>
  <c r="U1619" i="1" s="1"/>
  <c r="M416" i="1"/>
  <c r="T416" i="1" s="1"/>
  <c r="N416" i="1"/>
  <c r="U416" i="1" s="1"/>
  <c r="M237" i="1"/>
  <c r="T237" i="1" s="1"/>
  <c r="N237" i="1"/>
  <c r="U237" i="1" s="1"/>
  <c r="M2595" i="1"/>
  <c r="T2595" i="1" s="1"/>
  <c r="N2595" i="1"/>
  <c r="U2595" i="1" s="1"/>
  <c r="M2267" i="1"/>
  <c r="T2267" i="1" s="1"/>
  <c r="N2267" i="1"/>
  <c r="U2267" i="1" s="1"/>
  <c r="M1844" i="1"/>
  <c r="T1844" i="1" s="1"/>
  <c r="N1844" i="1"/>
  <c r="U1844" i="1" s="1"/>
  <c r="M417" i="1"/>
  <c r="T417" i="1" s="1"/>
  <c r="N417" i="1"/>
  <c r="U417" i="1" s="1"/>
  <c r="M962" i="1"/>
  <c r="T962" i="1" s="1"/>
  <c r="N962" i="1"/>
  <c r="U962" i="1" s="1"/>
  <c r="M1620" i="1"/>
  <c r="T1620" i="1" s="1"/>
  <c r="N1620" i="1"/>
  <c r="U1620" i="1" s="1"/>
  <c r="M1621" i="1"/>
  <c r="T1621" i="1" s="1"/>
  <c r="N1621" i="1"/>
  <c r="U1621" i="1" s="1"/>
  <c r="M320" i="1"/>
  <c r="T320" i="1" s="1"/>
  <c r="N320" i="1"/>
  <c r="U320" i="1" s="1"/>
  <c r="M2562" i="1"/>
  <c r="T2562" i="1" s="1"/>
  <c r="N2562" i="1"/>
  <c r="U2562" i="1" s="1"/>
  <c r="M869" i="1"/>
  <c r="T869" i="1" s="1"/>
  <c r="N869" i="1"/>
  <c r="U869" i="1" s="1"/>
  <c r="M2596" i="1"/>
  <c r="T2596" i="1" s="1"/>
  <c r="N2596" i="1"/>
  <c r="U2596" i="1" s="1"/>
  <c r="M2739" i="1"/>
  <c r="T2739" i="1" s="1"/>
  <c r="N2739" i="1"/>
  <c r="U2739" i="1" s="1"/>
  <c r="M2456" i="1"/>
  <c r="T2456" i="1" s="1"/>
  <c r="N2456" i="1"/>
  <c r="U2456" i="1" s="1"/>
  <c r="M256" i="1"/>
  <c r="T256" i="1" s="1"/>
  <c r="N256" i="1"/>
  <c r="U256" i="1" s="1"/>
  <c r="M2772" i="1"/>
  <c r="T2772" i="1" s="1"/>
  <c r="N2772" i="1"/>
  <c r="U2772" i="1" s="1"/>
  <c r="M2113" i="1"/>
  <c r="T2113" i="1" s="1"/>
  <c r="N2113" i="1"/>
  <c r="U2113" i="1" s="1"/>
  <c r="M1743" i="1"/>
  <c r="T1743" i="1" s="1"/>
  <c r="N1743" i="1"/>
  <c r="U1743" i="1" s="1"/>
  <c r="M1057" i="1"/>
  <c r="T1057" i="1" s="1"/>
  <c r="N1057" i="1"/>
  <c r="U1057" i="1" s="1"/>
  <c r="M1744" i="1"/>
  <c r="T1744" i="1" s="1"/>
  <c r="N1744" i="1"/>
  <c r="U1744" i="1" s="1"/>
  <c r="M2705" i="1"/>
  <c r="T2705" i="1" s="1"/>
  <c r="N2705" i="1"/>
  <c r="U2705" i="1" s="1"/>
  <c r="M1845" i="1"/>
  <c r="T1845" i="1" s="1"/>
  <c r="N1845" i="1"/>
  <c r="U1845" i="1" s="1"/>
  <c r="M489" i="1"/>
  <c r="T489" i="1" s="1"/>
  <c r="N489" i="1"/>
  <c r="U489" i="1" s="1"/>
  <c r="M2781" i="1"/>
  <c r="T2781" i="1" s="1"/>
  <c r="N2781" i="1"/>
  <c r="U2781" i="1" s="1"/>
  <c r="M2114" i="1"/>
  <c r="T2114" i="1" s="1"/>
  <c r="N2114" i="1"/>
  <c r="U2114" i="1" s="1"/>
  <c r="M792" i="1"/>
  <c r="T792" i="1" s="1"/>
  <c r="N792" i="1"/>
  <c r="U792" i="1" s="1"/>
  <c r="M2161" i="1"/>
  <c r="T2161" i="1" s="1"/>
  <c r="N2161" i="1"/>
  <c r="U2161" i="1" s="1"/>
  <c r="M490" i="1"/>
  <c r="T490" i="1" s="1"/>
  <c r="N490" i="1"/>
  <c r="U490" i="1" s="1"/>
  <c r="M348" i="1"/>
  <c r="T348" i="1" s="1"/>
  <c r="N348" i="1"/>
  <c r="U348" i="1" s="1"/>
  <c r="M1366" i="1"/>
  <c r="T1366" i="1" s="1"/>
  <c r="N1366" i="1"/>
  <c r="U1366" i="1" s="1"/>
  <c r="M724" i="1"/>
  <c r="T724" i="1" s="1"/>
  <c r="N724" i="1"/>
  <c r="U724" i="1" s="1"/>
  <c r="M418" i="1"/>
  <c r="T418" i="1" s="1"/>
  <c r="N418" i="1"/>
  <c r="U418" i="1" s="1"/>
  <c r="M2597" i="1"/>
  <c r="T2597" i="1" s="1"/>
  <c r="N2597" i="1"/>
  <c r="U2597" i="1" s="1"/>
  <c r="M2782" i="1"/>
  <c r="T2782" i="1" s="1"/>
  <c r="N2782" i="1"/>
  <c r="U2782" i="1" s="1"/>
  <c r="M215" i="1"/>
  <c r="T215" i="1" s="1"/>
  <c r="N215" i="1"/>
  <c r="U215" i="1" s="1"/>
  <c r="M1367" i="1"/>
  <c r="T1367" i="1" s="1"/>
  <c r="N1367" i="1"/>
  <c r="U1367" i="1" s="1"/>
  <c r="M2162" i="1"/>
  <c r="T2162" i="1" s="1"/>
  <c r="N2162" i="1"/>
  <c r="U2162" i="1" s="1"/>
  <c r="M445" i="1"/>
  <c r="T445" i="1" s="1"/>
  <c r="N445" i="1"/>
  <c r="U445" i="1" s="1"/>
  <c r="M419" i="1"/>
  <c r="T419" i="1" s="1"/>
  <c r="N419" i="1"/>
  <c r="U419" i="1" s="1"/>
  <c r="M543" i="1"/>
  <c r="T543" i="1" s="1"/>
  <c r="N543" i="1"/>
  <c r="U543" i="1" s="1"/>
  <c r="M2406" i="1"/>
  <c r="T2406" i="1" s="1"/>
  <c r="N2406" i="1"/>
  <c r="U2406" i="1" s="1"/>
  <c r="M1368" i="1"/>
  <c r="T1368" i="1" s="1"/>
  <c r="N1368" i="1"/>
  <c r="U1368" i="1" s="1"/>
  <c r="M2528" i="1"/>
  <c r="T2528" i="1" s="1"/>
  <c r="N2528" i="1"/>
  <c r="U2528" i="1" s="1"/>
  <c r="M1369" i="1"/>
  <c r="T1369" i="1" s="1"/>
  <c r="N1369" i="1"/>
  <c r="U1369" i="1" s="1"/>
  <c r="M652" i="1"/>
  <c r="T652" i="1" s="1"/>
  <c r="N652" i="1"/>
  <c r="U652" i="1" s="1"/>
  <c r="M963" i="1"/>
  <c r="T963" i="1" s="1"/>
  <c r="N963" i="1"/>
  <c r="U963" i="1" s="1"/>
  <c r="M2163" i="1"/>
  <c r="T2163" i="1" s="1"/>
  <c r="N2163" i="1"/>
  <c r="U2163" i="1" s="1"/>
  <c r="M870" i="1"/>
  <c r="T870" i="1" s="1"/>
  <c r="N870" i="1"/>
  <c r="U870" i="1" s="1"/>
  <c r="M871" i="1"/>
  <c r="T871" i="1" s="1"/>
  <c r="N871" i="1"/>
  <c r="U871" i="1" s="1"/>
  <c r="M544" i="1"/>
  <c r="T544" i="1" s="1"/>
  <c r="N544" i="1"/>
  <c r="U544" i="1" s="1"/>
  <c r="M1622" i="1"/>
  <c r="T1622" i="1" s="1"/>
  <c r="N1622" i="1"/>
  <c r="U1622" i="1" s="1"/>
  <c r="M2216" i="1"/>
  <c r="T2216" i="1" s="1"/>
  <c r="N2216" i="1"/>
  <c r="U2216" i="1" s="1"/>
  <c r="M165" i="1"/>
  <c r="T165" i="1" s="1"/>
  <c r="N165" i="1"/>
  <c r="U165" i="1" s="1"/>
  <c r="M88" i="1"/>
  <c r="T88" i="1" s="1"/>
  <c r="N88" i="1"/>
  <c r="U88" i="1" s="1"/>
  <c r="M2598" i="1"/>
  <c r="T2598" i="1" s="1"/>
  <c r="N2598" i="1"/>
  <c r="U2598" i="1" s="1"/>
  <c r="M964" i="1"/>
  <c r="T964" i="1" s="1"/>
  <c r="N964" i="1"/>
  <c r="U964" i="1" s="1"/>
  <c r="M725" i="1"/>
  <c r="T725" i="1" s="1"/>
  <c r="N725" i="1"/>
  <c r="U725" i="1" s="1"/>
  <c r="M545" i="1"/>
  <c r="T545" i="1" s="1"/>
  <c r="N545" i="1"/>
  <c r="U545" i="1" s="1"/>
  <c r="M546" i="1"/>
  <c r="T546" i="1" s="1"/>
  <c r="N546" i="1"/>
  <c r="U546" i="1" s="1"/>
  <c r="M793" i="1"/>
  <c r="T793" i="1" s="1"/>
  <c r="N793" i="1"/>
  <c r="U793" i="1" s="1"/>
  <c r="M2493" i="1"/>
  <c r="T2493" i="1" s="1"/>
  <c r="N2493" i="1"/>
  <c r="U2493" i="1" s="1"/>
  <c r="M182" i="1"/>
  <c r="T182" i="1" s="1"/>
  <c r="N182" i="1"/>
  <c r="U182" i="1" s="1"/>
  <c r="M491" i="1"/>
  <c r="T491" i="1" s="1"/>
  <c r="N491" i="1"/>
  <c r="U491" i="1" s="1"/>
  <c r="M653" i="1"/>
  <c r="T653" i="1" s="1"/>
  <c r="N653" i="1"/>
  <c r="U653" i="1" s="1"/>
  <c r="M420" i="1"/>
  <c r="T420" i="1" s="1"/>
  <c r="N420" i="1"/>
  <c r="U420" i="1" s="1"/>
  <c r="M794" i="1"/>
  <c r="T794" i="1" s="1"/>
  <c r="N794" i="1"/>
  <c r="U794" i="1" s="1"/>
  <c r="M2164" i="1"/>
  <c r="T2164" i="1" s="1"/>
  <c r="N2164" i="1"/>
  <c r="U2164" i="1" s="1"/>
  <c r="M301" i="1"/>
  <c r="T301" i="1" s="1"/>
  <c r="N301" i="1"/>
  <c r="U301" i="1" s="1"/>
  <c r="M1150" i="1"/>
  <c r="T1150" i="1" s="1"/>
  <c r="N1150" i="1"/>
  <c r="U1150" i="1" s="1"/>
  <c r="M2457" i="1"/>
  <c r="T2457" i="1" s="1"/>
  <c r="N2457" i="1"/>
  <c r="U2457" i="1" s="1"/>
  <c r="M1151" i="1"/>
  <c r="T1151" i="1" s="1"/>
  <c r="N1151" i="1"/>
  <c r="U1151" i="1" s="1"/>
  <c r="M1896" i="1"/>
  <c r="T1896" i="1" s="1"/>
  <c r="N1896" i="1"/>
  <c r="U1896" i="1" s="1"/>
  <c r="M1846" i="1"/>
  <c r="T1846" i="1" s="1"/>
  <c r="N1846" i="1"/>
  <c r="U1846" i="1" s="1"/>
  <c r="M872" i="1"/>
  <c r="T872" i="1" s="1"/>
  <c r="N872" i="1"/>
  <c r="U872" i="1" s="1"/>
  <c r="M321" i="1"/>
  <c r="T321" i="1" s="1"/>
  <c r="N321" i="1"/>
  <c r="U321" i="1" s="1"/>
  <c r="M1847" i="1"/>
  <c r="T1847" i="1" s="1"/>
  <c r="N1847" i="1"/>
  <c r="U1847" i="1" s="1"/>
  <c r="M2599" i="1"/>
  <c r="T2599" i="1" s="1"/>
  <c r="N2599" i="1"/>
  <c r="U2599" i="1" s="1"/>
  <c r="M654" i="1"/>
  <c r="T654" i="1" s="1"/>
  <c r="N654" i="1"/>
  <c r="U654" i="1" s="1"/>
  <c r="M2719" i="1"/>
  <c r="T2719" i="1" s="1"/>
  <c r="N2719" i="1"/>
  <c r="U2719" i="1" s="1"/>
  <c r="M1058" i="1"/>
  <c r="T1058" i="1" s="1"/>
  <c r="N1058" i="1"/>
  <c r="U1058" i="1" s="1"/>
  <c r="M2051" i="1"/>
  <c r="T2051" i="1" s="1"/>
  <c r="N2051" i="1"/>
  <c r="U2051" i="1" s="1"/>
  <c r="M1952" i="1"/>
  <c r="T1952" i="1" s="1"/>
  <c r="N1952" i="1"/>
  <c r="U1952" i="1" s="1"/>
  <c r="M1152" i="1"/>
  <c r="T1152" i="1" s="1"/>
  <c r="N1152" i="1"/>
  <c r="U1152" i="1" s="1"/>
  <c r="M1998" i="1"/>
  <c r="T1998" i="1" s="1"/>
  <c r="N1998" i="1"/>
  <c r="U1998" i="1" s="1"/>
  <c r="M655" i="1"/>
  <c r="T655" i="1" s="1"/>
  <c r="N655" i="1"/>
  <c r="U655" i="1" s="1"/>
  <c r="M1370" i="1"/>
  <c r="T1370" i="1" s="1"/>
  <c r="N1370" i="1"/>
  <c r="U1370" i="1" s="1"/>
  <c r="M1745" i="1"/>
  <c r="T1745" i="1" s="1"/>
  <c r="N1745" i="1"/>
  <c r="U1745" i="1" s="1"/>
  <c r="M1897" i="1"/>
  <c r="T1897" i="1" s="1"/>
  <c r="N1897" i="1"/>
  <c r="U1897" i="1" s="1"/>
  <c r="M2694" i="1"/>
  <c r="T2694" i="1" s="1"/>
  <c r="N2694" i="1"/>
  <c r="U2694" i="1" s="1"/>
  <c r="M2365" i="1"/>
  <c r="T2365" i="1" s="1"/>
  <c r="N2365" i="1"/>
  <c r="U2365" i="1" s="1"/>
  <c r="M656" i="1"/>
  <c r="T656" i="1" s="1"/>
  <c r="N656" i="1"/>
  <c r="U656" i="1" s="1"/>
  <c r="M2165" i="1"/>
  <c r="T2165" i="1" s="1"/>
  <c r="N2165" i="1"/>
  <c r="U2165" i="1" s="1"/>
  <c r="M1371" i="1"/>
  <c r="T1371" i="1" s="1"/>
  <c r="N1371" i="1"/>
  <c r="U1371" i="1" s="1"/>
  <c r="M89" i="1"/>
  <c r="T89" i="1" s="1"/>
  <c r="N89" i="1"/>
  <c r="U89" i="1" s="1"/>
  <c r="M1898" i="1"/>
  <c r="T1898" i="1" s="1"/>
  <c r="N1898" i="1"/>
  <c r="U1898" i="1" s="1"/>
  <c r="M1899" i="1"/>
  <c r="T1899" i="1" s="1"/>
  <c r="N1899" i="1"/>
  <c r="U1899" i="1" s="1"/>
  <c r="M2494" i="1"/>
  <c r="T2494" i="1" s="1"/>
  <c r="N2494" i="1"/>
  <c r="U2494" i="1" s="1"/>
  <c r="M2052" i="1"/>
  <c r="T2052" i="1" s="1"/>
  <c r="N2052" i="1"/>
  <c r="U2052" i="1" s="1"/>
  <c r="M795" i="1"/>
  <c r="T795" i="1" s="1"/>
  <c r="N795" i="1"/>
  <c r="U795" i="1" s="1"/>
  <c r="M1372" i="1"/>
  <c r="T1372" i="1" s="1"/>
  <c r="N1372" i="1"/>
  <c r="U1372" i="1" s="1"/>
  <c r="M492" i="1"/>
  <c r="T492" i="1" s="1"/>
  <c r="N492" i="1"/>
  <c r="U492" i="1" s="1"/>
  <c r="M2695" i="1"/>
  <c r="T2695" i="1" s="1"/>
  <c r="N2695" i="1"/>
  <c r="U2695" i="1" s="1"/>
  <c r="M796" i="1"/>
  <c r="T796" i="1" s="1"/>
  <c r="N796" i="1"/>
  <c r="U796" i="1" s="1"/>
  <c r="M726" i="1"/>
  <c r="T726" i="1" s="1"/>
  <c r="N726" i="1"/>
  <c r="U726" i="1" s="1"/>
  <c r="M2658" i="1"/>
  <c r="T2658" i="1" s="1"/>
  <c r="N2658" i="1"/>
  <c r="U2658" i="1" s="1"/>
  <c r="M2765" i="1"/>
  <c r="T2765" i="1" s="1"/>
  <c r="N2765" i="1"/>
  <c r="U2765" i="1" s="1"/>
  <c r="M1253" i="1"/>
  <c r="T1253" i="1" s="1"/>
  <c r="N1253" i="1"/>
  <c r="U1253" i="1" s="1"/>
  <c r="M2327" i="1"/>
  <c r="T2327" i="1" s="1"/>
  <c r="N2327" i="1"/>
  <c r="U2327" i="1" s="1"/>
  <c r="M873" i="1"/>
  <c r="T873" i="1" s="1"/>
  <c r="N873" i="1"/>
  <c r="U873" i="1" s="1"/>
  <c r="M1153" i="1"/>
  <c r="T1153" i="1" s="1"/>
  <c r="N1153" i="1"/>
  <c r="U1153" i="1" s="1"/>
  <c r="M965" i="1"/>
  <c r="T965" i="1" s="1"/>
  <c r="N965" i="1"/>
  <c r="U965" i="1" s="1"/>
  <c r="M2696" i="1"/>
  <c r="T2696" i="1" s="1"/>
  <c r="N2696" i="1"/>
  <c r="U2696" i="1" s="1"/>
  <c r="M1953" i="1"/>
  <c r="T1953" i="1" s="1"/>
  <c r="N1953" i="1"/>
  <c r="U1953" i="1" s="1"/>
  <c r="M1502" i="1"/>
  <c r="T1502" i="1" s="1"/>
  <c r="N1502" i="1"/>
  <c r="U1502" i="1" s="1"/>
  <c r="M1373" i="1"/>
  <c r="T1373" i="1" s="1"/>
  <c r="N1373" i="1"/>
  <c r="U1373" i="1" s="1"/>
  <c r="M2217" i="1"/>
  <c r="T2217" i="1" s="1"/>
  <c r="N2217" i="1"/>
  <c r="U2217" i="1" s="1"/>
  <c r="M142" i="1"/>
  <c r="T142" i="1" s="1"/>
  <c r="N142" i="1"/>
  <c r="U142" i="1" s="1"/>
  <c r="M80" i="1"/>
  <c r="T80" i="1" s="1"/>
  <c r="N80" i="1"/>
  <c r="U80" i="1" s="1"/>
  <c r="M1374" i="1"/>
  <c r="T1374" i="1" s="1"/>
  <c r="N1374" i="1"/>
  <c r="U1374" i="1" s="1"/>
  <c r="M2563" i="1"/>
  <c r="T2563" i="1" s="1"/>
  <c r="N2563" i="1"/>
  <c r="U2563" i="1" s="1"/>
  <c r="M446" i="1"/>
  <c r="T446" i="1" s="1"/>
  <c r="N446" i="1"/>
  <c r="U446" i="1" s="1"/>
  <c r="M2706" i="1"/>
  <c r="T2706" i="1" s="1"/>
  <c r="N2706" i="1"/>
  <c r="U2706" i="1" s="1"/>
  <c r="M34" i="1"/>
  <c r="T34" i="1" s="1"/>
  <c r="N34" i="1"/>
  <c r="U34" i="1" s="1"/>
  <c r="M1154" i="1"/>
  <c r="T1154" i="1" s="1"/>
  <c r="N1154" i="1"/>
  <c r="U1154" i="1" s="1"/>
  <c r="M385" i="1"/>
  <c r="T385" i="1" s="1"/>
  <c r="N385" i="1"/>
  <c r="U385" i="1" s="1"/>
  <c r="M874" i="1"/>
  <c r="T874" i="1" s="1"/>
  <c r="N874" i="1"/>
  <c r="U874" i="1" s="1"/>
  <c r="M238" i="1"/>
  <c r="T238" i="1" s="1"/>
  <c r="N238" i="1"/>
  <c r="U238" i="1" s="1"/>
  <c r="M447" i="1"/>
  <c r="T447" i="1" s="1"/>
  <c r="N447" i="1"/>
  <c r="U447" i="1" s="1"/>
  <c r="M1375" i="1"/>
  <c r="T1375" i="1" s="1"/>
  <c r="N1375" i="1"/>
  <c r="U1375" i="1" s="1"/>
  <c r="M1503" i="1"/>
  <c r="T1503" i="1" s="1"/>
  <c r="N1503" i="1"/>
  <c r="U1503" i="1" s="1"/>
  <c r="M1623" i="1"/>
  <c r="T1623" i="1" s="1"/>
  <c r="N1623" i="1"/>
  <c r="U1623" i="1" s="1"/>
  <c r="M727" i="1"/>
  <c r="T727" i="1" s="1"/>
  <c r="N727" i="1"/>
  <c r="U727" i="1" s="1"/>
  <c r="M1376" i="1"/>
  <c r="T1376" i="1" s="1"/>
  <c r="N1376" i="1"/>
  <c r="U1376" i="1" s="1"/>
  <c r="M11" i="1"/>
  <c r="T11" i="1" s="1"/>
  <c r="N11" i="1"/>
  <c r="U11" i="1" s="1"/>
  <c r="M1377" i="1"/>
  <c r="T1377" i="1" s="1"/>
  <c r="N1377" i="1"/>
  <c r="U1377" i="1" s="1"/>
  <c r="M27" i="1"/>
  <c r="T27" i="1" s="1"/>
  <c r="N27" i="1"/>
  <c r="U27" i="1" s="1"/>
  <c r="M1999" i="1"/>
  <c r="T1999" i="1" s="1"/>
  <c r="N1999" i="1"/>
  <c r="U1999" i="1" s="1"/>
  <c r="M657" i="1"/>
  <c r="T657" i="1" s="1"/>
  <c r="N657" i="1"/>
  <c r="U657" i="1" s="1"/>
  <c r="M2000" i="1"/>
  <c r="T2000" i="1" s="1"/>
  <c r="N2000" i="1"/>
  <c r="U2000" i="1" s="1"/>
  <c r="M493" i="1"/>
  <c r="T493" i="1" s="1"/>
  <c r="N493" i="1"/>
  <c r="U493" i="1" s="1"/>
  <c r="M1954" i="1"/>
  <c r="T1954" i="1" s="1"/>
  <c r="N1954" i="1"/>
  <c r="U1954" i="1" s="1"/>
  <c r="M966" i="1"/>
  <c r="T966" i="1" s="1"/>
  <c r="N966" i="1"/>
  <c r="U966" i="1" s="1"/>
  <c r="M875" i="1"/>
  <c r="T875" i="1" s="1"/>
  <c r="N875" i="1"/>
  <c r="U875" i="1" s="1"/>
  <c r="M2053" i="1"/>
  <c r="T2053" i="1" s="1"/>
  <c r="N2053" i="1"/>
  <c r="U2053" i="1" s="1"/>
  <c r="M2115" i="1"/>
  <c r="T2115" i="1" s="1"/>
  <c r="N2115" i="1"/>
  <c r="U2115" i="1" s="1"/>
  <c r="M728" i="1"/>
  <c r="T728" i="1" s="1"/>
  <c r="N728" i="1"/>
  <c r="U728" i="1" s="1"/>
  <c r="M239" i="1"/>
  <c r="T239" i="1" s="1"/>
  <c r="N239" i="1"/>
  <c r="U239" i="1" s="1"/>
  <c r="M729" i="1"/>
  <c r="T729" i="1" s="1"/>
  <c r="N729" i="1"/>
  <c r="U729" i="1" s="1"/>
  <c r="M1848" i="1"/>
  <c r="T1848" i="1" s="1"/>
  <c r="N1848" i="1"/>
  <c r="U1848" i="1" s="1"/>
  <c r="M1254" i="1"/>
  <c r="T1254" i="1" s="1"/>
  <c r="N1254" i="1"/>
  <c r="U1254" i="1" s="1"/>
  <c r="M1155" i="1"/>
  <c r="T1155" i="1" s="1"/>
  <c r="N1155" i="1"/>
  <c r="U1155" i="1" s="1"/>
  <c r="M198" i="1"/>
  <c r="T198" i="1" s="1"/>
  <c r="N198" i="1"/>
  <c r="U198" i="1" s="1"/>
  <c r="M276" i="1"/>
  <c r="T276" i="1" s="1"/>
  <c r="N276" i="1"/>
  <c r="U276" i="1" s="1"/>
  <c r="M1378" i="1"/>
  <c r="T1378" i="1" s="1"/>
  <c r="N1378" i="1"/>
  <c r="U1378" i="1" s="1"/>
  <c r="M1059" i="1"/>
  <c r="T1059" i="1" s="1"/>
  <c r="N1059" i="1"/>
  <c r="U1059" i="1" s="1"/>
  <c r="M1504" i="1"/>
  <c r="T1504" i="1" s="1"/>
  <c r="N1504" i="1"/>
  <c r="U1504" i="1" s="1"/>
  <c r="M302" i="1"/>
  <c r="T302" i="1" s="1"/>
  <c r="N302" i="1"/>
  <c r="U302" i="1" s="1"/>
  <c r="M730" i="1"/>
  <c r="T730" i="1" s="1"/>
  <c r="N730" i="1"/>
  <c r="U730" i="1" s="1"/>
  <c r="M166" i="1"/>
  <c r="T166" i="1" s="1"/>
  <c r="N166" i="1"/>
  <c r="U166" i="1" s="1"/>
  <c r="M797" i="1"/>
  <c r="T797" i="1" s="1"/>
  <c r="N797" i="1"/>
  <c r="U797" i="1" s="1"/>
  <c r="M798" i="1"/>
  <c r="T798" i="1" s="1"/>
  <c r="N798" i="1"/>
  <c r="U798" i="1" s="1"/>
  <c r="M658" i="1"/>
  <c r="T658" i="1" s="1"/>
  <c r="N658" i="1"/>
  <c r="U658" i="1" s="1"/>
  <c r="M349" i="1"/>
  <c r="T349" i="1" s="1"/>
  <c r="N349" i="1"/>
  <c r="U349" i="1" s="1"/>
  <c r="M1060" i="1"/>
  <c r="T1060" i="1" s="1"/>
  <c r="N1060" i="1"/>
  <c r="U1060" i="1" s="1"/>
  <c r="M799" i="1"/>
  <c r="T799" i="1" s="1"/>
  <c r="N799" i="1"/>
  <c r="U799" i="1" s="1"/>
  <c r="M167" i="1"/>
  <c r="T167" i="1" s="1"/>
  <c r="N167" i="1"/>
  <c r="U167" i="1" s="1"/>
  <c r="M1255" i="1"/>
  <c r="T1255" i="1" s="1"/>
  <c r="N1255" i="1"/>
  <c r="U1255" i="1" s="1"/>
  <c r="M800" i="1"/>
  <c r="T800" i="1" s="1"/>
  <c r="N800" i="1"/>
  <c r="U800" i="1" s="1"/>
  <c r="M1256" i="1"/>
  <c r="T1256" i="1" s="1"/>
  <c r="N1256" i="1"/>
  <c r="U1256" i="1" s="1"/>
  <c r="M967" i="1"/>
  <c r="T967" i="1" s="1"/>
  <c r="N967" i="1"/>
  <c r="U967" i="1" s="1"/>
  <c r="M659" i="1"/>
  <c r="T659" i="1" s="1"/>
  <c r="N659" i="1"/>
  <c r="U659" i="1" s="1"/>
  <c r="M2166" i="1"/>
  <c r="T2166" i="1" s="1"/>
  <c r="N2166" i="1"/>
  <c r="U2166" i="1" s="1"/>
  <c r="M876" i="1"/>
  <c r="T876" i="1" s="1"/>
  <c r="N876" i="1"/>
  <c r="U876" i="1" s="1"/>
  <c r="M70" i="1"/>
  <c r="T70" i="1" s="1"/>
  <c r="N70" i="1"/>
  <c r="U70" i="1" s="1"/>
  <c r="M2529" i="1"/>
  <c r="T2529" i="1" s="1"/>
  <c r="N2529" i="1"/>
  <c r="U2529" i="1" s="1"/>
  <c r="M2268" i="1"/>
  <c r="T2268" i="1" s="1"/>
  <c r="N2268" i="1"/>
  <c r="U2268" i="1" s="1"/>
  <c r="M1061" i="1"/>
  <c r="T1061" i="1" s="1"/>
  <c r="N1061" i="1"/>
  <c r="U1061" i="1" s="1"/>
  <c r="M1257" i="1"/>
  <c r="T1257" i="1" s="1"/>
  <c r="N1257" i="1"/>
  <c r="U1257" i="1" s="1"/>
  <c r="M599" i="1"/>
  <c r="T599" i="1" s="1"/>
  <c r="N599" i="1"/>
  <c r="U599" i="1" s="1"/>
  <c r="M731" i="1"/>
  <c r="T731" i="1" s="1"/>
  <c r="N731" i="1"/>
  <c r="U731" i="1" s="1"/>
  <c r="M1505" i="1"/>
  <c r="T1505" i="1" s="1"/>
  <c r="N1505" i="1"/>
  <c r="U1505" i="1" s="1"/>
  <c r="M600" i="1"/>
  <c r="T600" i="1" s="1"/>
  <c r="N600" i="1"/>
  <c r="U600" i="1" s="1"/>
  <c r="M1156" i="1"/>
  <c r="T1156" i="1" s="1"/>
  <c r="N1156" i="1"/>
  <c r="U1156" i="1" s="1"/>
  <c r="M1506" i="1"/>
  <c r="T1506" i="1" s="1"/>
  <c r="N1506" i="1"/>
  <c r="U1506" i="1" s="1"/>
  <c r="M877" i="1"/>
  <c r="T877" i="1" s="1"/>
  <c r="N877" i="1"/>
  <c r="U877" i="1" s="1"/>
  <c r="M601" i="1"/>
  <c r="T601" i="1" s="1"/>
  <c r="N601" i="1"/>
  <c r="U601" i="1" s="1"/>
  <c r="M2564" i="1"/>
  <c r="T2564" i="1" s="1"/>
  <c r="N2564" i="1"/>
  <c r="U2564" i="1" s="1"/>
  <c r="M1062" i="1"/>
  <c r="T1062" i="1" s="1"/>
  <c r="N1062" i="1"/>
  <c r="U1062" i="1" s="1"/>
  <c r="M1507" i="1"/>
  <c r="T1507" i="1" s="1"/>
  <c r="N1507" i="1"/>
  <c r="U1507" i="1" s="1"/>
  <c r="M1624" i="1"/>
  <c r="T1624" i="1" s="1"/>
  <c r="N1624" i="1"/>
  <c r="U1624" i="1" s="1"/>
  <c r="M2366" i="1"/>
  <c r="T2366" i="1" s="1"/>
  <c r="N2366" i="1"/>
  <c r="U2366" i="1" s="1"/>
  <c r="M386" i="1"/>
  <c r="T386" i="1" s="1"/>
  <c r="N386" i="1"/>
  <c r="U386" i="1" s="1"/>
  <c r="M801" i="1"/>
  <c r="T801" i="1" s="1"/>
  <c r="N801" i="1"/>
  <c r="U801" i="1" s="1"/>
  <c r="M1849" i="1"/>
  <c r="T1849" i="1" s="1"/>
  <c r="N1849" i="1"/>
  <c r="U1849" i="1" s="1"/>
  <c r="M968" i="1"/>
  <c r="T968" i="1" s="1"/>
  <c r="N968" i="1"/>
  <c r="U968" i="1" s="1"/>
  <c r="M802" i="1"/>
  <c r="T802" i="1" s="1"/>
  <c r="N802" i="1"/>
  <c r="U802" i="1" s="1"/>
  <c r="M878" i="1"/>
  <c r="T878" i="1" s="1"/>
  <c r="N878" i="1"/>
  <c r="U878" i="1" s="1"/>
  <c r="M660" i="1"/>
  <c r="T660" i="1" s="1"/>
  <c r="N660" i="1"/>
  <c r="U660" i="1" s="1"/>
  <c r="M1746" i="1"/>
  <c r="T1746" i="1" s="1"/>
  <c r="N1746" i="1"/>
  <c r="U1746" i="1" s="1"/>
  <c r="M2054" i="1"/>
  <c r="T2054" i="1" s="1"/>
  <c r="N2054" i="1"/>
  <c r="U2054" i="1" s="1"/>
  <c r="M1379" i="1"/>
  <c r="T1379" i="1" s="1"/>
  <c r="N1379" i="1"/>
  <c r="U1379" i="1" s="1"/>
  <c r="M602" i="1"/>
  <c r="T602" i="1" s="1"/>
  <c r="N602" i="1"/>
  <c r="U602" i="1" s="1"/>
  <c r="M2707" i="1"/>
  <c r="T2707" i="1" s="1"/>
  <c r="N2707" i="1"/>
  <c r="U2707" i="1" s="1"/>
  <c r="M1380" i="1"/>
  <c r="T1380" i="1" s="1"/>
  <c r="N1380" i="1"/>
  <c r="U1380" i="1" s="1"/>
  <c r="M1850" i="1"/>
  <c r="T1850" i="1" s="1"/>
  <c r="N1850" i="1"/>
  <c r="U1850" i="1" s="1"/>
  <c r="M2427" i="1"/>
  <c r="T2427" i="1" s="1"/>
  <c r="N2427" i="1"/>
  <c r="U2427" i="1" s="1"/>
  <c r="M240" i="1"/>
  <c r="T240" i="1" s="1"/>
  <c r="N240" i="1"/>
  <c r="U240" i="1" s="1"/>
  <c r="M1851" i="1"/>
  <c r="T1851" i="1" s="1"/>
  <c r="N1851" i="1"/>
  <c r="U1851" i="1" s="1"/>
  <c r="M1157" i="1"/>
  <c r="T1157" i="1" s="1"/>
  <c r="N1157" i="1"/>
  <c r="U1157" i="1" s="1"/>
  <c r="M1747" i="1"/>
  <c r="T1747" i="1" s="1"/>
  <c r="N1747" i="1"/>
  <c r="U1747" i="1" s="1"/>
  <c r="M90" i="1"/>
  <c r="T90" i="1" s="1"/>
  <c r="N90" i="1"/>
  <c r="U90" i="1" s="1"/>
  <c r="M1508" i="1"/>
  <c r="T1508" i="1" s="1"/>
  <c r="N1508" i="1"/>
  <c r="U1508" i="1" s="1"/>
  <c r="M2458" i="1"/>
  <c r="T2458" i="1" s="1"/>
  <c r="N2458" i="1"/>
  <c r="U2458" i="1" s="1"/>
  <c r="M2218" i="1"/>
  <c r="T2218" i="1" s="1"/>
  <c r="N2218" i="1"/>
  <c r="U2218" i="1" s="1"/>
  <c r="M1509" i="1"/>
  <c r="T1509" i="1" s="1"/>
  <c r="N1509" i="1"/>
  <c r="U1509" i="1" s="1"/>
  <c r="M879" i="1"/>
  <c r="T879" i="1" s="1"/>
  <c r="N879" i="1"/>
  <c r="U879" i="1" s="1"/>
  <c r="M2269" i="1"/>
  <c r="T2269" i="1" s="1"/>
  <c r="N2269" i="1"/>
  <c r="U2269" i="1" s="1"/>
  <c r="M2708" i="1"/>
  <c r="T2708" i="1" s="1"/>
  <c r="N2708" i="1"/>
  <c r="U2708" i="1" s="1"/>
  <c r="M1748" i="1"/>
  <c r="T1748" i="1" s="1"/>
  <c r="N1748" i="1"/>
  <c r="U1748" i="1" s="1"/>
  <c r="M91" i="1"/>
  <c r="T91" i="1" s="1"/>
  <c r="N91" i="1"/>
  <c r="U91" i="1" s="1"/>
  <c r="M2495" i="1"/>
  <c r="T2495" i="1" s="1"/>
  <c r="N2495" i="1"/>
  <c r="U2495" i="1" s="1"/>
  <c r="M1158" i="1"/>
  <c r="T1158" i="1" s="1"/>
  <c r="N1158" i="1"/>
  <c r="U1158" i="1" s="1"/>
  <c r="M1955" i="1"/>
  <c r="T1955" i="1" s="1"/>
  <c r="N1955" i="1"/>
  <c r="U1955" i="1" s="1"/>
  <c r="M2496" i="1"/>
  <c r="T2496" i="1" s="1"/>
  <c r="N2496" i="1"/>
  <c r="U2496" i="1" s="1"/>
  <c r="M1749" i="1"/>
  <c r="T1749" i="1" s="1"/>
  <c r="N1749" i="1"/>
  <c r="U1749" i="1" s="1"/>
  <c r="M1258" i="1"/>
  <c r="T1258" i="1" s="1"/>
  <c r="N1258" i="1"/>
  <c r="U1258" i="1" s="1"/>
  <c r="M1159" i="1"/>
  <c r="T1159" i="1" s="1"/>
  <c r="N1159" i="1"/>
  <c r="U1159" i="1" s="1"/>
  <c r="M1750" i="1"/>
  <c r="T1750" i="1" s="1"/>
  <c r="N1750" i="1"/>
  <c r="U1750" i="1" s="1"/>
  <c r="M2116" i="1"/>
  <c r="T2116" i="1" s="1"/>
  <c r="N2116" i="1"/>
  <c r="U2116" i="1" s="1"/>
  <c r="M1751" i="1"/>
  <c r="T1751" i="1" s="1"/>
  <c r="N1751" i="1"/>
  <c r="U1751" i="1" s="1"/>
  <c r="M1752" i="1"/>
  <c r="T1752" i="1" s="1"/>
  <c r="N1752" i="1"/>
  <c r="U1752" i="1" s="1"/>
  <c r="M1753" i="1"/>
  <c r="T1753" i="1" s="1"/>
  <c r="N1753" i="1"/>
  <c r="U1753" i="1" s="1"/>
  <c r="M2219" i="1"/>
  <c r="T2219" i="1" s="1"/>
  <c r="N2219" i="1"/>
  <c r="U2219" i="1" s="1"/>
  <c r="M1754" i="1"/>
  <c r="T1754" i="1" s="1"/>
  <c r="N1754" i="1"/>
  <c r="U1754" i="1" s="1"/>
  <c r="M1755" i="1"/>
  <c r="T1755" i="1" s="1"/>
  <c r="N1755" i="1"/>
  <c r="U1755" i="1" s="1"/>
  <c r="M2459" i="1"/>
  <c r="T2459" i="1" s="1"/>
  <c r="N2459" i="1"/>
  <c r="U2459" i="1" s="1"/>
  <c r="M1259" i="1"/>
  <c r="T1259" i="1" s="1"/>
  <c r="N1259" i="1"/>
  <c r="U1259" i="1" s="1"/>
  <c r="M1510" i="1"/>
  <c r="T1510" i="1" s="1"/>
  <c r="N1510" i="1"/>
  <c r="U1510" i="1" s="1"/>
  <c r="M1381" i="1"/>
  <c r="T1381" i="1" s="1"/>
  <c r="N1381" i="1"/>
  <c r="U1381" i="1" s="1"/>
  <c r="M1063" i="1"/>
  <c r="T1063" i="1" s="1"/>
  <c r="N1063" i="1"/>
  <c r="U1063" i="1" s="1"/>
  <c r="M1625" i="1"/>
  <c r="T1625" i="1" s="1"/>
  <c r="N1625" i="1"/>
  <c r="U1625" i="1" s="1"/>
  <c r="M1756" i="1"/>
  <c r="T1756" i="1" s="1"/>
  <c r="N1756" i="1"/>
  <c r="U1756" i="1" s="1"/>
  <c r="M1160" i="1"/>
  <c r="T1160" i="1" s="1"/>
  <c r="N1160" i="1"/>
  <c r="U1160" i="1" s="1"/>
  <c r="M1161" i="1"/>
  <c r="T1161" i="1" s="1"/>
  <c r="N1161" i="1"/>
  <c r="U1161" i="1" s="1"/>
  <c r="M1757" i="1"/>
  <c r="T1757" i="1" s="1"/>
  <c r="N1757" i="1"/>
  <c r="U1757" i="1" s="1"/>
  <c r="M1626" i="1"/>
  <c r="T1626" i="1" s="1"/>
  <c r="N1626" i="1"/>
  <c r="U1626" i="1" s="1"/>
  <c r="M1511" i="1"/>
  <c r="T1511" i="1" s="1"/>
  <c r="N1511" i="1"/>
  <c r="U1511" i="1" s="1"/>
  <c r="M2117" i="1"/>
  <c r="T2117" i="1" s="1"/>
  <c r="N2117" i="1"/>
  <c r="U2117" i="1" s="1"/>
  <c r="M1260" i="1"/>
  <c r="T1260" i="1" s="1"/>
  <c r="N1260" i="1"/>
  <c r="U1260" i="1" s="1"/>
  <c r="M1852" i="1"/>
  <c r="T1852" i="1" s="1"/>
  <c r="N1852" i="1"/>
  <c r="U1852" i="1" s="1"/>
  <c r="M2367" i="1"/>
  <c r="T2367" i="1" s="1"/>
  <c r="N2367" i="1"/>
  <c r="U2367" i="1" s="1"/>
  <c r="M2428" i="1"/>
  <c r="T2428" i="1" s="1"/>
  <c r="N2428" i="1"/>
  <c r="U2428" i="1" s="1"/>
  <c r="M2001" i="1"/>
  <c r="T2001" i="1" s="1"/>
  <c r="N2001" i="1"/>
  <c r="U2001" i="1" s="1"/>
  <c r="M1382" i="1"/>
  <c r="T1382" i="1" s="1"/>
  <c r="N1382" i="1"/>
  <c r="U1382" i="1" s="1"/>
  <c r="M21" i="1"/>
  <c r="T21" i="1" s="1"/>
  <c r="N21" i="1"/>
  <c r="U21" i="1" s="1"/>
  <c r="M2530" i="1"/>
  <c r="T2530" i="1" s="1"/>
  <c r="N2530" i="1"/>
  <c r="U2530" i="1" s="1"/>
  <c r="M1383" i="1"/>
  <c r="T1383" i="1" s="1"/>
  <c r="N1383" i="1"/>
  <c r="U1383" i="1" s="1"/>
  <c r="M969" i="1"/>
  <c r="T969" i="1" s="1"/>
  <c r="N969" i="1"/>
  <c r="U969" i="1" s="1"/>
  <c r="M1627" i="1"/>
  <c r="T1627" i="1" s="1"/>
  <c r="N1627" i="1"/>
  <c r="U1627" i="1" s="1"/>
  <c r="M1261" i="1"/>
  <c r="T1261" i="1" s="1"/>
  <c r="N1261" i="1"/>
  <c r="U1261" i="1" s="1"/>
  <c r="M2055" i="1"/>
  <c r="T2055" i="1" s="1"/>
  <c r="N2055" i="1"/>
  <c r="U2055" i="1" s="1"/>
  <c r="M1064" i="1"/>
  <c r="T1064" i="1" s="1"/>
  <c r="N1064" i="1"/>
  <c r="U1064" i="1" s="1"/>
  <c r="M350" i="1"/>
  <c r="T350" i="1" s="1"/>
  <c r="N350" i="1"/>
  <c r="U350" i="1" s="1"/>
  <c r="M2407" i="1"/>
  <c r="T2407" i="1" s="1"/>
  <c r="N2407" i="1"/>
  <c r="U2407" i="1" s="1"/>
  <c r="M2167" i="1"/>
  <c r="T2167" i="1" s="1"/>
  <c r="N2167" i="1"/>
  <c r="U2167" i="1" s="1"/>
  <c r="M2635" i="1"/>
  <c r="T2635" i="1" s="1"/>
  <c r="N2635" i="1"/>
  <c r="U2635" i="1" s="1"/>
  <c r="M2270" i="1"/>
  <c r="T2270" i="1" s="1"/>
  <c r="N2270" i="1"/>
  <c r="U2270" i="1" s="1"/>
  <c r="M2118" i="1"/>
  <c r="T2118" i="1" s="1"/>
  <c r="N2118" i="1"/>
  <c r="U2118" i="1" s="1"/>
  <c r="M1853" i="1"/>
  <c r="T1853" i="1" s="1"/>
  <c r="N1853" i="1"/>
  <c r="U1853" i="1" s="1"/>
  <c r="M970" i="1"/>
  <c r="T970" i="1" s="1"/>
  <c r="N970" i="1"/>
  <c r="U970" i="1" s="1"/>
  <c r="M2220" i="1"/>
  <c r="T2220" i="1" s="1"/>
  <c r="N2220" i="1"/>
  <c r="U2220" i="1" s="1"/>
  <c r="M2497" i="1"/>
  <c r="T2497" i="1" s="1"/>
  <c r="N2497" i="1"/>
  <c r="U2497" i="1" s="1"/>
  <c r="M1512" i="1"/>
  <c r="T1512" i="1" s="1"/>
  <c r="N1512" i="1"/>
  <c r="U1512" i="1" s="1"/>
  <c r="M351" i="1"/>
  <c r="T351" i="1" s="1"/>
  <c r="N351" i="1"/>
  <c r="U351" i="1" s="1"/>
  <c r="M2659" i="1"/>
  <c r="T2659" i="1" s="1"/>
  <c r="N2659" i="1"/>
  <c r="U2659" i="1" s="1"/>
  <c r="M322" i="1"/>
  <c r="T322" i="1" s="1"/>
  <c r="N322" i="1"/>
  <c r="U322" i="1" s="1"/>
  <c r="M2818" i="1"/>
  <c r="T2818" i="1" s="1"/>
  <c r="N2818" i="1"/>
  <c r="U2818" i="1" s="1"/>
  <c r="M2221" i="1"/>
  <c r="T2221" i="1" s="1"/>
  <c r="N2221" i="1"/>
  <c r="U2221" i="1" s="1"/>
  <c r="M2740" i="1"/>
  <c r="T2740" i="1" s="1"/>
  <c r="N2740" i="1"/>
  <c r="U2740" i="1" s="1"/>
  <c r="M387" i="1"/>
  <c r="T387" i="1" s="1"/>
  <c r="N387" i="1"/>
  <c r="U387" i="1" s="1"/>
  <c r="M803" i="1"/>
  <c r="T803" i="1" s="1"/>
  <c r="N803" i="1"/>
  <c r="U803" i="1" s="1"/>
  <c r="M2531" i="1"/>
  <c r="T2531" i="1" s="1"/>
  <c r="N2531" i="1"/>
  <c r="U2531" i="1" s="1"/>
  <c r="M1758" i="1"/>
  <c r="T1758" i="1" s="1"/>
  <c r="N1758" i="1"/>
  <c r="U1758" i="1" s="1"/>
  <c r="M732" i="1"/>
  <c r="T732" i="1" s="1"/>
  <c r="N732" i="1"/>
  <c r="U732" i="1" s="1"/>
  <c r="M168" i="1"/>
  <c r="T168" i="1" s="1"/>
  <c r="N168" i="1"/>
  <c r="U168" i="1" s="1"/>
  <c r="M1162" i="1"/>
  <c r="T1162" i="1" s="1"/>
  <c r="N1162" i="1"/>
  <c r="U1162" i="1" s="1"/>
  <c r="M1628" i="1"/>
  <c r="T1628" i="1" s="1"/>
  <c r="N1628" i="1"/>
  <c r="U1628" i="1" s="1"/>
  <c r="M1384" i="1"/>
  <c r="T1384" i="1" s="1"/>
  <c r="N1384" i="1"/>
  <c r="U1384" i="1" s="1"/>
  <c r="M46" i="1"/>
  <c r="T46" i="1" s="1"/>
  <c r="N46" i="1"/>
  <c r="U46" i="1" s="1"/>
  <c r="M2793" i="1"/>
  <c r="T2793" i="1" s="1"/>
  <c r="N2793" i="1"/>
  <c r="U2793" i="1" s="1"/>
  <c r="M661" i="1"/>
  <c r="T661" i="1" s="1"/>
  <c r="N661" i="1"/>
  <c r="U661" i="1" s="1"/>
  <c r="M971" i="1"/>
  <c r="T971" i="1" s="1"/>
  <c r="N971" i="1"/>
  <c r="U971" i="1" s="1"/>
  <c r="M1513" i="1"/>
  <c r="T1513" i="1" s="1"/>
  <c r="N1513" i="1"/>
  <c r="U1513" i="1" s="1"/>
  <c r="M2119" i="1"/>
  <c r="T2119" i="1" s="1"/>
  <c r="N2119" i="1"/>
  <c r="U2119" i="1" s="1"/>
  <c r="M2773" i="1"/>
  <c r="T2773" i="1" s="1"/>
  <c r="N2773" i="1"/>
  <c r="U2773" i="1" s="1"/>
  <c r="M733" i="1"/>
  <c r="T733" i="1" s="1"/>
  <c r="N733" i="1"/>
  <c r="U733" i="1" s="1"/>
  <c r="M1385" i="1"/>
  <c r="T1385" i="1" s="1"/>
  <c r="N1385" i="1"/>
  <c r="U1385" i="1" s="1"/>
  <c r="M2565" i="1"/>
  <c r="T2565" i="1" s="1"/>
  <c r="N2565" i="1"/>
  <c r="U2565" i="1" s="1"/>
  <c r="M2002" i="1"/>
  <c r="T2002" i="1" s="1"/>
  <c r="N2002" i="1"/>
  <c r="U2002" i="1" s="1"/>
  <c r="M494" i="1"/>
  <c r="T494" i="1" s="1"/>
  <c r="N494" i="1"/>
  <c r="U494" i="1" s="1"/>
  <c r="M2532" i="1"/>
  <c r="T2532" i="1" s="1"/>
  <c r="N2532" i="1"/>
  <c r="U2532" i="1" s="1"/>
  <c r="M880" i="1"/>
  <c r="T880" i="1" s="1"/>
  <c r="N880" i="1"/>
  <c r="U880" i="1" s="1"/>
  <c r="M881" i="1"/>
  <c r="T881" i="1" s="1"/>
  <c r="N881" i="1"/>
  <c r="U881" i="1" s="1"/>
  <c r="M1629" i="1"/>
  <c r="T1629" i="1" s="1"/>
  <c r="N1629" i="1"/>
  <c r="U1629" i="1" s="1"/>
  <c r="M972" i="1"/>
  <c r="T972" i="1" s="1"/>
  <c r="N972" i="1"/>
  <c r="U972" i="1" s="1"/>
  <c r="M662" i="1"/>
  <c r="T662" i="1" s="1"/>
  <c r="N662" i="1"/>
  <c r="U662" i="1" s="1"/>
  <c r="M1386" i="1"/>
  <c r="T1386" i="1" s="1"/>
  <c r="N1386" i="1"/>
  <c r="U1386" i="1" s="1"/>
  <c r="M388" i="1"/>
  <c r="T388" i="1" s="1"/>
  <c r="N388" i="1"/>
  <c r="U388" i="1" s="1"/>
  <c r="M241" i="1"/>
  <c r="T241" i="1" s="1"/>
  <c r="N241" i="1"/>
  <c r="U241" i="1" s="1"/>
  <c r="M2758" i="1"/>
  <c r="T2758" i="1" s="1"/>
  <c r="N2758" i="1"/>
  <c r="U2758" i="1" s="1"/>
  <c r="M1514" i="1"/>
  <c r="T1514" i="1" s="1"/>
  <c r="N1514" i="1"/>
  <c r="U1514" i="1" s="1"/>
  <c r="M603" i="1"/>
  <c r="T603" i="1" s="1"/>
  <c r="N603" i="1"/>
  <c r="U603" i="1" s="1"/>
  <c r="M2460" i="1"/>
  <c r="T2460" i="1" s="1"/>
  <c r="N2460" i="1"/>
  <c r="U2460" i="1" s="1"/>
  <c r="M277" i="1"/>
  <c r="T277" i="1" s="1"/>
  <c r="N277" i="1"/>
  <c r="U277" i="1" s="1"/>
  <c r="M421" i="1"/>
  <c r="T421" i="1" s="1"/>
  <c r="N421" i="1"/>
  <c r="U421" i="1" s="1"/>
  <c r="M734" i="1"/>
  <c r="T734" i="1" s="1"/>
  <c r="N734" i="1"/>
  <c r="U734" i="1" s="1"/>
  <c r="M2222" i="1"/>
  <c r="T2222" i="1" s="1"/>
  <c r="N2222" i="1"/>
  <c r="U2222" i="1" s="1"/>
  <c r="M257" i="1"/>
  <c r="T257" i="1" s="1"/>
  <c r="N257" i="1"/>
  <c r="U257" i="1" s="1"/>
  <c r="M495" i="1"/>
  <c r="T495" i="1" s="1"/>
  <c r="N495" i="1"/>
  <c r="U495" i="1" s="1"/>
  <c r="M2533" i="1"/>
  <c r="T2533" i="1" s="1"/>
  <c r="N2533" i="1"/>
  <c r="U2533" i="1" s="1"/>
  <c r="M2223" i="1"/>
  <c r="T2223" i="1" s="1"/>
  <c r="N2223" i="1"/>
  <c r="U2223" i="1" s="1"/>
  <c r="M547" i="1"/>
  <c r="T547" i="1" s="1"/>
  <c r="N547" i="1"/>
  <c r="U547" i="1" s="1"/>
  <c r="M1262" i="1"/>
  <c r="T1262" i="1" s="1"/>
  <c r="N1262" i="1"/>
  <c r="U1262" i="1" s="1"/>
  <c r="M108" i="1"/>
  <c r="T108" i="1" s="1"/>
  <c r="N108" i="1"/>
  <c r="U108" i="1" s="1"/>
  <c r="M2271" i="1"/>
  <c r="T2271" i="1" s="1"/>
  <c r="N2271" i="1"/>
  <c r="U2271" i="1" s="1"/>
  <c r="M2120" i="1"/>
  <c r="T2120" i="1" s="1"/>
  <c r="N2120" i="1"/>
  <c r="U2120" i="1" s="1"/>
  <c r="M1163" i="1"/>
  <c r="T1163" i="1" s="1"/>
  <c r="N1163" i="1"/>
  <c r="U1163" i="1" s="1"/>
  <c r="M2272" i="1"/>
  <c r="T2272" i="1" s="1"/>
  <c r="N2272" i="1"/>
  <c r="U2272" i="1" s="1"/>
  <c r="M2429" i="1"/>
  <c r="T2429" i="1" s="1"/>
  <c r="N2429" i="1"/>
  <c r="U2429" i="1" s="1"/>
  <c r="M389" i="1"/>
  <c r="T389" i="1" s="1"/>
  <c r="N389" i="1"/>
  <c r="U389" i="1" s="1"/>
  <c r="M2534" i="1"/>
  <c r="T2534" i="1" s="1"/>
  <c r="N2534" i="1"/>
  <c r="U2534" i="1" s="1"/>
  <c r="M1065" i="1"/>
  <c r="T1065" i="1" s="1"/>
  <c r="N1065" i="1"/>
  <c r="U1065" i="1" s="1"/>
  <c r="M1066" i="1"/>
  <c r="T1066" i="1" s="1"/>
  <c r="N1066" i="1"/>
  <c r="U1066" i="1" s="1"/>
  <c r="M2056" i="1"/>
  <c r="T2056" i="1" s="1"/>
  <c r="N2056" i="1"/>
  <c r="U2056" i="1" s="1"/>
  <c r="M735" i="1"/>
  <c r="T735" i="1" s="1"/>
  <c r="N735" i="1"/>
  <c r="U735" i="1" s="1"/>
  <c r="M2600" i="1"/>
  <c r="T2600" i="1" s="1"/>
  <c r="N2600" i="1"/>
  <c r="U2600" i="1" s="1"/>
  <c r="M973" i="1"/>
  <c r="T973" i="1" s="1"/>
  <c r="N973" i="1"/>
  <c r="U973" i="1" s="1"/>
  <c r="M1630" i="1"/>
  <c r="T1630" i="1" s="1"/>
  <c r="N1630" i="1"/>
  <c r="U1630" i="1" s="1"/>
  <c r="M2168" i="1"/>
  <c r="T2168" i="1" s="1"/>
  <c r="N2168" i="1"/>
  <c r="U2168" i="1" s="1"/>
  <c r="M2430" i="1"/>
  <c r="T2430" i="1" s="1"/>
  <c r="N2430" i="1"/>
  <c r="U2430" i="1" s="1"/>
  <c r="M2498" i="1"/>
  <c r="T2498" i="1" s="1"/>
  <c r="N2498" i="1"/>
  <c r="U2498" i="1" s="1"/>
  <c r="M2328" i="1"/>
  <c r="T2328" i="1" s="1"/>
  <c r="N2328" i="1"/>
  <c r="U2328" i="1" s="1"/>
  <c r="M1515" i="1"/>
  <c r="T1515" i="1" s="1"/>
  <c r="N1515" i="1"/>
  <c r="U1515" i="1" s="1"/>
  <c r="M1516" i="1"/>
  <c r="T1516" i="1" s="1"/>
  <c r="N1516" i="1"/>
  <c r="U1516" i="1" s="1"/>
  <c r="M1956" i="1"/>
  <c r="T1956" i="1" s="1"/>
  <c r="N1956" i="1"/>
  <c r="U1956" i="1" s="1"/>
  <c r="M352" i="1"/>
  <c r="T352" i="1" s="1"/>
  <c r="N352" i="1"/>
  <c r="U352" i="1" s="1"/>
  <c r="M2822" i="1"/>
  <c r="T2822" i="1" s="1"/>
  <c r="N2822" i="1"/>
  <c r="U2822" i="1" s="1"/>
  <c r="M2224" i="1"/>
  <c r="T2224" i="1" s="1"/>
  <c r="N2224" i="1"/>
  <c r="U2224" i="1" s="1"/>
  <c r="M882" i="1"/>
  <c r="T882" i="1" s="1"/>
  <c r="N882" i="1"/>
  <c r="U882" i="1" s="1"/>
  <c r="M1631" i="1"/>
  <c r="T1631" i="1" s="1"/>
  <c r="N1631" i="1"/>
  <c r="U1631" i="1" s="1"/>
  <c r="M1067" i="1"/>
  <c r="T1067" i="1" s="1"/>
  <c r="N1067" i="1"/>
  <c r="U1067" i="1" s="1"/>
  <c r="M804" i="1"/>
  <c r="T804" i="1" s="1"/>
  <c r="N804" i="1"/>
  <c r="U804" i="1" s="1"/>
  <c r="M135" i="1"/>
  <c r="T135" i="1" s="1"/>
  <c r="N135" i="1"/>
  <c r="U135" i="1" s="1"/>
  <c r="M974" i="1"/>
  <c r="T974" i="1" s="1"/>
  <c r="N974" i="1"/>
  <c r="U974" i="1" s="1"/>
  <c r="M2566" i="1"/>
  <c r="T2566" i="1" s="1"/>
  <c r="N2566" i="1"/>
  <c r="U2566" i="1" s="1"/>
  <c r="M663" i="1"/>
  <c r="T663" i="1" s="1"/>
  <c r="N663" i="1"/>
  <c r="U663" i="1" s="1"/>
  <c r="M975" i="1"/>
  <c r="T975" i="1" s="1"/>
  <c r="N975" i="1"/>
  <c r="U975" i="1" s="1"/>
  <c r="M2121" i="1"/>
  <c r="T2121" i="1" s="1"/>
  <c r="N2121" i="1"/>
  <c r="U2121" i="1" s="1"/>
  <c r="M548" i="1"/>
  <c r="T548" i="1" s="1"/>
  <c r="N548" i="1"/>
  <c r="U548" i="1" s="1"/>
  <c r="M496" i="1"/>
  <c r="T496" i="1" s="1"/>
  <c r="N496" i="1"/>
  <c r="U496" i="1" s="1"/>
  <c r="M303" i="1"/>
  <c r="T303" i="1" s="1"/>
  <c r="N303" i="1"/>
  <c r="U303" i="1" s="1"/>
  <c r="M2003" i="1"/>
  <c r="T2003" i="1" s="1"/>
  <c r="N2003" i="1"/>
  <c r="U2003" i="1" s="1"/>
  <c r="M2697" i="1"/>
  <c r="T2697" i="1" s="1"/>
  <c r="N2697" i="1"/>
  <c r="U2697" i="1" s="1"/>
  <c r="M2754" i="1"/>
  <c r="T2754" i="1" s="1"/>
  <c r="N2754" i="1"/>
  <c r="U2754" i="1" s="1"/>
  <c r="M1387" i="1"/>
  <c r="T1387" i="1" s="1"/>
  <c r="N1387" i="1"/>
  <c r="U1387" i="1" s="1"/>
  <c r="M1388" i="1"/>
  <c r="T1388" i="1" s="1"/>
  <c r="N1388" i="1"/>
  <c r="U1388" i="1" s="1"/>
  <c r="M2408" i="1"/>
  <c r="T2408" i="1" s="1"/>
  <c r="N2408" i="1"/>
  <c r="U2408" i="1" s="1"/>
  <c r="M2329" i="1"/>
  <c r="T2329" i="1" s="1"/>
  <c r="N2329" i="1"/>
  <c r="U2329" i="1" s="1"/>
  <c r="M1068" i="1"/>
  <c r="T1068" i="1" s="1"/>
  <c r="N1068" i="1"/>
  <c r="U1068" i="1" s="1"/>
  <c r="M736" i="1"/>
  <c r="T736" i="1" s="1"/>
  <c r="N736" i="1"/>
  <c r="U736" i="1" s="1"/>
  <c r="M2169" i="1"/>
  <c r="T2169" i="1" s="1"/>
  <c r="N2169" i="1"/>
  <c r="U2169" i="1" s="1"/>
  <c r="M1263" i="1"/>
  <c r="T1263" i="1" s="1"/>
  <c r="N1263" i="1"/>
  <c r="U1263" i="1" s="1"/>
  <c r="M2535" i="1"/>
  <c r="T2535" i="1" s="1"/>
  <c r="N2535" i="1"/>
  <c r="U2535" i="1" s="1"/>
  <c r="M2368" i="1"/>
  <c r="T2368" i="1" s="1"/>
  <c r="N2368" i="1"/>
  <c r="U2368" i="1" s="1"/>
  <c r="M1957" i="1"/>
  <c r="T1957" i="1" s="1"/>
  <c r="N1957" i="1"/>
  <c r="U1957" i="1" s="1"/>
  <c r="M1389" i="1"/>
  <c r="T1389" i="1" s="1"/>
  <c r="N1389" i="1"/>
  <c r="U1389" i="1" s="1"/>
  <c r="M1390" i="1"/>
  <c r="T1390" i="1" s="1"/>
  <c r="N1390" i="1"/>
  <c r="U1390" i="1" s="1"/>
  <c r="M1900" i="1"/>
  <c r="T1900" i="1" s="1"/>
  <c r="N1900" i="1"/>
  <c r="U1900" i="1" s="1"/>
  <c r="M1164" i="1"/>
  <c r="T1164" i="1" s="1"/>
  <c r="N1164" i="1"/>
  <c r="U1164" i="1" s="1"/>
  <c r="M2122" i="1"/>
  <c r="T2122" i="1" s="1"/>
  <c r="N2122" i="1"/>
  <c r="U2122" i="1" s="1"/>
  <c r="M1165" i="1"/>
  <c r="T1165" i="1" s="1"/>
  <c r="N1165" i="1"/>
  <c r="U1165" i="1" s="1"/>
  <c r="M1632" i="1"/>
  <c r="T1632" i="1" s="1"/>
  <c r="N1632" i="1"/>
  <c r="U1632" i="1" s="1"/>
  <c r="M737" i="1"/>
  <c r="T737" i="1" s="1"/>
  <c r="N737" i="1"/>
  <c r="U737" i="1" s="1"/>
  <c r="M883" i="1"/>
  <c r="T883" i="1" s="1"/>
  <c r="N883" i="1"/>
  <c r="U883" i="1" s="1"/>
  <c r="M1759" i="1"/>
  <c r="T1759" i="1" s="1"/>
  <c r="N1759" i="1"/>
  <c r="U1759" i="1" s="1"/>
  <c r="M2660" i="1"/>
  <c r="T2660" i="1" s="1"/>
  <c r="N2660" i="1"/>
  <c r="U2660" i="1" s="1"/>
  <c r="M1517" i="1"/>
  <c r="T1517" i="1" s="1"/>
  <c r="N1517" i="1"/>
  <c r="U1517" i="1" s="1"/>
  <c r="M1760" i="1"/>
  <c r="T1760" i="1" s="1"/>
  <c r="N1760" i="1"/>
  <c r="U1760" i="1" s="1"/>
  <c r="M1633" i="1"/>
  <c r="T1633" i="1" s="1"/>
  <c r="N1633" i="1"/>
  <c r="U1633" i="1" s="1"/>
  <c r="M1634" i="1"/>
  <c r="T1634" i="1" s="1"/>
  <c r="N1634" i="1"/>
  <c r="U1634" i="1" s="1"/>
  <c r="M1761" i="1"/>
  <c r="T1761" i="1" s="1"/>
  <c r="N1761" i="1"/>
  <c r="U1761" i="1" s="1"/>
  <c r="M2536" i="1"/>
  <c r="T2536" i="1" s="1"/>
  <c r="N2536" i="1"/>
  <c r="U2536" i="1" s="1"/>
  <c r="M976" i="1"/>
  <c r="T976" i="1" s="1"/>
  <c r="N976" i="1"/>
  <c r="U976" i="1" s="1"/>
  <c r="M977" i="1"/>
  <c r="T977" i="1" s="1"/>
  <c r="N977" i="1"/>
  <c r="U977" i="1" s="1"/>
  <c r="M738" i="1"/>
  <c r="T738" i="1" s="1"/>
  <c r="N738" i="1"/>
  <c r="U738" i="1" s="1"/>
  <c r="M1264" i="1"/>
  <c r="T1264" i="1" s="1"/>
  <c r="N1264" i="1"/>
  <c r="U1264" i="1" s="1"/>
  <c r="M805" i="1"/>
  <c r="T805" i="1" s="1"/>
  <c r="N805" i="1"/>
  <c r="U805" i="1" s="1"/>
  <c r="M1635" i="1"/>
  <c r="T1635" i="1" s="1"/>
  <c r="N1635" i="1"/>
  <c r="U1635" i="1" s="1"/>
  <c r="M258" i="1"/>
  <c r="T258" i="1" s="1"/>
  <c r="N258" i="1"/>
  <c r="U258" i="1" s="1"/>
  <c r="M259" i="1"/>
  <c r="T259" i="1" s="1"/>
  <c r="N259" i="1"/>
  <c r="U259" i="1" s="1"/>
  <c r="M1265" i="1"/>
  <c r="T1265" i="1" s="1"/>
  <c r="N1265" i="1"/>
  <c r="U1265" i="1" s="1"/>
  <c r="M1901" i="1"/>
  <c r="T1901" i="1" s="1"/>
  <c r="N1901" i="1"/>
  <c r="U1901" i="1" s="1"/>
  <c r="M549" i="1"/>
  <c r="T549" i="1" s="1"/>
  <c r="N549" i="1"/>
  <c r="U549" i="1" s="1"/>
  <c r="M1391" i="1"/>
  <c r="T1391" i="1" s="1"/>
  <c r="N1391" i="1"/>
  <c r="U1391" i="1" s="1"/>
  <c r="M2170" i="1"/>
  <c r="T2170" i="1" s="1"/>
  <c r="N2170" i="1"/>
  <c r="U2170" i="1" s="1"/>
  <c r="M183" i="1"/>
  <c r="T183" i="1" s="1"/>
  <c r="N183" i="1"/>
  <c r="U183" i="1" s="1"/>
  <c r="M2330" i="1"/>
  <c r="T2330" i="1" s="1"/>
  <c r="N2330" i="1"/>
  <c r="U2330" i="1" s="1"/>
  <c r="M978" i="1"/>
  <c r="T978" i="1" s="1"/>
  <c r="N978" i="1"/>
  <c r="U978" i="1" s="1"/>
  <c r="M664" i="1"/>
  <c r="T664" i="1" s="1"/>
  <c r="N664" i="1"/>
  <c r="U664" i="1" s="1"/>
  <c r="M1392" i="1"/>
  <c r="T1392" i="1" s="1"/>
  <c r="N1392" i="1"/>
  <c r="U1392" i="1" s="1"/>
  <c r="M739" i="1"/>
  <c r="T739" i="1" s="1"/>
  <c r="N739" i="1"/>
  <c r="U739" i="1" s="1"/>
  <c r="M1636" i="1"/>
  <c r="T1636" i="1" s="1"/>
  <c r="N1636" i="1"/>
  <c r="U1636" i="1" s="1"/>
  <c r="M2746" i="1"/>
  <c r="T2746" i="1" s="1"/>
  <c r="N2746" i="1"/>
  <c r="U2746" i="1" s="1"/>
  <c r="M1166" i="1"/>
  <c r="T1166" i="1" s="1"/>
  <c r="N1166" i="1"/>
  <c r="U1166" i="1" s="1"/>
  <c r="M1958" i="1"/>
  <c r="T1958" i="1" s="1"/>
  <c r="N1958" i="1"/>
  <c r="U1958" i="1" s="1"/>
  <c r="M1854" i="1"/>
  <c r="T1854" i="1" s="1"/>
  <c r="N1854" i="1"/>
  <c r="U1854" i="1" s="1"/>
  <c r="M323" i="1"/>
  <c r="T323" i="1" s="1"/>
  <c r="N323" i="1"/>
  <c r="U323" i="1" s="1"/>
  <c r="M550" i="1"/>
  <c r="T550" i="1" s="1"/>
  <c r="N550" i="1"/>
  <c r="U550" i="1" s="1"/>
  <c r="M665" i="1"/>
  <c r="T665" i="1" s="1"/>
  <c r="N665" i="1"/>
  <c r="U665" i="1" s="1"/>
  <c r="M1393" i="1"/>
  <c r="T1393" i="1" s="1"/>
  <c r="N1393" i="1"/>
  <c r="U1393" i="1" s="1"/>
  <c r="M1167" i="1"/>
  <c r="T1167" i="1" s="1"/>
  <c r="N1167" i="1"/>
  <c r="U1167" i="1" s="1"/>
  <c r="M1394" i="1"/>
  <c r="T1394" i="1" s="1"/>
  <c r="N1394" i="1"/>
  <c r="U1394" i="1" s="1"/>
  <c r="M1637" i="1"/>
  <c r="T1637" i="1" s="1"/>
  <c r="N1637" i="1"/>
  <c r="U1637" i="1" s="1"/>
  <c r="M979" i="1"/>
  <c r="T979" i="1" s="1"/>
  <c r="N979" i="1"/>
  <c r="U979" i="1" s="1"/>
  <c r="M1762" i="1"/>
  <c r="T1762" i="1" s="1"/>
  <c r="N1762" i="1"/>
  <c r="U1762" i="1" s="1"/>
  <c r="M1518" i="1"/>
  <c r="T1518" i="1" s="1"/>
  <c r="N1518" i="1"/>
  <c r="U1518" i="1" s="1"/>
  <c r="M2171" i="1"/>
  <c r="T2171" i="1" s="1"/>
  <c r="N2171" i="1"/>
  <c r="U2171" i="1" s="1"/>
  <c r="M1855" i="1"/>
  <c r="T1855" i="1" s="1"/>
  <c r="N1855" i="1"/>
  <c r="U1855" i="1" s="1"/>
  <c r="M324" i="1"/>
  <c r="T324" i="1" s="1"/>
  <c r="N324" i="1"/>
  <c r="U324" i="1" s="1"/>
  <c r="M2601" i="1"/>
  <c r="T2601" i="1" s="1"/>
  <c r="N2601" i="1"/>
  <c r="U2601" i="1" s="1"/>
  <c r="M2004" i="1"/>
  <c r="T2004" i="1" s="1"/>
  <c r="N2004" i="1"/>
  <c r="U2004" i="1" s="1"/>
  <c r="M2123" i="1"/>
  <c r="T2123" i="1" s="1"/>
  <c r="N2123" i="1"/>
  <c r="U2123" i="1" s="1"/>
  <c r="M740" i="1"/>
  <c r="T740" i="1" s="1"/>
  <c r="N740" i="1"/>
  <c r="U740" i="1" s="1"/>
  <c r="M1168" i="1"/>
  <c r="T1168" i="1" s="1"/>
  <c r="N1168" i="1"/>
  <c r="U1168" i="1" s="1"/>
  <c r="M260" i="1"/>
  <c r="T260" i="1" s="1"/>
  <c r="N260" i="1"/>
  <c r="U260" i="1" s="1"/>
  <c r="M448" i="1"/>
  <c r="T448" i="1" s="1"/>
  <c r="N448" i="1"/>
  <c r="U448" i="1" s="1"/>
  <c r="M497" i="1"/>
  <c r="T497" i="1" s="1"/>
  <c r="N497" i="1"/>
  <c r="U497" i="1" s="1"/>
  <c r="M2331" i="1"/>
  <c r="T2331" i="1" s="1"/>
  <c r="N2331" i="1"/>
  <c r="U2331" i="1" s="1"/>
  <c r="M58" i="1"/>
  <c r="T58" i="1" s="1"/>
  <c r="N58" i="1"/>
  <c r="U58" i="1" s="1"/>
  <c r="M806" i="1"/>
  <c r="T806" i="1" s="1"/>
  <c r="N806" i="1"/>
  <c r="U806" i="1" s="1"/>
  <c r="M1763" i="1"/>
  <c r="T1763" i="1" s="1"/>
  <c r="N1763" i="1"/>
  <c r="U1763" i="1" s="1"/>
  <c r="M2759" i="1"/>
  <c r="T2759" i="1" s="1"/>
  <c r="N2759" i="1"/>
  <c r="U2759" i="1" s="1"/>
  <c r="M2369" i="1"/>
  <c r="T2369" i="1" s="1"/>
  <c r="N2369" i="1"/>
  <c r="U2369" i="1" s="1"/>
  <c r="M1519" i="1"/>
  <c r="T1519" i="1" s="1"/>
  <c r="N1519" i="1"/>
  <c r="U1519" i="1" s="1"/>
  <c r="M807" i="1"/>
  <c r="T807" i="1" s="1"/>
  <c r="N807" i="1"/>
  <c r="U807" i="1" s="1"/>
  <c r="M741" i="1"/>
  <c r="T741" i="1" s="1"/>
  <c r="N741" i="1"/>
  <c r="U741" i="1" s="1"/>
  <c r="M1520" i="1"/>
  <c r="T1520" i="1" s="1"/>
  <c r="N1520" i="1"/>
  <c r="U1520" i="1" s="1"/>
  <c r="M980" i="1"/>
  <c r="T980" i="1" s="1"/>
  <c r="N980" i="1"/>
  <c r="U980" i="1" s="1"/>
  <c r="M1395" i="1"/>
  <c r="T1395" i="1" s="1"/>
  <c r="N1395" i="1"/>
  <c r="U1395" i="1" s="1"/>
  <c r="M2370" i="1"/>
  <c r="T2370" i="1" s="1"/>
  <c r="N2370" i="1"/>
  <c r="U2370" i="1" s="1"/>
  <c r="M884" i="1"/>
  <c r="T884" i="1" s="1"/>
  <c r="N884" i="1"/>
  <c r="U884" i="1" s="1"/>
  <c r="M742" i="1"/>
  <c r="T742" i="1" s="1"/>
  <c r="N742" i="1"/>
  <c r="U742" i="1" s="1"/>
  <c r="M1169" i="1"/>
  <c r="T1169" i="1" s="1"/>
  <c r="N1169" i="1"/>
  <c r="U1169" i="1" s="1"/>
  <c r="M2431" i="1"/>
  <c r="T2431" i="1" s="1"/>
  <c r="N2431" i="1"/>
  <c r="U2431" i="1" s="1"/>
  <c r="M2225" i="1"/>
  <c r="T2225" i="1" s="1"/>
  <c r="N2225" i="1"/>
  <c r="U2225" i="1" s="1"/>
  <c r="M1396" i="1"/>
  <c r="T1396" i="1" s="1"/>
  <c r="N1396" i="1"/>
  <c r="U1396" i="1" s="1"/>
  <c r="M2687" i="1"/>
  <c r="T2687" i="1" s="1"/>
  <c r="N2687" i="1"/>
  <c r="U2687" i="1" s="1"/>
  <c r="M1959" i="1"/>
  <c r="T1959" i="1" s="1"/>
  <c r="N1959" i="1"/>
  <c r="U1959" i="1" s="1"/>
  <c r="M2273" i="1"/>
  <c r="T2273" i="1" s="1"/>
  <c r="N2273" i="1"/>
  <c r="U2273" i="1" s="1"/>
  <c r="M1069" i="1"/>
  <c r="T1069" i="1" s="1"/>
  <c r="N1069" i="1"/>
  <c r="U1069" i="1" s="1"/>
  <c r="M1521" i="1"/>
  <c r="T1521" i="1" s="1"/>
  <c r="N1521" i="1"/>
  <c r="U1521" i="1" s="1"/>
  <c r="M1902" i="1"/>
  <c r="T1902" i="1" s="1"/>
  <c r="N1902" i="1"/>
  <c r="U1902" i="1" s="1"/>
  <c r="M743" i="1"/>
  <c r="T743" i="1" s="1"/>
  <c r="N743" i="1"/>
  <c r="U743" i="1" s="1"/>
  <c r="M1903" i="1"/>
  <c r="T1903" i="1" s="1"/>
  <c r="N1903" i="1"/>
  <c r="U1903" i="1" s="1"/>
  <c r="M1764" i="1"/>
  <c r="T1764" i="1" s="1"/>
  <c r="N1764" i="1"/>
  <c r="U1764" i="1" s="1"/>
  <c r="M666" i="1"/>
  <c r="T666" i="1" s="1"/>
  <c r="N666" i="1"/>
  <c r="U666" i="1" s="1"/>
  <c r="M143" i="1"/>
  <c r="T143" i="1" s="1"/>
  <c r="N143" i="1"/>
  <c r="U143" i="1" s="1"/>
  <c r="M885" i="1"/>
  <c r="T885" i="1" s="1"/>
  <c r="N885" i="1"/>
  <c r="U885" i="1" s="1"/>
  <c r="M1170" i="1"/>
  <c r="T1170" i="1" s="1"/>
  <c r="N1170" i="1"/>
  <c r="U1170" i="1" s="1"/>
  <c r="M2332" i="1"/>
  <c r="T2332" i="1" s="1"/>
  <c r="N2332" i="1"/>
  <c r="U2332" i="1" s="1"/>
  <c r="M2499" i="1"/>
  <c r="T2499" i="1" s="1"/>
  <c r="N2499" i="1"/>
  <c r="U2499" i="1" s="1"/>
  <c r="M1397" i="1"/>
  <c r="T1397" i="1" s="1"/>
  <c r="N1397" i="1"/>
  <c r="U1397" i="1" s="1"/>
  <c r="M1765" i="1"/>
  <c r="T1765" i="1" s="1"/>
  <c r="N1765" i="1"/>
  <c r="U1765" i="1" s="1"/>
  <c r="M1904" i="1"/>
  <c r="T1904" i="1" s="1"/>
  <c r="N1904" i="1"/>
  <c r="U1904" i="1" s="1"/>
  <c r="M1070" i="1"/>
  <c r="T1070" i="1" s="1"/>
  <c r="N1070" i="1"/>
  <c r="U1070" i="1" s="1"/>
  <c r="M2720" i="1"/>
  <c r="T2720" i="1" s="1"/>
  <c r="N2720" i="1"/>
  <c r="U2720" i="1" s="1"/>
  <c r="M1266" i="1"/>
  <c r="T1266" i="1" s="1"/>
  <c r="N1266" i="1"/>
  <c r="U1266" i="1" s="1"/>
  <c r="M2500" i="1"/>
  <c r="T2500" i="1" s="1"/>
  <c r="N2500" i="1"/>
  <c r="U2500" i="1" s="1"/>
  <c r="M2766" i="1"/>
  <c r="T2766" i="1" s="1"/>
  <c r="N2766" i="1"/>
  <c r="U2766" i="1" s="1"/>
  <c r="M2537" i="1"/>
  <c r="T2537" i="1" s="1"/>
  <c r="N2537" i="1"/>
  <c r="U2537" i="1" s="1"/>
  <c r="M2371" i="1"/>
  <c r="T2371" i="1" s="1"/>
  <c r="N2371" i="1"/>
  <c r="U2371" i="1" s="1"/>
  <c r="M2461" i="1"/>
  <c r="T2461" i="1" s="1"/>
  <c r="N2461" i="1"/>
  <c r="U2461" i="1" s="1"/>
  <c r="M2005" i="1"/>
  <c r="T2005" i="1" s="1"/>
  <c r="N2005" i="1"/>
  <c r="U2005" i="1" s="1"/>
  <c r="M1856" i="1"/>
  <c r="T1856" i="1" s="1"/>
  <c r="N1856" i="1"/>
  <c r="U1856" i="1" s="1"/>
  <c r="M2057" i="1"/>
  <c r="T2057" i="1" s="1"/>
  <c r="N2057" i="1"/>
  <c r="U2057" i="1" s="1"/>
  <c r="M1398" i="1"/>
  <c r="T1398" i="1" s="1"/>
  <c r="N1398" i="1"/>
  <c r="U1398" i="1" s="1"/>
  <c r="M2670" i="1"/>
  <c r="T2670" i="1" s="1"/>
  <c r="N2670" i="1"/>
  <c r="U2670" i="1" s="1"/>
  <c r="M1638" i="1"/>
  <c r="T1638" i="1" s="1"/>
  <c r="N1638" i="1"/>
  <c r="U1638" i="1" s="1"/>
  <c r="M1522" i="1"/>
  <c r="T1522" i="1" s="1"/>
  <c r="N1522" i="1"/>
  <c r="U1522" i="1" s="1"/>
  <c r="M184" i="1"/>
  <c r="T184" i="1" s="1"/>
  <c r="N184" i="1"/>
  <c r="U184" i="1" s="1"/>
  <c r="M1639" i="1"/>
  <c r="T1639" i="1" s="1"/>
  <c r="N1639" i="1"/>
  <c r="U1639" i="1" s="1"/>
  <c r="M667" i="1"/>
  <c r="T667" i="1" s="1"/>
  <c r="N667" i="1"/>
  <c r="U667" i="1" s="1"/>
  <c r="M1267" i="1"/>
  <c r="T1267" i="1" s="1"/>
  <c r="N1267" i="1"/>
  <c r="U1267" i="1" s="1"/>
  <c r="M981" i="1"/>
  <c r="T981" i="1" s="1"/>
  <c r="N981" i="1"/>
  <c r="U981" i="1" s="1"/>
  <c r="M242" i="1"/>
  <c r="T242" i="1" s="1"/>
  <c r="N242" i="1"/>
  <c r="U242" i="1" s="1"/>
  <c r="M2721" i="1"/>
  <c r="T2721" i="1" s="1"/>
  <c r="N2721" i="1"/>
  <c r="U2721" i="1" s="1"/>
  <c r="M2172" i="1"/>
  <c r="T2172" i="1" s="1"/>
  <c r="N2172" i="1"/>
  <c r="U2172" i="1" s="1"/>
  <c r="M604" i="1"/>
  <c r="T604" i="1" s="1"/>
  <c r="N604" i="1"/>
  <c r="U604" i="1" s="1"/>
  <c r="M2173" i="1"/>
  <c r="T2173" i="1" s="1"/>
  <c r="N2173" i="1"/>
  <c r="U2173" i="1" s="1"/>
  <c r="M2372" i="1"/>
  <c r="T2372" i="1" s="1"/>
  <c r="N2372" i="1"/>
  <c r="U2372" i="1" s="1"/>
  <c r="M744" i="1"/>
  <c r="T744" i="1" s="1"/>
  <c r="N744" i="1"/>
  <c r="U744" i="1" s="1"/>
  <c r="M2538" i="1"/>
  <c r="T2538" i="1" s="1"/>
  <c r="N2538" i="1"/>
  <c r="U2538" i="1" s="1"/>
  <c r="M2333" i="1"/>
  <c r="T2333" i="1" s="1"/>
  <c r="N2333" i="1"/>
  <c r="U2333" i="1" s="1"/>
  <c r="M98" i="1"/>
  <c r="T98" i="1" s="1"/>
  <c r="N98" i="1"/>
  <c r="U98" i="1" s="1"/>
  <c r="M1640" i="1"/>
  <c r="T1640" i="1" s="1"/>
  <c r="N1640" i="1"/>
  <c r="U1640" i="1" s="1"/>
  <c r="M119" i="1"/>
  <c r="T119" i="1" s="1"/>
  <c r="N119" i="1"/>
  <c r="U119" i="1" s="1"/>
  <c r="M2058" i="1"/>
  <c r="T2058" i="1" s="1"/>
  <c r="N2058" i="1"/>
  <c r="U2058" i="1" s="1"/>
  <c r="M2432" i="1"/>
  <c r="T2432" i="1" s="1"/>
  <c r="N2432" i="1"/>
  <c r="U2432" i="1" s="1"/>
  <c r="M243" i="1"/>
  <c r="T243" i="1" s="1"/>
  <c r="N243" i="1"/>
  <c r="U243" i="1" s="1"/>
  <c r="M2602" i="1"/>
  <c r="T2602" i="1" s="1"/>
  <c r="N2602" i="1"/>
  <c r="U2602" i="1" s="1"/>
  <c r="M1905" i="1"/>
  <c r="T1905" i="1" s="1"/>
  <c r="N1905" i="1"/>
  <c r="U1905" i="1" s="1"/>
  <c r="M2671" i="1"/>
  <c r="T2671" i="1" s="1"/>
  <c r="N2671" i="1"/>
  <c r="U2671" i="1" s="1"/>
  <c r="M2124" i="1"/>
  <c r="T2124" i="1" s="1"/>
  <c r="N2124" i="1"/>
  <c r="U2124" i="1" s="1"/>
  <c r="M40" i="1"/>
  <c r="T40" i="1" s="1"/>
  <c r="N40" i="1"/>
  <c r="U40" i="1" s="1"/>
  <c r="M2274" i="1"/>
  <c r="T2274" i="1" s="1"/>
  <c r="N2274" i="1"/>
  <c r="U2274" i="1" s="1"/>
  <c r="M1071" i="1"/>
  <c r="T1071" i="1" s="1"/>
  <c r="N1071" i="1"/>
  <c r="U1071" i="1" s="1"/>
  <c r="M1906" i="1"/>
  <c r="T1906" i="1" s="1"/>
  <c r="N1906" i="1"/>
  <c r="U1906" i="1" s="1"/>
  <c r="M2226" i="1"/>
  <c r="T2226" i="1" s="1"/>
  <c r="N2226" i="1"/>
  <c r="U2226" i="1" s="1"/>
  <c r="M136" i="1"/>
  <c r="T136" i="1" s="1"/>
  <c r="N136" i="1"/>
  <c r="U136" i="1" s="1"/>
  <c r="M886" i="1"/>
  <c r="T886" i="1" s="1"/>
  <c r="N886" i="1"/>
  <c r="U886" i="1" s="1"/>
  <c r="M325" i="1"/>
  <c r="T325" i="1" s="1"/>
  <c r="N325" i="1"/>
  <c r="U325" i="1" s="1"/>
  <c r="M216" i="1"/>
  <c r="T216" i="1" s="1"/>
  <c r="N216" i="1"/>
  <c r="U216" i="1" s="1"/>
  <c r="M244" i="1"/>
  <c r="T244" i="1" s="1"/>
  <c r="N244" i="1"/>
  <c r="U244" i="1" s="1"/>
  <c r="M390" i="1"/>
  <c r="T390" i="1" s="1"/>
  <c r="N390" i="1"/>
  <c r="U390" i="1" s="1"/>
  <c r="M422" i="1"/>
  <c r="T422" i="1" s="1"/>
  <c r="N422" i="1"/>
  <c r="U422" i="1" s="1"/>
  <c r="M1766" i="1"/>
  <c r="T1766" i="1" s="1"/>
  <c r="N1766" i="1"/>
  <c r="U1766" i="1" s="1"/>
  <c r="M1523" i="1"/>
  <c r="T1523" i="1" s="1"/>
  <c r="N1523" i="1"/>
  <c r="U1523" i="1" s="1"/>
  <c r="M1399" i="1"/>
  <c r="T1399" i="1" s="1"/>
  <c r="N1399" i="1"/>
  <c r="U1399" i="1" s="1"/>
  <c r="M109" i="1"/>
  <c r="T109" i="1" s="1"/>
  <c r="N109" i="1"/>
  <c r="U109" i="1" s="1"/>
  <c r="M326" i="1"/>
  <c r="T326" i="1" s="1"/>
  <c r="N326" i="1"/>
  <c r="U326" i="1" s="1"/>
  <c r="M2334" i="1"/>
  <c r="T2334" i="1" s="1"/>
  <c r="N2334" i="1"/>
  <c r="U2334" i="1" s="1"/>
  <c r="M278" i="1"/>
  <c r="T278" i="1" s="1"/>
  <c r="N278" i="1"/>
  <c r="U278" i="1" s="1"/>
  <c r="M327" i="1"/>
  <c r="T327" i="1" s="1"/>
  <c r="N327" i="1"/>
  <c r="U327" i="1" s="1"/>
  <c r="M2567" i="1"/>
  <c r="T2567" i="1" s="1"/>
  <c r="N2567" i="1"/>
  <c r="U2567" i="1" s="1"/>
  <c r="M2335" i="1"/>
  <c r="T2335" i="1" s="1"/>
  <c r="N2335" i="1"/>
  <c r="U2335" i="1" s="1"/>
  <c r="M217" i="1"/>
  <c r="T217" i="1" s="1"/>
  <c r="N217" i="1"/>
  <c r="U217" i="1" s="1"/>
  <c r="M551" i="1"/>
  <c r="T551" i="1" s="1"/>
  <c r="N551" i="1"/>
  <c r="U551" i="1" s="1"/>
  <c r="M2603" i="1"/>
  <c r="T2603" i="1" s="1"/>
  <c r="N2603" i="1"/>
  <c r="U2603" i="1" s="1"/>
  <c r="M887" i="1"/>
  <c r="T887" i="1" s="1"/>
  <c r="N887" i="1"/>
  <c r="U887" i="1" s="1"/>
  <c r="M1400" i="1"/>
  <c r="T1400" i="1" s="1"/>
  <c r="N1400" i="1"/>
  <c r="U1400" i="1" s="1"/>
  <c r="M353" i="1"/>
  <c r="T353" i="1" s="1"/>
  <c r="N353" i="1"/>
  <c r="U353" i="1" s="1"/>
  <c r="M2227" i="1"/>
  <c r="T2227" i="1" s="1"/>
  <c r="N2227" i="1"/>
  <c r="U2227" i="1" s="1"/>
  <c r="M391" i="1"/>
  <c r="T391" i="1" s="1"/>
  <c r="N391" i="1"/>
  <c r="U391" i="1" s="1"/>
  <c r="M982" i="1"/>
  <c r="T982" i="1" s="1"/>
  <c r="N982" i="1"/>
  <c r="U982" i="1" s="1"/>
  <c r="M1767" i="1"/>
  <c r="T1767" i="1" s="1"/>
  <c r="N1767" i="1"/>
  <c r="U1767" i="1" s="1"/>
  <c r="M2672" i="1"/>
  <c r="T2672" i="1" s="1"/>
  <c r="N2672" i="1"/>
  <c r="U2672" i="1" s="1"/>
  <c r="M2673" i="1"/>
  <c r="T2673" i="1" s="1"/>
  <c r="N2673" i="1"/>
  <c r="U2673" i="1" s="1"/>
  <c r="M2604" i="1"/>
  <c r="T2604" i="1" s="1"/>
  <c r="N2604" i="1"/>
  <c r="U2604" i="1" s="1"/>
  <c r="M41" i="1"/>
  <c r="T41" i="1" s="1"/>
  <c r="N41" i="1"/>
  <c r="U41" i="1" s="1"/>
  <c r="M668" i="1"/>
  <c r="T668" i="1" s="1"/>
  <c r="N668" i="1"/>
  <c r="U668" i="1" s="1"/>
  <c r="M1268" i="1"/>
  <c r="T1268" i="1" s="1"/>
  <c r="N1268" i="1"/>
  <c r="U1268" i="1" s="1"/>
  <c r="M2228" i="1"/>
  <c r="T2228" i="1" s="1"/>
  <c r="N2228" i="1"/>
  <c r="U2228" i="1" s="1"/>
  <c r="M2059" i="1"/>
  <c r="T2059" i="1" s="1"/>
  <c r="N2059" i="1"/>
  <c r="U2059" i="1" s="1"/>
  <c r="M745" i="1"/>
  <c r="T745" i="1" s="1"/>
  <c r="N745" i="1"/>
  <c r="U745" i="1" s="1"/>
  <c r="M245" i="1"/>
  <c r="T245" i="1" s="1"/>
  <c r="N245" i="1"/>
  <c r="U245" i="1" s="1"/>
  <c r="M1641" i="1"/>
  <c r="T1641" i="1" s="1"/>
  <c r="N1641" i="1"/>
  <c r="U1641" i="1" s="1"/>
  <c r="M1072" i="1"/>
  <c r="T1072" i="1" s="1"/>
  <c r="N1072" i="1"/>
  <c r="U1072" i="1" s="1"/>
  <c r="M35" i="1"/>
  <c r="T35" i="1" s="1"/>
  <c r="N35" i="1"/>
  <c r="U35" i="1" s="1"/>
  <c r="M746" i="1"/>
  <c r="T746" i="1" s="1"/>
  <c r="N746" i="1"/>
  <c r="U746" i="1" s="1"/>
  <c r="M1171" i="1"/>
  <c r="T1171" i="1" s="1"/>
  <c r="N1171" i="1"/>
  <c r="U1171" i="1" s="1"/>
  <c r="M1073" i="1"/>
  <c r="T1073" i="1" s="1"/>
  <c r="N1073" i="1"/>
  <c r="U1073" i="1" s="1"/>
  <c r="M42" i="1"/>
  <c r="T42" i="1" s="1"/>
  <c r="N42" i="1"/>
  <c r="U42" i="1" s="1"/>
  <c r="M2501" i="1"/>
  <c r="T2501" i="1" s="1"/>
  <c r="N2501" i="1"/>
  <c r="U2501" i="1" s="1"/>
  <c r="M1074" i="1"/>
  <c r="T1074" i="1" s="1"/>
  <c r="N1074" i="1"/>
  <c r="U1074" i="1" s="1"/>
  <c r="M354" i="1"/>
  <c r="T354" i="1" s="1"/>
  <c r="N354" i="1"/>
  <c r="U354" i="1" s="1"/>
  <c r="M1075" i="1"/>
  <c r="T1075" i="1" s="1"/>
  <c r="N1075" i="1"/>
  <c r="U1075" i="1" s="1"/>
  <c r="M552" i="1"/>
  <c r="T552" i="1" s="1"/>
  <c r="N552" i="1"/>
  <c r="U552" i="1" s="1"/>
  <c r="M449" i="1"/>
  <c r="T449" i="1" s="1"/>
  <c r="N449" i="1"/>
  <c r="U449" i="1" s="1"/>
  <c r="M99" i="1"/>
  <c r="T99" i="1" s="1"/>
  <c r="N99" i="1"/>
  <c r="U99" i="1" s="1"/>
  <c r="M669" i="1"/>
  <c r="T669" i="1" s="1"/>
  <c r="N669" i="1"/>
  <c r="U669" i="1" s="1"/>
  <c r="M199" i="1"/>
  <c r="T199" i="1" s="1"/>
  <c r="N199" i="1"/>
  <c r="U199" i="1" s="1"/>
  <c r="M888" i="1"/>
  <c r="T888" i="1" s="1"/>
  <c r="N888" i="1"/>
  <c r="U888" i="1" s="1"/>
  <c r="M392" i="1"/>
  <c r="T392" i="1" s="1"/>
  <c r="N392" i="1"/>
  <c r="U392" i="1" s="1"/>
  <c r="M92" i="1"/>
  <c r="T92" i="1" s="1"/>
  <c r="N92" i="1"/>
  <c r="U92" i="1" s="1"/>
  <c r="M47" i="1"/>
  <c r="T47" i="1" s="1"/>
  <c r="N47" i="1"/>
  <c r="U47" i="1" s="1"/>
  <c r="M50" i="1"/>
  <c r="T50" i="1" s="1"/>
  <c r="N50" i="1"/>
  <c r="U50" i="1" s="1"/>
  <c r="M498" i="1"/>
  <c r="T498" i="1" s="1"/>
  <c r="N498" i="1"/>
  <c r="U498" i="1" s="1"/>
  <c r="M1857" i="1"/>
  <c r="T1857" i="1" s="1"/>
  <c r="N1857" i="1"/>
  <c r="U1857" i="1" s="1"/>
  <c r="M30" i="1"/>
  <c r="T30" i="1" s="1"/>
  <c r="N30" i="1"/>
  <c r="U30" i="1" s="1"/>
  <c r="M889" i="1"/>
  <c r="T889" i="1" s="1"/>
  <c r="N889" i="1"/>
  <c r="U889" i="1" s="1"/>
  <c r="M2636" i="1"/>
  <c r="T2636" i="1" s="1"/>
  <c r="N2636" i="1"/>
  <c r="U2636" i="1" s="1"/>
  <c r="M808" i="1"/>
  <c r="T808" i="1" s="1"/>
  <c r="N808" i="1"/>
  <c r="U808" i="1" s="1"/>
  <c r="M809" i="1"/>
  <c r="T809" i="1" s="1"/>
  <c r="N809" i="1"/>
  <c r="U809" i="1" s="1"/>
  <c r="M670" i="1"/>
  <c r="T670" i="1" s="1"/>
  <c r="N670" i="1"/>
  <c r="U670" i="1" s="1"/>
  <c r="M1269" i="1"/>
  <c r="T1269" i="1" s="1"/>
  <c r="N1269" i="1"/>
  <c r="U1269" i="1" s="1"/>
  <c r="M499" i="1"/>
  <c r="T499" i="1" s="1"/>
  <c r="N499" i="1"/>
  <c r="U499" i="1" s="1"/>
  <c r="M18" i="1"/>
  <c r="T18" i="1" s="1"/>
  <c r="N18" i="1"/>
  <c r="U18" i="1" s="1"/>
  <c r="M500" i="1"/>
  <c r="T500" i="1" s="1"/>
  <c r="N500" i="1"/>
  <c r="U500" i="1" s="1"/>
  <c r="M31" i="1"/>
  <c r="T31" i="1" s="1"/>
  <c r="N31" i="1"/>
  <c r="U31" i="1" s="1"/>
  <c r="M1076" i="1"/>
  <c r="T1076" i="1" s="1"/>
  <c r="N1076" i="1"/>
  <c r="U1076" i="1" s="1"/>
  <c r="M1401" i="1"/>
  <c r="T1401" i="1" s="1"/>
  <c r="N1401" i="1"/>
  <c r="U1401" i="1" s="1"/>
  <c r="M1642" i="1"/>
  <c r="T1642" i="1" s="1"/>
  <c r="N1642" i="1"/>
  <c r="U1642" i="1" s="1"/>
  <c r="M169" i="1"/>
  <c r="T169" i="1" s="1"/>
  <c r="N169" i="1"/>
  <c r="U169" i="1" s="1"/>
  <c r="M423" i="1"/>
  <c r="T423" i="1" s="1"/>
  <c r="N423" i="1"/>
  <c r="U423" i="1" s="1"/>
  <c r="M1172" i="1"/>
  <c r="T1172" i="1" s="1"/>
  <c r="N1172" i="1"/>
  <c r="U1172" i="1" s="1"/>
  <c r="M890" i="1"/>
  <c r="T890" i="1" s="1"/>
  <c r="N890" i="1"/>
  <c r="U890" i="1" s="1"/>
  <c r="M2568" i="1"/>
  <c r="T2568" i="1" s="1"/>
  <c r="N2568" i="1"/>
  <c r="U2568" i="1" s="1"/>
  <c r="M144" i="1"/>
  <c r="T144" i="1" s="1"/>
  <c r="N144" i="1"/>
  <c r="U144" i="1" s="1"/>
  <c r="M19" i="1"/>
  <c r="T19" i="1" s="1"/>
  <c r="N19" i="1"/>
  <c r="U19" i="1" s="1"/>
  <c r="M3" i="1"/>
  <c r="T3" i="1" s="1"/>
  <c r="N3" i="1"/>
  <c r="U3" i="1" s="1"/>
  <c r="M218" i="1"/>
  <c r="T218" i="1" s="1"/>
  <c r="N218" i="1"/>
  <c r="U218" i="1" s="1"/>
  <c r="M2373" i="1"/>
  <c r="T2373" i="1" s="1"/>
  <c r="N2373" i="1"/>
  <c r="U2373" i="1" s="1"/>
  <c r="M2229" i="1"/>
  <c r="T2229" i="1" s="1"/>
  <c r="N2229" i="1"/>
  <c r="U2229" i="1" s="1"/>
  <c r="M501" i="1"/>
  <c r="T501" i="1" s="1"/>
  <c r="N501" i="1"/>
  <c r="U501" i="1" s="1"/>
  <c r="M810" i="1"/>
  <c r="T810" i="1" s="1"/>
  <c r="N810" i="1"/>
  <c r="U810" i="1" s="1"/>
  <c r="M304" i="1"/>
  <c r="T304" i="1" s="1"/>
  <c r="N304" i="1"/>
  <c r="U304" i="1" s="1"/>
  <c r="M983" i="1"/>
  <c r="T983" i="1" s="1"/>
  <c r="N983" i="1"/>
  <c r="U983" i="1" s="1"/>
  <c r="M747" i="1"/>
  <c r="T747" i="1" s="1"/>
  <c r="N747" i="1"/>
  <c r="U747" i="1" s="1"/>
  <c r="M145" i="1"/>
  <c r="T145" i="1" s="1"/>
  <c r="N145" i="1"/>
  <c r="U145" i="1" s="1"/>
  <c r="M2" i="1"/>
  <c r="T2" i="1" s="1"/>
  <c r="N2" i="1"/>
  <c r="U2" i="1" s="1"/>
  <c r="M2060" i="1"/>
  <c r="T2060" i="1" s="1"/>
  <c r="N2060" i="1"/>
  <c r="U2060" i="1" s="1"/>
  <c r="M450" i="1"/>
  <c r="T450" i="1" s="1"/>
  <c r="N450" i="1"/>
  <c r="U450" i="1" s="1"/>
  <c r="M2275" i="1"/>
  <c r="T2275" i="1" s="1"/>
  <c r="N2275" i="1"/>
  <c r="U2275" i="1" s="1"/>
  <c r="M71" i="1"/>
  <c r="T71" i="1" s="1"/>
  <c r="N71" i="1"/>
  <c r="U71" i="1" s="1"/>
  <c r="M891" i="1"/>
  <c r="T891" i="1" s="1"/>
  <c r="N891" i="1"/>
  <c r="U891" i="1" s="1"/>
  <c r="M2637" i="1"/>
  <c r="T2637" i="1" s="1"/>
  <c r="N2637" i="1"/>
  <c r="U2637" i="1" s="1"/>
  <c r="M261" i="1"/>
  <c r="T261" i="1" s="1"/>
  <c r="N261" i="1"/>
  <c r="U261" i="1" s="1"/>
  <c r="M984" i="1"/>
  <c r="T984" i="1" s="1"/>
  <c r="N984" i="1"/>
  <c r="U984" i="1" s="1"/>
  <c r="M2462" i="1"/>
  <c r="T2462" i="1" s="1"/>
  <c r="N2462" i="1"/>
  <c r="U2462" i="1" s="1"/>
  <c r="M7" i="1"/>
  <c r="T7" i="1" s="1"/>
  <c r="N7" i="1"/>
  <c r="U7" i="1" s="1"/>
  <c r="M65" i="1"/>
  <c r="T65" i="1" s="1"/>
  <c r="N65" i="1"/>
  <c r="U65" i="1" s="1"/>
  <c r="M1270" i="1"/>
  <c r="T1270" i="1" s="1"/>
  <c r="N1270" i="1"/>
  <c r="U1270" i="1" s="1"/>
  <c r="M185" i="1"/>
  <c r="T185" i="1" s="1"/>
  <c r="N185" i="1"/>
  <c r="U185" i="1" s="1"/>
  <c r="M279" i="1"/>
  <c r="T279" i="1" s="1"/>
  <c r="N279" i="1"/>
  <c r="U279" i="1" s="1"/>
  <c r="M93" i="1"/>
  <c r="T93" i="1" s="1"/>
  <c r="N93" i="1"/>
  <c r="U93" i="1" s="1"/>
  <c r="M2734" i="1"/>
  <c r="T2734" i="1" s="1"/>
  <c r="N2734" i="1"/>
  <c r="U2734" i="1" s="1"/>
  <c r="M985" i="1"/>
  <c r="T985" i="1" s="1"/>
  <c r="N985" i="1"/>
  <c r="U985" i="1" s="1"/>
  <c r="M553" i="1"/>
  <c r="T553" i="1" s="1"/>
  <c r="N553" i="1"/>
  <c r="U553" i="1" s="1"/>
  <c r="M605" i="1"/>
  <c r="T605" i="1" s="1"/>
  <c r="N605" i="1"/>
  <c r="U605" i="1" s="1"/>
  <c r="M100" i="1"/>
  <c r="T100" i="1" s="1"/>
  <c r="N100" i="1"/>
  <c r="U100" i="1" s="1"/>
  <c r="M811" i="1"/>
  <c r="T811" i="1" s="1"/>
  <c r="N811" i="1"/>
  <c r="U811" i="1" s="1"/>
  <c r="M146" i="1"/>
  <c r="T146" i="1" s="1"/>
  <c r="N146" i="1"/>
  <c r="U146" i="1" s="1"/>
  <c r="M59" i="1"/>
  <c r="T59" i="1" s="1"/>
  <c r="N59" i="1"/>
  <c r="U59" i="1" s="1"/>
  <c r="M2605" i="1"/>
  <c r="T2605" i="1" s="1"/>
  <c r="N2605" i="1"/>
  <c r="U2605" i="1" s="1"/>
  <c r="M554" i="1"/>
  <c r="T554" i="1" s="1"/>
  <c r="N554" i="1"/>
  <c r="U554" i="1" s="1"/>
  <c r="M328" i="1"/>
  <c r="T328" i="1" s="1"/>
  <c r="N328" i="1"/>
  <c r="U328" i="1" s="1"/>
  <c r="M1907" i="1"/>
  <c r="T1907" i="1" s="1"/>
  <c r="N1907" i="1"/>
  <c r="U1907" i="1" s="1"/>
  <c r="M219" i="1"/>
  <c r="T219" i="1" s="1"/>
  <c r="N219" i="1"/>
  <c r="U219" i="1" s="1"/>
  <c r="M1173" i="1"/>
  <c r="T1173" i="1" s="1"/>
  <c r="N1173" i="1"/>
  <c r="U1173" i="1" s="1"/>
  <c r="M110" i="1"/>
  <c r="T110" i="1" s="1"/>
  <c r="N110" i="1"/>
  <c r="U110" i="1" s="1"/>
  <c r="M2698" i="1"/>
  <c r="T2698" i="1" s="1"/>
  <c r="N2698" i="1"/>
  <c r="U2698" i="1" s="1"/>
  <c r="M329" i="1"/>
  <c r="T329" i="1" s="1"/>
  <c r="N329" i="1"/>
  <c r="U329" i="1" s="1"/>
  <c r="M2174" i="1"/>
  <c r="T2174" i="1" s="1"/>
  <c r="N2174" i="1"/>
  <c r="U2174" i="1" s="1"/>
  <c r="M220" i="1"/>
  <c r="T220" i="1" s="1"/>
  <c r="N220" i="1"/>
  <c r="U220" i="1" s="1"/>
  <c r="M2175" i="1"/>
  <c r="T2175" i="1" s="1"/>
  <c r="N2175" i="1"/>
  <c r="U2175" i="1" s="1"/>
  <c r="M986" i="1"/>
  <c r="T986" i="1" s="1"/>
  <c r="N986" i="1"/>
  <c r="U986" i="1" s="1"/>
  <c r="M502" i="1"/>
  <c r="T502" i="1" s="1"/>
  <c r="N502" i="1"/>
  <c r="U502" i="1" s="1"/>
  <c r="M48" i="1"/>
  <c r="T48" i="1" s="1"/>
  <c r="N48" i="1"/>
  <c r="U48" i="1" s="1"/>
  <c r="M17" i="1"/>
  <c r="T17" i="1" s="1"/>
  <c r="N17" i="1"/>
  <c r="U17" i="1" s="1"/>
  <c r="M1524" i="1"/>
  <c r="T1524" i="1" s="1"/>
  <c r="N1524" i="1"/>
  <c r="U1524" i="1" s="1"/>
  <c r="M1174" i="1"/>
  <c r="T1174" i="1" s="1"/>
  <c r="N1174" i="1"/>
  <c r="U1174" i="1" s="1"/>
  <c r="M555" i="1"/>
  <c r="T555" i="1" s="1"/>
  <c r="N555" i="1"/>
  <c r="U555" i="1" s="1"/>
  <c r="M4" i="1"/>
  <c r="T4" i="1" s="1"/>
  <c r="N4" i="1"/>
  <c r="U4" i="1" s="1"/>
  <c r="M2276" i="1"/>
  <c r="T2276" i="1" s="1"/>
  <c r="N2276" i="1"/>
  <c r="U2276" i="1" s="1"/>
  <c r="M451" i="1"/>
  <c r="T451" i="1" s="1"/>
  <c r="N451" i="1"/>
  <c r="U451" i="1" s="1"/>
  <c r="M280" i="1"/>
  <c r="T280" i="1" s="1"/>
  <c r="N280" i="1"/>
  <c r="U280" i="1" s="1"/>
  <c r="M671" i="1"/>
  <c r="T671" i="1" s="1"/>
  <c r="N671" i="1"/>
  <c r="U671" i="1" s="1"/>
  <c r="M305" i="1"/>
  <c r="T305" i="1" s="1"/>
  <c r="N305" i="1"/>
  <c r="U305" i="1" s="1"/>
  <c r="M672" i="1"/>
  <c r="T672" i="1" s="1"/>
  <c r="N672" i="1"/>
  <c r="U672" i="1" s="1"/>
  <c r="M147" i="1"/>
  <c r="T147" i="1" s="1"/>
  <c r="N147" i="1"/>
  <c r="U147" i="1" s="1"/>
  <c r="M101" i="1"/>
  <c r="T101" i="1" s="1"/>
  <c r="N101" i="1"/>
  <c r="U101" i="1" s="1"/>
  <c r="M2812" i="1"/>
  <c r="T2812" i="1" s="1"/>
  <c r="N2812" i="1"/>
  <c r="U2812" i="1" s="1"/>
  <c r="M1402" i="1"/>
  <c r="T1402" i="1" s="1"/>
  <c r="N1402" i="1"/>
  <c r="U1402" i="1" s="1"/>
  <c r="M424" i="1"/>
  <c r="T424" i="1" s="1"/>
  <c r="N424" i="1"/>
  <c r="U424" i="1" s="1"/>
  <c r="M1525" i="1"/>
  <c r="T1525" i="1" s="1"/>
  <c r="N1525" i="1"/>
  <c r="U1525" i="1" s="1"/>
  <c r="M1175" i="1"/>
  <c r="T1175" i="1" s="1"/>
  <c r="N1175" i="1"/>
  <c r="U1175" i="1" s="1"/>
  <c r="M2230" i="1"/>
  <c r="T2230" i="1" s="1"/>
  <c r="N2230" i="1"/>
  <c r="U2230" i="1" s="1"/>
  <c r="M2006" i="1"/>
  <c r="T2006" i="1" s="1"/>
  <c r="N2006" i="1"/>
  <c r="U2006" i="1" s="1"/>
  <c r="M812" i="1"/>
  <c r="T812" i="1" s="1"/>
  <c r="N812" i="1"/>
  <c r="U812" i="1" s="1"/>
  <c r="M813" i="1"/>
  <c r="T813" i="1" s="1"/>
  <c r="N813" i="1"/>
  <c r="U813" i="1" s="1"/>
  <c r="M1768" i="1"/>
  <c r="T1768" i="1" s="1"/>
  <c r="N1768" i="1"/>
  <c r="U1768" i="1" s="1"/>
  <c r="M1643" i="1"/>
  <c r="T1643" i="1" s="1"/>
  <c r="N1643" i="1"/>
  <c r="U1643" i="1" s="1"/>
  <c r="M393" i="1"/>
  <c r="T393" i="1" s="1"/>
  <c r="N393" i="1"/>
  <c r="U393" i="1" s="1"/>
  <c r="M1769" i="1"/>
  <c r="T1769" i="1" s="1"/>
  <c r="N1769" i="1"/>
  <c r="U1769" i="1" s="1"/>
  <c r="M1526" i="1"/>
  <c r="T1526" i="1" s="1"/>
  <c r="N1526" i="1"/>
  <c r="U1526" i="1" s="1"/>
  <c r="M987" i="1"/>
  <c r="T987" i="1" s="1"/>
  <c r="N987" i="1"/>
  <c r="U987" i="1" s="1"/>
  <c r="M1271" i="1"/>
  <c r="T1271" i="1" s="1"/>
  <c r="N1271" i="1"/>
  <c r="U1271" i="1" s="1"/>
  <c r="M988" i="1"/>
  <c r="T988" i="1" s="1"/>
  <c r="N988" i="1"/>
  <c r="U988" i="1" s="1"/>
  <c r="M2176" i="1"/>
  <c r="T2176" i="1" s="1"/>
  <c r="N2176" i="1"/>
  <c r="U2176" i="1" s="1"/>
  <c r="M330" i="1"/>
  <c r="T330" i="1" s="1"/>
  <c r="N330" i="1"/>
  <c r="U330" i="1" s="1"/>
  <c r="M2336" i="1"/>
  <c r="T2336" i="1" s="1"/>
  <c r="N2336" i="1"/>
  <c r="U2336" i="1" s="1"/>
  <c r="M2177" i="1"/>
  <c r="T2177" i="1" s="1"/>
  <c r="N2177" i="1"/>
  <c r="U2177" i="1" s="1"/>
  <c r="M2061" i="1"/>
  <c r="T2061" i="1" s="1"/>
  <c r="N2061" i="1"/>
  <c r="U2061" i="1" s="1"/>
  <c r="M1272" i="1"/>
  <c r="T1272" i="1" s="1"/>
  <c r="N1272" i="1"/>
  <c r="U1272" i="1" s="1"/>
  <c r="M1770" i="1"/>
  <c r="T1770" i="1" s="1"/>
  <c r="N1770" i="1"/>
  <c r="U1770" i="1" s="1"/>
  <c r="M2231" i="1"/>
  <c r="T2231" i="1" s="1"/>
  <c r="N2231" i="1"/>
  <c r="U2231" i="1" s="1"/>
  <c r="M1771" i="1"/>
  <c r="T1771" i="1" s="1"/>
  <c r="N1771" i="1"/>
  <c r="U1771" i="1" s="1"/>
  <c r="M1403" i="1"/>
  <c r="T1403" i="1" s="1"/>
  <c r="N1403" i="1"/>
  <c r="U1403" i="1" s="1"/>
  <c r="M1772" i="1"/>
  <c r="T1772" i="1" s="1"/>
  <c r="N1772" i="1"/>
  <c r="U1772" i="1" s="1"/>
  <c r="M1960" i="1"/>
  <c r="T1960" i="1" s="1"/>
  <c r="N1960" i="1"/>
  <c r="U1960" i="1" s="1"/>
  <c r="M2502" i="1"/>
  <c r="T2502" i="1" s="1"/>
  <c r="N2502" i="1"/>
  <c r="U2502" i="1" s="1"/>
  <c r="M2178" i="1"/>
  <c r="T2178" i="1" s="1"/>
  <c r="N2178" i="1"/>
  <c r="U2178" i="1" s="1"/>
  <c r="M1176" i="1"/>
  <c r="T1176" i="1" s="1"/>
  <c r="N1176" i="1"/>
  <c r="U1176" i="1" s="1"/>
  <c r="M989" i="1"/>
  <c r="T989" i="1" s="1"/>
  <c r="N989" i="1"/>
  <c r="U989" i="1" s="1"/>
  <c r="M1527" i="1"/>
  <c r="T1527" i="1" s="1"/>
  <c r="N1527" i="1"/>
  <c r="U1527" i="1" s="1"/>
  <c r="M2606" i="1"/>
  <c r="T2606" i="1" s="1"/>
  <c r="N2606" i="1"/>
  <c r="U2606" i="1" s="1"/>
  <c r="M32" i="1"/>
  <c r="T32" i="1" s="1"/>
  <c r="N32" i="1"/>
  <c r="U32" i="1" s="1"/>
  <c r="M1077" i="1"/>
  <c r="T1077" i="1" s="1"/>
  <c r="N1077" i="1"/>
  <c r="U1077" i="1" s="1"/>
  <c r="M2788" i="1"/>
  <c r="T2788" i="1" s="1"/>
  <c r="N2788" i="1"/>
  <c r="U2788" i="1" s="1"/>
  <c r="M1644" i="1"/>
  <c r="T1644" i="1" s="1"/>
  <c r="N1644" i="1"/>
  <c r="U1644" i="1" s="1"/>
  <c r="M892" i="1"/>
  <c r="T892" i="1" s="1"/>
  <c r="N892" i="1"/>
  <c r="U892" i="1" s="1"/>
  <c r="M2638" i="1"/>
  <c r="T2638" i="1" s="1"/>
  <c r="N2638" i="1"/>
  <c r="U2638" i="1" s="1"/>
  <c r="M2794" i="1"/>
  <c r="T2794" i="1" s="1"/>
  <c r="N2794" i="1"/>
  <c r="U2794" i="1" s="1"/>
  <c r="M673" i="1"/>
  <c r="T673" i="1" s="1"/>
  <c r="N673" i="1"/>
  <c r="U673" i="1" s="1"/>
  <c r="M2639" i="1"/>
  <c r="T2639" i="1" s="1"/>
  <c r="N2639" i="1"/>
  <c r="U2639" i="1" s="1"/>
  <c r="M120" i="1"/>
  <c r="T120" i="1" s="1"/>
  <c r="N120" i="1"/>
  <c r="U120" i="1" s="1"/>
  <c r="M1858" i="1"/>
  <c r="T1858" i="1" s="1"/>
  <c r="N1858" i="1"/>
  <c r="U1858" i="1" s="1"/>
  <c r="M893" i="1"/>
  <c r="T893" i="1" s="1"/>
  <c r="N893" i="1"/>
  <c r="U893" i="1" s="1"/>
  <c r="M1273" i="1"/>
  <c r="T1273" i="1" s="1"/>
  <c r="N1273" i="1"/>
  <c r="U1273" i="1" s="1"/>
  <c r="M990" i="1"/>
  <c r="T990" i="1" s="1"/>
  <c r="N990" i="1"/>
  <c r="U990" i="1" s="1"/>
  <c r="M2179" i="1"/>
  <c r="T2179" i="1" s="1"/>
  <c r="N2179" i="1"/>
  <c r="U2179" i="1" s="1"/>
  <c r="M2337" i="1"/>
  <c r="T2337" i="1" s="1"/>
  <c r="N2337" i="1"/>
  <c r="U2337" i="1" s="1"/>
  <c r="M556" i="1"/>
  <c r="T556" i="1" s="1"/>
  <c r="N556" i="1"/>
  <c r="U556" i="1" s="1"/>
  <c r="M1404" i="1"/>
  <c r="T1404" i="1" s="1"/>
  <c r="N1404" i="1"/>
  <c r="U1404" i="1" s="1"/>
  <c r="M557" i="1"/>
  <c r="T557" i="1" s="1"/>
  <c r="N557" i="1"/>
  <c r="U557" i="1" s="1"/>
  <c r="M2607" i="1"/>
  <c r="T2607" i="1" s="1"/>
  <c r="N2607" i="1"/>
  <c r="U2607" i="1" s="1"/>
  <c r="M2007" i="1"/>
  <c r="T2007" i="1" s="1"/>
  <c r="N2007" i="1"/>
  <c r="U2007" i="1" s="1"/>
  <c r="M2277" i="1"/>
  <c r="T2277" i="1" s="1"/>
  <c r="N2277" i="1"/>
  <c r="U2277" i="1" s="1"/>
  <c r="M2338" i="1"/>
  <c r="T2338" i="1" s="1"/>
  <c r="N2338" i="1"/>
  <c r="U2338" i="1" s="1"/>
  <c r="M2125" i="1"/>
  <c r="T2125" i="1" s="1"/>
  <c r="N2125" i="1"/>
  <c r="U2125" i="1" s="1"/>
  <c r="M1274" i="1"/>
  <c r="T1274" i="1" s="1"/>
  <c r="N1274" i="1"/>
  <c r="U1274" i="1" s="1"/>
  <c r="M2747" i="1"/>
  <c r="T2747" i="1" s="1"/>
  <c r="N2747" i="1"/>
  <c r="U2747" i="1" s="1"/>
  <c r="M1528" i="1"/>
  <c r="T1528" i="1" s="1"/>
  <c r="N1528" i="1"/>
  <c r="U1528" i="1" s="1"/>
  <c r="M2608" i="1"/>
  <c r="T2608" i="1" s="1"/>
  <c r="N2608" i="1"/>
  <c r="U2608" i="1" s="1"/>
  <c r="M674" i="1"/>
  <c r="T674" i="1" s="1"/>
  <c r="N674" i="1"/>
  <c r="U674" i="1" s="1"/>
  <c r="M2640" i="1"/>
  <c r="T2640" i="1" s="1"/>
  <c r="N2640" i="1"/>
  <c r="U2640" i="1" s="1"/>
  <c r="M1275" i="1"/>
  <c r="T1275" i="1" s="1"/>
  <c r="N1275" i="1"/>
  <c r="U1275" i="1" s="1"/>
  <c r="M1405" i="1"/>
  <c r="T1405" i="1" s="1"/>
  <c r="N1405" i="1"/>
  <c r="U1405" i="1" s="1"/>
  <c r="M1276" i="1"/>
  <c r="T1276" i="1" s="1"/>
  <c r="N1276" i="1"/>
  <c r="U1276" i="1" s="1"/>
  <c r="M1406" i="1"/>
  <c r="T1406" i="1" s="1"/>
  <c r="N1406" i="1"/>
  <c r="U1406" i="1" s="1"/>
  <c r="M1859" i="1"/>
  <c r="T1859" i="1" s="1"/>
  <c r="N1859" i="1"/>
  <c r="U1859" i="1" s="1"/>
  <c r="M1078" i="1"/>
  <c r="T1078" i="1" s="1"/>
  <c r="N1078" i="1"/>
  <c r="U1078" i="1" s="1"/>
  <c r="M1079" i="1"/>
  <c r="T1079" i="1" s="1"/>
  <c r="N1079" i="1"/>
  <c r="U1079" i="1" s="1"/>
  <c r="M2374" i="1"/>
  <c r="T2374" i="1" s="1"/>
  <c r="N2374" i="1"/>
  <c r="U2374" i="1" s="1"/>
  <c r="M1277" i="1"/>
  <c r="T1277" i="1" s="1"/>
  <c r="N1277" i="1"/>
  <c r="U1277" i="1" s="1"/>
  <c r="M894" i="1"/>
  <c r="T894" i="1" s="1"/>
  <c r="N894" i="1"/>
  <c r="U894" i="1" s="1"/>
  <c r="M748" i="1"/>
  <c r="T748" i="1" s="1"/>
  <c r="N748" i="1"/>
  <c r="U748" i="1" s="1"/>
  <c r="M991" i="1"/>
  <c r="T991" i="1" s="1"/>
  <c r="N991" i="1"/>
  <c r="U991" i="1" s="1"/>
  <c r="M503" i="1"/>
  <c r="T503" i="1" s="1"/>
  <c r="N503" i="1"/>
  <c r="U503" i="1" s="1"/>
  <c r="M1407" i="1"/>
  <c r="T1407" i="1" s="1"/>
  <c r="N1407" i="1"/>
  <c r="U1407" i="1" s="1"/>
  <c r="M452" i="1"/>
  <c r="T452" i="1" s="1"/>
  <c r="N452" i="1"/>
  <c r="U452" i="1" s="1"/>
  <c r="M606" i="1"/>
  <c r="T606" i="1" s="1"/>
  <c r="N606" i="1"/>
  <c r="U606" i="1" s="1"/>
  <c r="M2278" i="1"/>
  <c r="T2278" i="1" s="1"/>
  <c r="N2278" i="1"/>
  <c r="U2278" i="1" s="1"/>
  <c r="M1645" i="1"/>
  <c r="T1645" i="1" s="1"/>
  <c r="N1645" i="1"/>
  <c r="U1645" i="1" s="1"/>
  <c r="M170" i="1"/>
  <c r="T170" i="1" s="1"/>
  <c r="N170" i="1"/>
  <c r="U170" i="1" s="1"/>
  <c r="M2409" i="1"/>
  <c r="T2409" i="1" s="1"/>
  <c r="N2409" i="1"/>
  <c r="U2409" i="1" s="1"/>
  <c r="M2463" i="1"/>
  <c r="T2463" i="1" s="1"/>
  <c r="N2463" i="1"/>
  <c r="U2463" i="1" s="1"/>
  <c r="M2062" i="1"/>
  <c r="T2062" i="1" s="1"/>
  <c r="N2062" i="1"/>
  <c r="U2062" i="1" s="1"/>
  <c r="M2609" i="1"/>
  <c r="T2609" i="1" s="1"/>
  <c r="N2609" i="1"/>
  <c r="U2609" i="1" s="1"/>
  <c r="M1773" i="1"/>
  <c r="T1773" i="1" s="1"/>
  <c r="N1773" i="1"/>
  <c r="U1773" i="1" s="1"/>
  <c r="M895" i="1"/>
  <c r="T895" i="1" s="1"/>
  <c r="N895" i="1"/>
  <c r="U895" i="1" s="1"/>
  <c r="M1774" i="1"/>
  <c r="T1774" i="1" s="1"/>
  <c r="N1774" i="1"/>
  <c r="U1774" i="1" s="1"/>
  <c r="M2375" i="1"/>
  <c r="T2375" i="1" s="1"/>
  <c r="N2375" i="1"/>
  <c r="U2375" i="1" s="1"/>
  <c r="M2279" i="1"/>
  <c r="T2279" i="1" s="1"/>
  <c r="N2279" i="1"/>
  <c r="U2279" i="1" s="1"/>
  <c r="M2464" i="1"/>
  <c r="T2464" i="1" s="1"/>
  <c r="N2464" i="1"/>
  <c r="U2464" i="1" s="1"/>
  <c r="M2465" i="1"/>
  <c r="T2465" i="1" s="1"/>
  <c r="N2465" i="1"/>
  <c r="U2465" i="1" s="1"/>
  <c r="M2410" i="1"/>
  <c r="T2410" i="1" s="1"/>
  <c r="N2410" i="1"/>
  <c r="U2410" i="1" s="1"/>
  <c r="M1408" i="1"/>
  <c r="T1408" i="1" s="1"/>
  <c r="N1408" i="1"/>
  <c r="U1408" i="1" s="1"/>
  <c r="M2063" i="1"/>
  <c r="T2063" i="1" s="1"/>
  <c r="N2063" i="1"/>
  <c r="U2063" i="1" s="1"/>
  <c r="M1775" i="1"/>
  <c r="T1775" i="1" s="1"/>
  <c r="N1775" i="1"/>
  <c r="U1775" i="1" s="1"/>
  <c r="M2126" i="1"/>
  <c r="T2126" i="1" s="1"/>
  <c r="N2126" i="1"/>
  <c r="U2126" i="1" s="1"/>
  <c r="M1529" i="1"/>
  <c r="T1529" i="1" s="1"/>
  <c r="N1529" i="1"/>
  <c r="U1529" i="1" s="1"/>
  <c r="M1177" i="1"/>
  <c r="T1177" i="1" s="1"/>
  <c r="N1177" i="1"/>
  <c r="U1177" i="1" s="1"/>
  <c r="M2008" i="1"/>
  <c r="T2008" i="1" s="1"/>
  <c r="N2008" i="1"/>
  <c r="U2008" i="1" s="1"/>
  <c r="M2610" i="1"/>
  <c r="T2610" i="1" s="1"/>
  <c r="N2610" i="1"/>
  <c r="U2610" i="1" s="1"/>
  <c r="M558" i="1"/>
  <c r="T558" i="1" s="1"/>
  <c r="N558" i="1"/>
  <c r="U558" i="1" s="1"/>
  <c r="M1080" i="1"/>
  <c r="T1080" i="1" s="1"/>
  <c r="N1080" i="1"/>
  <c r="U1080" i="1" s="1"/>
  <c r="M675" i="1"/>
  <c r="T675" i="1" s="1"/>
  <c r="N675" i="1"/>
  <c r="U675" i="1" s="1"/>
  <c r="M1530" i="1"/>
  <c r="T1530" i="1" s="1"/>
  <c r="N1530" i="1"/>
  <c r="U1530" i="1" s="1"/>
  <c r="M1409" i="1"/>
  <c r="T1409" i="1" s="1"/>
  <c r="N1409" i="1"/>
  <c r="U1409" i="1" s="1"/>
  <c r="M504" i="1"/>
  <c r="T504" i="1" s="1"/>
  <c r="N504" i="1"/>
  <c r="U504" i="1" s="1"/>
  <c r="M2641" i="1"/>
  <c r="T2641" i="1" s="1"/>
  <c r="N2641" i="1"/>
  <c r="U2641" i="1" s="1"/>
  <c r="M1278" i="1"/>
  <c r="T1278" i="1" s="1"/>
  <c r="N1278" i="1"/>
  <c r="U1278" i="1" s="1"/>
  <c r="M607" i="1"/>
  <c r="T607" i="1" s="1"/>
  <c r="N607" i="1"/>
  <c r="U607" i="1" s="1"/>
  <c r="M2280" i="1"/>
  <c r="T2280" i="1" s="1"/>
  <c r="N2280" i="1"/>
  <c r="U2280" i="1" s="1"/>
  <c r="M453" i="1"/>
  <c r="T453" i="1" s="1"/>
  <c r="N453" i="1"/>
  <c r="U453" i="1" s="1"/>
  <c r="M2009" i="1"/>
  <c r="T2009" i="1" s="1"/>
  <c r="N2009" i="1"/>
  <c r="U2009" i="1" s="1"/>
  <c r="M1279" i="1"/>
  <c r="T1279" i="1" s="1"/>
  <c r="N1279" i="1"/>
  <c r="U1279" i="1" s="1"/>
  <c r="M896" i="1"/>
  <c r="T896" i="1" s="1"/>
  <c r="N896" i="1"/>
  <c r="U896" i="1" s="1"/>
  <c r="M2569" i="1"/>
  <c r="T2569" i="1" s="1"/>
  <c r="N2569" i="1"/>
  <c r="U2569" i="1" s="1"/>
  <c r="M2824" i="1"/>
  <c r="T2824" i="1" s="1"/>
  <c r="N2824" i="1"/>
  <c r="U2824" i="1" s="1"/>
  <c r="M2433" i="1"/>
  <c r="T2433" i="1" s="1"/>
  <c r="N2433" i="1"/>
  <c r="U2433" i="1" s="1"/>
  <c r="M559" i="1"/>
  <c r="T559" i="1" s="1"/>
  <c r="N559" i="1"/>
  <c r="U559" i="1" s="1"/>
  <c r="M2642" i="1"/>
  <c r="T2642" i="1" s="1"/>
  <c r="N2642" i="1"/>
  <c r="U2642" i="1" s="1"/>
  <c r="M2180" i="1"/>
  <c r="T2180" i="1" s="1"/>
  <c r="N2180" i="1"/>
  <c r="U2180" i="1" s="1"/>
  <c r="M454" i="1"/>
  <c r="T454" i="1" s="1"/>
  <c r="N454" i="1"/>
  <c r="U454" i="1" s="1"/>
  <c r="M2661" i="1"/>
  <c r="T2661" i="1" s="1"/>
  <c r="N2661" i="1"/>
  <c r="U2661" i="1" s="1"/>
  <c r="M1280" i="1"/>
  <c r="T1280" i="1" s="1"/>
  <c r="N1280" i="1"/>
  <c r="U1280" i="1" s="1"/>
  <c r="M897" i="1"/>
  <c r="T897" i="1" s="1"/>
  <c r="N897" i="1"/>
  <c r="U897" i="1" s="1"/>
  <c r="M1410" i="1"/>
  <c r="T1410" i="1" s="1"/>
  <c r="N1410" i="1"/>
  <c r="U1410" i="1" s="1"/>
  <c r="M81" i="1"/>
  <c r="T81" i="1" s="1"/>
  <c r="N81" i="1"/>
  <c r="U81" i="1" s="1"/>
  <c r="M560" i="1"/>
  <c r="T560" i="1" s="1"/>
  <c r="N560" i="1"/>
  <c r="U560" i="1" s="1"/>
  <c r="M2503" i="1"/>
  <c r="T2503" i="1" s="1"/>
  <c r="N2503" i="1"/>
  <c r="U2503" i="1" s="1"/>
  <c r="M2662" i="1"/>
  <c r="T2662" i="1" s="1"/>
  <c r="N2662" i="1"/>
  <c r="U2662" i="1" s="1"/>
  <c r="M455" i="1"/>
  <c r="T455" i="1" s="1"/>
  <c r="N455" i="1"/>
  <c r="U455" i="1" s="1"/>
  <c r="M749" i="1"/>
  <c r="T749" i="1" s="1"/>
  <c r="N749" i="1"/>
  <c r="U749" i="1" s="1"/>
  <c r="M505" i="1"/>
  <c r="T505" i="1" s="1"/>
  <c r="N505" i="1"/>
  <c r="U505" i="1" s="1"/>
  <c r="M262" i="1"/>
  <c r="T262" i="1" s="1"/>
  <c r="N262" i="1"/>
  <c r="U262" i="1" s="1"/>
  <c r="M2127" i="1"/>
  <c r="T2127" i="1" s="1"/>
  <c r="N2127" i="1"/>
  <c r="U2127" i="1" s="1"/>
  <c r="M2611" i="1"/>
  <c r="T2611" i="1" s="1"/>
  <c r="N2611" i="1"/>
  <c r="U2611" i="1" s="1"/>
  <c r="M814" i="1"/>
  <c r="T814" i="1" s="1"/>
  <c r="N814" i="1"/>
  <c r="U814" i="1" s="1"/>
  <c r="M121" i="1"/>
  <c r="T121" i="1" s="1"/>
  <c r="N121" i="1"/>
  <c r="U121" i="1" s="1"/>
  <c r="M2539" i="1"/>
  <c r="T2539" i="1" s="1"/>
  <c r="N2539" i="1"/>
  <c r="U2539" i="1" s="1"/>
  <c r="M1860" i="1"/>
  <c r="T1860" i="1" s="1"/>
  <c r="N1860" i="1"/>
  <c r="U1860" i="1" s="1"/>
  <c r="M1178" i="1"/>
  <c r="T1178" i="1" s="1"/>
  <c r="N1178" i="1"/>
  <c r="U1178" i="1" s="1"/>
  <c r="M2010" i="1"/>
  <c r="T2010" i="1" s="1"/>
  <c r="N2010" i="1"/>
  <c r="U2010" i="1" s="1"/>
  <c r="M1281" i="1"/>
  <c r="T1281" i="1" s="1"/>
  <c r="N1281" i="1"/>
  <c r="U1281" i="1" s="1"/>
  <c r="M2064" i="1"/>
  <c r="T2064" i="1" s="1"/>
  <c r="N2064" i="1"/>
  <c r="U2064" i="1" s="1"/>
  <c r="M992" i="1"/>
  <c r="T992" i="1" s="1"/>
  <c r="N992" i="1"/>
  <c r="U992" i="1" s="1"/>
  <c r="M2755" i="1"/>
  <c r="T2755" i="1" s="1"/>
  <c r="N2755" i="1"/>
  <c r="U2755" i="1" s="1"/>
  <c r="M1081" i="1"/>
  <c r="T1081" i="1" s="1"/>
  <c r="N1081" i="1"/>
  <c r="U1081" i="1" s="1"/>
  <c r="M33" i="1"/>
  <c r="T33" i="1" s="1"/>
  <c r="N33" i="1"/>
  <c r="U33" i="1" s="1"/>
  <c r="M1179" i="1"/>
  <c r="T1179" i="1" s="1"/>
  <c r="N1179" i="1"/>
  <c r="U1179" i="1" s="1"/>
  <c r="M1411" i="1"/>
  <c r="T1411" i="1" s="1"/>
  <c r="N1411" i="1"/>
  <c r="U1411" i="1" s="1"/>
  <c r="M2128" i="1"/>
  <c r="T2128" i="1" s="1"/>
  <c r="N2128" i="1"/>
  <c r="U2128" i="1" s="1"/>
  <c r="M1412" i="1"/>
  <c r="T1412" i="1" s="1"/>
  <c r="N1412" i="1"/>
  <c r="U1412" i="1" s="1"/>
  <c r="M1646" i="1"/>
  <c r="T1646" i="1" s="1"/>
  <c r="N1646" i="1"/>
  <c r="U1646" i="1" s="1"/>
  <c r="M2232" i="1"/>
  <c r="T2232" i="1" s="1"/>
  <c r="N2232" i="1"/>
  <c r="U2232" i="1" s="1"/>
  <c r="M2643" i="1"/>
  <c r="T2643" i="1" s="1"/>
  <c r="N2643" i="1"/>
  <c r="U2643" i="1" s="1"/>
  <c r="M2466" i="1"/>
  <c r="T2466" i="1" s="1"/>
  <c r="N2466" i="1"/>
  <c r="U2466" i="1" s="1"/>
  <c r="M2504" i="1"/>
  <c r="T2504" i="1" s="1"/>
  <c r="N2504" i="1"/>
  <c r="U2504" i="1" s="1"/>
  <c r="M815" i="1"/>
  <c r="T815" i="1" s="1"/>
  <c r="N815" i="1"/>
  <c r="U815" i="1" s="1"/>
  <c r="M1413" i="1"/>
  <c r="T1413" i="1" s="1"/>
  <c r="N1413" i="1"/>
  <c r="U1413" i="1" s="1"/>
  <c r="M1282" i="1"/>
  <c r="T1282" i="1" s="1"/>
  <c r="N1282" i="1"/>
  <c r="U1282" i="1" s="1"/>
  <c r="M2376" i="1"/>
  <c r="T2376" i="1" s="1"/>
  <c r="N2376" i="1"/>
  <c r="U2376" i="1" s="1"/>
  <c r="M816" i="1"/>
  <c r="T816" i="1" s="1"/>
  <c r="N816" i="1"/>
  <c r="U816" i="1" s="1"/>
  <c r="M817" i="1"/>
  <c r="T817" i="1" s="1"/>
  <c r="N817" i="1"/>
  <c r="U817" i="1" s="1"/>
  <c r="M2699" i="1"/>
  <c r="T2699" i="1" s="1"/>
  <c r="N2699" i="1"/>
  <c r="U2699" i="1" s="1"/>
  <c r="M200" i="1"/>
  <c r="T200" i="1" s="1"/>
  <c r="N200" i="1"/>
  <c r="U200" i="1" s="1"/>
  <c r="M425" i="1"/>
  <c r="T425" i="1" s="1"/>
  <c r="N425" i="1"/>
  <c r="U425" i="1" s="1"/>
  <c r="M2011" i="1"/>
  <c r="T2011" i="1" s="1"/>
  <c r="N2011" i="1"/>
  <c r="U2011" i="1" s="1"/>
  <c r="M1283" i="1"/>
  <c r="T1283" i="1" s="1"/>
  <c r="N1283" i="1"/>
  <c r="U1283" i="1" s="1"/>
  <c r="M1414" i="1"/>
  <c r="T1414" i="1" s="1"/>
  <c r="N1414" i="1"/>
  <c r="U1414" i="1" s="1"/>
  <c r="M2434" i="1"/>
  <c r="T2434" i="1" s="1"/>
  <c r="N2434" i="1"/>
  <c r="U2434" i="1" s="1"/>
  <c r="M993" i="1"/>
  <c r="T993" i="1" s="1"/>
  <c r="N993" i="1"/>
  <c r="U993" i="1" s="1"/>
  <c r="M2644" i="1"/>
  <c r="T2644" i="1" s="1"/>
  <c r="N2644" i="1"/>
  <c r="U2644" i="1" s="1"/>
  <c r="M2839" i="1"/>
  <c r="T2839" i="1" s="1"/>
  <c r="N2839" i="1"/>
  <c r="U2839" i="1" s="1"/>
  <c r="M2065" i="1"/>
  <c r="T2065" i="1" s="1"/>
  <c r="N2065" i="1"/>
  <c r="U2065" i="1" s="1"/>
  <c r="M1082" i="1"/>
  <c r="T1082" i="1" s="1"/>
  <c r="N1082" i="1"/>
  <c r="U1082" i="1" s="1"/>
  <c r="M1908" i="1"/>
  <c r="T1908" i="1" s="1"/>
  <c r="N1908" i="1"/>
  <c r="U1908" i="1" s="1"/>
  <c r="M2467" i="1"/>
  <c r="T2467" i="1" s="1"/>
  <c r="N2467" i="1"/>
  <c r="U2467" i="1" s="1"/>
  <c r="M1861" i="1"/>
  <c r="T1861" i="1" s="1"/>
  <c r="N1861" i="1"/>
  <c r="U1861" i="1" s="1"/>
  <c r="M2012" i="1"/>
  <c r="T2012" i="1" s="1"/>
  <c r="N2012" i="1"/>
  <c r="U2012" i="1" s="1"/>
  <c r="M676" i="1"/>
  <c r="T676" i="1" s="1"/>
  <c r="N676" i="1"/>
  <c r="U676" i="1" s="1"/>
  <c r="M2767" i="1"/>
  <c r="T2767" i="1" s="1"/>
  <c r="N2767" i="1"/>
  <c r="U2767" i="1" s="1"/>
  <c r="M186" i="1"/>
  <c r="T186" i="1" s="1"/>
  <c r="N186" i="1"/>
  <c r="U186" i="1" s="1"/>
  <c r="M2013" i="1"/>
  <c r="T2013" i="1" s="1"/>
  <c r="N2013" i="1"/>
  <c r="U2013" i="1" s="1"/>
  <c r="M1647" i="1"/>
  <c r="T1647" i="1" s="1"/>
  <c r="N1647" i="1"/>
  <c r="U1647" i="1" s="1"/>
  <c r="M2468" i="1"/>
  <c r="T2468" i="1" s="1"/>
  <c r="N2468" i="1"/>
  <c r="U2468" i="1" s="1"/>
  <c r="M221" i="1"/>
  <c r="T221" i="1" s="1"/>
  <c r="N221" i="1"/>
  <c r="U221" i="1" s="1"/>
  <c r="M1776" i="1"/>
  <c r="T1776" i="1" s="1"/>
  <c r="N1776" i="1"/>
  <c r="U1776" i="1" s="1"/>
  <c r="M456" i="1"/>
  <c r="T456" i="1" s="1"/>
  <c r="N456" i="1"/>
  <c r="U456" i="1" s="1"/>
  <c r="M1648" i="1"/>
  <c r="T1648" i="1" s="1"/>
  <c r="N1648" i="1"/>
  <c r="U1648" i="1" s="1"/>
  <c r="M1180" i="1"/>
  <c r="T1180" i="1" s="1"/>
  <c r="N1180" i="1"/>
  <c r="U1180" i="1" s="1"/>
  <c r="M677" i="1"/>
  <c r="T677" i="1" s="1"/>
  <c r="N677" i="1"/>
  <c r="U677" i="1" s="1"/>
  <c r="M1649" i="1"/>
  <c r="T1649" i="1" s="1"/>
  <c r="N1649" i="1"/>
  <c r="U1649" i="1" s="1"/>
  <c r="M506" i="1"/>
  <c r="T506" i="1" s="1"/>
  <c r="N506" i="1"/>
  <c r="U506" i="1" s="1"/>
  <c r="M1862" i="1"/>
  <c r="T1862" i="1" s="1"/>
  <c r="N1862" i="1"/>
  <c r="U1862" i="1" s="1"/>
  <c r="M750" i="1"/>
  <c r="T750" i="1" s="1"/>
  <c r="N750" i="1"/>
  <c r="U750" i="1" s="1"/>
  <c r="M2570" i="1"/>
  <c r="T2570" i="1" s="1"/>
  <c r="N2570" i="1"/>
  <c r="U2570" i="1" s="1"/>
  <c r="M898" i="1"/>
  <c r="T898" i="1" s="1"/>
  <c r="N898" i="1"/>
  <c r="U898" i="1" s="1"/>
  <c r="M281" i="1"/>
  <c r="T281" i="1" s="1"/>
  <c r="N281" i="1"/>
  <c r="U281" i="1" s="1"/>
  <c r="M2281" i="1"/>
  <c r="T2281" i="1" s="1"/>
  <c r="N2281" i="1"/>
  <c r="U2281" i="1" s="1"/>
  <c r="M507" i="1"/>
  <c r="T507" i="1" s="1"/>
  <c r="N507" i="1"/>
  <c r="U507" i="1" s="1"/>
  <c r="M818" i="1"/>
  <c r="T818" i="1" s="1"/>
  <c r="N818" i="1"/>
  <c r="U818" i="1" s="1"/>
  <c r="M2469" i="1"/>
  <c r="T2469" i="1" s="1"/>
  <c r="N2469" i="1"/>
  <c r="U2469" i="1" s="1"/>
  <c r="M2282" i="1"/>
  <c r="T2282" i="1" s="1"/>
  <c r="N2282" i="1"/>
  <c r="U2282" i="1" s="1"/>
  <c r="M678" i="1"/>
  <c r="T678" i="1" s="1"/>
  <c r="N678" i="1"/>
  <c r="U678" i="1" s="1"/>
  <c r="M2571" i="1"/>
  <c r="T2571" i="1" s="1"/>
  <c r="N2571" i="1"/>
  <c r="U2571" i="1" s="1"/>
  <c r="M2377" i="1"/>
  <c r="T2377" i="1" s="1"/>
  <c r="N2377" i="1"/>
  <c r="U2377" i="1" s="1"/>
  <c r="M201" i="1"/>
  <c r="T201" i="1" s="1"/>
  <c r="N201" i="1"/>
  <c r="U201" i="1" s="1"/>
  <c r="M1909" i="1"/>
  <c r="T1909" i="1" s="1"/>
  <c r="N1909" i="1"/>
  <c r="U1909" i="1" s="1"/>
  <c r="M1650" i="1"/>
  <c r="T1650" i="1" s="1"/>
  <c r="N1650" i="1"/>
  <c r="U1650" i="1" s="1"/>
  <c r="M2014" i="1"/>
  <c r="T2014" i="1" s="1"/>
  <c r="N2014" i="1"/>
  <c r="U2014" i="1" s="1"/>
  <c r="M2283" i="1"/>
  <c r="T2283" i="1" s="1"/>
  <c r="N2283" i="1"/>
  <c r="U2283" i="1" s="1"/>
  <c r="M2378" i="1"/>
  <c r="T2378" i="1" s="1"/>
  <c r="N2378" i="1"/>
  <c r="U2378" i="1" s="1"/>
  <c r="M508" i="1"/>
  <c r="T508" i="1" s="1"/>
  <c r="N508" i="1"/>
  <c r="U508" i="1" s="1"/>
  <c r="M1083" i="1"/>
  <c r="T1083" i="1" s="1"/>
  <c r="N1083" i="1"/>
  <c r="U1083" i="1" s="1"/>
  <c r="M331" i="1"/>
  <c r="T331" i="1" s="1"/>
  <c r="N331" i="1"/>
  <c r="U331" i="1" s="1"/>
  <c r="M899" i="1"/>
  <c r="T899" i="1" s="1"/>
  <c r="N899" i="1"/>
  <c r="U899" i="1" s="1"/>
  <c r="M2612" i="1"/>
  <c r="T2612" i="1" s="1"/>
  <c r="N2612" i="1"/>
  <c r="U2612" i="1" s="1"/>
  <c r="M2540" i="1"/>
  <c r="T2540" i="1" s="1"/>
  <c r="N2540" i="1"/>
  <c r="U2540" i="1" s="1"/>
  <c r="M1863" i="1"/>
  <c r="T1863" i="1" s="1"/>
  <c r="N1863" i="1"/>
  <c r="U1863" i="1" s="1"/>
  <c r="M2645" i="1"/>
  <c r="T2645" i="1" s="1"/>
  <c r="N2645" i="1"/>
  <c r="U2645" i="1" s="1"/>
  <c r="M1777" i="1"/>
  <c r="T1777" i="1" s="1"/>
  <c r="N1777" i="1"/>
  <c r="U1777" i="1" s="1"/>
  <c r="M22" i="1"/>
  <c r="T22" i="1" s="1"/>
  <c r="N22" i="1"/>
  <c r="U22" i="1" s="1"/>
  <c r="M1415" i="1"/>
  <c r="T1415" i="1" s="1"/>
  <c r="N1415" i="1"/>
  <c r="U1415" i="1" s="1"/>
  <c r="M2709" i="1"/>
  <c r="T2709" i="1" s="1"/>
  <c r="N2709" i="1"/>
  <c r="U2709" i="1" s="1"/>
  <c r="M2066" i="1"/>
  <c r="T2066" i="1" s="1"/>
  <c r="N2066" i="1"/>
  <c r="U2066" i="1" s="1"/>
  <c r="M2613" i="1"/>
  <c r="T2613" i="1" s="1"/>
  <c r="N2613" i="1"/>
  <c r="U2613" i="1" s="1"/>
  <c r="M1181" i="1"/>
  <c r="T1181" i="1" s="1"/>
  <c r="N1181" i="1"/>
  <c r="U1181" i="1" s="1"/>
  <c r="M2688" i="1"/>
  <c r="T2688" i="1" s="1"/>
  <c r="N2688" i="1"/>
  <c r="U2688" i="1" s="1"/>
  <c r="M2339" i="1"/>
  <c r="T2339" i="1" s="1"/>
  <c r="N2339" i="1"/>
  <c r="U2339" i="1" s="1"/>
  <c r="M608" i="1"/>
  <c r="T608" i="1" s="1"/>
  <c r="N608" i="1"/>
  <c r="U608" i="1" s="1"/>
  <c r="M2808" i="1"/>
  <c r="T2808" i="1" s="1"/>
  <c r="N2808" i="1"/>
  <c r="U2808" i="1" s="1"/>
  <c r="M2129" i="1"/>
  <c r="T2129" i="1" s="1"/>
  <c r="N2129" i="1"/>
  <c r="U2129" i="1" s="1"/>
  <c r="M1084" i="1"/>
  <c r="T1084" i="1" s="1"/>
  <c r="N1084" i="1"/>
  <c r="U1084" i="1" s="1"/>
  <c r="M900" i="1"/>
  <c r="T900" i="1" s="1"/>
  <c r="N900" i="1"/>
  <c r="U900" i="1" s="1"/>
  <c r="M2284" i="1"/>
  <c r="T2284" i="1" s="1"/>
  <c r="N2284" i="1"/>
  <c r="U2284" i="1" s="1"/>
  <c r="M2572" i="1"/>
  <c r="T2572" i="1" s="1"/>
  <c r="N2572" i="1"/>
  <c r="U2572" i="1" s="1"/>
  <c r="M2783" i="1"/>
  <c r="T2783" i="1" s="1"/>
  <c r="N2783" i="1"/>
  <c r="U2783" i="1" s="1"/>
  <c r="M1416" i="1"/>
  <c r="T1416" i="1" s="1"/>
  <c r="N1416" i="1"/>
  <c r="U1416" i="1" s="1"/>
  <c r="M2541" i="1"/>
  <c r="T2541" i="1" s="1"/>
  <c r="N2541" i="1"/>
  <c r="U2541" i="1" s="1"/>
  <c r="M901" i="1"/>
  <c r="T901" i="1" s="1"/>
  <c r="N901" i="1"/>
  <c r="U901" i="1" s="1"/>
  <c r="M457" i="1"/>
  <c r="T457" i="1" s="1"/>
  <c r="N457" i="1"/>
  <c r="U457" i="1" s="1"/>
  <c r="M122" i="1"/>
  <c r="T122" i="1" s="1"/>
  <c r="N122" i="1"/>
  <c r="U122" i="1" s="1"/>
  <c r="M679" i="1"/>
  <c r="T679" i="1" s="1"/>
  <c r="N679" i="1"/>
  <c r="U679" i="1" s="1"/>
  <c r="M902" i="1"/>
  <c r="T902" i="1" s="1"/>
  <c r="N902" i="1"/>
  <c r="U902" i="1" s="1"/>
  <c r="M1284" i="1"/>
  <c r="T1284" i="1" s="1"/>
  <c r="N1284" i="1"/>
  <c r="U1284" i="1" s="1"/>
  <c r="M2067" i="1"/>
  <c r="T2067" i="1" s="1"/>
  <c r="N2067" i="1"/>
  <c r="U2067" i="1" s="1"/>
  <c r="M994" i="1"/>
  <c r="T994" i="1" s="1"/>
  <c r="N994" i="1"/>
  <c r="U994" i="1" s="1"/>
  <c r="M1961" i="1"/>
  <c r="T1961" i="1" s="1"/>
  <c r="N1961" i="1"/>
  <c r="U1961" i="1" s="1"/>
  <c r="M171" i="1"/>
  <c r="T171" i="1" s="1"/>
  <c r="N171" i="1"/>
  <c r="U171" i="1" s="1"/>
  <c r="M1417" i="1"/>
  <c r="T1417" i="1" s="1"/>
  <c r="N1417" i="1"/>
  <c r="U1417" i="1" s="1"/>
  <c r="M751" i="1"/>
  <c r="T751" i="1" s="1"/>
  <c r="N751" i="1"/>
  <c r="U751" i="1" s="1"/>
  <c r="M1778" i="1"/>
  <c r="T1778" i="1" s="1"/>
  <c r="N1778" i="1"/>
  <c r="U1778" i="1" s="1"/>
  <c r="M2068" i="1"/>
  <c r="T2068" i="1" s="1"/>
  <c r="N2068" i="1"/>
  <c r="U2068" i="1" s="1"/>
  <c r="M1531" i="1"/>
  <c r="T1531" i="1" s="1"/>
  <c r="N1531" i="1"/>
  <c r="U1531" i="1" s="1"/>
  <c r="M2735" i="1"/>
  <c r="T2735" i="1" s="1"/>
  <c r="N2735" i="1"/>
  <c r="U2735" i="1" s="1"/>
  <c r="M509" i="1"/>
  <c r="T509" i="1" s="1"/>
  <c r="N509" i="1"/>
  <c r="U509" i="1" s="1"/>
  <c r="M187" i="1"/>
  <c r="T187" i="1" s="1"/>
  <c r="N187" i="1"/>
  <c r="U187" i="1" s="1"/>
  <c r="M246" i="1"/>
  <c r="T246" i="1" s="1"/>
  <c r="N246" i="1"/>
  <c r="U246" i="1" s="1"/>
  <c r="M819" i="1"/>
  <c r="T819" i="1" s="1"/>
  <c r="N819" i="1"/>
  <c r="U819" i="1" s="1"/>
  <c r="M1962" i="1"/>
  <c r="T1962" i="1" s="1"/>
  <c r="N1962" i="1"/>
  <c r="U1962" i="1" s="1"/>
  <c r="M903" i="1"/>
  <c r="T903" i="1" s="1"/>
  <c r="N903" i="1"/>
  <c r="U903" i="1" s="1"/>
  <c r="M2285" i="1"/>
  <c r="T2285" i="1" s="1"/>
  <c r="N2285" i="1"/>
  <c r="U2285" i="1" s="1"/>
  <c r="M609" i="1"/>
  <c r="T609" i="1" s="1"/>
  <c r="N609" i="1"/>
  <c r="U609" i="1" s="1"/>
  <c r="M2435" i="1"/>
  <c r="T2435" i="1" s="1"/>
  <c r="N2435" i="1"/>
  <c r="U2435" i="1" s="1"/>
  <c r="M222" i="1"/>
  <c r="T222" i="1" s="1"/>
  <c r="N222" i="1"/>
  <c r="U222" i="1" s="1"/>
  <c r="M561" i="1"/>
  <c r="T561" i="1" s="1"/>
  <c r="N561" i="1"/>
  <c r="U561" i="1" s="1"/>
  <c r="M680" i="1"/>
  <c r="T680" i="1" s="1"/>
  <c r="N680" i="1"/>
  <c r="U680" i="1" s="1"/>
  <c r="M562" i="1"/>
  <c r="T562" i="1" s="1"/>
  <c r="N562" i="1"/>
  <c r="U562" i="1" s="1"/>
  <c r="M1085" i="1"/>
  <c r="T1085" i="1" s="1"/>
  <c r="N1085" i="1"/>
  <c r="U1085" i="1" s="1"/>
  <c r="M752" i="1"/>
  <c r="T752" i="1" s="1"/>
  <c r="N752" i="1"/>
  <c r="U752" i="1" s="1"/>
  <c r="M36" i="1"/>
  <c r="T36" i="1" s="1"/>
  <c r="N36" i="1"/>
  <c r="U36" i="1" s="1"/>
  <c r="M1651" i="1"/>
  <c r="T1651" i="1" s="1"/>
  <c r="N1651" i="1"/>
  <c r="U1651" i="1" s="1"/>
  <c r="M426" i="1"/>
  <c r="T426" i="1" s="1"/>
  <c r="N426" i="1"/>
  <c r="U426" i="1" s="1"/>
  <c r="M282" i="1"/>
  <c r="T282" i="1" s="1"/>
  <c r="N282" i="1"/>
  <c r="U282" i="1" s="1"/>
  <c r="M1652" i="1"/>
  <c r="T1652" i="1" s="1"/>
  <c r="N1652" i="1"/>
  <c r="U1652" i="1" s="1"/>
  <c r="M563" i="1"/>
  <c r="T563" i="1" s="1"/>
  <c r="N563" i="1"/>
  <c r="U563" i="1" s="1"/>
  <c r="M995" i="1"/>
  <c r="T995" i="1" s="1"/>
  <c r="N995" i="1"/>
  <c r="U995" i="1" s="1"/>
  <c r="M1532" i="1"/>
  <c r="T1532" i="1" s="1"/>
  <c r="N1532" i="1"/>
  <c r="U1532" i="1" s="1"/>
  <c r="M2069" i="1"/>
  <c r="T2069" i="1" s="1"/>
  <c r="N2069" i="1"/>
  <c r="U2069" i="1" s="1"/>
  <c r="M12" i="1"/>
  <c r="T12" i="1" s="1"/>
  <c r="N12" i="1"/>
  <c r="U12" i="1" s="1"/>
  <c r="M66" i="1"/>
  <c r="T66" i="1" s="1"/>
  <c r="N66" i="1"/>
  <c r="U66" i="1" s="1"/>
  <c r="M1779" i="1"/>
  <c r="T1779" i="1" s="1"/>
  <c r="N1779" i="1"/>
  <c r="U1779" i="1" s="1"/>
  <c r="M904" i="1"/>
  <c r="T904" i="1" s="1"/>
  <c r="N904" i="1"/>
  <c r="U904" i="1" s="1"/>
  <c r="M564" i="1"/>
  <c r="T564" i="1" s="1"/>
  <c r="N564" i="1"/>
  <c r="U564" i="1" s="1"/>
  <c r="M2542" i="1"/>
  <c r="T2542" i="1" s="1"/>
  <c r="N2542" i="1"/>
  <c r="U2542" i="1" s="1"/>
  <c r="M1182" i="1"/>
  <c r="T1182" i="1" s="1"/>
  <c r="N1182" i="1"/>
  <c r="U1182" i="1" s="1"/>
  <c r="M2543" i="1"/>
  <c r="T2543" i="1" s="1"/>
  <c r="N2543" i="1"/>
  <c r="U2543" i="1" s="1"/>
  <c r="M2840" i="1"/>
  <c r="T2840" i="1" s="1"/>
  <c r="N2840" i="1"/>
  <c r="U2840" i="1" s="1"/>
  <c r="M1418" i="1"/>
  <c r="T1418" i="1" s="1"/>
  <c r="N1418" i="1"/>
  <c r="U1418" i="1" s="1"/>
  <c r="M188" i="1"/>
  <c r="T188" i="1" s="1"/>
  <c r="N188" i="1"/>
  <c r="U188" i="1" s="1"/>
  <c r="M1910" i="1"/>
  <c r="T1910" i="1" s="1"/>
  <c r="N1910" i="1"/>
  <c r="U1910" i="1" s="1"/>
  <c r="M2015" i="1"/>
  <c r="T2015" i="1" s="1"/>
  <c r="N2015" i="1"/>
  <c r="U2015" i="1" s="1"/>
  <c r="M1780" i="1"/>
  <c r="T1780" i="1" s="1"/>
  <c r="N1780" i="1"/>
  <c r="U1780" i="1" s="1"/>
  <c r="M1183" i="1"/>
  <c r="T1183" i="1" s="1"/>
  <c r="N1183" i="1"/>
  <c r="U1183" i="1" s="1"/>
  <c r="M1533" i="1"/>
  <c r="T1533" i="1" s="1"/>
  <c r="N1533" i="1"/>
  <c r="U1533" i="1" s="1"/>
  <c r="M510" i="1"/>
  <c r="T510" i="1" s="1"/>
  <c r="N510" i="1"/>
  <c r="U510" i="1" s="1"/>
  <c r="M1086" i="1"/>
  <c r="T1086" i="1" s="1"/>
  <c r="N1086" i="1"/>
  <c r="U1086" i="1" s="1"/>
  <c r="M189" i="1"/>
  <c r="T189" i="1" s="1"/>
  <c r="N189" i="1"/>
  <c r="U189" i="1" s="1"/>
  <c r="M2130" i="1"/>
  <c r="T2130" i="1" s="1"/>
  <c r="N2130" i="1"/>
  <c r="U2130" i="1" s="1"/>
  <c r="M1781" i="1"/>
  <c r="T1781" i="1" s="1"/>
  <c r="N1781" i="1"/>
  <c r="U1781" i="1" s="1"/>
  <c r="M2070" i="1"/>
  <c r="T2070" i="1" s="1"/>
  <c r="N2070" i="1"/>
  <c r="U2070" i="1" s="1"/>
  <c r="M2819" i="1"/>
  <c r="T2819" i="1" s="1"/>
  <c r="N2819" i="1"/>
  <c r="U2819" i="1" s="1"/>
  <c r="M753" i="1"/>
  <c r="T753" i="1" s="1"/>
  <c r="N753" i="1"/>
  <c r="U753" i="1" s="1"/>
  <c r="M754" i="1"/>
  <c r="T754" i="1" s="1"/>
  <c r="N754" i="1"/>
  <c r="U754" i="1" s="1"/>
  <c r="M1419" i="1"/>
  <c r="T1419" i="1" s="1"/>
  <c r="N1419" i="1"/>
  <c r="U1419" i="1" s="1"/>
  <c r="M223" i="1"/>
  <c r="T223" i="1" s="1"/>
  <c r="N223" i="1"/>
  <c r="U223" i="1" s="1"/>
  <c r="M283" i="1"/>
  <c r="T283" i="1" s="1"/>
  <c r="N283" i="1"/>
  <c r="U283" i="1" s="1"/>
  <c r="M905" i="1"/>
  <c r="T905" i="1" s="1"/>
  <c r="N905" i="1"/>
  <c r="U905" i="1" s="1"/>
  <c r="M906" i="1"/>
  <c r="T906" i="1" s="1"/>
  <c r="N906" i="1"/>
  <c r="U906" i="1" s="1"/>
  <c r="M1087" i="1"/>
  <c r="T1087" i="1" s="1"/>
  <c r="N1087" i="1"/>
  <c r="U1087" i="1" s="1"/>
  <c r="M907" i="1"/>
  <c r="T907" i="1" s="1"/>
  <c r="N907" i="1"/>
  <c r="U907" i="1" s="1"/>
  <c r="M1285" i="1"/>
  <c r="T1285" i="1" s="1"/>
  <c r="N1285" i="1"/>
  <c r="U1285" i="1" s="1"/>
  <c r="M2674" i="1"/>
  <c r="T2674" i="1" s="1"/>
  <c r="N2674" i="1"/>
  <c r="U2674" i="1" s="1"/>
  <c r="M1420" i="1"/>
  <c r="T1420" i="1" s="1"/>
  <c r="N1420" i="1"/>
  <c r="U1420" i="1" s="1"/>
  <c r="M2131" i="1"/>
  <c r="T2131" i="1" s="1"/>
  <c r="N2131" i="1"/>
  <c r="U2131" i="1" s="1"/>
  <c r="M755" i="1"/>
  <c r="T755" i="1" s="1"/>
  <c r="N755" i="1"/>
  <c r="U755" i="1" s="1"/>
  <c r="M2799" i="1"/>
  <c r="T2799" i="1" s="1"/>
  <c r="N2799" i="1"/>
  <c r="U2799" i="1" s="1"/>
  <c r="M1864" i="1"/>
  <c r="T1864" i="1" s="1"/>
  <c r="N1864" i="1"/>
  <c r="U1864" i="1" s="1"/>
  <c r="M996" i="1"/>
  <c r="T996" i="1" s="1"/>
  <c r="N996" i="1"/>
  <c r="U996" i="1" s="1"/>
  <c r="M1534" i="1"/>
  <c r="T1534" i="1" s="1"/>
  <c r="N1534" i="1"/>
  <c r="U1534" i="1" s="1"/>
  <c r="M2544" i="1"/>
  <c r="T2544" i="1" s="1"/>
  <c r="N2544" i="1"/>
  <c r="U2544" i="1" s="1"/>
  <c r="M565" i="1"/>
  <c r="T565" i="1" s="1"/>
  <c r="N565" i="1"/>
  <c r="U565" i="1" s="1"/>
  <c r="M2646" i="1"/>
  <c r="T2646" i="1" s="1"/>
  <c r="N2646" i="1"/>
  <c r="U2646" i="1" s="1"/>
  <c r="M2833" i="1"/>
  <c r="T2833" i="1" s="1"/>
  <c r="N2833" i="1"/>
  <c r="U2833" i="1" s="1"/>
  <c r="M2700" i="1"/>
  <c r="T2700" i="1" s="1"/>
  <c r="N2700" i="1"/>
  <c r="U2700" i="1" s="1"/>
  <c r="M1421" i="1"/>
  <c r="T1421" i="1" s="1"/>
  <c r="N1421" i="1"/>
  <c r="U1421" i="1" s="1"/>
  <c r="M2505" i="1"/>
  <c r="T2505" i="1" s="1"/>
  <c r="N2505" i="1"/>
  <c r="U2505" i="1" s="1"/>
  <c r="M2813" i="1"/>
  <c r="T2813" i="1" s="1"/>
  <c r="N2813" i="1"/>
  <c r="U2813" i="1" s="1"/>
  <c r="M458" i="1"/>
  <c r="T458" i="1" s="1"/>
  <c r="N458" i="1"/>
  <c r="U458" i="1" s="1"/>
  <c r="M2470" i="1"/>
  <c r="T2470" i="1" s="1"/>
  <c r="N2470" i="1"/>
  <c r="U2470" i="1" s="1"/>
  <c r="M2340" i="1"/>
  <c r="T2340" i="1" s="1"/>
  <c r="N2340" i="1"/>
  <c r="U2340" i="1" s="1"/>
  <c r="M1184" i="1"/>
  <c r="T1184" i="1" s="1"/>
  <c r="N1184" i="1"/>
  <c r="U1184" i="1" s="1"/>
  <c r="M1185" i="1"/>
  <c r="T1185" i="1" s="1"/>
  <c r="N1185" i="1"/>
  <c r="U1185" i="1" s="1"/>
  <c r="M1963" i="1"/>
  <c r="T1963" i="1" s="1"/>
  <c r="N1963" i="1"/>
  <c r="U1963" i="1" s="1"/>
  <c r="M2411" i="1"/>
  <c r="T2411" i="1" s="1"/>
  <c r="N2411" i="1"/>
  <c r="U2411" i="1" s="1"/>
  <c r="M1782" i="1"/>
  <c r="T1782" i="1" s="1"/>
  <c r="N1782" i="1"/>
  <c r="U1782" i="1" s="1"/>
  <c r="M997" i="1"/>
  <c r="T997" i="1" s="1"/>
  <c r="N997" i="1"/>
  <c r="U997" i="1" s="1"/>
  <c r="M284" i="1"/>
  <c r="T284" i="1" s="1"/>
  <c r="N284" i="1"/>
  <c r="U284" i="1" s="1"/>
  <c r="M332" i="1"/>
  <c r="T332" i="1" s="1"/>
  <c r="N332" i="1"/>
  <c r="U332" i="1" s="1"/>
  <c r="M1653" i="1"/>
  <c r="T1653" i="1" s="1"/>
  <c r="N1653" i="1"/>
  <c r="U1653" i="1" s="1"/>
  <c r="M94" i="1"/>
  <c r="T94" i="1" s="1"/>
  <c r="N94" i="1"/>
  <c r="U94" i="1" s="1"/>
  <c r="M1535" i="1"/>
  <c r="T1535" i="1" s="1"/>
  <c r="N1535" i="1"/>
  <c r="U1535" i="1" s="1"/>
  <c r="M610" i="1"/>
  <c r="T610" i="1" s="1"/>
  <c r="N610" i="1"/>
  <c r="U610" i="1" s="1"/>
  <c r="M1186" i="1"/>
  <c r="T1186" i="1" s="1"/>
  <c r="N1186" i="1"/>
  <c r="U1186" i="1" s="1"/>
  <c r="M2286" i="1"/>
  <c r="T2286" i="1" s="1"/>
  <c r="N2286" i="1"/>
  <c r="U2286" i="1" s="1"/>
  <c r="M1536" i="1"/>
  <c r="T1536" i="1" s="1"/>
  <c r="N1536" i="1"/>
  <c r="U1536" i="1" s="1"/>
  <c r="M459" i="1"/>
  <c r="T459" i="1" s="1"/>
  <c r="N459" i="1"/>
  <c r="U459" i="1" s="1"/>
  <c r="M1286" i="1"/>
  <c r="T1286" i="1" s="1"/>
  <c r="N1286" i="1"/>
  <c r="U1286" i="1" s="1"/>
  <c r="M394" i="1"/>
  <c r="T394" i="1" s="1"/>
  <c r="N394" i="1"/>
  <c r="U394" i="1" s="1"/>
  <c r="M1865" i="1"/>
  <c r="T1865" i="1" s="1"/>
  <c r="N1865" i="1"/>
  <c r="U1865" i="1" s="1"/>
  <c r="M2722" i="1"/>
  <c r="T2722" i="1" s="1"/>
  <c r="N2722" i="1"/>
  <c r="U2722" i="1" s="1"/>
  <c r="M1783" i="1"/>
  <c r="T1783" i="1" s="1"/>
  <c r="N1783" i="1"/>
  <c r="U1783" i="1" s="1"/>
  <c r="M1422" i="1"/>
  <c r="T1422" i="1" s="1"/>
  <c r="N1422" i="1"/>
  <c r="U1422" i="1" s="1"/>
  <c r="M2016" i="1"/>
  <c r="T2016" i="1" s="1"/>
  <c r="N2016" i="1"/>
  <c r="U2016" i="1" s="1"/>
  <c r="M1654" i="1"/>
  <c r="T1654" i="1" s="1"/>
  <c r="N1654" i="1"/>
  <c r="U1654" i="1" s="1"/>
  <c r="M1655" i="1"/>
  <c r="T1655" i="1" s="1"/>
  <c r="N1655" i="1"/>
  <c r="U1655" i="1" s="1"/>
  <c r="M285" i="1"/>
  <c r="T285" i="1" s="1"/>
  <c r="N285" i="1"/>
  <c r="U285" i="1" s="1"/>
  <c r="M2723" i="1"/>
  <c r="T2723" i="1" s="1"/>
  <c r="N2723" i="1"/>
  <c r="U2723" i="1" s="1"/>
  <c r="M1784" i="1"/>
  <c r="T1784" i="1" s="1"/>
  <c r="N1784" i="1"/>
  <c r="U1784" i="1" s="1"/>
  <c r="M1287" i="1"/>
  <c r="T1287" i="1" s="1"/>
  <c r="N1287" i="1"/>
  <c r="U1287" i="1" s="1"/>
  <c r="M908" i="1"/>
  <c r="T908" i="1" s="1"/>
  <c r="N908" i="1"/>
  <c r="U908" i="1" s="1"/>
  <c r="M681" i="1"/>
  <c r="T681" i="1" s="1"/>
  <c r="N681" i="1"/>
  <c r="U681" i="1" s="1"/>
  <c r="M998" i="1"/>
  <c r="T998" i="1" s="1"/>
  <c r="N998" i="1"/>
  <c r="U998" i="1" s="1"/>
  <c r="M2132" i="1"/>
  <c r="T2132" i="1" s="1"/>
  <c r="N2132" i="1"/>
  <c r="U2132" i="1" s="1"/>
  <c r="M2233" i="1"/>
  <c r="T2233" i="1" s="1"/>
  <c r="N2233" i="1"/>
  <c r="U2233" i="1" s="1"/>
  <c r="M395" i="1"/>
  <c r="T395" i="1" s="1"/>
  <c r="N395" i="1"/>
  <c r="U395" i="1" s="1"/>
  <c r="M1911" i="1"/>
  <c r="T1911" i="1" s="1"/>
  <c r="N1911" i="1"/>
  <c r="U1911" i="1" s="1"/>
  <c r="M2234" i="1"/>
  <c r="T2234" i="1" s="1"/>
  <c r="N2234" i="1"/>
  <c r="U2234" i="1" s="1"/>
  <c r="M306" i="1"/>
  <c r="T306" i="1" s="1"/>
  <c r="N306" i="1"/>
  <c r="U306" i="1" s="1"/>
  <c r="M355" i="1"/>
  <c r="T355" i="1" s="1"/>
  <c r="N355" i="1"/>
  <c r="U355" i="1" s="1"/>
  <c r="M2017" i="1"/>
  <c r="T2017" i="1" s="1"/>
  <c r="N2017" i="1"/>
  <c r="U2017" i="1" s="1"/>
  <c r="M909" i="1"/>
  <c r="T909" i="1" s="1"/>
  <c r="N909" i="1"/>
  <c r="U909" i="1" s="1"/>
  <c r="M333" i="1"/>
  <c r="T333" i="1" s="1"/>
  <c r="N333" i="1"/>
  <c r="U333" i="1" s="1"/>
  <c r="M1964" i="1"/>
  <c r="T1964" i="1" s="1"/>
  <c r="N1964" i="1"/>
  <c r="U1964" i="1" s="1"/>
  <c r="M566" i="1"/>
  <c r="T566" i="1" s="1"/>
  <c r="N566" i="1"/>
  <c r="U566" i="1" s="1"/>
  <c r="M1912" i="1"/>
  <c r="T1912" i="1" s="1"/>
  <c r="N1912" i="1"/>
  <c r="U1912" i="1" s="1"/>
  <c r="M2287" i="1"/>
  <c r="T2287" i="1" s="1"/>
  <c r="N2287" i="1"/>
  <c r="U2287" i="1" s="1"/>
  <c r="M356" i="1"/>
  <c r="T356" i="1" s="1"/>
  <c r="N356" i="1"/>
  <c r="U356" i="1" s="1"/>
  <c r="M2614" i="1"/>
  <c r="T2614" i="1" s="1"/>
  <c r="N2614" i="1"/>
  <c r="U2614" i="1" s="1"/>
  <c r="M1866" i="1"/>
  <c r="T1866" i="1" s="1"/>
  <c r="N1866" i="1"/>
  <c r="U1866" i="1" s="1"/>
  <c r="M999" i="1"/>
  <c r="T999" i="1" s="1"/>
  <c r="N999" i="1"/>
  <c r="U999" i="1" s="1"/>
  <c r="M2181" i="1"/>
  <c r="T2181" i="1" s="1"/>
  <c r="N2181" i="1"/>
  <c r="U2181" i="1" s="1"/>
  <c r="M1187" i="1"/>
  <c r="T1187" i="1" s="1"/>
  <c r="N1187" i="1"/>
  <c r="U1187" i="1" s="1"/>
  <c r="M1965" i="1"/>
  <c r="T1965" i="1" s="1"/>
  <c r="N1965" i="1"/>
  <c r="U1965" i="1" s="1"/>
  <c r="M1537" i="1"/>
  <c r="T1537" i="1" s="1"/>
  <c r="N1537" i="1"/>
  <c r="U1537" i="1" s="1"/>
  <c r="M1288" i="1"/>
  <c r="T1288" i="1" s="1"/>
  <c r="N1288" i="1"/>
  <c r="U1288" i="1" s="1"/>
  <c r="M820" i="1"/>
  <c r="T820" i="1" s="1"/>
  <c r="N820" i="1"/>
  <c r="U820" i="1" s="1"/>
  <c r="M1000" i="1"/>
  <c r="T1000" i="1" s="1"/>
  <c r="N1000" i="1"/>
  <c r="U1000" i="1" s="1"/>
  <c r="M2436" i="1"/>
  <c r="T2436" i="1" s="1"/>
  <c r="N2436" i="1"/>
  <c r="U2436" i="1" s="1"/>
  <c r="M1001" i="1"/>
  <c r="T1001" i="1" s="1"/>
  <c r="N1001" i="1"/>
  <c r="U1001" i="1" s="1"/>
  <c r="M2689" i="1"/>
  <c r="T2689" i="1" s="1"/>
  <c r="N2689" i="1"/>
  <c r="U2689" i="1" s="1"/>
  <c r="M1088" i="1"/>
  <c r="T1088" i="1" s="1"/>
  <c r="N1088" i="1"/>
  <c r="U1088" i="1" s="1"/>
  <c r="M910" i="1"/>
  <c r="T910" i="1" s="1"/>
  <c r="N910" i="1"/>
  <c r="U910" i="1" s="1"/>
  <c r="M611" i="1"/>
  <c r="T611" i="1" s="1"/>
  <c r="N611" i="1"/>
  <c r="U611" i="1" s="1"/>
  <c r="M612" i="1"/>
  <c r="T612" i="1" s="1"/>
  <c r="N612" i="1"/>
  <c r="U612" i="1" s="1"/>
  <c r="M2288" i="1"/>
  <c r="T2288" i="1" s="1"/>
  <c r="N2288" i="1"/>
  <c r="U2288" i="1" s="1"/>
  <c r="M460" i="1"/>
  <c r="T460" i="1" s="1"/>
  <c r="N460" i="1"/>
  <c r="U460" i="1" s="1"/>
  <c r="M821" i="1"/>
  <c r="T821" i="1" s="1"/>
  <c r="N821" i="1"/>
  <c r="U821" i="1" s="1"/>
  <c r="M2437" i="1"/>
  <c r="T2437" i="1" s="1"/>
  <c r="N2437" i="1"/>
  <c r="U2437" i="1" s="1"/>
  <c r="M1656" i="1"/>
  <c r="T1656" i="1" s="1"/>
  <c r="N1656" i="1"/>
  <c r="U1656" i="1" s="1"/>
  <c r="M427" i="1"/>
  <c r="T427" i="1" s="1"/>
  <c r="N427" i="1"/>
  <c r="U427" i="1" s="1"/>
  <c r="M1188" i="1"/>
  <c r="T1188" i="1" s="1"/>
  <c r="N1188" i="1"/>
  <c r="U1188" i="1" s="1"/>
  <c r="M2471" i="1"/>
  <c r="T2471" i="1" s="1"/>
  <c r="N2471" i="1"/>
  <c r="U2471" i="1" s="1"/>
  <c r="M2235" i="1"/>
  <c r="T2235" i="1" s="1"/>
  <c r="N2235" i="1"/>
  <c r="U2235" i="1" s="1"/>
  <c r="M2289" i="1"/>
  <c r="T2289" i="1" s="1"/>
  <c r="N2289" i="1"/>
  <c r="U2289" i="1" s="1"/>
  <c r="M1089" i="1"/>
  <c r="T1089" i="1" s="1"/>
  <c r="N1089" i="1"/>
  <c r="U1089" i="1" s="1"/>
  <c r="M1002" i="1"/>
  <c r="T1002" i="1" s="1"/>
  <c r="N1002" i="1"/>
  <c r="U1002" i="1" s="1"/>
  <c r="M756" i="1"/>
  <c r="T756" i="1" s="1"/>
  <c r="N756" i="1"/>
  <c r="U756" i="1" s="1"/>
  <c r="M461" i="1"/>
  <c r="T461" i="1" s="1"/>
  <c r="N461" i="1"/>
  <c r="U461" i="1" s="1"/>
  <c r="M2615" i="1"/>
  <c r="T2615" i="1" s="1"/>
  <c r="N2615" i="1"/>
  <c r="U2615" i="1" s="1"/>
  <c r="M396" i="1"/>
  <c r="T396" i="1" s="1"/>
  <c r="N396" i="1"/>
  <c r="U396" i="1" s="1"/>
  <c r="M1657" i="1"/>
  <c r="T1657" i="1" s="1"/>
  <c r="N1657" i="1"/>
  <c r="U1657" i="1" s="1"/>
  <c r="M334" i="1"/>
  <c r="T334" i="1" s="1"/>
  <c r="N334" i="1"/>
  <c r="U334" i="1" s="1"/>
  <c r="M2438" i="1"/>
  <c r="T2438" i="1" s="1"/>
  <c r="N2438" i="1"/>
  <c r="U2438" i="1" s="1"/>
  <c r="M2290" i="1"/>
  <c r="T2290" i="1" s="1"/>
  <c r="N2290" i="1"/>
  <c r="U2290" i="1" s="1"/>
  <c r="M1289" i="1"/>
  <c r="T1289" i="1" s="1"/>
  <c r="N1289" i="1"/>
  <c r="U1289" i="1" s="1"/>
  <c r="M224" i="1"/>
  <c r="T224" i="1" s="1"/>
  <c r="N224" i="1"/>
  <c r="U224" i="1" s="1"/>
  <c r="M682" i="1"/>
  <c r="T682" i="1" s="1"/>
  <c r="N682" i="1"/>
  <c r="U682" i="1" s="1"/>
  <c r="M2291" i="1"/>
  <c r="T2291" i="1" s="1"/>
  <c r="N2291" i="1"/>
  <c r="U2291" i="1" s="1"/>
  <c r="M567" i="1"/>
  <c r="T567" i="1" s="1"/>
  <c r="N567" i="1"/>
  <c r="U567" i="1" s="1"/>
  <c r="M2379" i="1"/>
  <c r="T2379" i="1" s="1"/>
  <c r="N2379" i="1"/>
  <c r="U2379" i="1" s="1"/>
  <c r="M2802" i="1"/>
  <c r="T2802" i="1" s="1"/>
  <c r="N2802" i="1"/>
  <c r="U2802" i="1" s="1"/>
  <c r="M1090" i="1"/>
  <c r="T1090" i="1" s="1"/>
  <c r="N1090" i="1"/>
  <c r="U1090" i="1" s="1"/>
  <c r="M911" i="1"/>
  <c r="T911" i="1" s="1"/>
  <c r="N911" i="1"/>
  <c r="U911" i="1" s="1"/>
  <c r="M613" i="1"/>
  <c r="T613" i="1" s="1"/>
  <c r="N613" i="1"/>
  <c r="U613" i="1" s="1"/>
  <c r="M1658" i="1"/>
  <c r="T1658" i="1" s="1"/>
  <c r="N1658" i="1"/>
  <c r="U1658" i="1" s="1"/>
  <c r="M757" i="1"/>
  <c r="T757" i="1" s="1"/>
  <c r="N757" i="1"/>
  <c r="U757" i="1" s="1"/>
  <c r="M1290" i="1"/>
  <c r="T1290" i="1" s="1"/>
  <c r="N1290" i="1"/>
  <c r="U1290" i="1" s="1"/>
  <c r="M758" i="1"/>
  <c r="T758" i="1" s="1"/>
  <c r="N758" i="1"/>
  <c r="U758" i="1" s="1"/>
  <c r="M1291" i="1"/>
  <c r="T1291" i="1" s="1"/>
  <c r="N1291" i="1"/>
  <c r="U1291" i="1" s="1"/>
  <c r="M2724" i="1"/>
  <c r="T2724" i="1" s="1"/>
  <c r="N2724" i="1"/>
  <c r="U2724" i="1" s="1"/>
  <c r="M683" i="1"/>
  <c r="T683" i="1" s="1"/>
  <c r="N683" i="1"/>
  <c r="U683" i="1" s="1"/>
  <c r="M1538" i="1"/>
  <c r="T1538" i="1" s="1"/>
  <c r="N1538" i="1"/>
  <c r="U1538" i="1" s="1"/>
  <c r="M2236" i="1"/>
  <c r="T2236" i="1" s="1"/>
  <c r="N2236" i="1"/>
  <c r="U2236" i="1" s="1"/>
  <c r="M2506" i="1"/>
  <c r="T2506" i="1" s="1"/>
  <c r="N2506" i="1"/>
  <c r="U2506" i="1" s="1"/>
  <c r="M2071" i="1"/>
  <c r="T2071" i="1" s="1"/>
  <c r="N2071" i="1"/>
  <c r="U2071" i="1" s="1"/>
  <c r="M2341" i="1"/>
  <c r="T2341" i="1" s="1"/>
  <c r="N2341" i="1"/>
  <c r="U2341" i="1" s="1"/>
  <c r="M1091" i="1"/>
  <c r="T1091" i="1" s="1"/>
  <c r="N1091" i="1"/>
  <c r="U1091" i="1" s="1"/>
  <c r="M2616" i="1"/>
  <c r="T2616" i="1" s="1"/>
  <c r="N2616" i="1"/>
  <c r="U2616" i="1" s="1"/>
  <c r="M1189" i="1"/>
  <c r="T1189" i="1" s="1"/>
  <c r="N1189" i="1"/>
  <c r="U1189" i="1" s="1"/>
  <c r="M2663" i="1"/>
  <c r="T2663" i="1" s="1"/>
  <c r="N2663" i="1"/>
  <c r="U2663" i="1" s="1"/>
  <c r="M1092" i="1"/>
  <c r="T1092" i="1" s="1"/>
  <c r="N1092" i="1"/>
  <c r="U1092" i="1" s="1"/>
  <c r="M822" i="1"/>
  <c r="T822" i="1" s="1"/>
  <c r="N822" i="1"/>
  <c r="U822" i="1" s="1"/>
  <c r="M2573" i="1"/>
  <c r="T2573" i="1" s="1"/>
  <c r="N2573" i="1"/>
  <c r="U2573" i="1" s="1"/>
  <c r="M1867" i="1"/>
  <c r="T1867" i="1" s="1"/>
  <c r="N1867" i="1"/>
  <c r="U1867" i="1" s="1"/>
  <c r="M2507" i="1"/>
  <c r="T2507" i="1" s="1"/>
  <c r="N2507" i="1"/>
  <c r="U2507" i="1" s="1"/>
  <c r="M1093" i="1"/>
  <c r="T1093" i="1" s="1"/>
  <c r="N1093" i="1"/>
  <c r="U1093" i="1" s="1"/>
  <c r="M1659" i="1"/>
  <c r="T1659" i="1" s="1"/>
  <c r="N1659" i="1"/>
  <c r="U1659" i="1" s="1"/>
  <c r="M684" i="1"/>
  <c r="T684" i="1" s="1"/>
  <c r="N684" i="1"/>
  <c r="U684" i="1" s="1"/>
  <c r="M1660" i="1"/>
  <c r="T1660" i="1" s="1"/>
  <c r="N1660" i="1"/>
  <c r="U1660" i="1" s="1"/>
  <c r="M190" i="1"/>
  <c r="T190" i="1" s="1"/>
  <c r="N190" i="1"/>
  <c r="U190" i="1" s="1"/>
  <c r="M191" i="1"/>
  <c r="T191" i="1" s="1"/>
  <c r="N191" i="1"/>
  <c r="U191" i="1" s="1"/>
  <c r="M2664" i="1"/>
  <c r="T2664" i="1" s="1"/>
  <c r="N2664" i="1"/>
  <c r="U2664" i="1" s="1"/>
  <c r="M2342" i="1"/>
  <c r="T2342" i="1" s="1"/>
  <c r="N2342" i="1"/>
  <c r="U2342" i="1" s="1"/>
  <c r="M568" i="1"/>
  <c r="T568" i="1" s="1"/>
  <c r="N568" i="1"/>
  <c r="U568" i="1" s="1"/>
  <c r="M428" i="1"/>
  <c r="T428" i="1" s="1"/>
  <c r="N428" i="1"/>
  <c r="U428" i="1" s="1"/>
  <c r="M2768" i="1"/>
  <c r="T2768" i="1" s="1"/>
  <c r="N2768" i="1"/>
  <c r="U2768" i="1" s="1"/>
  <c r="M2237" i="1"/>
  <c r="T2237" i="1" s="1"/>
  <c r="N2237" i="1"/>
  <c r="U2237" i="1" s="1"/>
  <c r="M1094" i="1"/>
  <c r="T1094" i="1" s="1"/>
  <c r="N1094" i="1"/>
  <c r="U1094" i="1" s="1"/>
  <c r="M1913" i="1"/>
  <c r="T1913" i="1" s="1"/>
  <c r="N1913" i="1"/>
  <c r="U1913" i="1" s="1"/>
  <c r="M614" i="1"/>
  <c r="T614" i="1" s="1"/>
  <c r="N614" i="1"/>
  <c r="U614" i="1" s="1"/>
  <c r="M148" i="1"/>
  <c r="T148" i="1" s="1"/>
  <c r="N148" i="1"/>
  <c r="U148" i="1" s="1"/>
  <c r="M2412" i="1"/>
  <c r="T2412" i="1" s="1"/>
  <c r="N2412" i="1"/>
  <c r="U2412" i="1" s="1"/>
  <c r="M912" i="1"/>
  <c r="T912" i="1" s="1"/>
  <c r="N912" i="1"/>
  <c r="U912" i="1" s="1"/>
  <c r="M247" i="1"/>
  <c r="T247" i="1" s="1"/>
  <c r="N247" i="1"/>
  <c r="U247" i="1" s="1"/>
  <c r="M286" i="1"/>
  <c r="T286" i="1" s="1"/>
  <c r="N286" i="1"/>
  <c r="U286" i="1" s="1"/>
  <c r="M1292" i="1"/>
  <c r="T1292" i="1" s="1"/>
  <c r="N1292" i="1"/>
  <c r="U1292" i="1" s="1"/>
  <c r="M685" i="1"/>
  <c r="T685" i="1" s="1"/>
  <c r="N685" i="1"/>
  <c r="U685" i="1" s="1"/>
  <c r="M307" i="1"/>
  <c r="T307" i="1" s="1"/>
  <c r="N307" i="1"/>
  <c r="U307" i="1" s="1"/>
  <c r="M2238" i="1"/>
  <c r="T2238" i="1" s="1"/>
  <c r="N2238" i="1"/>
  <c r="U2238" i="1" s="1"/>
  <c r="M511" i="1"/>
  <c r="T511" i="1" s="1"/>
  <c r="N511" i="1"/>
  <c r="U511" i="1" s="1"/>
  <c r="M615" i="1"/>
  <c r="T615" i="1" s="1"/>
  <c r="N615" i="1"/>
  <c r="U615" i="1" s="1"/>
  <c r="M1190" i="1"/>
  <c r="T1190" i="1" s="1"/>
  <c r="N1190" i="1"/>
  <c r="U1190" i="1" s="1"/>
  <c r="M1539" i="1"/>
  <c r="T1539" i="1" s="1"/>
  <c r="N1539" i="1"/>
  <c r="U1539" i="1" s="1"/>
  <c r="M248" i="1"/>
  <c r="T248" i="1" s="1"/>
  <c r="N248" i="1"/>
  <c r="U248" i="1" s="1"/>
  <c r="M913" i="1"/>
  <c r="T913" i="1" s="1"/>
  <c r="N913" i="1"/>
  <c r="U913" i="1" s="1"/>
  <c r="M1293" i="1"/>
  <c r="T1293" i="1" s="1"/>
  <c r="N1293" i="1"/>
  <c r="U1293" i="1" s="1"/>
  <c r="M308" i="1"/>
  <c r="T308" i="1" s="1"/>
  <c r="N308" i="1"/>
  <c r="U308" i="1" s="1"/>
  <c r="M357" i="1"/>
  <c r="T357" i="1" s="1"/>
  <c r="N357" i="1"/>
  <c r="U357" i="1" s="1"/>
  <c r="M95" i="1"/>
  <c r="T95" i="1" s="1"/>
  <c r="N95" i="1"/>
  <c r="U95" i="1" s="1"/>
  <c r="M1423" i="1"/>
  <c r="T1423" i="1" s="1"/>
  <c r="N1423" i="1"/>
  <c r="U1423" i="1" s="1"/>
  <c r="M309" i="1"/>
  <c r="T309" i="1" s="1"/>
  <c r="N309" i="1"/>
  <c r="U309" i="1" s="1"/>
  <c r="M914" i="1"/>
  <c r="T914" i="1" s="1"/>
  <c r="N914" i="1"/>
  <c r="U914" i="1" s="1"/>
  <c r="M2133" i="1"/>
  <c r="T2133" i="1" s="1"/>
  <c r="N2133" i="1"/>
  <c r="U2133" i="1" s="1"/>
  <c r="M23" i="1"/>
  <c r="T23" i="1" s="1"/>
  <c r="N23" i="1"/>
  <c r="U23" i="1" s="1"/>
  <c r="M1095" i="1"/>
  <c r="T1095" i="1" s="1"/>
  <c r="N1095" i="1"/>
  <c r="U1095" i="1" s="1"/>
  <c r="M358" i="1"/>
  <c r="T358" i="1" s="1"/>
  <c r="N358" i="1"/>
  <c r="U358" i="1" s="1"/>
  <c r="M202" i="1"/>
  <c r="T202" i="1" s="1"/>
  <c r="N202" i="1"/>
  <c r="U202" i="1" s="1"/>
  <c r="M2018" i="1"/>
  <c r="T2018" i="1" s="1"/>
  <c r="N2018" i="1"/>
  <c r="U2018" i="1" s="1"/>
  <c r="M915" i="1"/>
  <c r="T915" i="1" s="1"/>
  <c r="N915" i="1"/>
  <c r="U915" i="1" s="1"/>
  <c r="M51" i="1"/>
  <c r="T51" i="1" s="1"/>
  <c r="N51" i="1"/>
  <c r="U51" i="1" s="1"/>
  <c r="M1540" i="1"/>
  <c r="T1540" i="1" s="1"/>
  <c r="N1540" i="1"/>
  <c r="U1540" i="1" s="1"/>
  <c r="M225" i="1"/>
  <c r="T225" i="1" s="1"/>
  <c r="N225" i="1"/>
  <c r="U225" i="1" s="1"/>
  <c r="M149" i="1"/>
  <c r="T149" i="1" s="1"/>
  <c r="N149" i="1"/>
  <c r="U149" i="1" s="1"/>
  <c r="M1191" i="1"/>
  <c r="T1191" i="1" s="1"/>
  <c r="N1191" i="1"/>
  <c r="U1191" i="1" s="1"/>
  <c r="M616" i="1"/>
  <c r="T616" i="1" s="1"/>
  <c r="N616" i="1"/>
  <c r="U616" i="1" s="1"/>
  <c r="M1424" i="1"/>
  <c r="T1424" i="1" s="1"/>
  <c r="N1424" i="1"/>
  <c r="U1424" i="1" s="1"/>
  <c r="M2574" i="1"/>
  <c r="T2574" i="1" s="1"/>
  <c r="N2574" i="1"/>
  <c r="U2574" i="1" s="1"/>
  <c r="M2575" i="1"/>
  <c r="T2575" i="1" s="1"/>
  <c r="N2575" i="1"/>
  <c r="U2575" i="1" s="1"/>
  <c r="M1541" i="1"/>
  <c r="T1541" i="1" s="1"/>
  <c r="N1541" i="1"/>
  <c r="U1541" i="1" s="1"/>
  <c r="M1785" i="1"/>
  <c r="T1785" i="1" s="1"/>
  <c r="N1785" i="1"/>
  <c r="U1785" i="1" s="1"/>
  <c r="M1868" i="1"/>
  <c r="T1868" i="1" s="1"/>
  <c r="N1868" i="1"/>
  <c r="U1868" i="1" s="1"/>
  <c r="M1661" i="1"/>
  <c r="T1661" i="1" s="1"/>
  <c r="N1661" i="1"/>
  <c r="U1661" i="1" s="1"/>
  <c r="M2648" i="1"/>
  <c r="T2648" i="1" s="1"/>
  <c r="N2648" i="1"/>
  <c r="U2648" i="1" s="1"/>
  <c r="M2019" i="1"/>
  <c r="T2019" i="1" s="1"/>
  <c r="N2019" i="1"/>
  <c r="U2019" i="1" s="1"/>
  <c r="M2736" i="1"/>
  <c r="T2736" i="1" s="1"/>
  <c r="N2736" i="1"/>
  <c r="U2736" i="1" s="1"/>
  <c r="M2134" i="1"/>
  <c r="T2134" i="1" s="1"/>
  <c r="N2134" i="1"/>
  <c r="U2134" i="1" s="1"/>
  <c r="M1542" i="1"/>
  <c r="T1542" i="1" s="1"/>
  <c r="N1542" i="1"/>
  <c r="U1542" i="1" s="1"/>
  <c r="M759" i="1"/>
  <c r="T759" i="1" s="1"/>
  <c r="N759" i="1"/>
  <c r="U759" i="1" s="1"/>
  <c r="M1425" i="1"/>
  <c r="T1425" i="1" s="1"/>
  <c r="N1425" i="1"/>
  <c r="U1425" i="1" s="1"/>
  <c r="M14" i="1"/>
  <c r="T14" i="1" s="1"/>
  <c r="N14" i="1"/>
  <c r="U14" i="1" s="1"/>
  <c r="M1294" i="1"/>
  <c r="T1294" i="1" s="1"/>
  <c r="N1294" i="1"/>
  <c r="U1294" i="1" s="1"/>
  <c r="M1192" i="1"/>
  <c r="T1192" i="1" s="1"/>
  <c r="N1192" i="1"/>
  <c r="U1192" i="1" s="1"/>
  <c r="M2182" i="1"/>
  <c r="T2182" i="1" s="1"/>
  <c r="N2182" i="1"/>
  <c r="U2182" i="1" s="1"/>
  <c r="M2649" i="1"/>
  <c r="T2649" i="1" s="1"/>
  <c r="N2649" i="1"/>
  <c r="U2649" i="1" s="1"/>
  <c r="M2183" i="1"/>
  <c r="T2183" i="1" s="1"/>
  <c r="N2183" i="1"/>
  <c r="U2183" i="1" s="1"/>
  <c r="M2343" i="1"/>
  <c r="T2343" i="1" s="1"/>
  <c r="N2343" i="1"/>
  <c r="U2343" i="1" s="1"/>
  <c r="M916" i="1"/>
  <c r="T916" i="1" s="1"/>
  <c r="N916" i="1"/>
  <c r="U916" i="1" s="1"/>
  <c r="M760" i="1"/>
  <c r="T760" i="1" s="1"/>
  <c r="N760" i="1"/>
  <c r="U760" i="1" s="1"/>
  <c r="M2239" i="1"/>
  <c r="T2239" i="1" s="1"/>
  <c r="N2239" i="1"/>
  <c r="U2239" i="1" s="1"/>
  <c r="M150" i="1"/>
  <c r="T150" i="1" s="1"/>
  <c r="N150" i="1"/>
  <c r="U150" i="1" s="1"/>
  <c r="M1426" i="1"/>
  <c r="T1426" i="1" s="1"/>
  <c r="N1426" i="1"/>
  <c r="U1426" i="1" s="1"/>
  <c r="M761" i="1"/>
  <c r="T761" i="1" s="1"/>
  <c r="N761" i="1"/>
  <c r="U761" i="1" s="1"/>
  <c r="M1543" i="1"/>
  <c r="T1543" i="1" s="1"/>
  <c r="N1543" i="1"/>
  <c r="U1543" i="1" s="1"/>
  <c r="M1914" i="1"/>
  <c r="T1914" i="1" s="1"/>
  <c r="N1914" i="1"/>
  <c r="U1914" i="1" s="1"/>
  <c r="M1786" i="1"/>
  <c r="T1786" i="1" s="1"/>
  <c r="N1786" i="1"/>
  <c r="U1786" i="1" s="1"/>
  <c r="M2774" i="1"/>
  <c r="T2774" i="1" s="1"/>
  <c r="N2774" i="1"/>
  <c r="U2774" i="1" s="1"/>
  <c r="M263" i="1"/>
  <c r="T263" i="1" s="1"/>
  <c r="N263" i="1"/>
  <c r="U263" i="1" s="1"/>
  <c r="M2508" i="1"/>
  <c r="T2508" i="1" s="1"/>
  <c r="N2508" i="1"/>
  <c r="U2508" i="1" s="1"/>
  <c r="M192" i="1"/>
  <c r="T192" i="1" s="1"/>
  <c r="N192" i="1"/>
  <c r="U192" i="1" s="1"/>
  <c r="M2760" i="1"/>
  <c r="T2760" i="1" s="1"/>
  <c r="N2760" i="1"/>
  <c r="U2760" i="1" s="1"/>
  <c r="M2725" i="1"/>
  <c r="T2725" i="1" s="1"/>
  <c r="N2725" i="1"/>
  <c r="U2725" i="1" s="1"/>
  <c r="M2748" i="1"/>
  <c r="T2748" i="1" s="1"/>
  <c r="N2748" i="1"/>
  <c r="U2748" i="1" s="1"/>
  <c r="M1544" i="1"/>
  <c r="T1544" i="1" s="1"/>
  <c r="N1544" i="1"/>
  <c r="U1544" i="1" s="1"/>
  <c r="M1295" i="1"/>
  <c r="T1295" i="1" s="1"/>
  <c r="N1295" i="1"/>
  <c r="U1295" i="1" s="1"/>
  <c r="M123" i="1"/>
  <c r="T123" i="1" s="1"/>
  <c r="N123" i="1"/>
  <c r="U123" i="1" s="1"/>
  <c r="M917" i="1"/>
  <c r="T917" i="1" s="1"/>
  <c r="N917" i="1"/>
  <c r="U917" i="1" s="1"/>
  <c r="M1787" i="1"/>
  <c r="T1787" i="1" s="1"/>
  <c r="N1787" i="1"/>
  <c r="U1787" i="1" s="1"/>
  <c r="M2617" i="1"/>
  <c r="T2617" i="1" s="1"/>
  <c r="N2617" i="1"/>
  <c r="U2617" i="1" s="1"/>
  <c r="M1003" i="1"/>
  <c r="T1003" i="1" s="1"/>
  <c r="N1003" i="1"/>
  <c r="U1003" i="1" s="1"/>
  <c r="M2292" i="1"/>
  <c r="T2292" i="1" s="1"/>
  <c r="N2292" i="1"/>
  <c r="U2292" i="1" s="1"/>
  <c r="M1427" i="1"/>
  <c r="T1427" i="1" s="1"/>
  <c r="N1427" i="1"/>
  <c r="U1427" i="1" s="1"/>
  <c r="M2072" i="1"/>
  <c r="T2072" i="1" s="1"/>
  <c r="N2072" i="1"/>
  <c r="U2072" i="1" s="1"/>
  <c r="M1966" i="1"/>
  <c r="T1966" i="1" s="1"/>
  <c r="N1966" i="1"/>
  <c r="U1966" i="1" s="1"/>
  <c r="M2710" i="1"/>
  <c r="T2710" i="1" s="1"/>
  <c r="N2710" i="1"/>
  <c r="U2710" i="1" s="1"/>
  <c r="M823" i="1"/>
  <c r="T823" i="1" s="1"/>
  <c r="N823" i="1"/>
  <c r="U823" i="1" s="1"/>
  <c r="M686" i="1"/>
  <c r="T686" i="1" s="1"/>
  <c r="N686" i="1"/>
  <c r="U686" i="1" s="1"/>
  <c r="M687" i="1"/>
  <c r="T687" i="1" s="1"/>
  <c r="N687" i="1"/>
  <c r="U687" i="1" s="1"/>
  <c r="M2675" i="1"/>
  <c r="T2675" i="1" s="1"/>
  <c r="N2675" i="1"/>
  <c r="U2675" i="1" s="1"/>
  <c r="M1296" i="1"/>
  <c r="T1296" i="1" s="1"/>
  <c r="N1296" i="1"/>
  <c r="U1296" i="1" s="1"/>
  <c r="M172" i="1"/>
  <c r="T172" i="1" s="1"/>
  <c r="N172" i="1"/>
  <c r="U172" i="1" s="1"/>
  <c r="M2344" i="1"/>
  <c r="T2344" i="1" s="1"/>
  <c r="N2344" i="1"/>
  <c r="U2344" i="1" s="1"/>
  <c r="M1004" i="1"/>
  <c r="T1004" i="1" s="1"/>
  <c r="N1004" i="1"/>
  <c r="U1004" i="1" s="1"/>
  <c r="M397" i="1"/>
  <c r="T397" i="1" s="1"/>
  <c r="N397" i="1"/>
  <c r="U397" i="1" s="1"/>
  <c r="M762" i="1"/>
  <c r="T762" i="1" s="1"/>
  <c r="N762" i="1"/>
  <c r="U762" i="1" s="1"/>
  <c r="M2545" i="1"/>
  <c r="T2545" i="1" s="1"/>
  <c r="N2545" i="1"/>
  <c r="U2545" i="1" s="1"/>
  <c r="M1788" i="1"/>
  <c r="T1788" i="1" s="1"/>
  <c r="N1788" i="1"/>
  <c r="U1788" i="1" s="1"/>
  <c r="M20" i="1"/>
  <c r="T20" i="1" s="1"/>
  <c r="N20" i="1"/>
  <c r="U20" i="1" s="1"/>
  <c r="M2073" i="1"/>
  <c r="T2073" i="1" s="1"/>
  <c r="N2073" i="1"/>
  <c r="U2073" i="1" s="1"/>
  <c r="M2509" i="1"/>
  <c r="T2509" i="1" s="1"/>
  <c r="N2509" i="1"/>
  <c r="U2509" i="1" s="1"/>
  <c r="M1915" i="1"/>
  <c r="T1915" i="1" s="1"/>
  <c r="N1915" i="1"/>
  <c r="U1915" i="1" s="1"/>
  <c r="M1096" i="1"/>
  <c r="T1096" i="1" s="1"/>
  <c r="N1096" i="1"/>
  <c r="U1096" i="1" s="1"/>
  <c r="M918" i="1"/>
  <c r="T918" i="1" s="1"/>
  <c r="N918" i="1"/>
  <c r="U918" i="1" s="1"/>
  <c r="M1662" i="1"/>
  <c r="T1662" i="1" s="1"/>
  <c r="N1662" i="1"/>
  <c r="U1662" i="1" s="1"/>
  <c r="M617" i="1"/>
  <c r="T617" i="1" s="1"/>
  <c r="N617" i="1"/>
  <c r="U617" i="1" s="1"/>
  <c r="M1663" i="1"/>
  <c r="T1663" i="1" s="1"/>
  <c r="N1663" i="1"/>
  <c r="U1663" i="1" s="1"/>
  <c r="M824" i="1"/>
  <c r="T824" i="1" s="1"/>
  <c r="N824" i="1"/>
  <c r="U824" i="1" s="1"/>
  <c r="M569" i="1"/>
  <c r="T569" i="1" s="1"/>
  <c r="N569" i="1"/>
  <c r="U569" i="1" s="1"/>
  <c r="M2074" i="1"/>
  <c r="T2074" i="1" s="1"/>
  <c r="N2074" i="1"/>
  <c r="U2074" i="1" s="1"/>
  <c r="M462" i="1"/>
  <c r="T462" i="1" s="1"/>
  <c r="N462" i="1"/>
  <c r="U462" i="1" s="1"/>
  <c r="M1664" i="1"/>
  <c r="T1664" i="1" s="1"/>
  <c r="N1664" i="1"/>
  <c r="U1664" i="1" s="1"/>
  <c r="M618" i="1"/>
  <c r="T618" i="1" s="1"/>
  <c r="N618" i="1"/>
  <c r="U618" i="1" s="1"/>
  <c r="M1097" i="1"/>
  <c r="T1097" i="1" s="1"/>
  <c r="N1097" i="1"/>
  <c r="U1097" i="1" s="1"/>
  <c r="M2075" i="1"/>
  <c r="T2075" i="1" s="1"/>
  <c r="N2075" i="1"/>
  <c r="U2075" i="1" s="1"/>
  <c r="M2439" i="1"/>
  <c r="T2439" i="1" s="1"/>
  <c r="N2439" i="1"/>
  <c r="U2439" i="1" s="1"/>
  <c r="M463" i="1"/>
  <c r="T463" i="1" s="1"/>
  <c r="N463" i="1"/>
  <c r="U463" i="1" s="1"/>
  <c r="M2076" i="1"/>
  <c r="T2076" i="1" s="1"/>
  <c r="N2076" i="1"/>
  <c r="U2076" i="1" s="1"/>
  <c r="M1916" i="1"/>
  <c r="T1916" i="1" s="1"/>
  <c r="N1916" i="1"/>
  <c r="U1916" i="1" s="1"/>
  <c r="M570" i="1"/>
  <c r="T570" i="1" s="1"/>
  <c r="N570" i="1"/>
  <c r="U570" i="1" s="1"/>
  <c r="M2345" i="1"/>
  <c r="T2345" i="1" s="1"/>
  <c r="N2345" i="1"/>
  <c r="U2345" i="1" s="1"/>
  <c r="M1967" i="1"/>
  <c r="T1967" i="1" s="1"/>
  <c r="N1967" i="1"/>
  <c r="U1967" i="1" s="1"/>
  <c r="M825" i="1"/>
  <c r="T825" i="1" s="1"/>
  <c r="N825" i="1"/>
  <c r="U825" i="1" s="1"/>
  <c r="M1869" i="1"/>
  <c r="T1869" i="1" s="1"/>
  <c r="N1869" i="1"/>
  <c r="U1869" i="1" s="1"/>
  <c r="M826" i="1"/>
  <c r="T826" i="1" s="1"/>
  <c r="N826" i="1"/>
  <c r="U826" i="1" s="1"/>
  <c r="M1789" i="1"/>
  <c r="T1789" i="1" s="1"/>
  <c r="N1789" i="1"/>
  <c r="U1789" i="1" s="1"/>
  <c r="M1098" i="1"/>
  <c r="T1098" i="1" s="1"/>
  <c r="N1098" i="1"/>
  <c r="U1098" i="1" s="1"/>
  <c r="M2293" i="1"/>
  <c r="T2293" i="1" s="1"/>
  <c r="N2293" i="1"/>
  <c r="U2293" i="1" s="1"/>
  <c r="M688" i="1"/>
  <c r="T688" i="1" s="1"/>
  <c r="N688" i="1"/>
  <c r="U688" i="1" s="1"/>
  <c r="M2184" i="1"/>
  <c r="T2184" i="1" s="1"/>
  <c r="N2184" i="1"/>
  <c r="U2184" i="1" s="1"/>
  <c r="M2618" i="1"/>
  <c r="T2618" i="1" s="1"/>
  <c r="N2618" i="1"/>
  <c r="U2618" i="1" s="1"/>
  <c r="M8" i="1"/>
  <c r="T8" i="1" s="1"/>
  <c r="N8" i="1"/>
  <c r="U8" i="1" s="1"/>
  <c r="M1428" i="1"/>
  <c r="T1428" i="1" s="1"/>
  <c r="N1428" i="1"/>
  <c r="U1428" i="1" s="1"/>
  <c r="M1193" i="1"/>
  <c r="T1193" i="1" s="1"/>
  <c r="N1193" i="1"/>
  <c r="U1193" i="1" s="1"/>
  <c r="M2769" i="1"/>
  <c r="T2769" i="1" s="1"/>
  <c r="N2769" i="1"/>
  <c r="U2769" i="1" s="1"/>
  <c r="M1545" i="1"/>
  <c r="T1545" i="1" s="1"/>
  <c r="N1545" i="1"/>
  <c r="U1545" i="1" s="1"/>
  <c r="M124" i="1"/>
  <c r="T124" i="1" s="1"/>
  <c r="N124" i="1"/>
  <c r="U124" i="1" s="1"/>
  <c r="M2676" i="1"/>
  <c r="T2676" i="1" s="1"/>
  <c r="N2676" i="1"/>
  <c r="U2676" i="1" s="1"/>
  <c r="M689" i="1"/>
  <c r="T689" i="1" s="1"/>
  <c r="N689" i="1"/>
  <c r="U689" i="1" s="1"/>
  <c r="M512" i="1"/>
  <c r="T512" i="1" s="1"/>
  <c r="N512" i="1"/>
  <c r="U512" i="1" s="1"/>
  <c r="M1297" i="1"/>
  <c r="T1297" i="1" s="1"/>
  <c r="N1297" i="1"/>
  <c r="U1297" i="1" s="1"/>
  <c r="M1298" i="1"/>
  <c r="T1298" i="1" s="1"/>
  <c r="N1298" i="1"/>
  <c r="U1298" i="1" s="1"/>
  <c r="M1299" i="1"/>
  <c r="T1299" i="1" s="1"/>
  <c r="N1299" i="1"/>
  <c r="U1299" i="1" s="1"/>
  <c r="M2472" i="1"/>
  <c r="T2472" i="1" s="1"/>
  <c r="N2472" i="1"/>
  <c r="U2472" i="1" s="1"/>
  <c r="M1429" i="1"/>
  <c r="T1429" i="1" s="1"/>
  <c r="N1429" i="1"/>
  <c r="U1429" i="1" s="1"/>
  <c r="M1790" i="1"/>
  <c r="T1790" i="1" s="1"/>
  <c r="N1790" i="1"/>
  <c r="U1790" i="1" s="1"/>
  <c r="M1791" i="1"/>
  <c r="T1791" i="1" s="1"/>
  <c r="N1791" i="1"/>
  <c r="U1791" i="1" s="1"/>
  <c r="M827" i="1"/>
  <c r="T827" i="1" s="1"/>
  <c r="N827" i="1"/>
  <c r="U827" i="1" s="1"/>
  <c r="M2413" i="1"/>
  <c r="T2413" i="1" s="1"/>
  <c r="N2413" i="1"/>
  <c r="U2413" i="1" s="1"/>
  <c r="M335" i="1"/>
  <c r="T335" i="1" s="1"/>
  <c r="N335" i="1"/>
  <c r="U335" i="1" s="1"/>
  <c r="M2414" i="1"/>
  <c r="T2414" i="1" s="1"/>
  <c r="N2414" i="1"/>
  <c r="U2414" i="1" s="1"/>
  <c r="M2294" i="1"/>
  <c r="T2294" i="1" s="1"/>
  <c r="N2294" i="1"/>
  <c r="U2294" i="1" s="1"/>
  <c r="M1194" i="1"/>
  <c r="T1194" i="1" s="1"/>
  <c r="N1194" i="1"/>
  <c r="U1194" i="1" s="1"/>
  <c r="M1300" i="1"/>
  <c r="T1300" i="1" s="1"/>
  <c r="N1300" i="1"/>
  <c r="U1300" i="1" s="1"/>
  <c r="M2726" i="1"/>
  <c r="T2726" i="1" s="1"/>
  <c r="N2726" i="1"/>
  <c r="U2726" i="1" s="1"/>
  <c r="M2380" i="1"/>
  <c r="T2380" i="1" s="1"/>
  <c r="N2380" i="1"/>
  <c r="U2380" i="1" s="1"/>
  <c r="M1430" i="1"/>
  <c r="T1430" i="1" s="1"/>
  <c r="N1430" i="1"/>
  <c r="U1430" i="1" s="1"/>
  <c r="M15" i="1"/>
  <c r="T15" i="1" s="1"/>
  <c r="N15" i="1"/>
  <c r="U15" i="1" s="1"/>
  <c r="M1792" i="1"/>
  <c r="T1792" i="1" s="1"/>
  <c r="N1792" i="1"/>
  <c r="U1792" i="1" s="1"/>
  <c r="M1793" i="1"/>
  <c r="T1793" i="1" s="1"/>
  <c r="N1793" i="1"/>
  <c r="U1793" i="1" s="1"/>
  <c r="M398" i="1"/>
  <c r="T398" i="1" s="1"/>
  <c r="N398" i="1"/>
  <c r="U398" i="1" s="1"/>
  <c r="M1195" i="1"/>
  <c r="T1195" i="1" s="1"/>
  <c r="N1195" i="1"/>
  <c r="U1195" i="1" s="1"/>
  <c r="M2576" i="1"/>
  <c r="T2576" i="1" s="1"/>
  <c r="N2576" i="1"/>
  <c r="U2576" i="1" s="1"/>
  <c r="M1546" i="1"/>
  <c r="T1546" i="1" s="1"/>
  <c r="N1546" i="1"/>
  <c r="U1546" i="1" s="1"/>
  <c r="M919" i="1"/>
  <c r="T919" i="1" s="1"/>
  <c r="N919" i="1"/>
  <c r="U919" i="1" s="1"/>
  <c r="M2346" i="1"/>
  <c r="T2346" i="1" s="1"/>
  <c r="N2346" i="1"/>
  <c r="U2346" i="1" s="1"/>
  <c r="M1196" i="1"/>
  <c r="T1196" i="1" s="1"/>
  <c r="N1196" i="1"/>
  <c r="U1196" i="1" s="1"/>
  <c r="M920" i="1"/>
  <c r="T920" i="1" s="1"/>
  <c r="N920" i="1"/>
  <c r="U920" i="1" s="1"/>
  <c r="M2784" i="1"/>
  <c r="T2784" i="1" s="1"/>
  <c r="N2784" i="1"/>
  <c r="U2784" i="1" s="1"/>
  <c r="M1099" i="1"/>
  <c r="T1099" i="1" s="1"/>
  <c r="N1099" i="1"/>
  <c r="U1099" i="1" s="1"/>
  <c r="M2077" i="1"/>
  <c r="T2077" i="1" s="1"/>
  <c r="N2077" i="1"/>
  <c r="U2077" i="1" s="1"/>
  <c r="M921" i="1"/>
  <c r="T921" i="1" s="1"/>
  <c r="N921" i="1"/>
  <c r="U921" i="1" s="1"/>
  <c r="M264" i="1"/>
  <c r="T264" i="1" s="1"/>
  <c r="N264" i="1"/>
  <c r="U264" i="1" s="1"/>
  <c r="M1197" i="1"/>
  <c r="T1197" i="1" s="1"/>
  <c r="N1197" i="1"/>
  <c r="U1197" i="1" s="1"/>
  <c r="M1431" i="1"/>
  <c r="T1431" i="1" s="1"/>
  <c r="N1431" i="1"/>
  <c r="U1431" i="1" s="1"/>
  <c r="M2295" i="1"/>
  <c r="T2295" i="1" s="1"/>
  <c r="N2295" i="1"/>
  <c r="U2295" i="1" s="1"/>
  <c r="M2135" i="1"/>
  <c r="T2135" i="1" s="1"/>
  <c r="N2135" i="1"/>
  <c r="U2135" i="1" s="1"/>
  <c r="M1432" i="1"/>
  <c r="T1432" i="1" s="1"/>
  <c r="N1432" i="1"/>
  <c r="U1432" i="1" s="1"/>
  <c r="M690" i="1"/>
  <c r="T690" i="1" s="1"/>
  <c r="N690" i="1"/>
  <c r="U690" i="1" s="1"/>
  <c r="M1301" i="1"/>
  <c r="T1301" i="1" s="1"/>
  <c r="N1301" i="1"/>
  <c r="U1301" i="1" s="1"/>
  <c r="M1302" i="1"/>
  <c r="T1302" i="1" s="1"/>
  <c r="N1302" i="1"/>
  <c r="U1302" i="1" s="1"/>
  <c r="M2577" i="1"/>
  <c r="T2577" i="1" s="1"/>
  <c r="N2577" i="1"/>
  <c r="U2577" i="1" s="1"/>
  <c r="M1870" i="1"/>
  <c r="T1870" i="1" s="1"/>
  <c r="N1870" i="1"/>
  <c r="U1870" i="1" s="1"/>
  <c r="M2240" i="1"/>
  <c r="T2240" i="1" s="1"/>
  <c r="N2240" i="1"/>
  <c r="U2240" i="1" s="1"/>
  <c r="M1005" i="1"/>
  <c r="T1005" i="1" s="1"/>
  <c r="N1005" i="1"/>
  <c r="U1005" i="1" s="1"/>
  <c r="M922" i="1"/>
  <c r="T922" i="1" s="1"/>
  <c r="N922" i="1"/>
  <c r="U922" i="1" s="1"/>
  <c r="M1198" i="1"/>
  <c r="T1198" i="1" s="1"/>
  <c r="N1198" i="1"/>
  <c r="U1198" i="1" s="1"/>
  <c r="M1665" i="1"/>
  <c r="T1665" i="1" s="1"/>
  <c r="N1665" i="1"/>
  <c r="U1665" i="1" s="1"/>
  <c r="M1666" i="1"/>
  <c r="T1666" i="1" s="1"/>
  <c r="N1666" i="1"/>
  <c r="U1666" i="1" s="1"/>
  <c r="M1433" i="1"/>
  <c r="T1433" i="1" s="1"/>
  <c r="N1433" i="1"/>
  <c r="U1433" i="1" s="1"/>
  <c r="M2078" i="1"/>
  <c r="T2078" i="1" s="1"/>
  <c r="N2078" i="1"/>
  <c r="U2078" i="1" s="1"/>
  <c r="M1303" i="1"/>
  <c r="T1303" i="1" s="1"/>
  <c r="N1303" i="1"/>
  <c r="U1303" i="1" s="1"/>
  <c r="M1871" i="1"/>
  <c r="T1871" i="1" s="1"/>
  <c r="N1871" i="1"/>
  <c r="U1871" i="1" s="1"/>
  <c r="M1667" i="1"/>
  <c r="T1667" i="1" s="1"/>
  <c r="N1667" i="1"/>
  <c r="U1667" i="1" s="1"/>
  <c r="M1794" i="1"/>
  <c r="T1794" i="1" s="1"/>
  <c r="N1794" i="1"/>
  <c r="U1794" i="1" s="1"/>
  <c r="M2136" i="1"/>
  <c r="T2136" i="1" s="1"/>
  <c r="N2136" i="1"/>
  <c r="U2136" i="1" s="1"/>
  <c r="M1304" i="1"/>
  <c r="T1304" i="1" s="1"/>
  <c r="N1304" i="1"/>
  <c r="U1304" i="1" s="1"/>
  <c r="M2020" i="1"/>
  <c r="T2020" i="1" s="1"/>
  <c r="N2020" i="1"/>
  <c r="U2020" i="1" s="1"/>
  <c r="M513" i="1"/>
  <c r="T513" i="1" s="1"/>
  <c r="N513" i="1"/>
  <c r="U513" i="1" s="1"/>
  <c r="M619" i="1"/>
  <c r="T619" i="1" s="1"/>
  <c r="N619" i="1"/>
  <c r="U619" i="1" s="1"/>
  <c r="M464" i="1"/>
  <c r="T464" i="1" s="1"/>
  <c r="N464" i="1"/>
  <c r="U464" i="1" s="1"/>
  <c r="M2241" i="1"/>
  <c r="T2241" i="1" s="1"/>
  <c r="N2241" i="1"/>
  <c r="U2241" i="1" s="1"/>
  <c r="M1006" i="1"/>
  <c r="T1006" i="1" s="1"/>
  <c r="N1006" i="1"/>
  <c r="U1006" i="1" s="1"/>
  <c r="M1547" i="1"/>
  <c r="T1547" i="1" s="1"/>
  <c r="N1547" i="1"/>
  <c r="U1547" i="1" s="1"/>
  <c r="M1548" i="1"/>
  <c r="T1548" i="1" s="1"/>
  <c r="N1548" i="1"/>
  <c r="U1548" i="1" s="1"/>
  <c r="M1305" i="1"/>
  <c r="T1305" i="1" s="1"/>
  <c r="N1305" i="1"/>
  <c r="U1305" i="1" s="1"/>
  <c r="M1549" i="1"/>
  <c r="T1549" i="1" s="1"/>
  <c r="N1549" i="1"/>
  <c r="U1549" i="1" s="1"/>
  <c r="M2711" i="1"/>
  <c r="T2711" i="1" s="1"/>
  <c r="N2711" i="1"/>
  <c r="U2711" i="1" s="1"/>
  <c r="M923" i="1"/>
  <c r="T923" i="1" s="1"/>
  <c r="N923" i="1"/>
  <c r="U923" i="1" s="1"/>
  <c r="M1199" i="1"/>
  <c r="T1199" i="1" s="1"/>
  <c r="N1199" i="1"/>
  <c r="U1199" i="1" s="1"/>
  <c r="M2296" i="1"/>
  <c r="T2296" i="1" s="1"/>
  <c r="N2296" i="1"/>
  <c r="U2296" i="1" s="1"/>
  <c r="M1306" i="1"/>
  <c r="T1306" i="1" s="1"/>
  <c r="N1306" i="1"/>
  <c r="U1306" i="1" s="1"/>
  <c r="M1307" i="1"/>
  <c r="T1307" i="1" s="1"/>
  <c r="N1307" i="1"/>
  <c r="U1307" i="1" s="1"/>
  <c r="M2690" i="1"/>
  <c r="T2690" i="1" s="1"/>
  <c r="N2690" i="1"/>
  <c r="U2690" i="1" s="1"/>
  <c r="M1200" i="1"/>
  <c r="T1200" i="1" s="1"/>
  <c r="N1200" i="1"/>
  <c r="U1200" i="1" s="1"/>
  <c r="M1434" i="1"/>
  <c r="T1434" i="1" s="1"/>
  <c r="N1434" i="1"/>
  <c r="U1434" i="1" s="1"/>
  <c r="M2297" i="1"/>
  <c r="T2297" i="1" s="1"/>
  <c r="N2297" i="1"/>
  <c r="U2297" i="1" s="1"/>
  <c r="M2021" i="1"/>
  <c r="T2021" i="1" s="1"/>
  <c r="N2021" i="1"/>
  <c r="U2021" i="1" s="1"/>
  <c r="M2079" i="1"/>
  <c r="T2079" i="1" s="1"/>
  <c r="N2079" i="1"/>
  <c r="U2079" i="1" s="1"/>
  <c r="M2665" i="1"/>
  <c r="T2665" i="1" s="1"/>
  <c r="N2665" i="1"/>
  <c r="U2665" i="1" s="1"/>
  <c r="M1550" i="1"/>
  <c r="T1550" i="1" s="1"/>
  <c r="N1550" i="1"/>
  <c r="U1550" i="1" s="1"/>
  <c r="M1795" i="1"/>
  <c r="T1795" i="1" s="1"/>
  <c r="N1795" i="1"/>
  <c r="U1795" i="1" s="1"/>
  <c r="M1435" i="1"/>
  <c r="T1435" i="1" s="1"/>
  <c r="N1435" i="1"/>
  <c r="U1435" i="1" s="1"/>
  <c r="M1872" i="1"/>
  <c r="T1872" i="1" s="1"/>
  <c r="N1872" i="1"/>
  <c r="U1872" i="1" s="1"/>
  <c r="M2347" i="1"/>
  <c r="T2347" i="1" s="1"/>
  <c r="N2347" i="1"/>
  <c r="U2347" i="1" s="1"/>
  <c r="M1308" i="1"/>
  <c r="T1308" i="1" s="1"/>
  <c r="N1308" i="1"/>
  <c r="U1308" i="1" s="1"/>
  <c r="M1668" i="1"/>
  <c r="T1668" i="1" s="1"/>
  <c r="N1668" i="1"/>
  <c r="U1668" i="1" s="1"/>
  <c r="M1201" i="1"/>
  <c r="T1201" i="1" s="1"/>
  <c r="N1201" i="1"/>
  <c r="U1201" i="1" s="1"/>
  <c r="M1202" i="1"/>
  <c r="T1202" i="1" s="1"/>
  <c r="N1202" i="1"/>
  <c r="U1202" i="1" s="1"/>
  <c r="M620" i="1"/>
  <c r="T620" i="1" s="1"/>
  <c r="N620" i="1"/>
  <c r="U620" i="1" s="1"/>
  <c r="M2242" i="1"/>
  <c r="T2242" i="1" s="1"/>
  <c r="N2242" i="1"/>
  <c r="U2242" i="1" s="1"/>
  <c r="M2080" i="1"/>
  <c r="T2080" i="1" s="1"/>
  <c r="N2080" i="1"/>
  <c r="U2080" i="1" s="1"/>
  <c r="M1796" i="1"/>
  <c r="T1796" i="1" s="1"/>
  <c r="N1796" i="1"/>
  <c r="U1796" i="1" s="1"/>
  <c r="M828" i="1"/>
  <c r="T828" i="1" s="1"/>
  <c r="N828" i="1"/>
  <c r="U828" i="1" s="1"/>
  <c r="M2081" i="1"/>
  <c r="T2081" i="1" s="1"/>
  <c r="N2081" i="1"/>
  <c r="U2081" i="1" s="1"/>
  <c r="M2415" i="1"/>
  <c r="T2415" i="1" s="1"/>
  <c r="N2415" i="1"/>
  <c r="U2415" i="1" s="1"/>
  <c r="M2022" i="1"/>
  <c r="T2022" i="1" s="1"/>
  <c r="N2022" i="1"/>
  <c r="U2022" i="1" s="1"/>
  <c r="M1917" i="1"/>
  <c r="T1917" i="1" s="1"/>
  <c r="N1917" i="1"/>
  <c r="U1917" i="1" s="1"/>
  <c r="M1309" i="1"/>
  <c r="T1309" i="1" s="1"/>
  <c r="N1309" i="1"/>
  <c r="U1309" i="1" s="1"/>
  <c r="M1436" i="1"/>
  <c r="T1436" i="1" s="1"/>
  <c r="N1436" i="1"/>
  <c r="U1436" i="1" s="1"/>
  <c r="M1203" i="1"/>
  <c r="T1203" i="1" s="1"/>
  <c r="N1203" i="1"/>
  <c r="U1203" i="1" s="1"/>
  <c r="M52" i="1"/>
  <c r="T52" i="1" s="1"/>
  <c r="N52" i="1"/>
  <c r="U52" i="1" s="1"/>
  <c r="M621" i="1"/>
  <c r="T621" i="1" s="1"/>
  <c r="N621" i="1"/>
  <c r="U621" i="1" s="1"/>
  <c r="M359" i="1"/>
  <c r="T359" i="1" s="1"/>
  <c r="N359" i="1"/>
  <c r="U359" i="1" s="1"/>
  <c r="M2381" i="1"/>
  <c r="T2381" i="1" s="1"/>
  <c r="N2381" i="1"/>
  <c r="U2381" i="1" s="1"/>
  <c r="M1204" i="1"/>
  <c r="T1204" i="1" s="1"/>
  <c r="N1204" i="1"/>
  <c r="U1204" i="1" s="1"/>
  <c r="M2298" i="1"/>
  <c r="T2298" i="1" s="1"/>
  <c r="N2298" i="1"/>
  <c r="U2298" i="1" s="1"/>
  <c r="M2082" i="1"/>
  <c r="T2082" i="1" s="1"/>
  <c r="N2082" i="1"/>
  <c r="U2082" i="1" s="1"/>
  <c r="M2185" i="1"/>
  <c r="T2185" i="1" s="1"/>
  <c r="N2185" i="1"/>
  <c r="U2185" i="1" s="1"/>
  <c r="M1437" i="1"/>
  <c r="T1437" i="1" s="1"/>
  <c r="N1437" i="1"/>
  <c r="U1437" i="1" s="1"/>
  <c r="M1797" i="1"/>
  <c r="T1797" i="1" s="1"/>
  <c r="N1797" i="1"/>
  <c r="U1797" i="1" s="1"/>
  <c r="M1310" i="1"/>
  <c r="T1310" i="1" s="1"/>
  <c r="N1310" i="1"/>
  <c r="U1310" i="1" s="1"/>
  <c r="M571" i="1"/>
  <c r="T571" i="1" s="1"/>
  <c r="N571" i="1"/>
  <c r="U571" i="1" s="1"/>
  <c r="M2820" i="1"/>
  <c r="T2820" i="1" s="1"/>
  <c r="N2820" i="1"/>
  <c r="U2820" i="1" s="1"/>
  <c r="M203" i="1"/>
  <c r="T203" i="1" s="1"/>
  <c r="N203" i="1"/>
  <c r="U203" i="1" s="1"/>
  <c r="M2473" i="1"/>
  <c r="T2473" i="1" s="1"/>
  <c r="N2473" i="1"/>
  <c r="U2473" i="1" s="1"/>
  <c r="M2727" i="1"/>
  <c r="T2727" i="1" s="1"/>
  <c r="N2727" i="1"/>
  <c r="U2727" i="1" s="1"/>
  <c r="M1438" i="1"/>
  <c r="T1438" i="1" s="1"/>
  <c r="N1438" i="1"/>
  <c r="U1438" i="1" s="1"/>
  <c r="M924" i="1"/>
  <c r="T924" i="1" s="1"/>
  <c r="N924" i="1"/>
  <c r="U924" i="1" s="1"/>
  <c r="M763" i="1"/>
  <c r="T763" i="1" s="1"/>
  <c r="N763" i="1"/>
  <c r="U763" i="1" s="1"/>
  <c r="M829" i="1"/>
  <c r="T829" i="1" s="1"/>
  <c r="N829" i="1"/>
  <c r="U829" i="1" s="1"/>
  <c r="M1873" i="1"/>
  <c r="T1873" i="1" s="1"/>
  <c r="N1873" i="1"/>
  <c r="U1873" i="1" s="1"/>
  <c r="M2416" i="1"/>
  <c r="T2416" i="1" s="1"/>
  <c r="N2416" i="1"/>
  <c r="U2416" i="1" s="1"/>
  <c r="M336" i="1"/>
  <c r="T336" i="1" s="1"/>
  <c r="N336" i="1"/>
  <c r="U336" i="1" s="1"/>
  <c r="M2795" i="1"/>
  <c r="T2795" i="1" s="1"/>
  <c r="N2795" i="1"/>
  <c r="U2795" i="1" s="1"/>
  <c r="M2440" i="1"/>
  <c r="T2440" i="1" s="1"/>
  <c r="N2440" i="1"/>
  <c r="U2440" i="1" s="1"/>
  <c r="M2382" i="1"/>
  <c r="T2382" i="1" s="1"/>
  <c r="N2382" i="1"/>
  <c r="U2382" i="1" s="1"/>
  <c r="M1551" i="1"/>
  <c r="T1551" i="1" s="1"/>
  <c r="N1551" i="1"/>
  <c r="U1551" i="1" s="1"/>
  <c r="M830" i="1"/>
  <c r="T830" i="1" s="1"/>
  <c r="N830" i="1"/>
  <c r="U830" i="1" s="1"/>
  <c r="M337" i="1"/>
  <c r="T337" i="1" s="1"/>
  <c r="N337" i="1"/>
  <c r="U337" i="1" s="1"/>
  <c r="M2083" i="1"/>
  <c r="T2083" i="1" s="1"/>
  <c r="N2083" i="1"/>
  <c r="U2083" i="1" s="1"/>
  <c r="M2825" i="1"/>
  <c r="T2825" i="1" s="1"/>
  <c r="N2825" i="1"/>
  <c r="U2825" i="1" s="1"/>
  <c r="M1669" i="1"/>
  <c r="T1669" i="1" s="1"/>
  <c r="N1669" i="1"/>
  <c r="U1669" i="1" s="1"/>
  <c r="M831" i="1"/>
  <c r="T831" i="1" s="1"/>
  <c r="N831" i="1"/>
  <c r="U831" i="1" s="1"/>
  <c r="M1007" i="1"/>
  <c r="T1007" i="1" s="1"/>
  <c r="N1007" i="1"/>
  <c r="U1007" i="1" s="1"/>
  <c r="M1311" i="1"/>
  <c r="T1311" i="1" s="1"/>
  <c r="N1311" i="1"/>
  <c r="U1311" i="1" s="1"/>
  <c r="M429" i="1"/>
  <c r="T429" i="1" s="1"/>
  <c r="N429" i="1"/>
  <c r="U429" i="1" s="1"/>
  <c r="M2803" i="1"/>
  <c r="T2803" i="1" s="1"/>
  <c r="N2803" i="1"/>
  <c r="U2803" i="1" s="1"/>
  <c r="M1552" i="1"/>
  <c r="T1552" i="1" s="1"/>
  <c r="N1552" i="1"/>
  <c r="U1552" i="1" s="1"/>
  <c r="M2383" i="1"/>
  <c r="T2383" i="1" s="1"/>
  <c r="N2383" i="1"/>
  <c r="U2383" i="1" s="1"/>
  <c r="M2775" i="1"/>
  <c r="T2775" i="1" s="1"/>
  <c r="N2775" i="1"/>
  <c r="U2775" i="1" s="1"/>
  <c r="M1312" i="1"/>
  <c r="T1312" i="1" s="1"/>
  <c r="N1312" i="1"/>
  <c r="U1312" i="1" s="1"/>
  <c r="M832" i="1"/>
  <c r="T832" i="1" s="1"/>
  <c r="N832" i="1"/>
  <c r="U832" i="1" s="1"/>
  <c r="M2728" i="1"/>
  <c r="T2728" i="1" s="1"/>
  <c r="N2728" i="1"/>
  <c r="U2728" i="1" s="1"/>
  <c r="M465" i="1"/>
  <c r="T465" i="1" s="1"/>
  <c r="N465" i="1"/>
  <c r="U465" i="1" s="1"/>
  <c r="M2510" i="1"/>
  <c r="T2510" i="1" s="1"/>
  <c r="N2510" i="1"/>
  <c r="U2510" i="1" s="1"/>
  <c r="M1008" i="1"/>
  <c r="T1008" i="1" s="1"/>
  <c r="N1008" i="1"/>
  <c r="U1008" i="1" s="1"/>
  <c r="M360" i="1"/>
  <c r="T360" i="1" s="1"/>
  <c r="N360" i="1"/>
  <c r="U360" i="1" s="1"/>
  <c r="M2384" i="1"/>
  <c r="T2384" i="1" s="1"/>
  <c r="N2384" i="1"/>
  <c r="U2384" i="1" s="1"/>
  <c r="M2836" i="1"/>
  <c r="T2836" i="1" s="1"/>
  <c r="N2836" i="1"/>
  <c r="U2836" i="1" s="1"/>
  <c r="M1874" i="1"/>
  <c r="T1874" i="1" s="1"/>
  <c r="N1874" i="1"/>
  <c r="U1874" i="1" s="1"/>
  <c r="M2186" i="1"/>
  <c r="T2186" i="1" s="1"/>
  <c r="N2186" i="1"/>
  <c r="U2186" i="1" s="1"/>
  <c r="M2023" i="1"/>
  <c r="T2023" i="1" s="1"/>
  <c r="N2023" i="1"/>
  <c r="U2023" i="1" s="1"/>
  <c r="M2474" i="1"/>
  <c r="T2474" i="1" s="1"/>
  <c r="N2474" i="1"/>
  <c r="U2474" i="1" s="1"/>
  <c r="M1798" i="1"/>
  <c r="T1798" i="1" s="1"/>
  <c r="N1798" i="1"/>
  <c r="U1798" i="1" s="1"/>
  <c r="M925" i="1"/>
  <c r="T925" i="1" s="1"/>
  <c r="N925" i="1"/>
  <c r="U925" i="1" s="1"/>
  <c r="M2084" i="1"/>
  <c r="T2084" i="1" s="1"/>
  <c r="N2084" i="1"/>
  <c r="U2084" i="1" s="1"/>
  <c r="M287" i="1"/>
  <c r="T287" i="1" s="1"/>
  <c r="N287" i="1"/>
  <c r="U287" i="1" s="1"/>
  <c r="M399" i="1"/>
  <c r="T399" i="1" s="1"/>
  <c r="N399" i="1"/>
  <c r="U399" i="1" s="1"/>
  <c r="M1100" i="1"/>
  <c r="T1100" i="1" s="1"/>
  <c r="N1100" i="1"/>
  <c r="U1100" i="1" s="1"/>
  <c r="M691" i="1"/>
  <c r="T691" i="1" s="1"/>
  <c r="N691" i="1"/>
  <c r="U691" i="1" s="1"/>
  <c r="M2417" i="1"/>
  <c r="T2417" i="1" s="1"/>
  <c r="N2417" i="1"/>
  <c r="U2417" i="1" s="1"/>
  <c r="M2187" i="1"/>
  <c r="T2187" i="1" s="1"/>
  <c r="N2187" i="1"/>
  <c r="U2187" i="1" s="1"/>
  <c r="M2475" i="1"/>
  <c r="T2475" i="1" s="1"/>
  <c r="N2475" i="1"/>
  <c r="U2475" i="1" s="1"/>
  <c r="M102" i="1"/>
  <c r="T102" i="1" s="1"/>
  <c r="N102" i="1"/>
  <c r="U102" i="1" s="1"/>
  <c r="M1670" i="1"/>
  <c r="T1670" i="1" s="1"/>
  <c r="N1670" i="1"/>
  <c r="U1670" i="1" s="1"/>
  <c r="M1101" i="1"/>
  <c r="T1101" i="1" s="1"/>
  <c r="N1101" i="1"/>
  <c r="U1101" i="1" s="1"/>
  <c r="M1553" i="1"/>
  <c r="T1553" i="1" s="1"/>
  <c r="N1553" i="1"/>
  <c r="U1553" i="1" s="1"/>
  <c r="M1439" i="1"/>
  <c r="T1439" i="1" s="1"/>
  <c r="N1439" i="1"/>
  <c r="U1439" i="1" s="1"/>
  <c r="M1205" i="1"/>
  <c r="T1205" i="1" s="1"/>
  <c r="N1205" i="1"/>
  <c r="U1205" i="1" s="1"/>
  <c r="M692" i="1"/>
  <c r="T692" i="1" s="1"/>
  <c r="N692" i="1"/>
  <c r="U692" i="1" s="1"/>
  <c r="M338" i="1"/>
  <c r="T338" i="1" s="1"/>
  <c r="N338" i="1"/>
  <c r="U338" i="1" s="1"/>
  <c r="M2243" i="1"/>
  <c r="T2243" i="1" s="1"/>
  <c r="N2243" i="1"/>
  <c r="U2243" i="1" s="1"/>
  <c r="M622" i="1"/>
  <c r="T622" i="1" s="1"/>
  <c r="N622" i="1"/>
  <c r="U622" i="1" s="1"/>
  <c r="M2476" i="1"/>
  <c r="T2476" i="1" s="1"/>
  <c r="N2476" i="1"/>
  <c r="U2476" i="1" s="1"/>
  <c r="M2418" i="1"/>
  <c r="T2418" i="1" s="1"/>
  <c r="N2418" i="1"/>
  <c r="U2418" i="1" s="1"/>
  <c r="M693" i="1"/>
  <c r="T693" i="1" s="1"/>
  <c r="N693" i="1"/>
  <c r="U693" i="1" s="1"/>
  <c r="M1440" i="1"/>
  <c r="T1440" i="1" s="1"/>
  <c r="N1440" i="1"/>
  <c r="U1440" i="1" s="1"/>
  <c r="M339" i="1"/>
  <c r="T339" i="1" s="1"/>
  <c r="N339" i="1"/>
  <c r="U339" i="1" s="1"/>
  <c r="M2348" i="1"/>
  <c r="T2348" i="1" s="1"/>
  <c r="N2348" i="1"/>
  <c r="U2348" i="1" s="1"/>
  <c r="M2729" i="1"/>
  <c r="T2729" i="1" s="1"/>
  <c r="N2729" i="1"/>
  <c r="U2729" i="1" s="1"/>
  <c r="M1671" i="1"/>
  <c r="T1671" i="1" s="1"/>
  <c r="N1671" i="1"/>
  <c r="U1671" i="1" s="1"/>
  <c r="M173" i="1"/>
  <c r="T173" i="1" s="1"/>
  <c r="N173" i="1"/>
  <c r="U173" i="1" s="1"/>
  <c r="M514" i="1"/>
  <c r="T514" i="1" s="1"/>
  <c r="N514" i="1"/>
  <c r="U514" i="1" s="1"/>
  <c r="M1875" i="1"/>
  <c r="T1875" i="1" s="1"/>
  <c r="N1875" i="1"/>
  <c r="U1875" i="1" s="1"/>
  <c r="M2619" i="1"/>
  <c r="T2619" i="1" s="1"/>
  <c r="N2619" i="1"/>
  <c r="U2619" i="1" s="1"/>
  <c r="M1968" i="1"/>
  <c r="T1968" i="1" s="1"/>
  <c r="N1968" i="1"/>
  <c r="U1968" i="1" s="1"/>
  <c r="M2741" i="1"/>
  <c r="T2741" i="1" s="1"/>
  <c r="N2741" i="1"/>
  <c r="U2741" i="1" s="1"/>
  <c r="M1441" i="1"/>
  <c r="T1441" i="1" s="1"/>
  <c r="N1441" i="1"/>
  <c r="U1441" i="1" s="1"/>
  <c r="M2666" i="1"/>
  <c r="T2666" i="1" s="1"/>
  <c r="N2666" i="1"/>
  <c r="U2666" i="1" s="1"/>
  <c r="M1102" i="1"/>
  <c r="T1102" i="1" s="1"/>
  <c r="N1102" i="1"/>
  <c r="U1102" i="1" s="1"/>
  <c r="M1876" i="1"/>
  <c r="T1876" i="1" s="1"/>
  <c r="N1876" i="1"/>
  <c r="U1876" i="1" s="1"/>
  <c r="M1313" i="1"/>
  <c r="T1313" i="1" s="1"/>
  <c r="N1313" i="1"/>
  <c r="U1313" i="1" s="1"/>
  <c r="M515" i="1"/>
  <c r="T515" i="1" s="1"/>
  <c r="N515" i="1"/>
  <c r="U515" i="1" s="1"/>
  <c r="M623" i="1"/>
  <c r="T623" i="1" s="1"/>
  <c r="N623" i="1"/>
  <c r="U623" i="1" s="1"/>
  <c r="M1799" i="1"/>
  <c r="T1799" i="1" s="1"/>
  <c r="N1799" i="1"/>
  <c r="U1799" i="1" s="1"/>
  <c r="M1103" i="1"/>
  <c r="T1103" i="1" s="1"/>
  <c r="N1103" i="1"/>
  <c r="U1103" i="1" s="1"/>
  <c r="M1314" i="1"/>
  <c r="T1314" i="1" s="1"/>
  <c r="N1314" i="1"/>
  <c r="U1314" i="1" s="1"/>
  <c r="M2620" i="1"/>
  <c r="T2620" i="1" s="1"/>
  <c r="N2620" i="1"/>
  <c r="U2620" i="1" s="1"/>
  <c r="M1969" i="1"/>
  <c r="T1969" i="1" s="1"/>
  <c r="N1969" i="1"/>
  <c r="U1969" i="1" s="1"/>
  <c r="M1315" i="1"/>
  <c r="T1315" i="1" s="1"/>
  <c r="N1315" i="1"/>
  <c r="U1315" i="1" s="1"/>
  <c r="M2349" i="1"/>
  <c r="T2349" i="1" s="1"/>
  <c r="N2349" i="1"/>
  <c r="U2349" i="1" s="1"/>
  <c r="M2804" i="1"/>
  <c r="T2804" i="1" s="1"/>
  <c r="N2804" i="1"/>
  <c r="U2804" i="1" s="1"/>
  <c r="M1009" i="1"/>
  <c r="T1009" i="1" s="1"/>
  <c r="N1009" i="1"/>
  <c r="U1009" i="1" s="1"/>
  <c r="M2578" i="1"/>
  <c r="T2578" i="1" s="1"/>
  <c r="N2578" i="1"/>
  <c r="U2578" i="1" s="1"/>
  <c r="M764" i="1"/>
  <c r="T764" i="1" s="1"/>
  <c r="N764" i="1"/>
  <c r="U764" i="1" s="1"/>
  <c r="M466" i="1"/>
  <c r="T466" i="1" s="1"/>
  <c r="N466" i="1"/>
  <c r="U466" i="1" s="1"/>
  <c r="M111" i="1"/>
  <c r="T111" i="1" s="1"/>
  <c r="N111" i="1"/>
  <c r="U111" i="1" s="1"/>
  <c r="M1010" i="1"/>
  <c r="T1010" i="1" s="1"/>
  <c r="N1010" i="1"/>
  <c r="U1010" i="1" s="1"/>
  <c r="M125" i="1"/>
  <c r="T125" i="1" s="1"/>
  <c r="N125" i="1"/>
  <c r="U125" i="1" s="1"/>
  <c r="M1104" i="1"/>
  <c r="T1104" i="1" s="1"/>
  <c r="N1104" i="1"/>
  <c r="U1104" i="1" s="1"/>
  <c r="M126" i="1"/>
  <c r="T126" i="1" s="1"/>
  <c r="N126" i="1"/>
  <c r="U126" i="1" s="1"/>
  <c r="M1105" i="1"/>
  <c r="T1105" i="1" s="1"/>
  <c r="N1105" i="1"/>
  <c r="U1105" i="1" s="1"/>
  <c r="M2477" i="1"/>
  <c r="T2477" i="1" s="1"/>
  <c r="N2477" i="1"/>
  <c r="U2477" i="1" s="1"/>
  <c r="M1918" i="1"/>
  <c r="T1918" i="1" s="1"/>
  <c r="N1918" i="1"/>
  <c r="U1918" i="1" s="1"/>
  <c r="M2350" i="1"/>
  <c r="T2350" i="1" s="1"/>
  <c r="N2350" i="1"/>
  <c r="U2350" i="1" s="1"/>
  <c r="M1011" i="1"/>
  <c r="T1011" i="1" s="1"/>
  <c r="N1011" i="1"/>
  <c r="U1011" i="1" s="1"/>
  <c r="M1672" i="1"/>
  <c r="T1672" i="1" s="1"/>
  <c r="N1672" i="1"/>
  <c r="U1672" i="1" s="1"/>
  <c r="M1442" i="1"/>
  <c r="T1442" i="1" s="1"/>
  <c r="N1442" i="1"/>
  <c r="U1442" i="1" s="1"/>
  <c r="M516" i="1"/>
  <c r="T516" i="1" s="1"/>
  <c r="N516" i="1"/>
  <c r="U516" i="1" s="1"/>
  <c r="M1554" i="1"/>
  <c r="T1554" i="1" s="1"/>
  <c r="N1554" i="1"/>
  <c r="U1554" i="1" s="1"/>
  <c r="M127" i="1"/>
  <c r="T127" i="1" s="1"/>
  <c r="N127" i="1"/>
  <c r="U127" i="1" s="1"/>
  <c r="M572" i="1"/>
  <c r="T572" i="1" s="1"/>
  <c r="N572" i="1"/>
  <c r="U572" i="1" s="1"/>
  <c r="M288" i="1"/>
  <c r="T288" i="1" s="1"/>
  <c r="N288" i="1"/>
  <c r="U288" i="1" s="1"/>
  <c r="M430" i="1"/>
  <c r="T430" i="1" s="1"/>
  <c r="N430" i="1"/>
  <c r="U430" i="1" s="1"/>
  <c r="M72" i="1"/>
  <c r="T72" i="1" s="1"/>
  <c r="N72" i="1"/>
  <c r="U72" i="1" s="1"/>
  <c r="M1316" i="1"/>
  <c r="T1316" i="1" s="1"/>
  <c r="N1316" i="1"/>
  <c r="U1316" i="1" s="1"/>
  <c r="M1206" i="1"/>
  <c r="T1206" i="1" s="1"/>
  <c r="N1206" i="1"/>
  <c r="U1206" i="1" s="1"/>
  <c r="M1317" i="1"/>
  <c r="T1317" i="1" s="1"/>
  <c r="N1317" i="1"/>
  <c r="U1317" i="1" s="1"/>
  <c r="M1555" i="1"/>
  <c r="T1555" i="1" s="1"/>
  <c r="N1555" i="1"/>
  <c r="U1555" i="1" s="1"/>
  <c r="M833" i="1"/>
  <c r="T833" i="1" s="1"/>
  <c r="N833" i="1"/>
  <c r="U833" i="1" s="1"/>
  <c r="M431" i="1"/>
  <c r="T431" i="1" s="1"/>
  <c r="N431" i="1"/>
  <c r="U431" i="1" s="1"/>
  <c r="M265" i="1"/>
  <c r="T265" i="1" s="1"/>
  <c r="N265" i="1"/>
  <c r="U265" i="1" s="1"/>
  <c r="M2805" i="1"/>
  <c r="T2805" i="1" s="1"/>
  <c r="N2805" i="1"/>
  <c r="U2805" i="1" s="1"/>
  <c r="M624" i="1"/>
  <c r="T624" i="1" s="1"/>
  <c r="N624" i="1"/>
  <c r="U624" i="1" s="1"/>
  <c r="M1919" i="1"/>
  <c r="T1919" i="1" s="1"/>
  <c r="N1919" i="1"/>
  <c r="U1919" i="1" s="1"/>
  <c r="M834" i="1"/>
  <c r="T834" i="1" s="1"/>
  <c r="N834" i="1"/>
  <c r="U834" i="1" s="1"/>
  <c r="M266" i="1"/>
  <c r="T266" i="1" s="1"/>
  <c r="N266" i="1"/>
  <c r="U266" i="1" s="1"/>
  <c r="M1443" i="1"/>
  <c r="T1443" i="1" s="1"/>
  <c r="N1443" i="1"/>
  <c r="U1443" i="1" s="1"/>
  <c r="M400" i="1"/>
  <c r="T400" i="1" s="1"/>
  <c r="N400" i="1"/>
  <c r="U400" i="1" s="1"/>
  <c r="M1444" i="1"/>
  <c r="T1444" i="1" s="1"/>
  <c r="N1444" i="1"/>
  <c r="U1444" i="1" s="1"/>
  <c r="M226" i="1"/>
  <c r="T226" i="1" s="1"/>
  <c r="N226" i="1"/>
  <c r="U226" i="1" s="1"/>
  <c r="M249" i="1"/>
  <c r="T249" i="1" s="1"/>
  <c r="N249" i="1"/>
  <c r="U249" i="1" s="1"/>
  <c r="M926" i="1"/>
  <c r="T926" i="1" s="1"/>
  <c r="N926" i="1"/>
  <c r="U926" i="1" s="1"/>
  <c r="M1445" i="1"/>
  <c r="T1445" i="1" s="1"/>
  <c r="N1445" i="1"/>
  <c r="U1445" i="1" s="1"/>
  <c r="M2776" i="1"/>
  <c r="T2776" i="1" s="1"/>
  <c r="N2776" i="1"/>
  <c r="U2776" i="1" s="1"/>
  <c r="M204" i="1"/>
  <c r="T204" i="1" s="1"/>
  <c r="N204" i="1"/>
  <c r="U204" i="1" s="1"/>
  <c r="M573" i="1"/>
  <c r="T573" i="1" s="1"/>
  <c r="N573" i="1"/>
  <c r="U573" i="1" s="1"/>
  <c r="M1207" i="1"/>
  <c r="T1207" i="1" s="1"/>
  <c r="N1207" i="1"/>
  <c r="U1207" i="1" s="1"/>
  <c r="M1318" i="1"/>
  <c r="T1318" i="1" s="1"/>
  <c r="N1318" i="1"/>
  <c r="U1318" i="1" s="1"/>
  <c r="M151" i="1"/>
  <c r="T151" i="1" s="1"/>
  <c r="N151" i="1"/>
  <c r="U151" i="1" s="1"/>
  <c r="M2511" i="1"/>
  <c r="T2511" i="1" s="1"/>
  <c r="N2511" i="1"/>
  <c r="U2511" i="1" s="1"/>
  <c r="M361" i="1"/>
  <c r="T361" i="1" s="1"/>
  <c r="N361" i="1"/>
  <c r="U361" i="1" s="1"/>
  <c r="M1319" i="1"/>
  <c r="T1319" i="1" s="1"/>
  <c r="N1319" i="1"/>
  <c r="U1319" i="1" s="1"/>
  <c r="M137" i="1"/>
  <c r="T137" i="1" s="1"/>
  <c r="N137" i="1"/>
  <c r="U137" i="1" s="1"/>
  <c r="M517" i="1"/>
  <c r="T517" i="1" s="1"/>
  <c r="N517" i="1"/>
  <c r="U517" i="1" s="1"/>
  <c r="M574" i="1"/>
  <c r="T574" i="1" s="1"/>
  <c r="N574" i="1"/>
  <c r="U574" i="1" s="1"/>
  <c r="M1208" i="1"/>
  <c r="T1208" i="1" s="1"/>
  <c r="N1208" i="1"/>
  <c r="U1208" i="1" s="1"/>
  <c r="M1446" i="1"/>
  <c r="T1446" i="1" s="1"/>
  <c r="N1446" i="1"/>
  <c r="U1446" i="1" s="1"/>
  <c r="M267" i="1"/>
  <c r="T267" i="1" s="1"/>
  <c r="N267" i="1"/>
  <c r="U267" i="1" s="1"/>
  <c r="M310" i="1"/>
  <c r="T310" i="1" s="1"/>
  <c r="N310" i="1"/>
  <c r="U310" i="1" s="1"/>
  <c r="M1800" i="1"/>
  <c r="T1800" i="1" s="1"/>
  <c r="N1800" i="1"/>
  <c r="U1800" i="1" s="1"/>
  <c r="M927" i="1"/>
  <c r="T927" i="1" s="1"/>
  <c r="N927" i="1"/>
  <c r="U927" i="1" s="1"/>
  <c r="M174" i="1"/>
  <c r="T174" i="1" s="1"/>
  <c r="N174" i="1"/>
  <c r="U174" i="1" s="1"/>
  <c r="M362" i="1"/>
  <c r="T362" i="1" s="1"/>
  <c r="N362" i="1"/>
  <c r="U362" i="1" s="1"/>
  <c r="M1556" i="1"/>
  <c r="T1556" i="1" s="1"/>
  <c r="N1556" i="1"/>
  <c r="U1556" i="1" s="1"/>
  <c r="M1320" i="1"/>
  <c r="T1320" i="1" s="1"/>
  <c r="N1320" i="1"/>
  <c r="U1320" i="1" s="1"/>
  <c r="M1673" i="1"/>
  <c r="T1673" i="1" s="1"/>
  <c r="N1673" i="1"/>
  <c r="U1673" i="1" s="1"/>
  <c r="M363" i="1"/>
  <c r="T363" i="1" s="1"/>
  <c r="N363" i="1"/>
  <c r="U363" i="1" s="1"/>
  <c r="M1209" i="1"/>
  <c r="T1209" i="1" s="1"/>
  <c r="N1209" i="1"/>
  <c r="U1209" i="1" s="1"/>
  <c r="M193" i="1"/>
  <c r="T193" i="1" s="1"/>
  <c r="N193" i="1"/>
  <c r="U193" i="1" s="1"/>
  <c r="M1106" i="1"/>
  <c r="T1106" i="1" s="1"/>
  <c r="N1106" i="1"/>
  <c r="U1106" i="1" s="1"/>
  <c r="M152" i="1"/>
  <c r="T152" i="1" s="1"/>
  <c r="N152" i="1"/>
  <c r="U152" i="1" s="1"/>
  <c r="M28" i="1"/>
  <c r="T28" i="1" s="1"/>
  <c r="N28" i="1"/>
  <c r="U28" i="1" s="1"/>
  <c r="M1674" i="1"/>
  <c r="T1674" i="1" s="1"/>
  <c r="N1674" i="1"/>
  <c r="U1674" i="1" s="1"/>
  <c r="M1107" i="1"/>
  <c r="T1107" i="1" s="1"/>
  <c r="N1107" i="1"/>
  <c r="U1107" i="1" s="1"/>
  <c r="M1970" i="1"/>
  <c r="T1970" i="1" s="1"/>
  <c r="N1970" i="1"/>
  <c r="U1970" i="1" s="1"/>
  <c r="M1801" i="1"/>
  <c r="T1801" i="1" s="1"/>
  <c r="N1801" i="1"/>
  <c r="U1801" i="1" s="1"/>
  <c r="M1012" i="1"/>
  <c r="T1012" i="1" s="1"/>
  <c r="N1012" i="1"/>
  <c r="U1012" i="1" s="1"/>
  <c r="M1971" i="1"/>
  <c r="T1971" i="1" s="1"/>
  <c r="N1971" i="1"/>
  <c r="U1971" i="1" s="1"/>
  <c r="M1013" i="1"/>
  <c r="T1013" i="1" s="1"/>
  <c r="N1013" i="1"/>
  <c r="U1013" i="1" s="1"/>
  <c r="M1675" i="1"/>
  <c r="T1675" i="1" s="1"/>
  <c r="N1675" i="1"/>
  <c r="U1675" i="1" s="1"/>
  <c r="M1877" i="1"/>
  <c r="T1877" i="1" s="1"/>
  <c r="N1877" i="1"/>
  <c r="U1877" i="1" s="1"/>
  <c r="M2351" i="1"/>
  <c r="T2351" i="1" s="1"/>
  <c r="N2351" i="1"/>
  <c r="U2351" i="1" s="1"/>
  <c r="M1676" i="1"/>
  <c r="T1676" i="1" s="1"/>
  <c r="N1676" i="1"/>
  <c r="U1676" i="1" s="1"/>
  <c r="M1677" i="1"/>
  <c r="T1677" i="1" s="1"/>
  <c r="N1677" i="1"/>
  <c r="U1677" i="1" s="1"/>
  <c r="M1878" i="1"/>
  <c r="T1878" i="1" s="1"/>
  <c r="N1878" i="1"/>
  <c r="U1878" i="1" s="1"/>
  <c r="M1014" i="1"/>
  <c r="T1014" i="1" s="1"/>
  <c r="N1014" i="1"/>
  <c r="U1014" i="1" s="1"/>
  <c r="M401" i="1"/>
  <c r="T401" i="1" s="1"/>
  <c r="N401" i="1"/>
  <c r="U401" i="1" s="1"/>
  <c r="M1678" i="1"/>
  <c r="T1678" i="1" s="1"/>
  <c r="N1678" i="1"/>
  <c r="U1678" i="1" s="1"/>
  <c r="M1802" i="1"/>
  <c r="T1802" i="1" s="1"/>
  <c r="N1802" i="1"/>
  <c r="U1802" i="1" s="1"/>
  <c r="M1321" i="1"/>
  <c r="T1321" i="1" s="1"/>
  <c r="N1321" i="1"/>
  <c r="U1321" i="1" s="1"/>
  <c r="M227" i="1"/>
  <c r="T227" i="1" s="1"/>
  <c r="N227" i="1"/>
  <c r="U227" i="1" s="1"/>
  <c r="M2841" i="1"/>
  <c r="T2841" i="1" s="1"/>
  <c r="N2841" i="1"/>
  <c r="U2841" i="1" s="1"/>
  <c r="M364" i="1"/>
  <c r="T364" i="1" s="1"/>
  <c r="N364" i="1"/>
  <c r="U364" i="1" s="1"/>
  <c r="M112" i="1"/>
  <c r="T112" i="1" s="1"/>
  <c r="N112" i="1"/>
  <c r="U112" i="1" s="1"/>
  <c r="M467" i="1"/>
  <c r="T467" i="1" s="1"/>
  <c r="N467" i="1"/>
  <c r="U467" i="1" s="1"/>
  <c r="M2512" i="1"/>
  <c r="T2512" i="1" s="1"/>
  <c r="N2512" i="1"/>
  <c r="U2512" i="1" s="1"/>
  <c r="M765" i="1"/>
  <c r="T765" i="1" s="1"/>
  <c r="N765" i="1"/>
  <c r="U765" i="1" s="1"/>
  <c r="M1015" i="1"/>
  <c r="T1015" i="1" s="1"/>
  <c r="N1015" i="1"/>
  <c r="U1015" i="1" s="1"/>
  <c r="M365" i="1"/>
  <c r="T365" i="1" s="1"/>
  <c r="N365" i="1"/>
  <c r="U365" i="1" s="1"/>
  <c r="M113" i="1"/>
  <c r="T113" i="1" s="1"/>
  <c r="N113" i="1"/>
  <c r="U113" i="1" s="1"/>
  <c r="M1108" i="1"/>
  <c r="T1108" i="1" s="1"/>
  <c r="N1108" i="1"/>
  <c r="U1108" i="1" s="1"/>
  <c r="M1803" i="1"/>
  <c r="T1803" i="1" s="1"/>
  <c r="N1803" i="1"/>
  <c r="U1803" i="1" s="1"/>
  <c r="M1804" i="1"/>
  <c r="T1804" i="1" s="1"/>
  <c r="N1804" i="1"/>
  <c r="U1804" i="1" s="1"/>
  <c r="M1972" i="1"/>
  <c r="T1972" i="1" s="1"/>
  <c r="N1972" i="1"/>
  <c r="U1972" i="1" s="1"/>
  <c r="M1879" i="1"/>
  <c r="T1879" i="1" s="1"/>
  <c r="N1879" i="1"/>
  <c r="U1879" i="1" s="1"/>
  <c r="M175" i="1"/>
  <c r="T175" i="1" s="1"/>
  <c r="N175" i="1"/>
  <c r="U175" i="1" s="1"/>
  <c r="M2677" i="1"/>
  <c r="T2677" i="1" s="1"/>
  <c r="N2677" i="1"/>
  <c r="U2677" i="1" s="1"/>
  <c r="M766" i="1"/>
  <c r="T766" i="1" s="1"/>
  <c r="N766" i="1"/>
  <c r="U766" i="1" s="1"/>
  <c r="M250" i="1"/>
  <c r="T250" i="1" s="1"/>
  <c r="N250" i="1"/>
  <c r="U250" i="1" s="1"/>
  <c r="M1447" i="1"/>
  <c r="T1447" i="1" s="1"/>
  <c r="N1447" i="1"/>
  <c r="U1447" i="1" s="1"/>
  <c r="M835" i="1"/>
  <c r="T835" i="1" s="1"/>
  <c r="N835" i="1"/>
  <c r="U835" i="1" s="1"/>
  <c r="M228" i="1"/>
  <c r="T228" i="1" s="1"/>
  <c r="N228" i="1"/>
  <c r="U228" i="1" s="1"/>
  <c r="M2188" i="1"/>
  <c r="T2188" i="1" s="1"/>
  <c r="N2188" i="1"/>
  <c r="U2188" i="1" s="1"/>
  <c r="M43" i="1"/>
  <c r="T43" i="1" s="1"/>
  <c r="N43" i="1"/>
  <c r="U43" i="1" s="1"/>
  <c r="M2478" i="1"/>
  <c r="T2478" i="1" s="1"/>
  <c r="N2478" i="1"/>
  <c r="U2478" i="1" s="1"/>
  <c r="M2712" i="1"/>
  <c r="T2712" i="1" s="1"/>
  <c r="N2712" i="1"/>
  <c r="U2712" i="1" s="1"/>
  <c r="M2701" i="1"/>
  <c r="T2701" i="1" s="1"/>
  <c r="N2701" i="1"/>
  <c r="U2701" i="1" s="1"/>
  <c r="M1973" i="1"/>
  <c r="T1973" i="1" s="1"/>
  <c r="N1973" i="1"/>
  <c r="U1973" i="1" s="1"/>
  <c r="M1109" i="1"/>
  <c r="T1109" i="1" s="1"/>
  <c r="N1109" i="1"/>
  <c r="U1109" i="1" s="1"/>
  <c r="M251" i="1"/>
  <c r="T251" i="1" s="1"/>
  <c r="N251" i="1"/>
  <c r="U251" i="1" s="1"/>
  <c r="M1322" i="1"/>
  <c r="T1322" i="1" s="1"/>
  <c r="N1322" i="1"/>
  <c r="U1322" i="1" s="1"/>
  <c r="M128" i="1"/>
  <c r="T128" i="1" s="1"/>
  <c r="N128" i="1"/>
  <c r="U128" i="1" s="1"/>
  <c r="M694" i="1"/>
  <c r="T694" i="1" s="1"/>
  <c r="N694" i="1"/>
  <c r="U694" i="1" s="1"/>
  <c r="M1110" i="1"/>
  <c r="T1110" i="1" s="1"/>
  <c r="N1110" i="1"/>
  <c r="U1110" i="1" s="1"/>
  <c r="M1920" i="1"/>
  <c r="T1920" i="1" s="1"/>
  <c r="N1920" i="1"/>
  <c r="U1920" i="1" s="1"/>
  <c r="M928" i="1"/>
  <c r="T928" i="1" s="1"/>
  <c r="N928" i="1"/>
  <c r="U928" i="1" s="1"/>
  <c r="M2650" i="1"/>
  <c r="T2650" i="1" s="1"/>
  <c r="N2650" i="1"/>
  <c r="U2650" i="1" s="1"/>
  <c r="M468" i="1"/>
  <c r="T468" i="1" s="1"/>
  <c r="N468" i="1"/>
  <c r="U468" i="1" s="1"/>
  <c r="M2821" i="1"/>
  <c r="T2821" i="1" s="1"/>
  <c r="N2821" i="1"/>
  <c r="U2821" i="1" s="1"/>
  <c r="M1557" i="1"/>
  <c r="T1557" i="1" s="1"/>
  <c r="N1557" i="1"/>
  <c r="U1557" i="1" s="1"/>
  <c r="M575" i="1"/>
  <c r="T575" i="1" s="1"/>
  <c r="N575" i="1"/>
  <c r="U575" i="1" s="1"/>
  <c r="M153" i="1"/>
  <c r="T153" i="1" s="1"/>
  <c r="N153" i="1"/>
  <c r="U153" i="1" s="1"/>
  <c r="M2713" i="1"/>
  <c r="T2713" i="1" s="1"/>
  <c r="N2713" i="1"/>
  <c r="U2713" i="1" s="1"/>
  <c r="M767" i="1"/>
  <c r="T767" i="1" s="1"/>
  <c r="N767" i="1"/>
  <c r="U767" i="1" s="1"/>
  <c r="M2024" i="1"/>
  <c r="T2024" i="1" s="1"/>
  <c r="N2024" i="1"/>
  <c r="U2024" i="1" s="1"/>
  <c r="M2777" i="1"/>
  <c r="T2777" i="1" s="1"/>
  <c r="N2777" i="1"/>
  <c r="U2777" i="1" s="1"/>
  <c r="M1880" i="1"/>
  <c r="T1880" i="1" s="1"/>
  <c r="N1880" i="1"/>
  <c r="U1880" i="1" s="1"/>
  <c r="M2385" i="1"/>
  <c r="T2385" i="1" s="1"/>
  <c r="N2385" i="1"/>
  <c r="U2385" i="1" s="1"/>
  <c r="M1448" i="1"/>
  <c r="T1448" i="1" s="1"/>
  <c r="N1448" i="1"/>
  <c r="U1448" i="1" s="1"/>
  <c r="M289" i="1"/>
  <c r="T289" i="1" s="1"/>
  <c r="N289" i="1"/>
  <c r="U289" i="1" s="1"/>
  <c r="M1111" i="1"/>
  <c r="T1111" i="1" s="1"/>
  <c r="N1111" i="1"/>
  <c r="U1111" i="1" s="1"/>
  <c r="M229" i="1"/>
  <c r="T229" i="1" s="1"/>
  <c r="N229" i="1"/>
  <c r="U229" i="1" s="1"/>
  <c r="M768" i="1"/>
  <c r="T768" i="1" s="1"/>
  <c r="N768" i="1"/>
  <c r="U768" i="1" s="1"/>
  <c r="M73" i="1"/>
  <c r="T73" i="1" s="1"/>
  <c r="N73" i="1"/>
  <c r="U73" i="1" s="1"/>
  <c r="M2730" i="1"/>
  <c r="T2730" i="1" s="1"/>
  <c r="N2730" i="1"/>
  <c r="U2730" i="1" s="1"/>
  <c r="M1805" i="1"/>
  <c r="T1805" i="1" s="1"/>
  <c r="N1805" i="1"/>
  <c r="U1805" i="1" s="1"/>
  <c r="M2419" i="1"/>
  <c r="T2419" i="1" s="1"/>
  <c r="N2419" i="1"/>
  <c r="U2419" i="1" s="1"/>
  <c r="M695" i="1"/>
  <c r="T695" i="1" s="1"/>
  <c r="N695" i="1"/>
  <c r="U695" i="1" s="1"/>
  <c r="M1323" i="1"/>
  <c r="T1323" i="1" s="1"/>
  <c r="N1323" i="1"/>
  <c r="U1323" i="1" s="1"/>
  <c r="M2678" i="1"/>
  <c r="T2678" i="1" s="1"/>
  <c r="N2678" i="1"/>
  <c r="U2678" i="1" s="1"/>
  <c r="M1974" i="1"/>
  <c r="T1974" i="1" s="1"/>
  <c r="N1974" i="1"/>
  <c r="U1974" i="1" s="1"/>
  <c r="M2479" i="1"/>
  <c r="T2479" i="1" s="1"/>
  <c r="N2479" i="1"/>
  <c r="U2479" i="1" s="1"/>
  <c r="M2299" i="1"/>
  <c r="T2299" i="1" s="1"/>
  <c r="N2299" i="1"/>
  <c r="U2299" i="1" s="1"/>
  <c r="M2244" i="1"/>
  <c r="T2244" i="1" s="1"/>
  <c r="N2244" i="1"/>
  <c r="U2244" i="1" s="1"/>
  <c r="M929" i="1"/>
  <c r="T929" i="1" s="1"/>
  <c r="N929" i="1"/>
  <c r="U929" i="1" s="1"/>
  <c r="M2651" i="1"/>
  <c r="T2651" i="1" s="1"/>
  <c r="N2651" i="1"/>
  <c r="U2651" i="1" s="1"/>
  <c r="M1679" i="1"/>
  <c r="T1679" i="1" s="1"/>
  <c r="N1679" i="1"/>
  <c r="U1679" i="1" s="1"/>
  <c r="M2085" i="1"/>
  <c r="T2085" i="1" s="1"/>
  <c r="N2085" i="1"/>
  <c r="U2085" i="1" s="1"/>
  <c r="M1016" i="1"/>
  <c r="T1016" i="1" s="1"/>
  <c r="N1016" i="1"/>
  <c r="U1016" i="1" s="1"/>
  <c r="M1680" i="1"/>
  <c r="T1680" i="1" s="1"/>
  <c r="N1680" i="1"/>
  <c r="U1680" i="1" s="1"/>
  <c r="M230" i="1"/>
  <c r="T230" i="1" s="1"/>
  <c r="N230" i="1"/>
  <c r="U230" i="1" s="1"/>
  <c r="M625" i="1"/>
  <c r="T625" i="1" s="1"/>
  <c r="N625" i="1"/>
  <c r="U625" i="1" s="1"/>
  <c r="M402" i="1"/>
  <c r="T402" i="1" s="1"/>
  <c r="N402" i="1"/>
  <c r="U402" i="1" s="1"/>
  <c r="M290" i="1"/>
  <c r="T290" i="1" s="1"/>
  <c r="N290" i="1"/>
  <c r="U290" i="1" s="1"/>
  <c r="M1681" i="1"/>
  <c r="T1681" i="1" s="1"/>
  <c r="N1681" i="1"/>
  <c r="U1681" i="1" s="1"/>
  <c r="M1682" i="1"/>
  <c r="T1682" i="1" s="1"/>
  <c r="N1682" i="1"/>
  <c r="U1682" i="1" s="1"/>
  <c r="M769" i="1"/>
  <c r="T769" i="1" s="1"/>
  <c r="N769" i="1"/>
  <c r="U769" i="1" s="1"/>
  <c r="M2778" i="1"/>
  <c r="T2778" i="1" s="1"/>
  <c r="N2778" i="1"/>
  <c r="U2778" i="1" s="1"/>
  <c r="M2621" i="1"/>
  <c r="T2621" i="1" s="1"/>
  <c r="N2621" i="1"/>
  <c r="U2621" i="1" s="1"/>
  <c r="M1449" i="1"/>
  <c r="T1449" i="1" s="1"/>
  <c r="N1449" i="1"/>
  <c r="U1449" i="1" s="1"/>
  <c r="M2513" i="1"/>
  <c r="T2513" i="1" s="1"/>
  <c r="N2513" i="1"/>
  <c r="U2513" i="1" s="1"/>
  <c r="M1683" i="1"/>
  <c r="T1683" i="1" s="1"/>
  <c r="N1683" i="1"/>
  <c r="U1683" i="1" s="1"/>
  <c r="M1921" i="1"/>
  <c r="T1921" i="1" s="1"/>
  <c r="N1921" i="1"/>
  <c r="U1921" i="1" s="1"/>
  <c r="M205" i="1"/>
  <c r="T205" i="1" s="1"/>
  <c r="N205" i="1"/>
  <c r="U205" i="1" s="1"/>
  <c r="M1922" i="1"/>
  <c r="T1922" i="1" s="1"/>
  <c r="N1922" i="1"/>
  <c r="U1922" i="1" s="1"/>
  <c r="M2137" i="1"/>
  <c r="T2137" i="1" s="1"/>
  <c r="N2137" i="1"/>
  <c r="U2137" i="1" s="1"/>
  <c r="M1558" i="1"/>
  <c r="T1558" i="1" s="1"/>
  <c r="N1558" i="1"/>
  <c r="U1558" i="1" s="1"/>
  <c r="M2789" i="1"/>
  <c r="T2789" i="1" s="1"/>
  <c r="N2789" i="1"/>
  <c r="U2789" i="1" s="1"/>
  <c r="M2025" i="1"/>
  <c r="T2025" i="1" s="1"/>
  <c r="N2025" i="1"/>
  <c r="U2025" i="1" s="1"/>
  <c r="M2138" i="1"/>
  <c r="T2138" i="1" s="1"/>
  <c r="N2138" i="1"/>
  <c r="U2138" i="1" s="1"/>
  <c r="M2702" i="1"/>
  <c r="T2702" i="1" s="1"/>
  <c r="N2702" i="1"/>
  <c r="U2702" i="1" s="1"/>
  <c r="M930" i="1"/>
  <c r="T930" i="1" s="1"/>
  <c r="N930" i="1"/>
  <c r="U930" i="1" s="1"/>
  <c r="M770" i="1"/>
  <c r="T770" i="1" s="1"/>
  <c r="N770" i="1"/>
  <c r="U770" i="1" s="1"/>
  <c r="M1324" i="1"/>
  <c r="T1324" i="1" s="1"/>
  <c r="N1324" i="1"/>
  <c r="U1324" i="1" s="1"/>
  <c r="M291" i="1"/>
  <c r="T291" i="1" s="1"/>
  <c r="N291" i="1"/>
  <c r="U291" i="1" s="1"/>
  <c r="M2514" i="1"/>
  <c r="T2514" i="1" s="1"/>
  <c r="N2514" i="1"/>
  <c r="U2514" i="1" s="1"/>
  <c r="M311" i="1"/>
  <c r="T311" i="1" s="1"/>
  <c r="N311" i="1"/>
  <c r="U311" i="1" s="1"/>
  <c r="M2749" i="1"/>
  <c r="T2749" i="1" s="1"/>
  <c r="N2749" i="1"/>
  <c r="U2749" i="1" s="1"/>
  <c r="M1684" i="1"/>
  <c r="T1684" i="1" s="1"/>
  <c r="N1684" i="1"/>
  <c r="U1684" i="1" s="1"/>
  <c r="M2806" i="1"/>
  <c r="T2806" i="1" s="1"/>
  <c r="N2806" i="1"/>
  <c r="U2806" i="1" s="1"/>
  <c r="M1325" i="1"/>
  <c r="T1325" i="1" s="1"/>
  <c r="N1325" i="1"/>
  <c r="U1325" i="1" s="1"/>
  <c r="M1923" i="1"/>
  <c r="T1923" i="1" s="1"/>
  <c r="N1923" i="1"/>
  <c r="U1923" i="1" s="1"/>
  <c r="M2189" i="1"/>
  <c r="T2189" i="1" s="1"/>
  <c r="N2189" i="1"/>
  <c r="U2189" i="1" s="1"/>
  <c r="M1685" i="1"/>
  <c r="T1685" i="1" s="1"/>
  <c r="N1685" i="1"/>
  <c r="U1685" i="1" s="1"/>
  <c r="M1806" i="1"/>
  <c r="T1806" i="1" s="1"/>
  <c r="N1806" i="1"/>
  <c r="U1806" i="1" s="1"/>
  <c r="M1807" i="1"/>
  <c r="T1807" i="1" s="1"/>
  <c r="N1807" i="1"/>
  <c r="U1807" i="1" s="1"/>
  <c r="M2300" i="1"/>
  <c r="T2300" i="1" s="1"/>
  <c r="N2300" i="1"/>
  <c r="U2300" i="1" s="1"/>
  <c r="M2386" i="1"/>
  <c r="T2386" i="1" s="1"/>
  <c r="N2386" i="1"/>
  <c r="U2386" i="1" s="1"/>
  <c r="M432" i="1"/>
  <c r="T432" i="1" s="1"/>
  <c r="N432" i="1"/>
  <c r="U432" i="1" s="1"/>
  <c r="M2387" i="1"/>
  <c r="T2387" i="1" s="1"/>
  <c r="N2387" i="1"/>
  <c r="U2387" i="1" s="1"/>
  <c r="M1686" i="1"/>
  <c r="T1686" i="1" s="1"/>
  <c r="N1686" i="1"/>
  <c r="U1686" i="1" s="1"/>
  <c r="M1017" i="1"/>
  <c r="T1017" i="1" s="1"/>
  <c r="N1017" i="1"/>
  <c r="U1017" i="1" s="1"/>
  <c r="M2691" i="1"/>
  <c r="T2691" i="1" s="1"/>
  <c r="N2691" i="1"/>
  <c r="U2691" i="1" s="1"/>
  <c r="M2245" i="1"/>
  <c r="T2245" i="1" s="1"/>
  <c r="N2245" i="1"/>
  <c r="U2245" i="1" s="1"/>
  <c r="M2714" i="1"/>
  <c r="T2714" i="1" s="1"/>
  <c r="N2714" i="1"/>
  <c r="U2714" i="1" s="1"/>
  <c r="M231" i="1"/>
  <c r="T231" i="1" s="1"/>
  <c r="N231" i="1"/>
  <c r="U231" i="1" s="1"/>
  <c r="M1450" i="1"/>
  <c r="T1450" i="1" s="1"/>
  <c r="N1450" i="1"/>
  <c r="U1450" i="1" s="1"/>
  <c r="M626" i="1"/>
  <c r="T626" i="1" s="1"/>
  <c r="N626" i="1"/>
  <c r="U626" i="1" s="1"/>
  <c r="M2785" i="1"/>
  <c r="T2785" i="1" s="1"/>
  <c r="N2785" i="1"/>
  <c r="U2785" i="1" s="1"/>
  <c r="M366" i="1"/>
  <c r="T366" i="1" s="1"/>
  <c r="N366" i="1"/>
  <c r="U366" i="1" s="1"/>
  <c r="M1808" i="1"/>
  <c r="T1808" i="1" s="1"/>
  <c r="N1808" i="1"/>
  <c r="U1808" i="1" s="1"/>
  <c r="M627" i="1"/>
  <c r="T627" i="1" s="1"/>
  <c r="N627" i="1"/>
  <c r="U627" i="1" s="1"/>
  <c r="M433" i="1"/>
  <c r="T433" i="1" s="1"/>
  <c r="N433" i="1"/>
  <c r="U433" i="1" s="1"/>
  <c r="M1687" i="1"/>
  <c r="T1687" i="1" s="1"/>
  <c r="N1687" i="1"/>
  <c r="U1687" i="1" s="1"/>
  <c r="M1924" i="1"/>
  <c r="T1924" i="1" s="1"/>
  <c r="N1924" i="1"/>
  <c r="U1924" i="1" s="1"/>
  <c r="M2579" i="1"/>
  <c r="T2579" i="1" s="1"/>
  <c r="N2579" i="1"/>
  <c r="U2579" i="1" s="1"/>
  <c r="M2420" i="1"/>
  <c r="T2420" i="1" s="1"/>
  <c r="N2420" i="1"/>
  <c r="U2420" i="1" s="1"/>
  <c r="M2546" i="1"/>
  <c r="T2546" i="1" s="1"/>
  <c r="N2546" i="1"/>
  <c r="U2546" i="1" s="1"/>
  <c r="M2441" i="1"/>
  <c r="T2441" i="1" s="1"/>
  <c r="N2441" i="1"/>
  <c r="U2441" i="1" s="1"/>
  <c r="M576" i="1"/>
  <c r="T576" i="1" s="1"/>
  <c r="N576" i="1"/>
  <c r="U576" i="1" s="1"/>
  <c r="M836" i="1"/>
  <c r="T836" i="1" s="1"/>
  <c r="N836" i="1"/>
  <c r="U836" i="1" s="1"/>
  <c r="M2796" i="1"/>
  <c r="T2796" i="1" s="1"/>
  <c r="N2796" i="1"/>
  <c r="U2796" i="1" s="1"/>
  <c r="M1451" i="1"/>
  <c r="T1451" i="1" s="1"/>
  <c r="N1451" i="1"/>
  <c r="U1451" i="1" s="1"/>
  <c r="M1688" i="1"/>
  <c r="T1688" i="1" s="1"/>
  <c r="N1688" i="1"/>
  <c r="U1688" i="1" s="1"/>
  <c r="M1689" i="1"/>
  <c r="T1689" i="1" s="1"/>
  <c r="N1689" i="1"/>
  <c r="U1689" i="1" s="1"/>
  <c r="M1559" i="1"/>
  <c r="T1559" i="1" s="1"/>
  <c r="N1559" i="1"/>
  <c r="U1559" i="1" s="1"/>
  <c r="M1326" i="1"/>
  <c r="T1326" i="1" s="1"/>
  <c r="N1326" i="1"/>
  <c r="U1326" i="1" s="1"/>
  <c r="M2622" i="1"/>
  <c r="T2622" i="1" s="1"/>
  <c r="N2622" i="1"/>
  <c r="U2622" i="1" s="1"/>
  <c r="M2246" i="1"/>
  <c r="T2246" i="1" s="1"/>
  <c r="N2246" i="1"/>
  <c r="U2246" i="1" s="1"/>
  <c r="M2352" i="1"/>
  <c r="T2352" i="1" s="1"/>
  <c r="N2352" i="1"/>
  <c r="U2352" i="1" s="1"/>
  <c r="M1809" i="1"/>
  <c r="T1809" i="1" s="1"/>
  <c r="N1809" i="1"/>
  <c r="U1809" i="1" s="1"/>
  <c r="M1327" i="1"/>
  <c r="T1327" i="1" s="1"/>
  <c r="N1327" i="1"/>
  <c r="U1327" i="1" s="1"/>
  <c r="M2026" i="1"/>
  <c r="T2026" i="1" s="1"/>
  <c r="N2026" i="1"/>
  <c r="U2026" i="1" s="1"/>
  <c r="M403" i="1"/>
  <c r="T403" i="1" s="1"/>
  <c r="N403" i="1"/>
  <c r="U403" i="1" s="1"/>
  <c r="M1328" i="1"/>
  <c r="T1328" i="1" s="1"/>
  <c r="N1328" i="1"/>
  <c r="U1328" i="1" s="1"/>
  <c r="M1452" i="1"/>
  <c r="T1452" i="1" s="1"/>
  <c r="N1452" i="1"/>
  <c r="U1452" i="1" s="1"/>
  <c r="M1560" i="1"/>
  <c r="T1560" i="1" s="1"/>
  <c r="N1560" i="1"/>
  <c r="U1560" i="1" s="1"/>
  <c r="M340" i="1"/>
  <c r="T340" i="1" s="1"/>
  <c r="N340" i="1"/>
  <c r="U340" i="1" s="1"/>
  <c r="M434" i="1"/>
  <c r="T434" i="1" s="1"/>
  <c r="N434" i="1"/>
  <c r="U434" i="1" s="1"/>
  <c r="M2580" i="1"/>
  <c r="T2580" i="1" s="1"/>
  <c r="N2580" i="1"/>
  <c r="U2580" i="1" s="1"/>
  <c r="M2388" i="1"/>
  <c r="T2388" i="1" s="1"/>
  <c r="N2388" i="1"/>
  <c r="U2388" i="1" s="1"/>
  <c r="M1561" i="1"/>
  <c r="T1561" i="1" s="1"/>
  <c r="N1561" i="1"/>
  <c r="U1561" i="1" s="1"/>
  <c r="M2667" i="1"/>
  <c r="T2667" i="1" s="1"/>
  <c r="N2667" i="1"/>
  <c r="U2667" i="1" s="1"/>
  <c r="M1562" i="1"/>
  <c r="T1562" i="1" s="1"/>
  <c r="N1562" i="1"/>
  <c r="U1562" i="1" s="1"/>
  <c r="M2190" i="1"/>
  <c r="T2190" i="1" s="1"/>
  <c r="N2190" i="1"/>
  <c r="U2190" i="1" s="1"/>
  <c r="M2247" i="1"/>
  <c r="T2247" i="1" s="1"/>
  <c r="N2247" i="1"/>
  <c r="U2247" i="1" s="1"/>
  <c r="M1690" i="1"/>
  <c r="T1690" i="1" s="1"/>
  <c r="N1690" i="1"/>
  <c r="U1690" i="1" s="1"/>
  <c r="M1691" i="1"/>
  <c r="T1691" i="1" s="1"/>
  <c r="N1691" i="1"/>
  <c r="U1691" i="1" s="1"/>
  <c r="M1563" i="1"/>
  <c r="T1563" i="1" s="1"/>
  <c r="N1563" i="1"/>
  <c r="U1563" i="1" s="1"/>
  <c r="M2826" i="1"/>
  <c r="T2826" i="1" s="1"/>
  <c r="N2826" i="1"/>
  <c r="U2826" i="1" s="1"/>
  <c r="M367" i="1"/>
  <c r="T367" i="1" s="1"/>
  <c r="N367" i="1"/>
  <c r="U367" i="1" s="1"/>
  <c r="M1881" i="1"/>
  <c r="T1881" i="1" s="1"/>
  <c r="N1881" i="1"/>
  <c r="U1881" i="1" s="1"/>
  <c r="M2480" i="1"/>
  <c r="T2480" i="1" s="1"/>
  <c r="N2480" i="1"/>
  <c r="U2480" i="1" s="1"/>
  <c r="M2547" i="1"/>
  <c r="T2547" i="1" s="1"/>
  <c r="N2547" i="1"/>
  <c r="U2547" i="1" s="1"/>
  <c r="M2301" i="1"/>
  <c r="T2301" i="1" s="1"/>
  <c r="N2301" i="1"/>
  <c r="U2301" i="1" s="1"/>
  <c r="M518" i="1"/>
  <c r="T518" i="1" s="1"/>
  <c r="N518" i="1"/>
  <c r="U518" i="1" s="1"/>
  <c r="M2679" i="1"/>
  <c r="T2679" i="1" s="1"/>
  <c r="N2679" i="1"/>
  <c r="U2679" i="1" s="1"/>
  <c r="M2515" i="1"/>
  <c r="T2515" i="1" s="1"/>
  <c r="N2515" i="1"/>
  <c r="U2515" i="1" s="1"/>
  <c r="M2516" i="1"/>
  <c r="T2516" i="1" s="1"/>
  <c r="N2516" i="1"/>
  <c r="U2516" i="1" s="1"/>
  <c r="M1925" i="1"/>
  <c r="T1925" i="1" s="1"/>
  <c r="N1925" i="1"/>
  <c r="U1925" i="1" s="1"/>
  <c r="M2248" i="1"/>
  <c r="T2248" i="1" s="1"/>
  <c r="N2248" i="1"/>
  <c r="U2248" i="1" s="1"/>
  <c r="M837" i="1"/>
  <c r="T837" i="1" s="1"/>
  <c r="N837" i="1"/>
  <c r="U837" i="1" s="1"/>
  <c r="M2814" i="1"/>
  <c r="T2814" i="1" s="1"/>
  <c r="N2814" i="1"/>
  <c r="U2814" i="1" s="1"/>
  <c r="M2517" i="1"/>
  <c r="T2517" i="1" s="1"/>
  <c r="N2517" i="1"/>
  <c r="U2517" i="1" s="1"/>
  <c r="M696" i="1"/>
  <c r="T696" i="1" s="1"/>
  <c r="N696" i="1"/>
  <c r="U696" i="1" s="1"/>
  <c r="M1112" i="1"/>
  <c r="T1112" i="1" s="1"/>
  <c r="N1112" i="1"/>
  <c r="U1112" i="1" s="1"/>
  <c r="M628" i="1"/>
  <c r="T628" i="1" s="1"/>
  <c r="N628" i="1"/>
  <c r="U628" i="1" s="1"/>
  <c r="M771" i="1"/>
  <c r="T771" i="1" s="1"/>
  <c r="N771" i="1"/>
  <c r="U771" i="1" s="1"/>
  <c r="M176" i="1"/>
  <c r="T176" i="1" s="1"/>
  <c r="N176" i="1"/>
  <c r="U176" i="1" s="1"/>
  <c r="M1564" i="1"/>
  <c r="T1564" i="1" s="1"/>
  <c r="N1564" i="1"/>
  <c r="U1564" i="1" s="1"/>
  <c r="M1018" i="1"/>
  <c r="T1018" i="1" s="1"/>
  <c r="N1018" i="1"/>
  <c r="U1018" i="1" s="1"/>
  <c r="M2086" i="1"/>
  <c r="T2086" i="1" s="1"/>
  <c r="N2086" i="1"/>
  <c r="U2086" i="1" s="1"/>
  <c r="M1882" i="1"/>
  <c r="T1882" i="1" s="1"/>
  <c r="N1882" i="1"/>
  <c r="U1882" i="1" s="1"/>
  <c r="M1883" i="1"/>
  <c r="T1883" i="1" s="1"/>
  <c r="N1883" i="1"/>
  <c r="U1883" i="1" s="1"/>
  <c r="M2442" i="1"/>
  <c r="T2442" i="1" s="1"/>
  <c r="N2442" i="1"/>
  <c r="U2442" i="1" s="1"/>
  <c r="M1453" i="1"/>
  <c r="T1453" i="1" s="1"/>
  <c r="N1453" i="1"/>
  <c r="U1453" i="1" s="1"/>
  <c r="M629" i="1"/>
  <c r="T629" i="1" s="1"/>
  <c r="N629" i="1"/>
  <c r="U629" i="1" s="1"/>
  <c r="M1810" i="1"/>
  <c r="T1810" i="1" s="1"/>
  <c r="N1810" i="1"/>
  <c r="U1810" i="1" s="1"/>
  <c r="M1811" i="1"/>
  <c r="T1811" i="1" s="1"/>
  <c r="N1811" i="1"/>
  <c r="U1811" i="1" s="1"/>
  <c r="M2027" i="1"/>
  <c r="T2027" i="1" s="1"/>
  <c r="N2027" i="1"/>
  <c r="U2027" i="1" s="1"/>
  <c r="M312" i="1"/>
  <c r="T312" i="1" s="1"/>
  <c r="N312" i="1"/>
  <c r="U312" i="1" s="1"/>
  <c r="M1019" i="1"/>
  <c r="T1019" i="1" s="1"/>
  <c r="N1019" i="1"/>
  <c r="U1019" i="1" s="1"/>
  <c r="M1692" i="1"/>
  <c r="T1692" i="1" s="1"/>
  <c r="N1692" i="1"/>
  <c r="U1692" i="1" s="1"/>
  <c r="M1926" i="1"/>
  <c r="T1926" i="1" s="1"/>
  <c r="N1926" i="1"/>
  <c r="U1926" i="1" s="1"/>
  <c r="M1113" i="1"/>
  <c r="T1113" i="1" s="1"/>
  <c r="N1113" i="1"/>
  <c r="U1113" i="1" s="1"/>
  <c r="M2302" i="1"/>
  <c r="T2302" i="1" s="1"/>
  <c r="N2302" i="1"/>
  <c r="U2302" i="1" s="1"/>
  <c r="M1565" i="1"/>
  <c r="T1565" i="1" s="1"/>
  <c r="N1565" i="1"/>
  <c r="U1565" i="1" s="1"/>
  <c r="M1566" i="1"/>
  <c r="T1566" i="1" s="1"/>
  <c r="N1566" i="1"/>
  <c r="U1566" i="1" s="1"/>
  <c r="M1693" i="1"/>
  <c r="T1693" i="1" s="1"/>
  <c r="N1693" i="1"/>
  <c r="U1693" i="1" s="1"/>
  <c r="M2087" i="1"/>
  <c r="T2087" i="1" s="1"/>
  <c r="N2087" i="1"/>
  <c r="U2087" i="1" s="1"/>
  <c r="M1329" i="1"/>
  <c r="T1329" i="1" s="1"/>
  <c r="N1329" i="1"/>
  <c r="U1329" i="1" s="1"/>
  <c r="M2303" i="1"/>
  <c r="T2303" i="1" s="1"/>
  <c r="N2303" i="1"/>
  <c r="U2303" i="1" s="1"/>
  <c r="M1454" i="1"/>
  <c r="T1454" i="1" s="1"/>
  <c r="N1454" i="1"/>
  <c r="U1454" i="1" s="1"/>
  <c r="M2797" i="1"/>
  <c r="T2797" i="1" s="1"/>
  <c r="N2797" i="1"/>
  <c r="U2797" i="1" s="1"/>
  <c r="M2761" i="1"/>
  <c r="T2761" i="1" s="1"/>
  <c r="N2761" i="1"/>
  <c r="U2761" i="1" s="1"/>
  <c r="M469" i="1"/>
  <c r="T469" i="1" s="1"/>
  <c r="N469" i="1"/>
  <c r="U469" i="1" s="1"/>
  <c r="M838" i="1"/>
  <c r="T838" i="1" s="1"/>
  <c r="N838" i="1"/>
  <c r="U838" i="1" s="1"/>
  <c r="M1694" i="1"/>
  <c r="T1694" i="1" s="1"/>
  <c r="N1694" i="1"/>
  <c r="U1694" i="1" s="1"/>
  <c r="M772" i="1"/>
  <c r="T772" i="1" s="1"/>
  <c r="N772" i="1"/>
  <c r="U772" i="1" s="1"/>
  <c r="M931" i="1"/>
  <c r="T931" i="1" s="1"/>
  <c r="N931" i="1"/>
  <c r="U931" i="1" s="1"/>
  <c r="M2680" i="1"/>
  <c r="T2680" i="1" s="1"/>
  <c r="N2680" i="1"/>
  <c r="U2680" i="1" s="1"/>
  <c r="M2518" i="1"/>
  <c r="T2518" i="1" s="1"/>
  <c r="N2518" i="1"/>
  <c r="U2518" i="1" s="1"/>
  <c r="M1812" i="1"/>
  <c r="T1812" i="1" s="1"/>
  <c r="N1812" i="1"/>
  <c r="U1812" i="1" s="1"/>
  <c r="M1813" i="1"/>
  <c r="T1813" i="1" s="1"/>
  <c r="N1813" i="1"/>
  <c r="U1813" i="1" s="1"/>
  <c r="M154" i="1"/>
  <c r="T154" i="1" s="1"/>
  <c r="N154" i="1"/>
  <c r="U154" i="1" s="1"/>
  <c r="M577" i="1"/>
  <c r="T577" i="1" s="1"/>
  <c r="N577" i="1"/>
  <c r="U577" i="1" s="1"/>
  <c r="M1567" i="1"/>
  <c r="T1567" i="1" s="1"/>
  <c r="N1567" i="1"/>
  <c r="U1567" i="1" s="1"/>
  <c r="M2304" i="1"/>
  <c r="T2304" i="1" s="1"/>
  <c r="N2304" i="1"/>
  <c r="U2304" i="1" s="1"/>
  <c r="M1330" i="1"/>
  <c r="T1330" i="1" s="1"/>
  <c r="N1330" i="1"/>
  <c r="U1330" i="1" s="1"/>
  <c r="M67" i="1"/>
  <c r="T67" i="1" s="1"/>
  <c r="N67" i="1"/>
  <c r="U67" i="1" s="1"/>
  <c r="M773" i="1"/>
  <c r="T773" i="1" s="1"/>
  <c r="N773" i="1"/>
  <c r="U773" i="1" s="1"/>
  <c r="M2139" i="1"/>
  <c r="T2139" i="1" s="1"/>
  <c r="N2139" i="1"/>
  <c r="U2139" i="1" s="1"/>
  <c r="M404" i="1"/>
  <c r="T404" i="1" s="1"/>
  <c r="N404" i="1"/>
  <c r="U404" i="1" s="1"/>
  <c r="M578" i="1"/>
  <c r="T578" i="1" s="1"/>
  <c r="N578" i="1"/>
  <c r="U578" i="1" s="1"/>
  <c r="M1695" i="1"/>
  <c r="T1695" i="1" s="1"/>
  <c r="N1695" i="1"/>
  <c r="U1695" i="1" s="1"/>
  <c r="M405" i="1"/>
  <c r="T405" i="1" s="1"/>
  <c r="N405" i="1"/>
  <c r="U405" i="1" s="1"/>
  <c r="M1814" i="1"/>
  <c r="T1814" i="1" s="1"/>
  <c r="N1814" i="1"/>
  <c r="U1814" i="1" s="1"/>
  <c r="M292" i="1"/>
  <c r="T292" i="1" s="1"/>
  <c r="N292" i="1"/>
  <c r="U292" i="1" s="1"/>
  <c r="M2762" i="1"/>
  <c r="T2762" i="1" s="1"/>
  <c r="N2762" i="1"/>
  <c r="U2762" i="1" s="1"/>
  <c r="M2088" i="1"/>
  <c r="T2088" i="1" s="1"/>
  <c r="N2088" i="1"/>
  <c r="U2088" i="1" s="1"/>
  <c r="M1927" i="1"/>
  <c r="T1927" i="1" s="1"/>
  <c r="N1927" i="1"/>
  <c r="U1927" i="1" s="1"/>
  <c r="M579" i="1"/>
  <c r="T579" i="1" s="1"/>
  <c r="N579" i="1"/>
  <c r="U579" i="1" s="1"/>
  <c r="M2652" i="1"/>
  <c r="T2652" i="1" s="1"/>
  <c r="N2652" i="1"/>
  <c r="U2652" i="1" s="1"/>
  <c r="M1884" i="1"/>
  <c r="T1884" i="1" s="1"/>
  <c r="N1884" i="1"/>
  <c r="U1884" i="1" s="1"/>
  <c r="M2731" i="1"/>
  <c r="T2731" i="1" s="1"/>
  <c r="N2731" i="1"/>
  <c r="U2731" i="1" s="1"/>
  <c r="M68" i="1"/>
  <c r="T68" i="1" s="1"/>
  <c r="N68" i="1"/>
  <c r="U68" i="1" s="1"/>
  <c r="M1210" i="1"/>
  <c r="T1210" i="1" s="1"/>
  <c r="N1210" i="1"/>
  <c r="U1210" i="1" s="1"/>
  <c r="M103" i="1"/>
  <c r="T103" i="1" s="1"/>
  <c r="N103" i="1"/>
  <c r="U103" i="1" s="1"/>
  <c r="M1114" i="1"/>
  <c r="T1114" i="1" s="1"/>
  <c r="N1114" i="1"/>
  <c r="U1114" i="1" s="1"/>
  <c r="M697" i="1"/>
  <c r="T697" i="1" s="1"/>
  <c r="N697" i="1"/>
  <c r="U697" i="1" s="1"/>
  <c r="M1568" i="1"/>
  <c r="T1568" i="1" s="1"/>
  <c r="N1568" i="1"/>
  <c r="U1568" i="1" s="1"/>
  <c r="M1696" i="1"/>
  <c r="T1696" i="1" s="1"/>
  <c r="N1696" i="1"/>
  <c r="U1696" i="1" s="1"/>
  <c r="M2028" i="1"/>
  <c r="T2028" i="1" s="1"/>
  <c r="N2028" i="1"/>
  <c r="U2028" i="1" s="1"/>
  <c r="M2548" i="1"/>
  <c r="T2548" i="1" s="1"/>
  <c r="N2548" i="1"/>
  <c r="U2548" i="1" s="1"/>
  <c r="M1211" i="1"/>
  <c r="T1211" i="1" s="1"/>
  <c r="N1211" i="1"/>
  <c r="U1211" i="1" s="1"/>
  <c r="M1975" i="1"/>
  <c r="T1975" i="1" s="1"/>
  <c r="N1975" i="1"/>
  <c r="U1975" i="1" s="1"/>
  <c r="M313" i="1"/>
  <c r="T313" i="1" s="1"/>
  <c r="N313" i="1"/>
  <c r="U313" i="1" s="1"/>
  <c r="M580" i="1"/>
  <c r="T580" i="1" s="1"/>
  <c r="N580" i="1"/>
  <c r="U580" i="1" s="1"/>
  <c r="M2742" i="1"/>
  <c r="T2742" i="1" s="1"/>
  <c r="N2742" i="1"/>
  <c r="U2742" i="1" s="1"/>
  <c r="M519" i="1"/>
  <c r="T519" i="1" s="1"/>
  <c r="N519" i="1"/>
  <c r="U519" i="1" s="1"/>
  <c r="M2191" i="1"/>
  <c r="T2191" i="1" s="1"/>
  <c r="N2191" i="1"/>
  <c r="U2191" i="1" s="1"/>
  <c r="M774" i="1"/>
  <c r="T774" i="1" s="1"/>
  <c r="N774" i="1"/>
  <c r="U774" i="1" s="1"/>
  <c r="M932" i="1"/>
  <c r="T932" i="1" s="1"/>
  <c r="N932" i="1"/>
  <c r="U932" i="1" s="1"/>
  <c r="M2481" i="1"/>
  <c r="T2481" i="1" s="1"/>
  <c r="N2481" i="1"/>
  <c r="U2481" i="1" s="1"/>
  <c r="M1115" i="1"/>
  <c r="T1115" i="1" s="1"/>
  <c r="N1115" i="1"/>
  <c r="U1115" i="1" s="1"/>
  <c r="M520" i="1"/>
  <c r="T520" i="1" s="1"/>
  <c r="N520" i="1"/>
  <c r="U520" i="1" s="1"/>
  <c r="M2549" i="1"/>
  <c r="T2549" i="1" s="1"/>
  <c r="N2549" i="1"/>
  <c r="U2549" i="1" s="1"/>
  <c r="M630" i="1"/>
  <c r="T630" i="1" s="1"/>
  <c r="N630" i="1"/>
  <c r="U630" i="1" s="1"/>
  <c r="M2353" i="1"/>
  <c r="T2353" i="1" s="1"/>
  <c r="N2353" i="1"/>
  <c r="U2353" i="1" s="1"/>
  <c r="M2089" i="1"/>
  <c r="T2089" i="1" s="1"/>
  <c r="N2089" i="1"/>
  <c r="U2089" i="1" s="1"/>
  <c r="M1697" i="1"/>
  <c r="T1697" i="1" s="1"/>
  <c r="N1697" i="1"/>
  <c r="U1697" i="1" s="1"/>
  <c r="M2140" i="1"/>
  <c r="T2140" i="1" s="1"/>
  <c r="N2140" i="1"/>
  <c r="U2140" i="1" s="1"/>
  <c r="M1569" i="1"/>
  <c r="T1569" i="1" s="1"/>
  <c r="N1569" i="1"/>
  <c r="U1569" i="1" s="1"/>
  <c r="M2443" i="1"/>
  <c r="T2443" i="1" s="1"/>
  <c r="N2443" i="1"/>
  <c r="U2443" i="1" s="1"/>
  <c r="M1698" i="1"/>
  <c r="T1698" i="1" s="1"/>
  <c r="N1698" i="1"/>
  <c r="U1698" i="1" s="1"/>
  <c r="M1455" i="1"/>
  <c r="T1455" i="1" s="1"/>
  <c r="N1455" i="1"/>
  <c r="U1455" i="1" s="1"/>
  <c r="M1212" i="1"/>
  <c r="T1212" i="1" s="1"/>
  <c r="N1212" i="1"/>
  <c r="U1212" i="1" s="1"/>
  <c r="M1928" i="1"/>
  <c r="T1928" i="1" s="1"/>
  <c r="N1928" i="1"/>
  <c r="U1928" i="1" s="1"/>
  <c r="M1020" i="1"/>
  <c r="T1020" i="1" s="1"/>
  <c r="N1020" i="1"/>
  <c r="U1020" i="1" s="1"/>
  <c r="M1976" i="1"/>
  <c r="T1976" i="1" s="1"/>
  <c r="N1976" i="1"/>
  <c r="U1976" i="1" s="1"/>
  <c r="M1699" i="1"/>
  <c r="T1699" i="1" s="1"/>
  <c r="N1699" i="1"/>
  <c r="U1699" i="1" s="1"/>
  <c r="M2743" i="1"/>
  <c r="T2743" i="1" s="1"/>
  <c r="N2743" i="1"/>
  <c r="U2743" i="1" s="1"/>
  <c r="M581" i="1"/>
  <c r="T581" i="1" s="1"/>
  <c r="N581" i="1"/>
  <c r="U581" i="1" s="1"/>
  <c r="M268" i="1"/>
  <c r="T268" i="1" s="1"/>
  <c r="N268" i="1"/>
  <c r="U268" i="1" s="1"/>
  <c r="M2519" i="1"/>
  <c r="T2519" i="1" s="1"/>
  <c r="N2519" i="1"/>
  <c r="U2519" i="1" s="1"/>
  <c r="M1021" i="1"/>
  <c r="T1021" i="1" s="1"/>
  <c r="N1021" i="1"/>
  <c r="U1021" i="1" s="1"/>
  <c r="M1022" i="1"/>
  <c r="T1022" i="1" s="1"/>
  <c r="N1022" i="1"/>
  <c r="U1022" i="1" s="1"/>
  <c r="M2249" i="1"/>
  <c r="T2249" i="1" s="1"/>
  <c r="N2249" i="1"/>
  <c r="U2249" i="1" s="1"/>
  <c r="M1023" i="1"/>
  <c r="T1023" i="1" s="1"/>
  <c r="N1023" i="1"/>
  <c r="U1023" i="1" s="1"/>
  <c r="M582" i="1"/>
  <c r="T582" i="1" s="1"/>
  <c r="N582" i="1"/>
  <c r="U582" i="1" s="1"/>
  <c r="M1929" i="1"/>
  <c r="T1929" i="1" s="1"/>
  <c r="N1929" i="1"/>
  <c r="U1929" i="1" s="1"/>
  <c r="M2809" i="1"/>
  <c r="T2809" i="1" s="1"/>
  <c r="N2809" i="1"/>
  <c r="U2809" i="1" s="1"/>
  <c r="M521" i="1"/>
  <c r="T521" i="1" s="1"/>
  <c r="N521" i="1"/>
  <c r="U521" i="1" s="1"/>
  <c r="M2090" i="1"/>
  <c r="T2090" i="1" s="1"/>
  <c r="N2090" i="1"/>
  <c r="U2090" i="1" s="1"/>
  <c r="M470" i="1"/>
  <c r="T470" i="1" s="1"/>
  <c r="N470" i="1"/>
  <c r="U470" i="1" s="1"/>
  <c r="M631" i="1"/>
  <c r="T631" i="1" s="1"/>
  <c r="N631" i="1"/>
  <c r="U631" i="1" s="1"/>
  <c r="M2389" i="1"/>
  <c r="T2389" i="1" s="1"/>
  <c r="N2389" i="1"/>
  <c r="U2389" i="1" s="1"/>
  <c r="M2141" i="1"/>
  <c r="T2141" i="1" s="1"/>
  <c r="N2141" i="1"/>
  <c r="U2141" i="1" s="1"/>
  <c r="M1456" i="1"/>
  <c r="T1456" i="1" s="1"/>
  <c r="N1456" i="1"/>
  <c r="U1456" i="1" s="1"/>
  <c r="M2305" i="1"/>
  <c r="T2305" i="1" s="1"/>
  <c r="N2305" i="1"/>
  <c r="U2305" i="1" s="1"/>
  <c r="M2482" i="1"/>
  <c r="T2482" i="1" s="1"/>
  <c r="N2482" i="1"/>
  <c r="U2482" i="1" s="1"/>
  <c r="M1570" i="1"/>
  <c r="T1570" i="1" s="1"/>
  <c r="N1570" i="1"/>
  <c r="U1570" i="1" s="1"/>
  <c r="M2142" i="1"/>
  <c r="T2142" i="1" s="1"/>
  <c r="N2142" i="1"/>
  <c r="U2142" i="1" s="1"/>
  <c r="M1815" i="1"/>
  <c r="T1815" i="1" s="1"/>
  <c r="N1815" i="1"/>
  <c r="U1815" i="1" s="1"/>
  <c r="M2091" i="1"/>
  <c r="T2091" i="1" s="1"/>
  <c r="N2091" i="1"/>
  <c r="U2091" i="1" s="1"/>
  <c r="M1213" i="1"/>
  <c r="T1213" i="1" s="1"/>
  <c r="N1213" i="1"/>
  <c r="U1213" i="1" s="1"/>
  <c r="M2390" i="1"/>
  <c r="T2390" i="1" s="1"/>
  <c r="N2390" i="1"/>
  <c r="U2390" i="1" s="1"/>
  <c r="M2550" i="1"/>
  <c r="T2550" i="1" s="1"/>
  <c r="N2550" i="1"/>
  <c r="U2550" i="1" s="1"/>
  <c r="M1457" i="1"/>
  <c r="T1457" i="1" s="1"/>
  <c r="N1457" i="1"/>
  <c r="U1457" i="1" s="1"/>
  <c r="M1214" i="1"/>
  <c r="T1214" i="1" s="1"/>
  <c r="N1214" i="1"/>
  <c r="U1214" i="1" s="1"/>
  <c r="M839" i="1"/>
  <c r="T839" i="1" s="1"/>
  <c r="N839" i="1"/>
  <c r="U839" i="1" s="1"/>
  <c r="M2029" i="1"/>
  <c r="T2029" i="1" s="1"/>
  <c r="N2029" i="1"/>
  <c r="U2029" i="1" s="1"/>
  <c r="M933" i="1"/>
  <c r="T933" i="1" s="1"/>
  <c r="N933" i="1"/>
  <c r="U933" i="1" s="1"/>
  <c r="M1977" i="1"/>
  <c r="T1977" i="1" s="1"/>
  <c r="N1977" i="1"/>
  <c r="U1977" i="1" s="1"/>
  <c r="M2391" i="1"/>
  <c r="T2391" i="1" s="1"/>
  <c r="N2391" i="1"/>
  <c r="U2391" i="1" s="1"/>
  <c r="M1116" i="1"/>
  <c r="T1116" i="1" s="1"/>
  <c r="N1116" i="1"/>
  <c r="U1116" i="1" s="1"/>
  <c r="M1117" i="1"/>
  <c r="T1117" i="1" s="1"/>
  <c r="N1117" i="1"/>
  <c r="U1117" i="1" s="1"/>
  <c r="M2483" i="1"/>
  <c r="T2483" i="1" s="1"/>
  <c r="N2483" i="1"/>
  <c r="U2483" i="1" s="1"/>
  <c r="M2581" i="1"/>
  <c r="T2581" i="1" s="1"/>
  <c r="N2581" i="1"/>
  <c r="U2581" i="1" s="1"/>
  <c r="M1331" i="1"/>
  <c r="T1331" i="1" s="1"/>
  <c r="N1331" i="1"/>
  <c r="U1331" i="1" s="1"/>
  <c r="M698" i="1"/>
  <c r="T698" i="1" s="1"/>
  <c r="N698" i="1"/>
  <c r="U698" i="1" s="1"/>
  <c r="M1571" i="1"/>
  <c r="T1571" i="1" s="1"/>
  <c r="N1571" i="1"/>
  <c r="U1571" i="1" s="1"/>
  <c r="M1930" i="1"/>
  <c r="T1930" i="1" s="1"/>
  <c r="N1930" i="1"/>
  <c r="U1930" i="1" s="1"/>
  <c r="M583" i="1"/>
  <c r="T583" i="1" s="1"/>
  <c r="N583" i="1"/>
  <c r="U583" i="1" s="1"/>
  <c r="M1931" i="1"/>
  <c r="T1931" i="1" s="1"/>
  <c r="N1931" i="1"/>
  <c r="U1931" i="1" s="1"/>
  <c r="M2250" i="1"/>
  <c r="T2250" i="1" s="1"/>
  <c r="N2250" i="1"/>
  <c r="U2250" i="1" s="1"/>
  <c r="M1700" i="1"/>
  <c r="T1700" i="1" s="1"/>
  <c r="N1700" i="1"/>
  <c r="U1700" i="1" s="1"/>
  <c r="M2251" i="1"/>
  <c r="T2251" i="1" s="1"/>
  <c r="N2251" i="1"/>
  <c r="U2251" i="1" s="1"/>
  <c r="M2192" i="1"/>
  <c r="T2192" i="1" s="1"/>
  <c r="N2192" i="1"/>
  <c r="U2192" i="1" s="1"/>
  <c r="M2444" i="1"/>
  <c r="T2444" i="1" s="1"/>
  <c r="N2444" i="1"/>
  <c r="U2444" i="1" s="1"/>
  <c r="M699" i="1"/>
  <c r="T699" i="1" s="1"/>
  <c r="N699" i="1"/>
  <c r="U699" i="1" s="1"/>
  <c r="M2392" i="1"/>
  <c r="T2392" i="1" s="1"/>
  <c r="N2392" i="1"/>
  <c r="U2392" i="1" s="1"/>
  <c r="M2829" i="1"/>
  <c r="T2829" i="1" s="1"/>
  <c r="N2829" i="1"/>
  <c r="U2829" i="1" s="1"/>
  <c r="M2030" i="1"/>
  <c r="T2030" i="1" s="1"/>
  <c r="N2030" i="1"/>
  <c r="U2030" i="1" s="1"/>
  <c r="M700" i="1"/>
  <c r="T700" i="1" s="1"/>
  <c r="N700" i="1"/>
  <c r="U700" i="1" s="1"/>
  <c r="M206" i="1"/>
  <c r="T206" i="1" s="1"/>
  <c r="N206" i="1"/>
  <c r="U206" i="1" s="1"/>
  <c r="M1458" i="1"/>
  <c r="T1458" i="1" s="1"/>
  <c r="N1458" i="1"/>
  <c r="U1458" i="1" s="1"/>
  <c r="M2306" i="1"/>
  <c r="T2306" i="1" s="1"/>
  <c r="N2306" i="1"/>
  <c r="U2306" i="1" s="1"/>
  <c r="M934" i="1"/>
  <c r="T934" i="1" s="1"/>
  <c r="N934" i="1"/>
  <c r="U934" i="1" s="1"/>
  <c r="M2484" i="1"/>
  <c r="T2484" i="1" s="1"/>
  <c r="N2484" i="1"/>
  <c r="U2484" i="1" s="1"/>
  <c r="M1215" i="1"/>
  <c r="T1215" i="1" s="1"/>
  <c r="N1215" i="1"/>
  <c r="U1215" i="1" s="1"/>
  <c r="M1216" i="1"/>
  <c r="T1216" i="1" s="1"/>
  <c r="N1216" i="1"/>
  <c r="U1216" i="1" s="1"/>
  <c r="M2582" i="1"/>
  <c r="T2582" i="1" s="1"/>
  <c r="N2582" i="1"/>
  <c r="U2582" i="1" s="1"/>
  <c r="M1459" i="1"/>
  <c r="T1459" i="1" s="1"/>
  <c r="N1459" i="1"/>
  <c r="U1459" i="1" s="1"/>
  <c r="M1932" i="1"/>
  <c r="T1932" i="1" s="1"/>
  <c r="N1932" i="1"/>
  <c r="U1932" i="1" s="1"/>
  <c r="M2193" i="1"/>
  <c r="T2193" i="1" s="1"/>
  <c r="N2193" i="1"/>
  <c r="U2193" i="1" s="1"/>
  <c r="M2307" i="1"/>
  <c r="T2307" i="1" s="1"/>
  <c r="N2307" i="1"/>
  <c r="U2307" i="1" s="1"/>
  <c r="M1572" i="1"/>
  <c r="T1572" i="1" s="1"/>
  <c r="N1572" i="1"/>
  <c r="U1572" i="1" s="1"/>
  <c r="M840" i="1"/>
  <c r="T840" i="1" s="1"/>
  <c r="N840" i="1"/>
  <c r="U840" i="1" s="1"/>
  <c r="M2445" i="1"/>
  <c r="T2445" i="1" s="1"/>
  <c r="N2445" i="1"/>
  <c r="U2445" i="1" s="1"/>
  <c r="M2143" i="1"/>
  <c r="T2143" i="1" s="1"/>
  <c r="N2143" i="1"/>
  <c r="U2143" i="1" s="1"/>
  <c r="M522" i="1"/>
  <c r="T522" i="1" s="1"/>
  <c r="N522" i="1"/>
  <c r="U522" i="1" s="1"/>
  <c r="M1460" i="1"/>
  <c r="T1460" i="1" s="1"/>
  <c r="N1460" i="1"/>
  <c r="U1460" i="1" s="1"/>
  <c r="M2308" i="1"/>
  <c r="T2308" i="1" s="1"/>
  <c r="N2308" i="1"/>
  <c r="U2308" i="1" s="1"/>
  <c r="M2144" i="1"/>
  <c r="T2144" i="1" s="1"/>
  <c r="N2144" i="1"/>
  <c r="U2144" i="1" s="1"/>
  <c r="M1217" i="1"/>
  <c r="T1217" i="1" s="1"/>
  <c r="N1217" i="1"/>
  <c r="U1217" i="1" s="1"/>
  <c r="M1701" i="1"/>
  <c r="T1701" i="1" s="1"/>
  <c r="N1701" i="1"/>
  <c r="U1701" i="1" s="1"/>
  <c r="M1573" i="1"/>
  <c r="T1573" i="1" s="1"/>
  <c r="N1573" i="1"/>
  <c r="U1573" i="1" s="1"/>
  <c r="M1218" i="1"/>
  <c r="T1218" i="1" s="1"/>
  <c r="N1218" i="1"/>
  <c r="U1218" i="1" s="1"/>
  <c r="M1574" i="1"/>
  <c r="T1574" i="1" s="1"/>
  <c r="N1574" i="1"/>
  <c r="U1574" i="1" s="1"/>
  <c r="M1461" i="1"/>
  <c r="T1461" i="1" s="1"/>
  <c r="N1461" i="1"/>
  <c r="U1461" i="1" s="1"/>
  <c r="M269" i="1"/>
  <c r="T269" i="1" s="1"/>
  <c r="N269" i="1"/>
  <c r="U269" i="1" s="1"/>
  <c r="M471" i="1"/>
  <c r="T471" i="1" s="1"/>
  <c r="N471" i="1"/>
  <c r="U471" i="1" s="1"/>
  <c r="M1024" i="1"/>
  <c r="T1024" i="1" s="1"/>
  <c r="N1024" i="1"/>
  <c r="U1024" i="1" s="1"/>
  <c r="M2252" i="1"/>
  <c r="T2252" i="1" s="1"/>
  <c r="N2252" i="1"/>
  <c r="U2252" i="1" s="1"/>
  <c r="M49" i="1"/>
  <c r="T49" i="1" s="1"/>
  <c r="N49" i="1"/>
  <c r="U49" i="1" s="1"/>
  <c r="M935" i="1"/>
  <c r="T935" i="1" s="1"/>
  <c r="N935" i="1"/>
  <c r="U935" i="1" s="1"/>
  <c r="M1575" i="1"/>
  <c r="T1575" i="1" s="1"/>
  <c r="N1575" i="1"/>
  <c r="U1575" i="1" s="1"/>
  <c r="M155" i="1"/>
  <c r="T155" i="1" s="1"/>
  <c r="N155" i="1"/>
  <c r="U155" i="1" s="1"/>
  <c r="M472" i="1"/>
  <c r="T472" i="1" s="1"/>
  <c r="N472" i="1"/>
  <c r="U472" i="1" s="1"/>
  <c r="M1933" i="1"/>
  <c r="T1933" i="1" s="1"/>
  <c r="N1933" i="1"/>
  <c r="U1933" i="1" s="1"/>
  <c r="M1025" i="1"/>
  <c r="T1025" i="1" s="1"/>
  <c r="N1025" i="1"/>
  <c r="U1025" i="1" s="1"/>
  <c r="M53" i="1"/>
  <c r="T53" i="1" s="1"/>
  <c r="N53" i="1"/>
  <c r="U53" i="1" s="1"/>
  <c r="M156" i="1"/>
  <c r="T156" i="1" s="1"/>
  <c r="N156" i="1"/>
  <c r="U156" i="1" s="1"/>
  <c r="M1978" i="1"/>
  <c r="T1978" i="1" s="1"/>
  <c r="N1978" i="1"/>
  <c r="U1978" i="1" s="1"/>
  <c r="M1816" i="1"/>
  <c r="T1816" i="1" s="1"/>
  <c r="N1816" i="1"/>
  <c r="U1816" i="1" s="1"/>
  <c r="M114" i="1"/>
  <c r="T114" i="1" s="1"/>
  <c r="N114" i="1"/>
  <c r="U114" i="1" s="1"/>
  <c r="M2421" i="1"/>
  <c r="T2421" i="1" s="1"/>
  <c r="N2421" i="1"/>
  <c r="U2421" i="1" s="1"/>
  <c r="M293" i="1"/>
  <c r="T293" i="1" s="1"/>
  <c r="N293" i="1"/>
  <c r="U293" i="1" s="1"/>
  <c r="M1219" i="1"/>
  <c r="T1219" i="1" s="1"/>
  <c r="N1219" i="1"/>
  <c r="U1219" i="1" s="1"/>
  <c r="M1026" i="1"/>
  <c r="T1026" i="1" s="1"/>
  <c r="N1026" i="1"/>
  <c r="U1026" i="1" s="1"/>
  <c r="M1462" i="1"/>
  <c r="T1462" i="1" s="1"/>
  <c r="N1462" i="1"/>
  <c r="U1462" i="1" s="1"/>
  <c r="M2309" i="1"/>
  <c r="T2309" i="1" s="1"/>
  <c r="N2309" i="1"/>
  <c r="U2309" i="1" s="1"/>
  <c r="M1817" i="1"/>
  <c r="T1817" i="1" s="1"/>
  <c r="N1817" i="1"/>
  <c r="U1817" i="1" s="1"/>
  <c r="M252" i="1"/>
  <c r="T252" i="1" s="1"/>
  <c r="N252" i="1"/>
  <c r="U252" i="1" s="1"/>
  <c r="M1118" i="1"/>
  <c r="T1118" i="1" s="1"/>
  <c r="N1118" i="1"/>
  <c r="U1118" i="1" s="1"/>
  <c r="M2194" i="1"/>
  <c r="T2194" i="1" s="1"/>
  <c r="N2194" i="1"/>
  <c r="U2194" i="1" s="1"/>
  <c r="M775" i="1"/>
  <c r="T775" i="1" s="1"/>
  <c r="N775" i="1"/>
  <c r="U775" i="1" s="1"/>
  <c r="M776" i="1"/>
  <c r="T776" i="1" s="1"/>
  <c r="N776" i="1"/>
  <c r="U776" i="1" s="1"/>
  <c r="M584" i="1"/>
  <c r="T584" i="1" s="1"/>
  <c r="N584" i="1"/>
  <c r="U584" i="1" s="1"/>
  <c r="M585" i="1"/>
  <c r="T585" i="1" s="1"/>
  <c r="N585" i="1"/>
  <c r="U585" i="1" s="1"/>
  <c r="M1702" i="1"/>
  <c r="T1702" i="1" s="1"/>
  <c r="N1702" i="1"/>
  <c r="U1702" i="1" s="1"/>
  <c r="M1119" i="1"/>
  <c r="T1119" i="1" s="1"/>
  <c r="N1119" i="1"/>
  <c r="U1119" i="1" s="1"/>
  <c r="M232" i="1"/>
  <c r="T232" i="1" s="1"/>
  <c r="N232" i="1"/>
  <c r="U232" i="1" s="1"/>
  <c r="M1120" i="1"/>
  <c r="T1120" i="1" s="1"/>
  <c r="N1120" i="1"/>
  <c r="U1120" i="1" s="1"/>
  <c r="M1463" i="1"/>
  <c r="T1463" i="1" s="1"/>
  <c r="N1463" i="1"/>
  <c r="U1463" i="1" s="1"/>
  <c r="M701" i="1"/>
  <c r="T701" i="1" s="1"/>
  <c r="N701" i="1"/>
  <c r="U701" i="1" s="1"/>
  <c r="M2653" i="1"/>
  <c r="T2653" i="1" s="1"/>
  <c r="N2653" i="1"/>
  <c r="U2653" i="1" s="1"/>
  <c r="M60" i="1"/>
  <c r="T60" i="1" s="1"/>
  <c r="N60" i="1"/>
  <c r="U60" i="1" s="1"/>
  <c r="M1576" i="1"/>
  <c r="T1576" i="1" s="1"/>
  <c r="N1576" i="1"/>
  <c r="U1576" i="1" s="1"/>
  <c r="M841" i="1"/>
  <c r="T841" i="1" s="1"/>
  <c r="N841" i="1"/>
  <c r="U841" i="1" s="1"/>
  <c r="M523" i="1"/>
  <c r="T523" i="1" s="1"/>
  <c r="N523" i="1"/>
  <c r="U523" i="1" s="1"/>
  <c r="M177" i="1"/>
  <c r="T177" i="1" s="1"/>
  <c r="N177" i="1"/>
  <c r="U177" i="1" s="1"/>
  <c r="M2253" i="1"/>
  <c r="T2253" i="1" s="1"/>
  <c r="N2253" i="1"/>
  <c r="U2253" i="1" s="1"/>
  <c r="M2834" i="1"/>
  <c r="T2834" i="1" s="1"/>
  <c r="N2834" i="1"/>
  <c r="U2834" i="1" s="1"/>
  <c r="M2310" i="1"/>
  <c r="T2310" i="1" s="1"/>
  <c r="N2310" i="1"/>
  <c r="U2310" i="1" s="1"/>
  <c r="M1027" i="1"/>
  <c r="T1027" i="1" s="1"/>
  <c r="N1027" i="1"/>
  <c r="U1027" i="1" s="1"/>
  <c r="M632" i="1"/>
  <c r="T632" i="1" s="1"/>
  <c r="N632" i="1"/>
  <c r="U632" i="1" s="1"/>
  <c r="M1934" i="1"/>
  <c r="T1934" i="1" s="1"/>
  <c r="N1934" i="1"/>
  <c r="U1934" i="1" s="1"/>
  <c r="M2668" i="1"/>
  <c r="T2668" i="1" s="1"/>
  <c r="N2668" i="1"/>
  <c r="U2668" i="1" s="1"/>
  <c r="M524" i="1"/>
  <c r="T524" i="1" s="1"/>
  <c r="N524" i="1"/>
  <c r="U524" i="1" s="1"/>
  <c r="M936" i="1"/>
  <c r="T936" i="1" s="1"/>
  <c r="N936" i="1"/>
  <c r="U936" i="1" s="1"/>
  <c r="M525" i="1"/>
  <c r="T525" i="1" s="1"/>
  <c r="N525" i="1"/>
  <c r="U525" i="1" s="1"/>
  <c r="M2031" i="1"/>
  <c r="T2031" i="1" s="1"/>
  <c r="N2031" i="1"/>
  <c r="U2031" i="1" s="1"/>
  <c r="M2744" i="1"/>
  <c r="T2744" i="1" s="1"/>
  <c r="N2744" i="1"/>
  <c r="U2744" i="1" s="1"/>
  <c r="M2032" i="1"/>
  <c r="T2032" i="1" s="1"/>
  <c r="N2032" i="1"/>
  <c r="U2032" i="1" s="1"/>
  <c r="M842" i="1"/>
  <c r="T842" i="1" s="1"/>
  <c r="N842" i="1"/>
  <c r="U842" i="1" s="1"/>
  <c r="M473" i="1"/>
  <c r="T473" i="1" s="1"/>
  <c r="N473" i="1"/>
  <c r="U473" i="1" s="1"/>
  <c r="M1703" i="1"/>
  <c r="T1703" i="1" s="1"/>
  <c r="N1703" i="1"/>
  <c r="U1703" i="1" s="1"/>
  <c r="M37" i="1"/>
  <c r="T37" i="1" s="1"/>
  <c r="N37" i="1"/>
  <c r="U37" i="1" s="1"/>
  <c r="M1577" i="1"/>
  <c r="T1577" i="1" s="1"/>
  <c r="N1577" i="1"/>
  <c r="U1577" i="1" s="1"/>
  <c r="M1028" i="1"/>
  <c r="T1028" i="1" s="1"/>
  <c r="N1028" i="1"/>
  <c r="U1028" i="1" s="1"/>
  <c r="M1578" i="1"/>
  <c r="T1578" i="1" s="1"/>
  <c r="N1578" i="1"/>
  <c r="U1578" i="1" s="1"/>
  <c r="M2681" i="1"/>
  <c r="T2681" i="1" s="1"/>
  <c r="N2681" i="1"/>
  <c r="U2681" i="1" s="1"/>
  <c r="M474" i="1"/>
  <c r="T474" i="1" s="1"/>
  <c r="N474" i="1"/>
  <c r="U474" i="1" s="1"/>
  <c r="M2830" i="1"/>
  <c r="T2830" i="1" s="1"/>
  <c r="N2830" i="1"/>
  <c r="U2830" i="1" s="1"/>
  <c r="M1704" i="1"/>
  <c r="T1704" i="1" s="1"/>
  <c r="N1704" i="1"/>
  <c r="U1704" i="1" s="1"/>
  <c r="M1464" i="1"/>
  <c r="T1464" i="1" s="1"/>
  <c r="N1464" i="1"/>
  <c r="U1464" i="1" s="1"/>
  <c r="M1705" i="1"/>
  <c r="T1705" i="1" s="1"/>
  <c r="N1705" i="1"/>
  <c r="U1705" i="1" s="1"/>
  <c r="M702" i="1"/>
  <c r="T702" i="1" s="1"/>
  <c r="N702" i="1"/>
  <c r="U702" i="1" s="1"/>
  <c r="M207" i="1"/>
  <c r="T207" i="1" s="1"/>
  <c r="N207" i="1"/>
  <c r="U207" i="1" s="1"/>
  <c r="M2254" i="1"/>
  <c r="T2254" i="1" s="1"/>
  <c r="N2254" i="1"/>
  <c r="U2254" i="1" s="1"/>
  <c r="M1029" i="1"/>
  <c r="T1029" i="1" s="1"/>
  <c r="N1029" i="1"/>
  <c r="U1029" i="1" s="1"/>
  <c r="M1818" i="1"/>
  <c r="T1818" i="1" s="1"/>
  <c r="N1818" i="1"/>
  <c r="U1818" i="1" s="1"/>
  <c r="M1121" i="1"/>
  <c r="T1121" i="1" s="1"/>
  <c r="N1121" i="1"/>
  <c r="U1121" i="1" s="1"/>
  <c r="M937" i="1"/>
  <c r="T937" i="1" s="1"/>
  <c r="N937" i="1"/>
  <c r="U937" i="1" s="1"/>
  <c r="M1332" i="1"/>
  <c r="T1332" i="1" s="1"/>
  <c r="N1332" i="1"/>
  <c r="U1332" i="1" s="1"/>
  <c r="M294" i="1"/>
  <c r="T294" i="1" s="1"/>
  <c r="N294" i="1"/>
  <c r="U294" i="1" s="1"/>
  <c r="M1030" i="1"/>
  <c r="T1030" i="1" s="1"/>
  <c r="N1030" i="1"/>
  <c r="U1030" i="1" s="1"/>
  <c r="M1706" i="1"/>
  <c r="T1706" i="1" s="1"/>
  <c r="N1706" i="1"/>
  <c r="U1706" i="1" s="1"/>
  <c r="M368" i="1"/>
  <c r="T368" i="1" s="1"/>
  <c r="N368" i="1"/>
  <c r="U368" i="1" s="1"/>
  <c r="M633" i="1"/>
  <c r="T633" i="1" s="1"/>
  <c r="N633" i="1"/>
  <c r="U633" i="1" s="1"/>
  <c r="M1122" i="1"/>
  <c r="T1122" i="1" s="1"/>
  <c r="N1122" i="1"/>
  <c r="U1122" i="1" s="1"/>
  <c r="M1333" i="1"/>
  <c r="T1333" i="1" s="1"/>
  <c r="N1333" i="1"/>
  <c r="U1333" i="1" s="1"/>
  <c r="M843" i="1"/>
  <c r="T843" i="1" s="1"/>
  <c r="N843" i="1"/>
  <c r="U843" i="1" s="1"/>
  <c r="M2195" i="1"/>
  <c r="T2195" i="1" s="1"/>
  <c r="N2195" i="1"/>
  <c r="U2195" i="1" s="1"/>
  <c r="M2092" i="1"/>
  <c r="T2092" i="1" s="1"/>
  <c r="N2092" i="1"/>
  <c r="U2092" i="1" s="1"/>
  <c r="M341" i="1"/>
  <c r="T341" i="1" s="1"/>
  <c r="N341" i="1"/>
  <c r="U341" i="1" s="1"/>
  <c r="M1031" i="1"/>
  <c r="T1031" i="1" s="1"/>
  <c r="N1031" i="1"/>
  <c r="U1031" i="1" s="1"/>
  <c r="M1465" i="1"/>
  <c r="T1465" i="1" s="1"/>
  <c r="N1465" i="1"/>
  <c r="U1465" i="1" s="1"/>
  <c r="M1819" i="1"/>
  <c r="T1819" i="1" s="1"/>
  <c r="N1819" i="1"/>
  <c r="U1819" i="1" s="1"/>
  <c r="M938" i="1"/>
  <c r="T938" i="1" s="1"/>
  <c r="N938" i="1"/>
  <c r="U938" i="1" s="1"/>
  <c r="M342" i="1"/>
  <c r="T342" i="1" s="1"/>
  <c r="N342" i="1"/>
  <c r="U342" i="1" s="1"/>
  <c r="M369" i="1"/>
  <c r="T369" i="1" s="1"/>
  <c r="N369" i="1"/>
  <c r="U369" i="1" s="1"/>
  <c r="M406" i="1"/>
  <c r="T406" i="1" s="1"/>
  <c r="N406" i="1"/>
  <c r="U406" i="1" s="1"/>
  <c r="M370" i="1"/>
  <c r="T370" i="1" s="1"/>
  <c r="N370" i="1"/>
  <c r="U370" i="1" s="1"/>
  <c r="M1885" i="1"/>
  <c r="T1885" i="1" s="1"/>
  <c r="N1885" i="1"/>
  <c r="U1885" i="1" s="1"/>
  <c r="M61" i="1"/>
  <c r="T61" i="1" s="1"/>
  <c r="N61" i="1"/>
  <c r="U61" i="1" s="1"/>
  <c r="M208" i="1"/>
  <c r="T208" i="1" s="1"/>
  <c r="N208" i="1"/>
  <c r="U208" i="1" s="1"/>
  <c r="M939" i="1"/>
  <c r="T939" i="1" s="1"/>
  <c r="N939" i="1"/>
  <c r="U939" i="1" s="1"/>
  <c r="M371" i="1"/>
  <c r="T371" i="1" s="1"/>
  <c r="N371" i="1"/>
  <c r="U371" i="1" s="1"/>
  <c r="M475" i="1"/>
  <c r="T475" i="1" s="1"/>
  <c r="N475" i="1"/>
  <c r="U475" i="1" s="1"/>
  <c r="M526" i="1"/>
  <c r="T526" i="1" s="1"/>
  <c r="N526" i="1"/>
  <c r="U526" i="1" s="1"/>
  <c r="M129" i="1"/>
  <c r="T129" i="1" s="1"/>
  <c r="N129" i="1"/>
  <c r="U129" i="1" s="1"/>
  <c r="M10" i="1"/>
  <c r="T10" i="1" s="1"/>
  <c r="N10" i="1"/>
  <c r="U10" i="1" s="1"/>
  <c r="M586" i="1"/>
  <c r="T586" i="1" s="1"/>
  <c r="N586" i="1"/>
  <c r="U586" i="1" s="1"/>
  <c r="M476" i="1"/>
  <c r="T476" i="1" s="1"/>
  <c r="N476" i="1"/>
  <c r="U476" i="1" s="1"/>
  <c r="M703" i="1"/>
  <c r="T703" i="1" s="1"/>
  <c r="N703" i="1"/>
  <c r="U703" i="1" s="1"/>
  <c r="M704" i="1"/>
  <c r="T704" i="1" s="1"/>
  <c r="N704" i="1"/>
  <c r="U704" i="1" s="1"/>
  <c r="M1123" i="1"/>
  <c r="T1123" i="1" s="1"/>
  <c r="N1123" i="1"/>
  <c r="U1123" i="1" s="1"/>
  <c r="M634" i="1"/>
  <c r="T634" i="1" s="1"/>
  <c r="N634" i="1"/>
  <c r="U634" i="1" s="1"/>
  <c r="M209" i="1"/>
  <c r="T209" i="1" s="1"/>
  <c r="N209" i="1"/>
  <c r="U209" i="1" s="1"/>
  <c r="M2786" i="1"/>
  <c r="T2786" i="1" s="1"/>
  <c r="N2786" i="1"/>
  <c r="U2786" i="1" s="1"/>
  <c r="M1707" i="1"/>
  <c r="T1707" i="1" s="1"/>
  <c r="N1707" i="1"/>
  <c r="U1707" i="1" s="1"/>
  <c r="M44" i="1"/>
  <c r="T44" i="1" s="1"/>
  <c r="N44" i="1"/>
  <c r="U44" i="1" s="1"/>
  <c r="M233" i="1"/>
  <c r="T233" i="1" s="1"/>
  <c r="N233" i="1"/>
  <c r="U233" i="1" s="1"/>
  <c r="M1032" i="1"/>
  <c r="T1032" i="1" s="1"/>
  <c r="N1032" i="1"/>
  <c r="U1032" i="1" s="1"/>
  <c r="M527" i="1"/>
  <c r="T527" i="1" s="1"/>
  <c r="N527" i="1"/>
  <c r="U527" i="1" s="1"/>
  <c r="M1579" i="1"/>
  <c r="T1579" i="1" s="1"/>
  <c r="N1579" i="1"/>
  <c r="U1579" i="1" s="1"/>
  <c r="M210" i="1"/>
  <c r="T210" i="1" s="1"/>
  <c r="N210" i="1"/>
  <c r="U210" i="1" s="1"/>
  <c r="M74" i="1"/>
  <c r="T74" i="1" s="1"/>
  <c r="N74" i="1"/>
  <c r="U74" i="1" s="1"/>
  <c r="M115" i="1"/>
  <c r="T115" i="1" s="1"/>
  <c r="N115" i="1"/>
  <c r="U115" i="1" s="1"/>
  <c r="M1334" i="1"/>
  <c r="T1334" i="1" s="1"/>
  <c r="N1334" i="1"/>
  <c r="U1334" i="1" s="1"/>
  <c r="M477" i="1"/>
  <c r="T477" i="1" s="1"/>
  <c r="N477" i="1"/>
  <c r="U477" i="1" s="1"/>
  <c r="M234" i="1"/>
  <c r="T234" i="1" s="1"/>
  <c r="N234" i="1"/>
  <c r="U234" i="1" s="1"/>
  <c r="M194" i="1"/>
  <c r="T194" i="1" s="1"/>
  <c r="N194" i="1"/>
  <c r="U194" i="1" s="1"/>
  <c r="M2196" i="1"/>
  <c r="T2196" i="1" s="1"/>
  <c r="N2196" i="1"/>
  <c r="U2196" i="1" s="1"/>
  <c r="M1033" i="1"/>
  <c r="T1033" i="1" s="1"/>
  <c r="N1033" i="1"/>
  <c r="U1033" i="1" s="1"/>
  <c r="M435" i="1"/>
  <c r="T435" i="1" s="1"/>
  <c r="N435" i="1"/>
  <c r="U435" i="1" s="1"/>
  <c r="M478" i="1"/>
  <c r="T478" i="1" s="1"/>
  <c r="N478" i="1"/>
  <c r="U478" i="1" s="1"/>
  <c r="M82" i="1"/>
  <c r="T82" i="1" s="1"/>
  <c r="N82" i="1"/>
  <c r="U82" i="1" s="1"/>
  <c r="M1124" i="1"/>
  <c r="T1124" i="1" s="1"/>
  <c r="N1124" i="1"/>
  <c r="U1124" i="1" s="1"/>
  <c r="M211" i="1"/>
  <c r="T211" i="1" s="1"/>
  <c r="N211" i="1"/>
  <c r="U211" i="1" s="1"/>
  <c r="M1935" i="1"/>
  <c r="T1935" i="1" s="1"/>
  <c r="N1935" i="1"/>
  <c r="U1935" i="1" s="1"/>
  <c r="M2311" i="1"/>
  <c r="T2311" i="1" s="1"/>
  <c r="N2311" i="1"/>
  <c r="U2311" i="1" s="1"/>
  <c r="M104" i="1"/>
  <c r="T104" i="1" s="1"/>
  <c r="N104" i="1"/>
  <c r="U104" i="1" s="1"/>
  <c r="M343" i="1"/>
  <c r="T343" i="1" s="1"/>
  <c r="N343" i="1"/>
  <c r="U343" i="1" s="1"/>
  <c r="M138" i="1"/>
  <c r="T138" i="1" s="1"/>
  <c r="N138" i="1"/>
  <c r="U138" i="1" s="1"/>
  <c r="M2446" i="1"/>
  <c r="T2446" i="1" s="1"/>
  <c r="N2446" i="1"/>
  <c r="U2446" i="1" s="1"/>
  <c r="M2197" i="1"/>
  <c r="T2197" i="1" s="1"/>
  <c r="N2197" i="1"/>
  <c r="U2197" i="1" s="1"/>
  <c r="M2093" i="1"/>
  <c r="T2093" i="1" s="1"/>
  <c r="N2093" i="1"/>
  <c r="U2093" i="1" s="1"/>
  <c r="M1979" i="1"/>
  <c r="T1979" i="1" s="1"/>
  <c r="N1979" i="1"/>
  <c r="U1979" i="1" s="1"/>
  <c r="M2312" i="1"/>
  <c r="T2312" i="1" s="1"/>
  <c r="N2312" i="1"/>
  <c r="U2312" i="1" s="1"/>
  <c r="M157" i="1"/>
  <c r="T157" i="1" s="1"/>
  <c r="N157" i="1"/>
  <c r="U157" i="1" s="1"/>
  <c r="M13" i="1"/>
  <c r="T13" i="1" s="1"/>
  <c r="N13" i="1"/>
  <c r="U13" i="1" s="1"/>
  <c r="M1936" i="1"/>
  <c r="T1936" i="1" s="1"/>
  <c r="N1936" i="1"/>
  <c r="U1936" i="1" s="1"/>
  <c r="M844" i="1"/>
  <c r="T844" i="1" s="1"/>
  <c r="N844" i="1"/>
  <c r="U844" i="1" s="1"/>
  <c r="M372" i="1"/>
  <c r="T372" i="1" s="1"/>
  <c r="N372" i="1"/>
  <c r="U372" i="1" s="1"/>
  <c r="M54" i="1"/>
  <c r="T54" i="1" s="1"/>
  <c r="N54" i="1"/>
  <c r="U54" i="1" s="1"/>
  <c r="M195" i="1"/>
  <c r="T195" i="1" s="1"/>
  <c r="N195" i="1"/>
  <c r="U195" i="1" s="1"/>
  <c r="M314" i="1"/>
  <c r="T314" i="1" s="1"/>
  <c r="N314" i="1"/>
  <c r="U314" i="1" s="1"/>
  <c r="M1335" i="1"/>
  <c r="T1335" i="1" s="1"/>
  <c r="N1335" i="1"/>
  <c r="U1335" i="1" s="1"/>
  <c r="M1980" i="1"/>
  <c r="T1980" i="1" s="1"/>
  <c r="N1980" i="1"/>
  <c r="U1980" i="1" s="1"/>
  <c r="M270" i="1"/>
  <c r="T270" i="1" s="1"/>
  <c r="N270" i="1"/>
  <c r="U270" i="1" s="1"/>
  <c r="M1220" i="1"/>
  <c r="T1220" i="1" s="1"/>
  <c r="N1220" i="1"/>
  <c r="U1220" i="1" s="1"/>
  <c r="M1034" i="1"/>
  <c r="T1034" i="1" s="1"/>
  <c r="N1034" i="1"/>
  <c r="U1034" i="1" s="1"/>
  <c r="M407" i="1"/>
  <c r="T407" i="1" s="1"/>
  <c r="N407" i="1"/>
  <c r="U407" i="1" s="1"/>
  <c r="M295" i="1"/>
  <c r="T295" i="1" s="1"/>
  <c r="N295" i="1"/>
  <c r="U295" i="1" s="1"/>
  <c r="M62" i="1"/>
  <c r="T62" i="1" s="1"/>
  <c r="N62" i="1"/>
  <c r="U62" i="1" s="1"/>
  <c r="M83" i="1"/>
  <c r="T83" i="1" s="1"/>
  <c r="N83" i="1"/>
  <c r="U83" i="1" s="1"/>
  <c r="M1886" i="1"/>
  <c r="T1886" i="1" s="1"/>
  <c r="N1886" i="1"/>
  <c r="U1886" i="1" s="1"/>
  <c r="M271" i="1"/>
  <c r="T271" i="1" s="1"/>
  <c r="N271" i="1"/>
  <c r="U271" i="1" s="1"/>
  <c r="M139" i="1"/>
  <c r="T139" i="1" s="1"/>
  <c r="N139" i="1"/>
  <c r="U139" i="1" s="1"/>
  <c r="M38" i="1"/>
  <c r="T38" i="1" s="1"/>
  <c r="N38" i="1"/>
  <c r="U38" i="1" s="1"/>
  <c r="M1466" i="1"/>
  <c r="T1466" i="1" s="1"/>
  <c r="N1466" i="1"/>
  <c r="U1466" i="1" s="1"/>
  <c r="M1035" i="1"/>
  <c r="T1035" i="1" s="1"/>
  <c r="N1035" i="1"/>
  <c r="U1035" i="1" s="1"/>
  <c r="M2313" i="1"/>
  <c r="T2313" i="1" s="1"/>
  <c r="N2313" i="1"/>
  <c r="U2313" i="1" s="1"/>
  <c r="M373" i="1"/>
  <c r="T373" i="1" s="1"/>
  <c r="N373" i="1"/>
  <c r="U373" i="1" s="1"/>
  <c r="M2623" i="1"/>
  <c r="T2623" i="1" s="1"/>
  <c r="N2623" i="1"/>
  <c r="U2623" i="1" s="1"/>
  <c r="M635" i="1"/>
  <c r="T635" i="1" s="1"/>
  <c r="N635" i="1"/>
  <c r="U635" i="1" s="1"/>
  <c r="M1580" i="1"/>
  <c r="T1580" i="1" s="1"/>
  <c r="N1580" i="1"/>
  <c r="U1580" i="1" s="1"/>
  <c r="M1887" i="1"/>
  <c r="T1887" i="1" s="1"/>
  <c r="N1887" i="1"/>
  <c r="U1887" i="1" s="1"/>
  <c r="M1036" i="1"/>
  <c r="T1036" i="1" s="1"/>
  <c r="N1036" i="1"/>
  <c r="U1036" i="1" s="1"/>
  <c r="M1336" i="1"/>
  <c r="T1336" i="1" s="1"/>
  <c r="N1336" i="1"/>
  <c r="U1336" i="1" s="1"/>
  <c r="M1581" i="1"/>
  <c r="T1581" i="1" s="1"/>
  <c r="N1581" i="1"/>
  <c r="U1581" i="1" s="1"/>
  <c r="M845" i="1"/>
  <c r="T845" i="1" s="1"/>
  <c r="N845" i="1"/>
  <c r="U845" i="1" s="1"/>
  <c r="M587" i="1"/>
  <c r="T587" i="1" s="1"/>
  <c r="N587" i="1"/>
  <c r="U587" i="1" s="1"/>
  <c r="M636" i="1"/>
  <c r="T636" i="1" s="1"/>
  <c r="N636" i="1"/>
  <c r="U636" i="1" s="1"/>
  <c r="M2033" i="1"/>
  <c r="T2033" i="1" s="1"/>
  <c r="N2033" i="1"/>
  <c r="U2033" i="1" s="1"/>
  <c r="M1708" i="1"/>
  <c r="T1708" i="1" s="1"/>
  <c r="N1708" i="1"/>
  <c r="U1708" i="1" s="1"/>
  <c r="M1981" i="1"/>
  <c r="T1981" i="1" s="1"/>
  <c r="N1981" i="1"/>
  <c r="U1981" i="1" s="1"/>
  <c r="M777" i="1"/>
  <c r="T777" i="1" s="1"/>
  <c r="N777" i="1"/>
  <c r="U777" i="1" s="1"/>
  <c r="M374" i="1"/>
  <c r="T374" i="1" s="1"/>
  <c r="N374" i="1"/>
  <c r="U374" i="1" s="1"/>
  <c r="M84" i="1"/>
  <c r="T84" i="1" s="1"/>
  <c r="N84" i="1"/>
  <c r="U84" i="1" s="1"/>
  <c r="M778" i="1"/>
  <c r="T778" i="1" s="1"/>
  <c r="N778" i="1"/>
  <c r="U778" i="1" s="1"/>
  <c r="M2800" i="1"/>
  <c r="T2800" i="1" s="1"/>
  <c r="N2800" i="1"/>
  <c r="U2800" i="1" s="1"/>
  <c r="M2790" i="1"/>
  <c r="T2790" i="1" s="1"/>
  <c r="N2790" i="1"/>
  <c r="U2790" i="1" s="1"/>
  <c r="M705" i="1"/>
  <c r="T705" i="1" s="1"/>
  <c r="N705" i="1"/>
  <c r="U705" i="1" s="1"/>
  <c r="M1582" i="1"/>
  <c r="T1582" i="1" s="1"/>
  <c r="N1582" i="1"/>
  <c r="U1582" i="1" s="1"/>
  <c r="M178" i="1"/>
  <c r="T178" i="1" s="1"/>
  <c r="N178" i="1"/>
  <c r="U178" i="1" s="1"/>
  <c r="M2750" i="1"/>
  <c r="T2750" i="1" s="1"/>
  <c r="N2750" i="1"/>
  <c r="U2750" i="1" s="1"/>
  <c r="M1709" i="1"/>
  <c r="T1709" i="1" s="1"/>
  <c r="N1709" i="1"/>
  <c r="U1709" i="1" s="1"/>
  <c r="M2745" i="1"/>
  <c r="T2745" i="1" s="1"/>
  <c r="N2745" i="1"/>
  <c r="U2745" i="1" s="1"/>
  <c r="M1125" i="1"/>
  <c r="T1125" i="1" s="1"/>
  <c r="N1125" i="1"/>
  <c r="U1125" i="1" s="1"/>
  <c r="M1820" i="1"/>
  <c r="T1820" i="1" s="1"/>
  <c r="N1820" i="1"/>
  <c r="U1820" i="1" s="1"/>
  <c r="M2815" i="1"/>
  <c r="T2815" i="1" s="1"/>
  <c r="N2815" i="1"/>
  <c r="U2815" i="1" s="1"/>
  <c r="M940" i="1"/>
  <c r="T940" i="1" s="1"/>
  <c r="N940" i="1"/>
  <c r="U940" i="1" s="1"/>
  <c r="M1583" i="1"/>
  <c r="T1583" i="1" s="1"/>
  <c r="N1583" i="1"/>
  <c r="U1583" i="1" s="1"/>
  <c r="M528" i="1"/>
  <c r="T528" i="1" s="1"/>
  <c r="N528" i="1"/>
  <c r="U528" i="1" s="1"/>
  <c r="M1467" i="1"/>
  <c r="T1467" i="1" s="1"/>
  <c r="N1467" i="1"/>
  <c r="U1467" i="1" s="1"/>
  <c r="M2682" i="1"/>
  <c r="T2682" i="1" s="1"/>
  <c r="N2682" i="1"/>
  <c r="U2682" i="1" s="1"/>
  <c r="M2485" i="1"/>
  <c r="T2485" i="1" s="1"/>
  <c r="N2485" i="1"/>
  <c r="U2485" i="1" s="1"/>
  <c r="M846" i="1"/>
  <c r="T846" i="1" s="1"/>
  <c r="N846" i="1"/>
  <c r="U846" i="1" s="1"/>
  <c r="M2486" i="1"/>
  <c r="T2486" i="1" s="1"/>
  <c r="N2486" i="1"/>
  <c r="U2486" i="1" s="1"/>
  <c r="M29" i="1"/>
  <c r="T29" i="1" s="1"/>
  <c r="N29" i="1"/>
  <c r="U29" i="1" s="1"/>
  <c r="M637" i="1"/>
  <c r="T637" i="1" s="1"/>
  <c r="N637" i="1"/>
  <c r="U637" i="1" s="1"/>
  <c r="M1337" i="1"/>
  <c r="T1337" i="1" s="1"/>
  <c r="N1337" i="1"/>
  <c r="U1337" i="1" s="1"/>
  <c r="M2314" i="1"/>
  <c r="T2314" i="1" s="1"/>
  <c r="N2314" i="1"/>
  <c r="U2314" i="1" s="1"/>
  <c r="M1982" i="1"/>
  <c r="T1982" i="1" s="1"/>
  <c r="N1982" i="1"/>
  <c r="U1982" i="1" s="1"/>
  <c r="M1221" i="1"/>
  <c r="T1221" i="1" s="1"/>
  <c r="N1221" i="1"/>
  <c r="U1221" i="1" s="1"/>
  <c r="M2583" i="1"/>
  <c r="T2583" i="1" s="1"/>
  <c r="N2583" i="1"/>
  <c r="U2583" i="1" s="1"/>
  <c r="M1468" i="1"/>
  <c r="T1468" i="1" s="1"/>
  <c r="N1468" i="1"/>
  <c r="U1468" i="1" s="1"/>
  <c r="M1983" i="1"/>
  <c r="T1983" i="1" s="1"/>
  <c r="N1983" i="1"/>
  <c r="U1983" i="1" s="1"/>
  <c r="M1984" i="1"/>
  <c r="T1984" i="1" s="1"/>
  <c r="N1984" i="1"/>
  <c r="U1984" i="1" s="1"/>
  <c r="M2198" i="1"/>
  <c r="T2198" i="1" s="1"/>
  <c r="N2198" i="1"/>
  <c r="U2198" i="1" s="1"/>
  <c r="M1469" i="1"/>
  <c r="T1469" i="1" s="1"/>
  <c r="N1469" i="1"/>
  <c r="U1469" i="1" s="1"/>
  <c r="M1338" i="1"/>
  <c r="T1338" i="1" s="1"/>
  <c r="N1338" i="1"/>
  <c r="U1338" i="1" s="1"/>
  <c r="M2551" i="1"/>
  <c r="T2551" i="1" s="1"/>
  <c r="N2551" i="1"/>
  <c r="U2551" i="1" s="1"/>
  <c r="M235" i="1"/>
  <c r="T235" i="1" s="1"/>
  <c r="N235" i="1"/>
  <c r="U235" i="1" s="1"/>
  <c r="M1470" i="1"/>
  <c r="T1470" i="1" s="1"/>
  <c r="N1470" i="1"/>
  <c r="U1470" i="1" s="1"/>
  <c r="M2447" i="1"/>
  <c r="T2447" i="1" s="1"/>
  <c r="N2447" i="1"/>
  <c r="U2447" i="1" s="1"/>
  <c r="M2393" i="1"/>
  <c r="T2393" i="1" s="1"/>
  <c r="N2393" i="1"/>
  <c r="U2393" i="1" s="1"/>
  <c r="M1339" i="1"/>
  <c r="T1339" i="1" s="1"/>
  <c r="N1339" i="1"/>
  <c r="U1339" i="1" s="1"/>
  <c r="M638" i="1"/>
  <c r="T638" i="1" s="1"/>
  <c r="N638" i="1"/>
  <c r="U638" i="1" s="1"/>
  <c r="M1222" i="1"/>
  <c r="T1222" i="1" s="1"/>
  <c r="N1222" i="1"/>
  <c r="U1222" i="1" s="1"/>
  <c r="M2354" i="1"/>
  <c r="T2354" i="1" s="1"/>
  <c r="N2354" i="1"/>
  <c r="U2354" i="1" s="1"/>
  <c r="M2394" i="1"/>
  <c r="T2394" i="1" s="1"/>
  <c r="N2394" i="1"/>
  <c r="U2394" i="1" s="1"/>
  <c r="M706" i="1"/>
  <c r="T706" i="1" s="1"/>
  <c r="N706" i="1"/>
  <c r="U706" i="1" s="1"/>
  <c r="M2145" i="1"/>
  <c r="T2145" i="1" s="1"/>
  <c r="N2145" i="1"/>
  <c r="U2145" i="1" s="1"/>
  <c r="M1710" i="1"/>
  <c r="T1710" i="1" s="1"/>
  <c r="N1710" i="1"/>
  <c r="U1710" i="1" s="1"/>
  <c r="M1471" i="1"/>
  <c r="T1471" i="1" s="1"/>
  <c r="N1471" i="1"/>
  <c r="U1471" i="1" s="1"/>
  <c r="M1340" i="1"/>
  <c r="T1340" i="1" s="1"/>
  <c r="N1340" i="1"/>
  <c r="U1340" i="1" s="1"/>
  <c r="M639" i="1"/>
  <c r="T639" i="1" s="1"/>
  <c r="N639" i="1"/>
  <c r="U639" i="1" s="1"/>
  <c r="M1223" i="1"/>
  <c r="T1223" i="1" s="1"/>
  <c r="N1223" i="1"/>
  <c r="U1223" i="1" s="1"/>
  <c r="M2255" i="1"/>
  <c r="T2255" i="1" s="1"/>
  <c r="N2255" i="1"/>
  <c r="U2255" i="1" s="1"/>
  <c r="M2692" i="1"/>
  <c r="T2692" i="1" s="1"/>
  <c r="N2692" i="1"/>
  <c r="U2692" i="1" s="1"/>
  <c r="M2395" i="1"/>
  <c r="T2395" i="1" s="1"/>
  <c r="N2395" i="1"/>
  <c r="U2395" i="1" s="1"/>
  <c r="M1224" i="1"/>
  <c r="T1224" i="1" s="1"/>
  <c r="N1224" i="1"/>
  <c r="U1224" i="1" s="1"/>
  <c r="M1584" i="1"/>
  <c r="T1584" i="1" s="1"/>
  <c r="N1584" i="1"/>
  <c r="U1584" i="1" s="1"/>
  <c r="M1711" i="1"/>
  <c r="T1711" i="1" s="1"/>
  <c r="N1711" i="1"/>
  <c r="U1711" i="1" s="1"/>
  <c r="M2094" i="1"/>
  <c r="T2094" i="1" s="1"/>
  <c r="N2094" i="1"/>
  <c r="U2094" i="1" s="1"/>
  <c r="M941" i="1"/>
  <c r="T941" i="1" s="1"/>
  <c r="N941" i="1"/>
  <c r="U941" i="1" s="1"/>
  <c r="M1225" i="1"/>
  <c r="T1225" i="1" s="1"/>
  <c r="N1225" i="1"/>
  <c r="U1225" i="1" s="1"/>
  <c r="M2256" i="1"/>
  <c r="T2256" i="1" s="1"/>
  <c r="N2256" i="1"/>
  <c r="U2256" i="1" s="1"/>
  <c r="M1937" i="1"/>
  <c r="T1937" i="1" s="1"/>
  <c r="N1937" i="1"/>
  <c r="U1937" i="1" s="1"/>
  <c r="M1712" i="1"/>
  <c r="T1712" i="1" s="1"/>
  <c r="N1712" i="1"/>
  <c r="U1712" i="1" s="1"/>
  <c r="M779" i="1"/>
  <c r="T779" i="1" s="1"/>
  <c r="N779" i="1"/>
  <c r="U779" i="1" s="1"/>
  <c r="M1472" i="1"/>
  <c r="T1472" i="1" s="1"/>
  <c r="N1472" i="1"/>
  <c r="U1472" i="1" s="1"/>
  <c r="M780" i="1"/>
  <c r="T780" i="1" s="1"/>
  <c r="N780" i="1"/>
  <c r="U780" i="1" s="1"/>
  <c r="M707" i="1"/>
  <c r="T707" i="1" s="1"/>
  <c r="N707" i="1"/>
  <c r="U707" i="1" s="1"/>
  <c r="M2584" i="1"/>
  <c r="T2584" i="1" s="1"/>
  <c r="N2584" i="1"/>
  <c r="U2584" i="1" s="1"/>
  <c r="M1713" i="1"/>
  <c r="T1713" i="1" s="1"/>
  <c r="N1713" i="1"/>
  <c r="U1713" i="1" s="1"/>
  <c r="M781" i="1"/>
  <c r="T781" i="1" s="1"/>
  <c r="N781" i="1"/>
  <c r="U781" i="1" s="1"/>
  <c r="M2835" i="1"/>
  <c r="T2835" i="1" s="1"/>
  <c r="N2835" i="1"/>
  <c r="U2835" i="1" s="1"/>
  <c r="M2552" i="1"/>
  <c r="T2552" i="1" s="1"/>
  <c r="N2552" i="1"/>
  <c r="U2552" i="1" s="1"/>
  <c r="M1037" i="1"/>
  <c r="T1037" i="1" s="1"/>
  <c r="N1037" i="1"/>
  <c r="U1037" i="1" s="1"/>
  <c r="M847" i="1"/>
  <c r="T847" i="1" s="1"/>
  <c r="N847" i="1"/>
  <c r="U847" i="1" s="1"/>
  <c r="M2034" i="1"/>
  <c r="T2034" i="1" s="1"/>
  <c r="N2034" i="1"/>
  <c r="U2034" i="1" s="1"/>
  <c r="M2585" i="1"/>
  <c r="T2585" i="1" s="1"/>
  <c r="N2585" i="1"/>
  <c r="U2585" i="1" s="1"/>
  <c r="M588" i="1"/>
  <c r="T588" i="1" s="1"/>
  <c r="N588" i="1"/>
  <c r="U588" i="1" s="1"/>
  <c r="M589" i="1"/>
  <c r="T589" i="1" s="1"/>
  <c r="N589" i="1"/>
  <c r="U589" i="1" s="1"/>
  <c r="M2095" i="1"/>
  <c r="T2095" i="1" s="1"/>
  <c r="N2095" i="1"/>
  <c r="U2095" i="1" s="1"/>
  <c r="M1126" i="1"/>
  <c r="T1126" i="1" s="1"/>
  <c r="N1126" i="1"/>
  <c r="U1126" i="1" s="1"/>
  <c r="M2396" i="1"/>
  <c r="T2396" i="1" s="1"/>
  <c r="N2396" i="1"/>
  <c r="U2396" i="1" s="1"/>
  <c r="M1038" i="1"/>
  <c r="T1038" i="1" s="1"/>
  <c r="N1038" i="1"/>
  <c r="U1038" i="1" s="1"/>
  <c r="M1341" i="1"/>
  <c r="T1341" i="1" s="1"/>
  <c r="N1341" i="1"/>
  <c r="U1341" i="1" s="1"/>
  <c r="M2586" i="1"/>
  <c r="T2586" i="1" s="1"/>
  <c r="N2586" i="1"/>
  <c r="U2586" i="1" s="1"/>
  <c r="M1226" i="1"/>
  <c r="T1226" i="1" s="1"/>
  <c r="N1226" i="1"/>
  <c r="U1226" i="1" s="1"/>
  <c r="M1938" i="1"/>
  <c r="T1938" i="1" s="1"/>
  <c r="N1938" i="1"/>
  <c r="U1938" i="1" s="1"/>
  <c r="M942" i="1"/>
  <c r="T942" i="1" s="1"/>
  <c r="N942" i="1"/>
  <c r="U942" i="1" s="1"/>
  <c r="M640" i="1"/>
  <c r="T640" i="1" s="1"/>
  <c r="N640" i="1"/>
  <c r="U640" i="1" s="1"/>
  <c r="M2096" i="1"/>
  <c r="T2096" i="1" s="1"/>
  <c r="N2096" i="1"/>
  <c r="U2096" i="1" s="1"/>
  <c r="M2146" i="1"/>
  <c r="T2146" i="1" s="1"/>
  <c r="N2146" i="1"/>
  <c r="U2146" i="1" s="1"/>
  <c r="M2315" i="1"/>
  <c r="T2315" i="1" s="1"/>
  <c r="N2315" i="1"/>
  <c r="U2315" i="1" s="1"/>
  <c r="M272" i="1"/>
  <c r="T272" i="1" s="1"/>
  <c r="N272" i="1"/>
  <c r="U272" i="1" s="1"/>
  <c r="M1039" i="1"/>
  <c r="T1039" i="1" s="1"/>
  <c r="N1039" i="1"/>
  <c r="U1039" i="1" s="1"/>
  <c r="M1714" i="1"/>
  <c r="T1714" i="1" s="1"/>
  <c r="N1714" i="1"/>
  <c r="U1714" i="1" s="1"/>
  <c r="M1715" i="1"/>
  <c r="T1715" i="1" s="1"/>
  <c r="N1715" i="1"/>
  <c r="U1715" i="1" s="1"/>
  <c r="M1888" i="1"/>
  <c r="T1888" i="1" s="1"/>
  <c r="N1888" i="1"/>
  <c r="U1888" i="1" s="1"/>
  <c r="M1985" i="1"/>
  <c r="T1985" i="1" s="1"/>
  <c r="N1985" i="1"/>
  <c r="U1985" i="1" s="1"/>
  <c r="M1040" i="1"/>
  <c r="T1040" i="1" s="1"/>
  <c r="N1040" i="1"/>
  <c r="U1040" i="1" s="1"/>
  <c r="M708" i="1"/>
  <c r="T708" i="1" s="1"/>
  <c r="N708" i="1"/>
  <c r="U708" i="1" s="1"/>
  <c r="M1585" i="1"/>
  <c r="T1585" i="1" s="1"/>
  <c r="N1585" i="1"/>
  <c r="U1585" i="1" s="1"/>
  <c r="M1939" i="1"/>
  <c r="T1939" i="1" s="1"/>
  <c r="N1939" i="1"/>
  <c r="U1939" i="1" s="1"/>
  <c r="M1716" i="1"/>
  <c r="T1716" i="1" s="1"/>
  <c r="N1716" i="1"/>
  <c r="U1716" i="1" s="1"/>
  <c r="M1342" i="1"/>
  <c r="T1342" i="1" s="1"/>
  <c r="N1342" i="1"/>
  <c r="U1342" i="1" s="1"/>
  <c r="M943" i="1"/>
  <c r="T943" i="1" s="1"/>
  <c r="N943" i="1"/>
  <c r="U943" i="1" s="1"/>
  <c r="M1227" i="1"/>
  <c r="T1227" i="1" s="1"/>
  <c r="N1227" i="1"/>
  <c r="U1227" i="1" s="1"/>
  <c r="M2035" i="1"/>
  <c r="T2035" i="1" s="1"/>
  <c r="N2035" i="1"/>
  <c r="U2035" i="1" s="1"/>
  <c r="M709" i="1"/>
  <c r="T709" i="1" s="1"/>
  <c r="N709" i="1"/>
  <c r="U709" i="1" s="1"/>
  <c r="M1041" i="1"/>
  <c r="T1041" i="1" s="1"/>
  <c r="N1041" i="1"/>
  <c r="U1041" i="1" s="1"/>
  <c r="M2147" i="1"/>
  <c r="T2147" i="1" s="1"/>
  <c r="N2147" i="1"/>
  <c r="U2147" i="1" s="1"/>
  <c r="M1228" i="1"/>
  <c r="T1228" i="1" s="1"/>
  <c r="N1228" i="1"/>
  <c r="U1228" i="1" s="1"/>
  <c r="M1986" i="1"/>
  <c r="T1986" i="1" s="1"/>
  <c r="N1986" i="1"/>
  <c r="U1986" i="1" s="1"/>
  <c r="M2036" i="1"/>
  <c r="T2036" i="1" s="1"/>
  <c r="N2036" i="1"/>
  <c r="U2036" i="1" s="1"/>
  <c r="M1717" i="1"/>
  <c r="T1717" i="1" s="1"/>
  <c r="N1717" i="1"/>
  <c r="U1717" i="1" s="1"/>
  <c r="M1473" i="1"/>
  <c r="T1473" i="1" s="1"/>
  <c r="N1473" i="1"/>
  <c r="U1473" i="1" s="1"/>
  <c r="M2097" i="1"/>
  <c r="T2097" i="1" s="1"/>
  <c r="N2097" i="1"/>
  <c r="U2097" i="1" s="1"/>
  <c r="M848" i="1"/>
  <c r="T848" i="1" s="1"/>
  <c r="N848" i="1"/>
  <c r="U848" i="1" s="1"/>
  <c r="M2397" i="1"/>
  <c r="T2397" i="1" s="1"/>
  <c r="N2397" i="1"/>
  <c r="U2397" i="1" s="1"/>
  <c r="M1889" i="1"/>
  <c r="T1889" i="1" s="1"/>
  <c r="N1889" i="1"/>
  <c r="U1889" i="1" s="1"/>
  <c r="M944" i="1"/>
  <c r="T944" i="1" s="1"/>
  <c r="N944" i="1"/>
  <c r="U944" i="1" s="1"/>
  <c r="M1586" i="1"/>
  <c r="T1586" i="1" s="1"/>
  <c r="N1586" i="1"/>
  <c r="U1586" i="1" s="1"/>
  <c r="M1940" i="1"/>
  <c r="T1940" i="1" s="1"/>
  <c r="N1940" i="1"/>
  <c r="U1940" i="1" s="1"/>
  <c r="M529" i="1"/>
  <c r="T529" i="1" s="1"/>
  <c r="N529" i="1"/>
  <c r="U529" i="1" s="1"/>
  <c r="M1229" i="1"/>
  <c r="T1229" i="1" s="1"/>
  <c r="N1229" i="1"/>
  <c r="U1229" i="1" s="1"/>
  <c r="M436" i="1"/>
  <c r="T436" i="1" s="1"/>
  <c r="N436" i="1"/>
  <c r="U436" i="1" s="1"/>
  <c r="M849" i="1"/>
  <c r="T849" i="1" s="1"/>
  <c r="N849" i="1"/>
  <c r="U849" i="1" s="1"/>
  <c r="M710" i="1"/>
  <c r="T710" i="1" s="1"/>
  <c r="N710" i="1"/>
  <c r="U710" i="1" s="1"/>
  <c r="M2751" i="1"/>
  <c r="T2751" i="1" s="1"/>
  <c r="N2751" i="1"/>
  <c r="U2751" i="1" s="1"/>
  <c r="M2316" i="1"/>
  <c r="T2316" i="1" s="1"/>
  <c r="N2316" i="1"/>
  <c r="U2316" i="1" s="1"/>
  <c r="M2317" i="1"/>
  <c r="T2317" i="1" s="1"/>
  <c r="N2317" i="1"/>
  <c r="U2317" i="1" s="1"/>
  <c r="M945" i="1"/>
  <c r="T945" i="1" s="1"/>
  <c r="N945" i="1"/>
  <c r="U945" i="1" s="1"/>
  <c r="M1474" i="1"/>
  <c r="T1474" i="1" s="1"/>
  <c r="N1474" i="1"/>
  <c r="U1474" i="1" s="1"/>
  <c r="V56" i="1" l="1"/>
  <c r="V1890" i="1"/>
  <c r="V24" i="1"/>
  <c r="V55" i="1"/>
  <c r="V116" i="1"/>
  <c r="V2487" i="1"/>
  <c r="V2587" i="1"/>
  <c r="V530" i="1"/>
  <c r="O530" i="1" s="1"/>
  <c r="Q530" i="1" s="1"/>
  <c r="V2520" i="1"/>
  <c r="V2318" i="1"/>
  <c r="O2318" i="1" s="1"/>
  <c r="Q2318" i="1" s="1"/>
  <c r="V2357" i="1"/>
  <c r="V2733" i="1"/>
  <c r="V1727" i="1"/>
  <c r="V2205" i="1"/>
  <c r="V2320" i="1"/>
  <c r="O2320" i="1" s="1"/>
  <c r="Q2320" i="1" s="1"/>
  <c r="V2150" i="1"/>
  <c r="V1238" i="1"/>
  <c r="O1238" i="1" s="1"/>
  <c r="Q1238" i="1" s="1"/>
  <c r="V948" i="1"/>
  <c r="V2756" i="1"/>
  <c r="V78" i="1"/>
  <c r="V2259" i="1"/>
  <c r="V439" i="1"/>
  <c r="V345" i="1"/>
  <c r="V2100" i="1"/>
  <c r="V1990" i="1"/>
  <c r="V2356" i="1"/>
  <c r="V1237" i="1"/>
  <c r="V947" i="1"/>
  <c r="V1134" i="1"/>
  <c r="V76" i="1"/>
  <c r="O76" i="1" s="1"/>
  <c r="Q76" i="1" s="1"/>
  <c r="V2399" i="1"/>
  <c r="O2399" i="1" s="1"/>
  <c r="Q2399" i="1" s="1"/>
  <c r="V2624" i="1"/>
  <c r="V2837" i="1"/>
  <c r="O2837" i="1" s="1"/>
  <c r="Q2837" i="1" s="1"/>
  <c r="V2715" i="1"/>
  <c r="V297" i="1"/>
  <c r="V1234" i="1"/>
  <c r="V1479" i="1"/>
  <c r="V1232" i="1"/>
  <c r="V2148" i="1"/>
  <c r="O2148" i="1" s="1"/>
  <c r="Q2148" i="1" s="1"/>
  <c r="V853" i="1"/>
  <c r="V1478" i="1"/>
  <c r="O1478" i="1" s="1"/>
  <c r="Q1478" i="1" s="1"/>
  <c r="V2448" i="1"/>
  <c r="V410" i="1"/>
  <c r="V2201" i="1"/>
  <c r="V1719" i="1"/>
  <c r="V1588" i="1"/>
  <c r="V1941" i="1"/>
  <c r="O1941" i="1" s="1"/>
  <c r="Q1941" i="1" s="1"/>
  <c r="V437" i="1"/>
  <c r="V1981" i="1"/>
  <c r="V945" i="1"/>
  <c r="O945" i="1" s="1"/>
  <c r="Q945" i="1" s="1"/>
  <c r="V710" i="1"/>
  <c r="V529" i="1"/>
  <c r="V1889" i="1"/>
  <c r="V1473" i="1"/>
  <c r="V1228" i="1"/>
  <c r="O1228" i="1" s="1"/>
  <c r="Q1228" i="1" s="1"/>
  <c r="V2035" i="1"/>
  <c r="O2035" i="1" s="1"/>
  <c r="Q2035" i="1" s="1"/>
  <c r="V1716" i="1"/>
  <c r="V1040" i="1"/>
  <c r="O1040" i="1" s="1"/>
  <c r="Q1040" i="1" s="1"/>
  <c r="V1714" i="1"/>
  <c r="V2146" i="1"/>
  <c r="V1938" i="1"/>
  <c r="V1038" i="1"/>
  <c r="V589" i="1"/>
  <c r="V847" i="1"/>
  <c r="O847" i="1" s="1"/>
  <c r="Q847" i="1" s="1"/>
  <c r="V781" i="1"/>
  <c r="V780" i="1"/>
  <c r="O780" i="1" s="1"/>
  <c r="Q780" i="1" s="1"/>
  <c r="V1937" i="1"/>
  <c r="V2094" i="1"/>
  <c r="V2395" i="1"/>
  <c r="V639" i="1"/>
  <c r="V2145" i="1"/>
  <c r="V1222" i="1"/>
  <c r="O1222" i="1" s="1"/>
  <c r="Q1222" i="1" s="1"/>
  <c r="V2447" i="1"/>
  <c r="V1338" i="1"/>
  <c r="O1338" i="1" s="1"/>
  <c r="Q1338" i="1" s="1"/>
  <c r="V1983" i="1"/>
  <c r="V1982" i="1"/>
  <c r="V29" i="1"/>
  <c r="V2682" i="1"/>
  <c r="V940" i="1"/>
  <c r="O940" i="1" s="1"/>
  <c r="Q940" i="1" s="1"/>
  <c r="V2745" i="1"/>
  <c r="V1582" i="1"/>
  <c r="V778" i="1"/>
  <c r="V2623" i="1"/>
  <c r="V1886" i="1"/>
  <c r="V54" i="1"/>
  <c r="V2093" i="1"/>
  <c r="V211" i="1"/>
  <c r="V234" i="1"/>
  <c r="V2786" i="1"/>
  <c r="V10" i="1"/>
  <c r="V1885" i="1"/>
  <c r="V1031" i="1"/>
  <c r="V1332" i="1"/>
  <c r="V1705" i="1"/>
  <c r="V1577" i="1"/>
  <c r="V525" i="1"/>
  <c r="V2834" i="1"/>
  <c r="V701" i="1"/>
  <c r="V252" i="1"/>
  <c r="V114" i="1"/>
  <c r="V155" i="1"/>
  <c r="V1461" i="1"/>
  <c r="V840" i="1"/>
  <c r="V1215" i="1"/>
  <c r="V2829" i="1"/>
  <c r="V1931" i="1"/>
  <c r="V1117" i="1"/>
  <c r="V1457" i="1"/>
  <c r="V2482" i="1"/>
  <c r="V521" i="1"/>
  <c r="V1699" i="1"/>
  <c r="V1569" i="1"/>
  <c r="V1115" i="1"/>
  <c r="V2191" i="1"/>
  <c r="O2191" i="1" s="1"/>
  <c r="Q2191" i="1" s="1"/>
  <c r="V2028" i="1"/>
  <c r="V2731" i="1"/>
  <c r="V404" i="1"/>
  <c r="V154" i="1"/>
  <c r="O154" i="1" s="1"/>
  <c r="Q154" i="1" s="1"/>
  <c r="V838" i="1"/>
  <c r="O838" i="1" s="1"/>
  <c r="Q838" i="1" s="1"/>
  <c r="V1693" i="1"/>
  <c r="O1693" i="1" s="1"/>
  <c r="Q1693" i="1" s="1"/>
  <c r="V312" i="1"/>
  <c r="V1882" i="1"/>
  <c r="O1882" i="1" s="1"/>
  <c r="Q1882" i="1" s="1"/>
  <c r="V2248" i="1"/>
  <c r="V2480" i="1"/>
  <c r="V2190" i="1"/>
  <c r="V1560" i="1"/>
  <c r="V2246" i="1"/>
  <c r="V836" i="1"/>
  <c r="O836" i="1" s="1"/>
  <c r="Q836" i="1" s="1"/>
  <c r="V433" i="1"/>
  <c r="V1686" i="1"/>
  <c r="V2189" i="1"/>
  <c r="V291" i="1"/>
  <c r="V1921" i="1"/>
  <c r="V230" i="1"/>
  <c r="V2299" i="1"/>
  <c r="V2730" i="1"/>
  <c r="O2730" i="1" s="1"/>
  <c r="Q2730" i="1" s="1"/>
  <c r="V1880" i="1"/>
  <c r="V2821" i="1"/>
  <c r="V1322" i="1"/>
  <c r="V250" i="1"/>
  <c r="V1108" i="1"/>
  <c r="V364" i="1"/>
  <c r="O364" i="1" s="1"/>
  <c r="Q364" i="1" s="1"/>
  <c r="V1878" i="1"/>
  <c r="V1012" i="1"/>
  <c r="V1320" i="1"/>
  <c r="V1446" i="1"/>
  <c r="V204" i="1"/>
  <c r="V1443" i="1"/>
  <c r="V833" i="1"/>
  <c r="V572" i="1"/>
  <c r="V1918" i="1"/>
  <c r="V1104" i="1"/>
  <c r="V2804" i="1"/>
  <c r="V2620" i="1"/>
  <c r="V623" i="1"/>
  <c r="V1102" i="1"/>
  <c r="V1968" i="1"/>
  <c r="V173" i="1"/>
  <c r="V339" i="1"/>
  <c r="V2476" i="1"/>
  <c r="V692" i="1"/>
  <c r="V1101" i="1"/>
  <c r="V2187" i="1"/>
  <c r="V399" i="1"/>
  <c r="V1798" i="1"/>
  <c r="V1874" i="1"/>
  <c r="V1008" i="1"/>
  <c r="V832" i="1"/>
  <c r="V1007" i="1"/>
  <c r="V2083" i="1"/>
  <c r="V2382" i="1"/>
  <c r="V2416" i="1"/>
  <c r="V924" i="1"/>
  <c r="V203" i="1"/>
  <c r="V1797" i="1"/>
  <c r="V2298" i="1"/>
  <c r="V621" i="1"/>
  <c r="V1309" i="1"/>
  <c r="V2081" i="1"/>
  <c r="V2242" i="1"/>
  <c r="V1668" i="1"/>
  <c r="V1435" i="1"/>
  <c r="V2079" i="1"/>
  <c r="V1200" i="1"/>
  <c r="V2296" i="1"/>
  <c r="V1549" i="1"/>
  <c r="V1006" i="1"/>
  <c r="V513" i="1"/>
  <c r="V1794" i="1"/>
  <c r="V2078" i="1"/>
  <c r="V1198" i="1"/>
  <c r="V1870" i="1"/>
  <c r="V690" i="1"/>
  <c r="V1431" i="1"/>
  <c r="V2077" i="1"/>
  <c r="V1196" i="1"/>
  <c r="V2576" i="1"/>
  <c r="V1792" i="1"/>
  <c r="V587" i="1"/>
  <c r="V1036" i="1"/>
  <c r="V1466" i="1"/>
  <c r="V407" i="1"/>
  <c r="V1980" i="1"/>
  <c r="V13" i="1"/>
  <c r="V343" i="1"/>
  <c r="V435" i="1"/>
  <c r="V74" i="1"/>
  <c r="V1032" i="1"/>
  <c r="O1032" i="1" s="1"/>
  <c r="Q1032" i="1" s="1"/>
  <c r="V704" i="1"/>
  <c r="V371" i="1"/>
  <c r="O371" i="1" s="1"/>
  <c r="Q371" i="1" s="1"/>
  <c r="V342" i="1"/>
  <c r="V843" i="1"/>
  <c r="V368" i="1"/>
  <c r="V1029" i="1"/>
  <c r="V474" i="1"/>
  <c r="V842" i="1"/>
  <c r="V1934" i="1"/>
  <c r="V841" i="1"/>
  <c r="V1119" i="1"/>
  <c r="V776" i="1"/>
  <c r="V1026" i="1"/>
  <c r="V53" i="1"/>
  <c r="O53" i="1" s="1"/>
  <c r="Q53" i="1" s="1"/>
  <c r="V2252" i="1"/>
  <c r="V1701" i="1"/>
  <c r="V1460" i="1"/>
  <c r="V1932" i="1"/>
  <c r="V1458" i="1"/>
  <c r="V2192" i="1"/>
  <c r="V698" i="1"/>
  <c r="V933" i="1"/>
  <c r="V2091" i="1"/>
  <c r="V2389" i="1"/>
  <c r="O2389" i="1" s="1"/>
  <c r="Q2389" i="1" s="1"/>
  <c r="V1023" i="1"/>
  <c r="V2519" i="1"/>
  <c r="V1212" i="1"/>
  <c r="V2353" i="1"/>
  <c r="V313" i="1"/>
  <c r="V1114" i="1"/>
  <c r="V1927" i="1"/>
  <c r="V1814" i="1"/>
  <c r="V1330" i="1"/>
  <c r="V2680" i="1"/>
  <c r="V1454" i="1"/>
  <c r="V1113" i="1"/>
  <c r="V629" i="1"/>
  <c r="V176" i="1"/>
  <c r="V696" i="1"/>
  <c r="V2679" i="1"/>
  <c r="O2679" i="1" s="1"/>
  <c r="Q2679" i="1" s="1"/>
  <c r="V1563" i="1"/>
  <c r="V2388" i="1"/>
  <c r="V2026" i="1"/>
  <c r="V1689" i="1"/>
  <c r="V2420" i="1"/>
  <c r="V2785" i="1"/>
  <c r="V2714" i="1"/>
  <c r="V2300" i="1"/>
  <c r="O2300" i="1" s="1"/>
  <c r="Q2300" i="1" s="1"/>
  <c r="V1684" i="1"/>
  <c r="V2702" i="1"/>
  <c r="V1558" i="1"/>
  <c r="V2621" i="1"/>
  <c r="V1681" i="1"/>
  <c r="V1679" i="1"/>
  <c r="O1679" i="1" s="1"/>
  <c r="Q1679" i="1" s="1"/>
  <c r="V1323" i="1"/>
  <c r="V1111" i="1"/>
  <c r="V2713" i="1"/>
  <c r="V1920" i="1"/>
  <c r="V2701" i="1"/>
  <c r="V2188" i="1"/>
  <c r="V1879" i="1"/>
  <c r="V765" i="1"/>
  <c r="V1802" i="1"/>
  <c r="O1802" i="1" s="1"/>
  <c r="Q1802" i="1" s="1"/>
  <c r="V1877" i="1"/>
  <c r="V1674" i="1"/>
  <c r="V193" i="1"/>
  <c r="V927" i="1"/>
  <c r="V137" i="1"/>
  <c r="V151" i="1"/>
  <c r="V249" i="1"/>
  <c r="V624" i="1"/>
  <c r="V1316" i="1"/>
  <c r="V1442" i="1"/>
  <c r="V466" i="1"/>
  <c r="V1552" i="1"/>
  <c r="V2726" i="1"/>
  <c r="V2414" i="1"/>
  <c r="V1791" i="1"/>
  <c r="O1791" i="1" s="1"/>
  <c r="Q1791" i="1" s="1"/>
  <c r="V1299" i="1"/>
  <c r="O1299" i="1" s="1"/>
  <c r="Q1299" i="1" s="1"/>
  <c r="V689" i="1"/>
  <c r="V2769" i="1"/>
  <c r="V2618" i="1"/>
  <c r="V1098" i="1"/>
  <c r="V825" i="1"/>
  <c r="V1916" i="1"/>
  <c r="V2075" i="1"/>
  <c r="V462" i="1"/>
  <c r="V1663" i="1"/>
  <c r="V1096" i="1"/>
  <c r="V20" i="1"/>
  <c r="V397" i="1"/>
  <c r="V1296" i="1"/>
  <c r="V823" i="1"/>
  <c r="V1427" i="1"/>
  <c r="O1427" i="1" s="1"/>
  <c r="Q1427" i="1" s="1"/>
  <c r="V1787" i="1"/>
  <c r="V1544" i="1"/>
  <c r="V192" i="1"/>
  <c r="V1786" i="1"/>
  <c r="V1426" i="1"/>
  <c r="V916" i="1"/>
  <c r="V2182" i="1"/>
  <c r="V1425" i="1"/>
  <c r="O1425" i="1" s="1"/>
  <c r="Q1425" i="1" s="1"/>
  <c r="V2736" i="1"/>
  <c r="V1868" i="1"/>
  <c r="V2574" i="1"/>
  <c r="V149" i="1"/>
  <c r="V915" i="1"/>
  <c r="V1095" i="1"/>
  <c r="V309" i="1"/>
  <c r="V308" i="1"/>
  <c r="O308" i="1" s="1"/>
  <c r="Q308" i="1" s="1"/>
  <c r="V1539" i="1"/>
  <c r="O1539" i="1" s="1"/>
  <c r="Q1539" i="1" s="1"/>
  <c r="V2238" i="1"/>
  <c r="V286" i="1"/>
  <c r="V148" i="1"/>
  <c r="V2237" i="1"/>
  <c r="V2342" i="1"/>
  <c r="V190" i="1"/>
  <c r="V1093" i="1"/>
  <c r="O1093" i="1" s="1"/>
  <c r="Q1093" i="1" s="1"/>
  <c r="V822" i="1"/>
  <c r="O822" i="1" s="1"/>
  <c r="Q822" i="1" s="1"/>
  <c r="V2616" i="1"/>
  <c r="V2506" i="1"/>
  <c r="V2724" i="1"/>
  <c r="V757" i="1"/>
  <c r="V1090" i="1"/>
  <c r="V2291" i="1"/>
  <c r="V2290" i="1"/>
  <c r="O2290" i="1" s="1"/>
  <c r="Q2290" i="1" s="1"/>
  <c r="V396" i="1"/>
  <c r="O396" i="1" s="1"/>
  <c r="Q396" i="1" s="1"/>
  <c r="V1002" i="1"/>
  <c r="V2471" i="1"/>
  <c r="V2437" i="1"/>
  <c r="V612" i="1"/>
  <c r="V2689" i="1"/>
  <c r="V820" i="1"/>
  <c r="V1187" i="1"/>
  <c r="O1187" i="1" s="1"/>
  <c r="Q1187" i="1" s="1"/>
  <c r="V2614" i="1"/>
  <c r="O2614" i="1" s="1"/>
  <c r="Q2614" i="1" s="1"/>
  <c r="V566" i="1"/>
  <c r="V2017" i="1"/>
  <c r="V1911" i="1"/>
  <c r="V998" i="1"/>
  <c r="V1784" i="1"/>
  <c r="V1654" i="1"/>
  <c r="V2722" i="1"/>
  <c r="O2722" i="1" s="1"/>
  <c r="Q2722" i="1" s="1"/>
  <c r="V459" i="1"/>
  <c r="V610" i="1"/>
  <c r="V332" i="1"/>
  <c r="V2411" i="1"/>
  <c r="V2340" i="1"/>
  <c r="V2505" i="1"/>
  <c r="V2646" i="1"/>
  <c r="V996" i="1"/>
  <c r="V2131" i="1"/>
  <c r="V907" i="1"/>
  <c r="V283" i="1"/>
  <c r="V753" i="1"/>
  <c r="V2130" i="1"/>
  <c r="V1533" i="1"/>
  <c r="V1910" i="1"/>
  <c r="V2543" i="1"/>
  <c r="V904" i="1"/>
  <c r="V2069" i="1"/>
  <c r="V1652" i="1"/>
  <c r="V36" i="1"/>
  <c r="V680" i="1"/>
  <c r="V609" i="1"/>
  <c r="V819" i="1"/>
  <c r="V2735" i="1"/>
  <c r="O2735" i="1" s="1"/>
  <c r="Q2735" i="1" s="1"/>
  <c r="V751" i="1"/>
  <c r="V994" i="1"/>
  <c r="V679" i="1"/>
  <c r="V2541" i="1"/>
  <c r="V2284" i="1"/>
  <c r="V2808" i="1"/>
  <c r="V1181" i="1"/>
  <c r="V1415" i="1"/>
  <c r="V1863" i="1"/>
  <c r="V331" i="1"/>
  <c r="V2283" i="1"/>
  <c r="V201" i="1"/>
  <c r="V2282" i="1"/>
  <c r="V2281" i="1"/>
  <c r="V750" i="1"/>
  <c r="V677" i="1"/>
  <c r="V1776" i="1"/>
  <c r="O1776" i="1" s="1"/>
  <c r="Q1776" i="1" s="1"/>
  <c r="V2013" i="1"/>
  <c r="V2012" i="1"/>
  <c r="V1082" i="1"/>
  <c r="V993" i="1"/>
  <c r="V2011" i="1"/>
  <c r="V817" i="1"/>
  <c r="V1413" i="1"/>
  <c r="O1413" i="1" s="1"/>
  <c r="Q1413" i="1" s="1"/>
  <c r="V2643" i="1"/>
  <c r="O2643" i="1" s="1"/>
  <c r="Q2643" i="1" s="1"/>
  <c r="V2128" i="1"/>
  <c r="V1081" i="1"/>
  <c r="V1281" i="1"/>
  <c r="V2539" i="1"/>
  <c r="V2127" i="1"/>
  <c r="V455" i="1"/>
  <c r="V81" i="1"/>
  <c r="O81" i="1" s="1"/>
  <c r="Q81" i="1" s="1"/>
  <c r="V2661" i="1"/>
  <c r="O2661" i="1" s="1"/>
  <c r="Q2661" i="1" s="1"/>
  <c r="V559" i="1"/>
  <c r="V896" i="1"/>
  <c r="V2280" i="1"/>
  <c r="V504" i="1"/>
  <c r="V1080" i="1"/>
  <c r="V1177" i="1"/>
  <c r="V2063" i="1"/>
  <c r="O2063" i="1" s="1"/>
  <c r="Q2063" i="1" s="1"/>
  <c r="V2464" i="1"/>
  <c r="V895" i="1"/>
  <c r="V2463" i="1"/>
  <c r="V2278" i="1"/>
  <c r="V503" i="1"/>
  <c r="V1277" i="1"/>
  <c r="V1859" i="1"/>
  <c r="V1275" i="1"/>
  <c r="V1528" i="1"/>
  <c r="V2338" i="1"/>
  <c r="V557" i="1"/>
  <c r="V2179" i="1"/>
  <c r="V1858" i="1"/>
  <c r="V2794" i="1"/>
  <c r="V2788" i="1"/>
  <c r="V1527" i="1"/>
  <c r="V2502" i="1"/>
  <c r="O2502" i="1" s="1"/>
  <c r="Q2502" i="1" s="1"/>
  <c r="V1771" i="1"/>
  <c r="V2061" i="1"/>
  <c r="V2176" i="1"/>
  <c r="V1526" i="1"/>
  <c r="V1768" i="1"/>
  <c r="V2230" i="1"/>
  <c r="V1402" i="1"/>
  <c r="O1402" i="1" s="1"/>
  <c r="Q1402" i="1" s="1"/>
  <c r="V672" i="1"/>
  <c r="O672" i="1" s="1"/>
  <c r="Q672" i="1" s="1"/>
  <c r="V451" i="1"/>
  <c r="V1174" i="1"/>
  <c r="V502" i="1"/>
  <c r="V2174" i="1"/>
  <c r="V1173" i="1"/>
  <c r="V554" i="1"/>
  <c r="V811" i="1"/>
  <c r="O811" i="1" s="1"/>
  <c r="Q811" i="1" s="1"/>
  <c r="V985" i="1"/>
  <c r="O985" i="1" s="1"/>
  <c r="Q985" i="1" s="1"/>
  <c r="V185" i="1"/>
  <c r="V2462" i="1"/>
  <c r="V891" i="1"/>
  <c r="V2060" i="1"/>
  <c r="V983" i="1"/>
  <c r="V2229" i="1"/>
  <c r="V19" i="1"/>
  <c r="O19" i="1" s="1"/>
  <c r="Q19" i="1" s="1"/>
  <c r="V1172" i="1"/>
  <c r="O1172" i="1" s="1"/>
  <c r="Q1172" i="1" s="1"/>
  <c r="V1401" i="1"/>
  <c r="V18" i="1"/>
  <c r="V809" i="1"/>
  <c r="V30" i="1"/>
  <c r="V47" i="1"/>
  <c r="V199" i="1"/>
  <c r="V552" i="1"/>
  <c r="V2501" i="1"/>
  <c r="O2501" i="1" s="1"/>
  <c r="Q2501" i="1" s="1"/>
  <c r="V746" i="1"/>
  <c r="V245" i="1"/>
  <c r="V1268" i="1"/>
  <c r="V2673" i="1"/>
  <c r="V391" i="1"/>
  <c r="V887" i="1"/>
  <c r="V2335" i="1"/>
  <c r="O2335" i="1" s="1"/>
  <c r="Q2335" i="1" s="1"/>
  <c r="V2334" i="1"/>
  <c r="V1523" i="1"/>
  <c r="V244" i="1"/>
  <c r="V136" i="1"/>
  <c r="V2274" i="1"/>
  <c r="V1905" i="1"/>
  <c r="V2058" i="1"/>
  <c r="V2333" i="1"/>
  <c r="O2333" i="1" s="1"/>
  <c r="Q2333" i="1" s="1"/>
  <c r="V2173" i="1"/>
  <c r="V242" i="1"/>
  <c r="O242" i="1" s="1"/>
  <c r="Q242" i="1" s="1"/>
  <c r="V1639" i="1"/>
  <c r="V2670" i="1"/>
  <c r="V2005" i="1"/>
  <c r="V2766" i="1"/>
  <c r="V1070" i="1"/>
  <c r="V2499" i="1"/>
  <c r="O2499" i="1" s="1"/>
  <c r="Q2499" i="1" s="1"/>
  <c r="V143" i="1"/>
  <c r="V743" i="1"/>
  <c r="V2273" i="1"/>
  <c r="V2225" i="1"/>
  <c r="V884" i="1"/>
  <c r="V1520" i="1"/>
  <c r="V2369" i="1"/>
  <c r="V58" i="1"/>
  <c r="O58" i="1" s="1"/>
  <c r="Q58" i="1" s="1"/>
  <c r="V260" i="1"/>
  <c r="V2004" i="1"/>
  <c r="V2171" i="1"/>
  <c r="V1637" i="1"/>
  <c r="V665" i="1"/>
  <c r="V1958" i="1"/>
  <c r="V739" i="1"/>
  <c r="V2330" i="1"/>
  <c r="O2330" i="1" s="1"/>
  <c r="Q2330" i="1" s="1"/>
  <c r="V549" i="1"/>
  <c r="V258" i="1"/>
  <c r="V738" i="1"/>
  <c r="V1761" i="1"/>
  <c r="V1517" i="1"/>
  <c r="V737" i="1"/>
  <c r="V1164" i="1"/>
  <c r="V1957" i="1"/>
  <c r="V2169" i="1"/>
  <c r="V2408" i="1"/>
  <c r="V2697" i="1"/>
  <c r="V548" i="1"/>
  <c r="V2566" i="1"/>
  <c r="V1067" i="1"/>
  <c r="V2822" i="1"/>
  <c r="V1515" i="1"/>
  <c r="O1515" i="1" s="1"/>
  <c r="Q1515" i="1" s="1"/>
  <c r="V2168" i="1"/>
  <c r="O2168" i="1" s="1"/>
  <c r="Q2168" i="1" s="1"/>
  <c r="V735" i="1"/>
  <c r="V2534" i="1"/>
  <c r="V1163" i="1"/>
  <c r="V1262" i="1"/>
  <c r="V495" i="1"/>
  <c r="V421" i="1"/>
  <c r="V1514" i="1"/>
  <c r="V1386" i="1"/>
  <c r="V881" i="1"/>
  <c r="V2002" i="1"/>
  <c r="V2773" i="1"/>
  <c r="V661" i="1"/>
  <c r="V1628" i="1"/>
  <c r="V1758" i="1"/>
  <c r="V2740" i="1"/>
  <c r="V2659" i="1"/>
  <c r="V2220" i="1"/>
  <c r="V2270" i="1"/>
  <c r="V350" i="1"/>
  <c r="V2317" i="1"/>
  <c r="V2147" i="1"/>
  <c r="V2096" i="1"/>
  <c r="V1037" i="1"/>
  <c r="O1037" i="1" s="1"/>
  <c r="Q1037" i="1" s="1"/>
  <c r="V1711" i="1"/>
  <c r="V638" i="1"/>
  <c r="O638" i="1" s="1"/>
  <c r="Q638" i="1" s="1"/>
  <c r="V2314" i="1"/>
  <c r="V705" i="1"/>
  <c r="V373" i="1"/>
  <c r="V1335" i="1"/>
  <c r="V1124" i="1"/>
  <c r="V209" i="1"/>
  <c r="V938" i="1"/>
  <c r="V937" i="1"/>
  <c r="O937" i="1" s="1"/>
  <c r="Q937" i="1" s="1"/>
  <c r="V936" i="1"/>
  <c r="V775" i="1"/>
  <c r="V1575" i="1"/>
  <c r="V522" i="1"/>
  <c r="V2392" i="1"/>
  <c r="V1815" i="1"/>
  <c r="O1815" i="1" s="1"/>
  <c r="Q1815" i="1" s="1"/>
  <c r="V268" i="1"/>
  <c r="O268" i="1" s="1"/>
  <c r="Q268" i="1" s="1"/>
  <c r="V630" i="1"/>
  <c r="V103" i="1"/>
  <c r="V2304" i="1"/>
  <c r="O2304" i="1" s="1"/>
  <c r="Q2304" i="1" s="1"/>
  <c r="V1566" i="1"/>
  <c r="V771" i="1"/>
  <c r="V1562" i="1"/>
  <c r="V2579" i="1"/>
  <c r="V1807" i="1"/>
  <c r="V2137" i="1"/>
  <c r="O2137" i="1" s="1"/>
  <c r="Q2137" i="1" s="1"/>
  <c r="V1680" i="1"/>
  <c r="V695" i="1"/>
  <c r="V289" i="1"/>
  <c r="V2777" i="1"/>
  <c r="V153" i="1"/>
  <c r="V468" i="1"/>
  <c r="O468" i="1" s="1"/>
  <c r="Q468" i="1" s="1"/>
  <c r="V1110" i="1"/>
  <c r="V251" i="1"/>
  <c r="O251" i="1" s="1"/>
  <c r="Q251" i="1" s="1"/>
  <c r="V2712" i="1"/>
  <c r="V113" i="1"/>
  <c r="V2512" i="1"/>
  <c r="V2841" i="1"/>
  <c r="V1678" i="1"/>
  <c r="V1677" i="1"/>
  <c r="V1675" i="1"/>
  <c r="V1801" i="1"/>
  <c r="O1801" i="1" s="1"/>
  <c r="Q1801" i="1" s="1"/>
  <c r="V28" i="1"/>
  <c r="V1209" i="1"/>
  <c r="V1556" i="1"/>
  <c r="V1800" i="1"/>
  <c r="V1208" i="1"/>
  <c r="V1319" i="1"/>
  <c r="O1319" i="1" s="1"/>
  <c r="Q1319" i="1" s="1"/>
  <c r="V1318" i="1"/>
  <c r="V2776" i="1"/>
  <c r="O2776" i="1" s="1"/>
  <c r="Q2776" i="1" s="1"/>
  <c r="V226" i="1"/>
  <c r="V266" i="1"/>
  <c r="V2805" i="1"/>
  <c r="V1555" i="1"/>
  <c r="V72" i="1"/>
  <c r="V127" i="1"/>
  <c r="V1672" i="1"/>
  <c r="V2477" i="1"/>
  <c r="O2477" i="1" s="1"/>
  <c r="Q2477" i="1" s="1"/>
  <c r="V125" i="1"/>
  <c r="V764" i="1"/>
  <c r="V2349" i="1"/>
  <c r="V1314" i="1"/>
  <c r="V515" i="1"/>
  <c r="V2666" i="1"/>
  <c r="O2666" i="1" s="1"/>
  <c r="Q2666" i="1" s="1"/>
  <c r="V2619" i="1"/>
  <c r="O2619" i="1" s="1"/>
  <c r="Q2619" i="1" s="1"/>
  <c r="V1671" i="1"/>
  <c r="O1671" i="1" s="1"/>
  <c r="Q1671" i="1" s="1"/>
  <c r="V1440" i="1"/>
  <c r="V622" i="1"/>
  <c r="V1205" i="1"/>
  <c r="V1670" i="1"/>
  <c r="V2417" i="1"/>
  <c r="V849" i="1"/>
  <c r="O849" i="1" s="1"/>
  <c r="Q849" i="1" s="1"/>
  <c r="V1717" i="1"/>
  <c r="O1717" i="1" s="1"/>
  <c r="Q1717" i="1" s="1"/>
  <c r="V1039" i="1"/>
  <c r="V2396" i="1"/>
  <c r="V1472" i="1"/>
  <c r="V2692" i="1"/>
  <c r="V1470" i="1"/>
  <c r="V1468" i="1"/>
  <c r="V1709" i="1"/>
  <c r="O1709" i="1" s="1"/>
  <c r="Q1709" i="1" s="1"/>
  <c r="V845" i="1"/>
  <c r="V83" i="1"/>
  <c r="V157" i="1"/>
  <c r="V1033" i="1"/>
  <c r="O1033" i="1" s="1"/>
  <c r="Q1033" i="1" s="1"/>
  <c r="V233" i="1"/>
  <c r="V939" i="1"/>
  <c r="V1333" i="1"/>
  <c r="V1464" i="1"/>
  <c r="O1464" i="1" s="1"/>
  <c r="Q1464" i="1" s="1"/>
  <c r="V37" i="1"/>
  <c r="O37" i="1" s="1"/>
  <c r="Q37" i="1" s="1"/>
  <c r="V2253" i="1"/>
  <c r="O2253" i="1" s="1"/>
  <c r="Q2253" i="1" s="1"/>
  <c r="V1702" i="1"/>
  <c r="V1816" i="1"/>
  <c r="V1574" i="1"/>
  <c r="V1459" i="1"/>
  <c r="V2251" i="1"/>
  <c r="V2029" i="1"/>
  <c r="O2029" i="1" s="1"/>
  <c r="Q2029" i="1" s="1"/>
  <c r="V631" i="1"/>
  <c r="O631" i="1" s="1"/>
  <c r="Q631" i="1" s="1"/>
  <c r="V1976" i="1"/>
  <c r="O1976" i="1" s="1"/>
  <c r="Q1976" i="1" s="1"/>
  <c r="V2481" i="1"/>
  <c r="V1696" i="1"/>
  <c r="V2088" i="1"/>
  <c r="V1813" i="1"/>
  <c r="V2303" i="1"/>
  <c r="V1453" i="1"/>
  <c r="V2517" i="1"/>
  <c r="V1881" i="1"/>
  <c r="V1452" i="1"/>
  <c r="V2622" i="1"/>
  <c r="V627" i="1"/>
  <c r="V2387" i="1"/>
  <c r="V2749" i="1"/>
  <c r="V1683" i="1"/>
  <c r="V2651" i="1"/>
  <c r="O2651" i="1" s="1"/>
  <c r="Q2651" i="1" s="1"/>
  <c r="V766" i="1"/>
  <c r="V2397" i="1"/>
  <c r="O2397" i="1" s="1"/>
  <c r="Q2397" i="1" s="1"/>
  <c r="V1939" i="1"/>
  <c r="O1939" i="1" s="1"/>
  <c r="Q1939" i="1" s="1"/>
  <c r="V1226" i="1"/>
  <c r="V1713" i="1"/>
  <c r="V706" i="1"/>
  <c r="V1467" i="1"/>
  <c r="O1467" i="1" s="1"/>
  <c r="Q1467" i="1" s="1"/>
  <c r="V84" i="1"/>
  <c r="O84" i="1" s="1"/>
  <c r="Q84" i="1" s="1"/>
  <c r="V1887" i="1"/>
  <c r="V1034" i="1"/>
  <c r="V2197" i="1"/>
  <c r="O2197" i="1" s="1"/>
  <c r="Q2197" i="1" s="1"/>
  <c r="V477" i="1"/>
  <c r="V129" i="1"/>
  <c r="V341" i="1"/>
  <c r="V2254" i="1"/>
  <c r="V632" i="1"/>
  <c r="V1817" i="1"/>
  <c r="O1817" i="1" s="1"/>
  <c r="Q1817" i="1" s="1"/>
  <c r="V1025" i="1"/>
  <c r="V1217" i="1"/>
  <c r="V2484" i="1"/>
  <c r="V1331" i="1"/>
  <c r="V2550" i="1"/>
  <c r="V2809" i="1"/>
  <c r="V2140" i="1"/>
  <c r="V1975" i="1"/>
  <c r="O1975" i="1" s="1"/>
  <c r="Q1975" i="1" s="1"/>
  <c r="V405" i="1"/>
  <c r="V931" i="1"/>
  <c r="V2027" i="1"/>
  <c r="V518" i="1"/>
  <c r="V2580" i="1"/>
  <c r="V576" i="1"/>
  <c r="O576" i="1" s="1"/>
  <c r="Q576" i="1" s="1"/>
  <c r="V2245" i="1"/>
  <c r="O2245" i="1" s="1"/>
  <c r="Q2245" i="1" s="1"/>
  <c r="V2138" i="1"/>
  <c r="V290" i="1"/>
  <c r="V73" i="1"/>
  <c r="V228" i="1"/>
  <c r="V2316" i="1"/>
  <c r="V436" i="1"/>
  <c r="V1888" i="1"/>
  <c r="O1888" i="1" s="1"/>
  <c r="Q1888" i="1" s="1"/>
  <c r="V1940" i="1"/>
  <c r="V1227" i="1"/>
  <c r="O1227" i="1" s="1"/>
  <c r="Q1227" i="1" s="1"/>
  <c r="V1985" i="1"/>
  <c r="O1985" i="1" s="1"/>
  <c r="Q1985" i="1" s="1"/>
  <c r="V588" i="1"/>
  <c r="O588" i="1" s="1"/>
  <c r="Q588" i="1" s="1"/>
  <c r="V2256" i="1"/>
  <c r="V1340" i="1"/>
  <c r="V1469" i="1"/>
  <c r="V2486" i="1"/>
  <c r="V2815" i="1"/>
  <c r="O2815" i="1" s="1"/>
  <c r="Q2815" i="1" s="1"/>
  <c r="V1708" i="1"/>
  <c r="O1708" i="1" s="1"/>
  <c r="Q1708" i="1" s="1"/>
  <c r="V38" i="1"/>
  <c r="V372" i="1"/>
  <c r="V104" i="1"/>
  <c r="V210" i="1"/>
  <c r="V703" i="1"/>
  <c r="V370" i="1"/>
  <c r="V1706" i="1"/>
  <c r="O1706" i="1" s="1"/>
  <c r="Q1706" i="1" s="1"/>
  <c r="V2681" i="1"/>
  <c r="V2032" i="1"/>
  <c r="V1576" i="1"/>
  <c r="V1463" i="1"/>
  <c r="V1219" i="1"/>
  <c r="V1024" i="1"/>
  <c r="V1572" i="1"/>
  <c r="V206" i="1"/>
  <c r="O206" i="1" s="1"/>
  <c r="Q206" i="1" s="1"/>
  <c r="V583" i="1"/>
  <c r="O583" i="1" s="1"/>
  <c r="Q583" i="1" s="1"/>
  <c r="V1116" i="1"/>
  <c r="V2305" i="1"/>
  <c r="V2249" i="1"/>
  <c r="V1455" i="1"/>
  <c r="V519" i="1"/>
  <c r="V1884" i="1"/>
  <c r="V2139" i="1"/>
  <c r="V469" i="1"/>
  <c r="V1926" i="1"/>
  <c r="V2086" i="1"/>
  <c r="V1925" i="1"/>
  <c r="V1691" i="1"/>
  <c r="V1327" i="1"/>
  <c r="V1688" i="1"/>
  <c r="V626" i="1"/>
  <c r="V1923" i="1"/>
  <c r="O1923" i="1" s="1"/>
  <c r="Q1923" i="1" s="1"/>
  <c r="V1324" i="1"/>
  <c r="V2778" i="1"/>
  <c r="V2479" i="1"/>
  <c r="V1972" i="1"/>
  <c r="V1586" i="1"/>
  <c r="V848" i="1"/>
  <c r="O848" i="1" s="1"/>
  <c r="Q848" i="1" s="1"/>
  <c r="V2036" i="1"/>
  <c r="V1041" i="1"/>
  <c r="V943" i="1"/>
  <c r="V1585" i="1"/>
  <c r="V287" i="1"/>
  <c r="V2474" i="1"/>
  <c r="V2836" i="1"/>
  <c r="V2510" i="1"/>
  <c r="O2510" i="1" s="1"/>
  <c r="Q2510" i="1" s="1"/>
  <c r="V1312" i="1"/>
  <c r="V2803" i="1"/>
  <c r="O2803" i="1" s="1"/>
  <c r="Q2803" i="1" s="1"/>
  <c r="V831" i="1"/>
  <c r="V337" i="1"/>
  <c r="V2440" i="1"/>
  <c r="V1873" i="1"/>
  <c r="V1438" i="1"/>
  <c r="V2820" i="1"/>
  <c r="V1437" i="1"/>
  <c r="V1204" i="1"/>
  <c r="V52" i="1"/>
  <c r="V1917" i="1"/>
  <c r="V828" i="1"/>
  <c r="V620" i="1"/>
  <c r="V1308" i="1"/>
  <c r="V1795" i="1"/>
  <c r="V2021" i="1"/>
  <c r="O2021" i="1" s="1"/>
  <c r="Q2021" i="1" s="1"/>
  <c r="V2690" i="1"/>
  <c r="O2690" i="1" s="1"/>
  <c r="Q2690" i="1" s="1"/>
  <c r="V1199" i="1"/>
  <c r="V1305" i="1"/>
  <c r="V2241" i="1"/>
  <c r="V2020" i="1"/>
  <c r="V1667" i="1"/>
  <c r="V1433" i="1"/>
  <c r="O1433" i="1" s="1"/>
  <c r="Q1433" i="1" s="1"/>
  <c r="V922" i="1"/>
  <c r="O922" i="1" s="1"/>
  <c r="Q922" i="1" s="1"/>
  <c r="V2577" i="1"/>
  <c r="V1432" i="1"/>
  <c r="V1197" i="1"/>
  <c r="V1099" i="1"/>
  <c r="V2346" i="1"/>
  <c r="V1195" i="1"/>
  <c r="V15" i="1"/>
  <c r="V1300" i="1"/>
  <c r="O1300" i="1" s="1"/>
  <c r="Q1300" i="1" s="1"/>
  <c r="V335" i="1"/>
  <c r="V1790" i="1"/>
  <c r="O1790" i="1" s="1"/>
  <c r="Q1790" i="1" s="1"/>
  <c r="V1298" i="1"/>
  <c r="V2676" i="1"/>
  <c r="V1193" i="1"/>
  <c r="V2184" i="1"/>
  <c r="V1789" i="1"/>
  <c r="V1967" i="1"/>
  <c r="O1967" i="1" s="1"/>
  <c r="Q1967" i="1" s="1"/>
  <c r="V2076" i="1"/>
  <c r="V1097" i="1"/>
  <c r="V2074" i="1"/>
  <c r="V617" i="1"/>
  <c r="V1915" i="1"/>
  <c r="V1788" i="1"/>
  <c r="V1004" i="1"/>
  <c r="V2675" i="1"/>
  <c r="O2675" i="1" s="1"/>
  <c r="Q2675" i="1" s="1"/>
  <c r="V2710" i="1"/>
  <c r="V2292" i="1"/>
  <c r="V917" i="1"/>
  <c r="V2748" i="1"/>
  <c r="V2508" i="1"/>
  <c r="V1914" i="1"/>
  <c r="V150" i="1"/>
  <c r="V2343" i="1"/>
  <c r="O2343" i="1" s="1"/>
  <c r="Q2343" i="1" s="1"/>
  <c r="V1192" i="1"/>
  <c r="V759" i="1"/>
  <c r="V2019" i="1"/>
  <c r="V1785" i="1"/>
  <c r="V1424" i="1"/>
  <c r="V225" i="1"/>
  <c r="V2018" i="1"/>
  <c r="V23" i="1"/>
  <c r="O23" i="1" s="1"/>
  <c r="Q23" i="1" s="1"/>
  <c r="V1423" i="1"/>
  <c r="V1293" i="1"/>
  <c r="V1190" i="1"/>
  <c r="V307" i="1"/>
  <c r="V247" i="1"/>
  <c r="V614" i="1"/>
  <c r="V2768" i="1"/>
  <c r="O2768" i="1" s="1"/>
  <c r="Q2768" i="1" s="1"/>
  <c r="V2664" i="1"/>
  <c r="O2664" i="1" s="1"/>
  <c r="Q2664" i="1" s="1"/>
  <c r="V1660" i="1"/>
  <c r="V2507" i="1"/>
  <c r="V1092" i="1"/>
  <c r="V1091" i="1"/>
  <c r="V2236" i="1"/>
  <c r="V1291" i="1"/>
  <c r="V1658" i="1"/>
  <c r="V2802" i="1"/>
  <c r="O2802" i="1" s="1"/>
  <c r="Q2802" i="1" s="1"/>
  <c r="V682" i="1"/>
  <c r="O682" i="1" s="1"/>
  <c r="Q682" i="1" s="1"/>
  <c r="V2438" i="1"/>
  <c r="V2615" i="1"/>
  <c r="V1089" i="1"/>
  <c r="V1188" i="1"/>
  <c r="V821" i="1"/>
  <c r="V611" i="1"/>
  <c r="V1001" i="1"/>
  <c r="O1001" i="1" s="1"/>
  <c r="Q1001" i="1" s="1"/>
  <c r="V1288" i="1"/>
  <c r="O1288" i="1" s="1"/>
  <c r="Q1288" i="1" s="1"/>
  <c r="V2181" i="1"/>
  <c r="V356" i="1"/>
  <c r="V1964" i="1"/>
  <c r="V355" i="1"/>
  <c r="V395" i="1"/>
  <c r="V681" i="1"/>
  <c r="O681" i="1" s="1"/>
  <c r="Q681" i="1" s="1"/>
  <c r="V2723" i="1"/>
  <c r="O2723" i="1" s="1"/>
  <c r="Q2723" i="1" s="1"/>
  <c r="V2016" i="1"/>
  <c r="V1865" i="1"/>
  <c r="V1536" i="1"/>
  <c r="V1535" i="1"/>
  <c r="V284" i="1"/>
  <c r="V1963" i="1"/>
  <c r="V2470" i="1"/>
  <c r="O2470" i="1" s="1"/>
  <c r="Q2470" i="1" s="1"/>
  <c r="V1421" i="1"/>
  <c r="O1421" i="1" s="1"/>
  <c r="Q1421" i="1" s="1"/>
  <c r="V565" i="1"/>
  <c r="O565" i="1" s="1"/>
  <c r="Q565" i="1" s="1"/>
  <c r="V1864" i="1"/>
  <c r="V1420" i="1"/>
  <c r="V1087" i="1"/>
  <c r="V223" i="1"/>
  <c r="V2819" i="1"/>
  <c r="V189" i="1"/>
  <c r="O189" i="1" s="1"/>
  <c r="Q189" i="1" s="1"/>
  <c r="V1183" i="1"/>
  <c r="V188" i="1"/>
  <c r="O188" i="1" s="1"/>
  <c r="Q188" i="1" s="1"/>
  <c r="V1182" i="1"/>
  <c r="V1779" i="1"/>
  <c r="V1532" i="1"/>
  <c r="V282" i="1"/>
  <c r="V752" i="1"/>
  <c r="V561" i="1"/>
  <c r="O561" i="1" s="1"/>
  <c r="Q561" i="1" s="1"/>
  <c r="V2285" i="1"/>
  <c r="V246" i="1"/>
  <c r="O246" i="1" s="1"/>
  <c r="Q246" i="1" s="1"/>
  <c r="V640" i="1"/>
  <c r="V2585" i="1"/>
  <c r="V779" i="1"/>
  <c r="V1584" i="1"/>
  <c r="V1471" i="1"/>
  <c r="V235" i="1"/>
  <c r="V2583" i="1"/>
  <c r="V846" i="1"/>
  <c r="O846" i="1" s="1"/>
  <c r="Q846" i="1" s="1"/>
  <c r="V1820" i="1"/>
  <c r="V374" i="1"/>
  <c r="O374" i="1" s="1"/>
  <c r="Q374" i="1" s="1"/>
  <c r="V1580" i="1"/>
  <c r="V62" i="1"/>
  <c r="V314" i="1"/>
  <c r="V2446" i="1"/>
  <c r="V82" i="1"/>
  <c r="V1334" i="1"/>
  <c r="V44" i="1"/>
  <c r="V526" i="1"/>
  <c r="V406" i="1"/>
  <c r="V2092" i="1"/>
  <c r="V1121" i="1"/>
  <c r="V1704" i="1"/>
  <c r="V1703" i="1"/>
  <c r="O1703" i="1" s="1"/>
  <c r="Q1703" i="1" s="1"/>
  <c r="V524" i="1"/>
  <c r="O524" i="1" s="1"/>
  <c r="Q524" i="1" s="1"/>
  <c r="V177" i="1"/>
  <c r="V585" i="1"/>
  <c r="V2309" i="1"/>
  <c r="V1933" i="1"/>
  <c r="V471" i="1"/>
  <c r="V2144" i="1"/>
  <c r="V2307" i="1"/>
  <c r="O2307" i="1" s="1"/>
  <c r="Q2307" i="1" s="1"/>
  <c r="V700" i="1"/>
  <c r="O700" i="1" s="1"/>
  <c r="Q700" i="1" s="1"/>
  <c r="V1700" i="1"/>
  <c r="V2391" i="1"/>
  <c r="V2390" i="1"/>
  <c r="V1456" i="1"/>
  <c r="V1022" i="1"/>
  <c r="V1698" i="1"/>
  <c r="V2549" i="1"/>
  <c r="O2549" i="1" s="1"/>
  <c r="Q2549" i="1" s="1"/>
  <c r="V2742" i="1"/>
  <c r="V1210" i="1"/>
  <c r="V2762" i="1"/>
  <c r="V773" i="1"/>
  <c r="V1812" i="1"/>
  <c r="V2761" i="1"/>
  <c r="V1565" i="1"/>
  <c r="O1565" i="1" s="1"/>
  <c r="Q1565" i="1" s="1"/>
  <c r="V2442" i="1"/>
  <c r="V2814" i="1"/>
  <c r="O2814" i="1" s="1"/>
  <c r="Q2814" i="1" s="1"/>
  <c r="V2301" i="1"/>
  <c r="V2667" i="1"/>
  <c r="V434" i="1"/>
  <c r="V1809" i="1"/>
  <c r="V1451" i="1"/>
  <c r="V1808" i="1"/>
  <c r="O1808" i="1" s="1"/>
  <c r="Q1808" i="1" s="1"/>
  <c r="V432" i="1"/>
  <c r="V1325" i="1"/>
  <c r="O1325" i="1" s="1"/>
  <c r="Q1325" i="1" s="1"/>
  <c r="V770" i="1"/>
  <c r="V1922" i="1"/>
  <c r="V769" i="1"/>
  <c r="V1016" i="1"/>
  <c r="V1974" i="1"/>
  <c r="V1448" i="1"/>
  <c r="V2024" i="1"/>
  <c r="V2650" i="1"/>
  <c r="O2650" i="1" s="1"/>
  <c r="Q2650" i="1" s="1"/>
  <c r="V694" i="1"/>
  <c r="V1109" i="1"/>
  <c r="V2478" i="1"/>
  <c r="V835" i="1"/>
  <c r="V2677" i="1"/>
  <c r="V1804" i="1"/>
  <c r="O1804" i="1" s="1"/>
  <c r="Q1804" i="1" s="1"/>
  <c r="V365" i="1"/>
  <c r="V467" i="1"/>
  <c r="V227" i="1"/>
  <c r="V401" i="1"/>
  <c r="V1676" i="1"/>
  <c r="V1013" i="1"/>
  <c r="V1970" i="1"/>
  <c r="V152" i="1"/>
  <c r="V363" i="1"/>
  <c r="O363" i="1" s="1"/>
  <c r="Q363" i="1" s="1"/>
  <c r="V362" i="1"/>
  <c r="O362" i="1" s="1"/>
  <c r="Q362" i="1" s="1"/>
  <c r="V310" i="1"/>
  <c r="V574" i="1"/>
  <c r="V1207" i="1"/>
  <c r="V1445" i="1"/>
  <c r="V1444" i="1"/>
  <c r="V834" i="1"/>
  <c r="O834" i="1" s="1"/>
  <c r="Q834" i="1" s="1"/>
  <c r="V265" i="1"/>
  <c r="V1317" i="1"/>
  <c r="O1317" i="1" s="1"/>
  <c r="Q1317" i="1" s="1"/>
  <c r="V430" i="1"/>
  <c r="V1554" i="1"/>
  <c r="V1011" i="1"/>
  <c r="V1105" i="1"/>
  <c r="V1010" i="1"/>
  <c r="V2578" i="1"/>
  <c r="V1315" i="1"/>
  <c r="O1315" i="1" s="1"/>
  <c r="Q1315" i="1" s="1"/>
  <c r="V272" i="1"/>
  <c r="V2586" i="1"/>
  <c r="O2586" i="1" s="1"/>
  <c r="Q2586" i="1" s="1"/>
  <c r="V1126" i="1"/>
  <c r="V2552" i="1"/>
  <c r="V2584" i="1"/>
  <c r="V1225" i="1"/>
  <c r="V2255" i="1"/>
  <c r="O2255" i="1" s="1"/>
  <c r="Q2255" i="1" s="1"/>
  <c r="V2394" i="1"/>
  <c r="V1339" i="1"/>
  <c r="V2198" i="1"/>
  <c r="V1337" i="1"/>
  <c r="V528" i="1"/>
  <c r="V2750" i="1"/>
  <c r="V2790" i="1"/>
  <c r="V2033" i="1"/>
  <c r="O2033" i="1" s="1"/>
  <c r="Q2033" i="1" s="1"/>
  <c r="V1581" i="1"/>
  <c r="O1581" i="1" s="1"/>
  <c r="Q1581" i="1" s="1"/>
  <c r="V2313" i="1"/>
  <c r="V139" i="1"/>
  <c r="V1220" i="1"/>
  <c r="V844" i="1"/>
  <c r="V2312" i="1"/>
  <c r="V2311" i="1"/>
  <c r="V2196" i="1"/>
  <c r="O2196" i="1" s="1"/>
  <c r="Q2196" i="1" s="1"/>
  <c r="V1579" i="1"/>
  <c r="O1579" i="1" s="1"/>
  <c r="Q1579" i="1" s="1"/>
  <c r="V634" i="1"/>
  <c r="V476" i="1"/>
  <c r="V208" i="1"/>
  <c r="O208" i="1" s="1"/>
  <c r="Q208" i="1" s="1"/>
  <c r="V1819" i="1"/>
  <c r="V1122" i="1"/>
  <c r="V1030" i="1"/>
  <c r="V207" i="1"/>
  <c r="O207" i="1" s="1"/>
  <c r="Q207" i="1" s="1"/>
  <c r="V1578" i="1"/>
  <c r="O1578" i="1" s="1"/>
  <c r="Q1578" i="1" s="1"/>
  <c r="V2744" i="1"/>
  <c r="V1027" i="1"/>
  <c r="V60" i="1"/>
  <c r="V1120" i="1"/>
  <c r="V2194" i="1"/>
  <c r="V293" i="1"/>
  <c r="V1978" i="1"/>
  <c r="V935" i="1"/>
  <c r="V1218" i="1"/>
  <c r="V2143" i="1"/>
  <c r="V2582" i="1"/>
  <c r="V934" i="1"/>
  <c r="V699" i="1"/>
  <c r="V1930" i="1"/>
  <c r="V2581" i="1"/>
  <c r="O2581" i="1" s="1"/>
  <c r="Q2581" i="1" s="1"/>
  <c r="V839" i="1"/>
  <c r="V2142" i="1"/>
  <c r="V470" i="1"/>
  <c r="V1929" i="1"/>
  <c r="V581" i="1"/>
  <c r="V1020" i="1"/>
  <c r="V1697" i="1"/>
  <c r="V932" i="1"/>
  <c r="V1211" i="1"/>
  <c r="V1568" i="1"/>
  <c r="O1568" i="1" s="1"/>
  <c r="Q1568" i="1" s="1"/>
  <c r="V2652" i="1"/>
  <c r="V1695" i="1"/>
  <c r="O1695" i="1" s="1"/>
  <c r="Q1695" i="1" s="1"/>
  <c r="V1567" i="1"/>
  <c r="V772" i="1"/>
  <c r="V1329" i="1"/>
  <c r="V1692" i="1"/>
  <c r="V1811" i="1"/>
  <c r="V1018" i="1"/>
  <c r="V628" i="1"/>
  <c r="V2516" i="1"/>
  <c r="V367" i="1"/>
  <c r="V1690" i="1"/>
  <c r="V1328" i="1"/>
  <c r="V1326" i="1"/>
  <c r="V2441" i="1"/>
  <c r="V1924" i="1"/>
  <c r="V1450" i="1"/>
  <c r="V2691" i="1"/>
  <c r="V1806" i="1"/>
  <c r="V311" i="1"/>
  <c r="V2025" i="1"/>
  <c r="V2513" i="1"/>
  <c r="O2513" i="1" s="1"/>
  <c r="Q2513" i="1" s="1"/>
  <c r="V402" i="1"/>
  <c r="V929" i="1"/>
  <c r="V2419" i="1"/>
  <c r="V768" i="1"/>
  <c r="V575" i="1"/>
  <c r="V361" i="1"/>
  <c r="V1531" i="1"/>
  <c r="V1417" i="1"/>
  <c r="V2067" i="1"/>
  <c r="V122" i="1"/>
  <c r="O122" i="1" s="1"/>
  <c r="Q122" i="1" s="1"/>
  <c r="V1416" i="1"/>
  <c r="V900" i="1"/>
  <c r="V608" i="1"/>
  <c r="V2613" i="1"/>
  <c r="V22" i="1"/>
  <c r="V2540" i="1"/>
  <c r="V1083" i="1"/>
  <c r="V2014" i="1"/>
  <c r="V2377" i="1"/>
  <c r="V2469" i="1"/>
  <c r="V281" i="1"/>
  <c r="V1862" i="1"/>
  <c r="V1180" i="1"/>
  <c r="V221" i="1"/>
  <c r="V186" i="1"/>
  <c r="V1861" i="1"/>
  <c r="O1861" i="1" s="1"/>
  <c r="Q1861" i="1" s="1"/>
  <c r="V2065" i="1"/>
  <c r="V2434" i="1"/>
  <c r="V425" i="1"/>
  <c r="V816" i="1"/>
  <c r="V815" i="1"/>
  <c r="V2232" i="1"/>
  <c r="V1411" i="1"/>
  <c r="V2755" i="1"/>
  <c r="V2010" i="1"/>
  <c r="V121" i="1"/>
  <c r="V262" i="1"/>
  <c r="V2662" i="1"/>
  <c r="V1410" i="1"/>
  <c r="V454" i="1"/>
  <c r="V2433" i="1"/>
  <c r="V1279" i="1"/>
  <c r="O1279" i="1" s="1"/>
  <c r="Q1279" i="1" s="1"/>
  <c r="V607" i="1"/>
  <c r="V1409" i="1"/>
  <c r="V558" i="1"/>
  <c r="V1529" i="1"/>
  <c r="V1408" i="1"/>
  <c r="V2279" i="1"/>
  <c r="O2279" i="1" s="1"/>
  <c r="Q2279" i="1" s="1"/>
  <c r="V1773" i="1"/>
  <c r="V2409" i="1"/>
  <c r="O2409" i="1" s="1"/>
  <c r="Q2409" i="1" s="1"/>
  <c r="V606" i="1"/>
  <c r="V991" i="1"/>
  <c r="V2374" i="1"/>
  <c r="V1406" i="1"/>
  <c r="V1103" i="1"/>
  <c r="V1313" i="1"/>
  <c r="V1441" i="1"/>
  <c r="V1875" i="1"/>
  <c r="O1875" i="1" s="1"/>
  <c r="Q1875" i="1" s="1"/>
  <c r="V2729" i="1"/>
  <c r="V693" i="1"/>
  <c r="V2243" i="1"/>
  <c r="V1439" i="1"/>
  <c r="V102" i="1"/>
  <c r="V691" i="1"/>
  <c r="O691" i="1" s="1"/>
  <c r="Q691" i="1" s="1"/>
  <c r="V2084" i="1"/>
  <c r="V2023" i="1"/>
  <c r="V2384" i="1"/>
  <c r="V465" i="1"/>
  <c r="V2775" i="1"/>
  <c r="V429" i="1"/>
  <c r="V1669" i="1"/>
  <c r="V830" i="1"/>
  <c r="O830" i="1" s="1"/>
  <c r="Q830" i="1" s="1"/>
  <c r="V2795" i="1"/>
  <c r="V829" i="1"/>
  <c r="O829" i="1" s="1"/>
  <c r="Q829" i="1" s="1"/>
  <c r="V2727" i="1"/>
  <c r="V571" i="1"/>
  <c r="V2185" i="1"/>
  <c r="V2381" i="1"/>
  <c r="V1203" i="1"/>
  <c r="V2022" i="1"/>
  <c r="O2022" i="1" s="1"/>
  <c r="Q2022" i="1" s="1"/>
  <c r="V1796" i="1"/>
  <c r="V1202" i="1"/>
  <c r="V2347" i="1"/>
  <c r="V1550" i="1"/>
  <c r="V2297" i="1"/>
  <c r="V1307" i="1"/>
  <c r="V923" i="1"/>
  <c r="V1548" i="1"/>
  <c r="V464" i="1"/>
  <c r="V1304" i="1"/>
  <c r="V1871" i="1"/>
  <c r="V1666" i="1"/>
  <c r="V1005" i="1"/>
  <c r="V1302" i="1"/>
  <c r="V2135" i="1"/>
  <c r="V264" i="1"/>
  <c r="O264" i="1" s="1"/>
  <c r="Q264" i="1" s="1"/>
  <c r="V2784" i="1"/>
  <c r="O2784" i="1" s="1"/>
  <c r="Q2784" i="1" s="1"/>
  <c r="V919" i="1"/>
  <c r="V398" i="1"/>
  <c r="V1430" i="1"/>
  <c r="V1194" i="1"/>
  <c r="V2413" i="1"/>
  <c r="V1429" i="1"/>
  <c r="V1297" i="1"/>
  <c r="V124" i="1"/>
  <c r="V1428" i="1"/>
  <c r="V688" i="1"/>
  <c r="V826" i="1"/>
  <c r="V2345" i="1"/>
  <c r="V463" i="1"/>
  <c r="V618" i="1"/>
  <c r="V569" i="1"/>
  <c r="O569" i="1" s="1"/>
  <c r="Q569" i="1" s="1"/>
  <c r="V1662" i="1"/>
  <c r="O1662" i="1" s="1"/>
  <c r="Q1662" i="1" s="1"/>
  <c r="V2509" i="1"/>
  <c r="V2545" i="1"/>
  <c r="V2344" i="1"/>
  <c r="V687" i="1"/>
  <c r="V1966" i="1"/>
  <c r="V1003" i="1"/>
  <c r="V123" i="1"/>
  <c r="V2725" i="1"/>
  <c r="V263" i="1"/>
  <c r="V1543" i="1"/>
  <c r="V2239" i="1"/>
  <c r="V2183" i="1"/>
  <c r="V1294" i="1"/>
  <c r="V1542" i="1"/>
  <c r="V2648" i="1"/>
  <c r="O2648" i="1" s="1"/>
  <c r="Q2648" i="1" s="1"/>
  <c r="V1541" i="1"/>
  <c r="O1541" i="1" s="1"/>
  <c r="Q1541" i="1" s="1"/>
  <c r="V616" i="1"/>
  <c r="O616" i="1" s="1"/>
  <c r="Q616" i="1" s="1"/>
  <c r="V1540" i="1"/>
  <c r="V202" i="1"/>
  <c r="V2133" i="1"/>
  <c r="V95" i="1"/>
  <c r="V913" i="1"/>
  <c r="V615" i="1"/>
  <c r="O615" i="1" s="1"/>
  <c r="Q615" i="1" s="1"/>
  <c r="V685" i="1"/>
  <c r="V912" i="1"/>
  <c r="V1913" i="1"/>
  <c r="V1627" i="1"/>
  <c r="V21" i="1"/>
  <c r="V2367" i="1"/>
  <c r="V1511" i="1"/>
  <c r="V1160" i="1"/>
  <c r="V1381" i="1"/>
  <c r="V1755" i="1"/>
  <c r="O1755" i="1" s="1"/>
  <c r="Q1755" i="1" s="1"/>
  <c r="V1752" i="1"/>
  <c r="V1159" i="1"/>
  <c r="V1955" i="1"/>
  <c r="V1748" i="1"/>
  <c r="V1509" i="1"/>
  <c r="V90" i="1"/>
  <c r="V240" i="1"/>
  <c r="V2707" i="1"/>
  <c r="V1746" i="1"/>
  <c r="V968" i="1"/>
  <c r="V2366" i="1"/>
  <c r="V2564" i="1"/>
  <c r="V1156" i="1"/>
  <c r="V599" i="1"/>
  <c r="V2529" i="1"/>
  <c r="V659" i="1"/>
  <c r="V1255" i="1"/>
  <c r="V349" i="1"/>
  <c r="V166" i="1"/>
  <c r="V1059" i="1"/>
  <c r="V1155" i="1"/>
  <c r="V239" i="1"/>
  <c r="V875" i="1"/>
  <c r="V2000" i="1"/>
  <c r="V1377" i="1"/>
  <c r="V1623" i="1"/>
  <c r="V238" i="1"/>
  <c r="V34" i="1"/>
  <c r="V1374" i="1"/>
  <c r="V1373" i="1"/>
  <c r="V965" i="1"/>
  <c r="V1253" i="1"/>
  <c r="V796" i="1"/>
  <c r="V795" i="1"/>
  <c r="V1898" i="1"/>
  <c r="V656" i="1"/>
  <c r="V1745" i="1"/>
  <c r="V1152" i="1"/>
  <c r="V2719" i="1"/>
  <c r="V321" i="1"/>
  <c r="O321" i="1" s="1"/>
  <c r="Q321" i="1" s="1"/>
  <c r="V1151" i="1"/>
  <c r="V2164" i="1"/>
  <c r="V491" i="1"/>
  <c r="V546" i="1"/>
  <c r="V2598" i="1"/>
  <c r="V1622" i="1"/>
  <c r="V2640" i="1"/>
  <c r="V2747" i="1"/>
  <c r="O2747" i="1" s="1"/>
  <c r="Q2747" i="1" s="1"/>
  <c r="V2277" i="1"/>
  <c r="V1404" i="1"/>
  <c r="V990" i="1"/>
  <c r="V120" i="1"/>
  <c r="V2638" i="1"/>
  <c r="V1077" i="1"/>
  <c r="O1077" i="1" s="1"/>
  <c r="Q1077" i="1" s="1"/>
  <c r="V989" i="1"/>
  <c r="O989" i="1" s="1"/>
  <c r="Q989" i="1" s="1"/>
  <c r="V1960" i="1"/>
  <c r="O1960" i="1" s="1"/>
  <c r="Q1960" i="1" s="1"/>
  <c r="V2231" i="1"/>
  <c r="V2177" i="1"/>
  <c r="V988" i="1"/>
  <c r="V1769" i="1"/>
  <c r="V813" i="1"/>
  <c r="V1175" i="1"/>
  <c r="V2812" i="1"/>
  <c r="V305" i="1"/>
  <c r="O305" i="1" s="1"/>
  <c r="Q305" i="1" s="1"/>
  <c r="V2276" i="1"/>
  <c r="V1524" i="1"/>
  <c r="V986" i="1"/>
  <c r="V329" i="1"/>
  <c r="V219" i="1"/>
  <c r="V2605" i="1"/>
  <c r="V100" i="1"/>
  <c r="V2734" i="1"/>
  <c r="O2734" i="1" s="1"/>
  <c r="Q2734" i="1" s="1"/>
  <c r="V1270" i="1"/>
  <c r="V984" i="1"/>
  <c r="V71" i="1"/>
  <c r="V2" i="1"/>
  <c r="V304" i="1"/>
  <c r="V2373" i="1"/>
  <c r="O2373" i="1" s="1"/>
  <c r="Q2373" i="1" s="1"/>
  <c r="V144" i="1"/>
  <c r="V423" i="1"/>
  <c r="O423" i="1" s="1"/>
  <c r="Q423" i="1" s="1"/>
  <c r="V1076" i="1"/>
  <c r="V499" i="1"/>
  <c r="V808" i="1"/>
  <c r="V1857" i="1"/>
  <c r="V92" i="1"/>
  <c r="V669" i="1"/>
  <c r="O669" i="1" s="1"/>
  <c r="Q669" i="1" s="1"/>
  <c r="V1075" i="1"/>
  <c r="V42" i="1"/>
  <c r="V35" i="1"/>
  <c r="V745" i="1"/>
  <c r="V668" i="1"/>
  <c r="V2672" i="1"/>
  <c r="V2227" i="1"/>
  <c r="V2603" i="1"/>
  <c r="O2603" i="1" s="1"/>
  <c r="Q2603" i="1" s="1"/>
  <c r="V2567" i="1"/>
  <c r="O2567" i="1" s="1"/>
  <c r="Q2567" i="1" s="1"/>
  <c r="V326" i="1"/>
  <c r="O326" i="1" s="1"/>
  <c r="Q326" i="1" s="1"/>
  <c r="V1766" i="1"/>
  <c r="V216" i="1"/>
  <c r="V2226" i="1"/>
  <c r="V40" i="1"/>
  <c r="V2602" i="1"/>
  <c r="V119" i="1"/>
  <c r="O119" i="1" s="1"/>
  <c r="Q119" i="1" s="1"/>
  <c r="V2538" i="1"/>
  <c r="V604" i="1"/>
  <c r="V981" i="1"/>
  <c r="V184" i="1"/>
  <c r="V1398" i="1"/>
  <c r="V2461" i="1"/>
  <c r="V2500" i="1"/>
  <c r="V1904" i="1"/>
  <c r="V2332" i="1"/>
  <c r="V666" i="1"/>
  <c r="O666" i="1" s="1"/>
  <c r="Q666" i="1" s="1"/>
  <c r="V1902" i="1"/>
  <c r="V1959" i="1"/>
  <c r="V2431" i="1"/>
  <c r="V2370" i="1"/>
  <c r="V741" i="1"/>
  <c r="V2759" i="1"/>
  <c r="O2759" i="1" s="1"/>
  <c r="Q2759" i="1" s="1"/>
  <c r="V2331" i="1"/>
  <c r="V1168" i="1"/>
  <c r="O1168" i="1" s="1"/>
  <c r="Q1168" i="1" s="1"/>
  <c r="V2601" i="1"/>
  <c r="V1518" i="1"/>
  <c r="V1394" i="1"/>
  <c r="V550" i="1"/>
  <c r="V1166" i="1"/>
  <c r="V1392" i="1"/>
  <c r="O1392" i="1" s="1"/>
  <c r="Q1392" i="1" s="1"/>
  <c r="V183" i="1"/>
  <c r="V1901" i="1"/>
  <c r="O1901" i="1" s="1"/>
  <c r="Q1901" i="1" s="1"/>
  <c r="V1635" i="1"/>
  <c r="V977" i="1"/>
  <c r="V1634" i="1"/>
  <c r="V2660" i="1"/>
  <c r="V1632" i="1"/>
  <c r="V1900" i="1"/>
  <c r="V2368" i="1"/>
  <c r="V736" i="1"/>
  <c r="O736" i="1" s="1"/>
  <c r="Q736" i="1" s="1"/>
  <c r="V1388" i="1"/>
  <c r="V2003" i="1"/>
  <c r="V2121" i="1"/>
  <c r="V974" i="1"/>
  <c r="V1631" i="1"/>
  <c r="V352" i="1"/>
  <c r="V2328" i="1"/>
  <c r="V1630" i="1"/>
  <c r="O1630" i="1" s="1"/>
  <c r="Q1630" i="1" s="1"/>
  <c r="V2056" i="1"/>
  <c r="V389" i="1"/>
  <c r="V2120" i="1"/>
  <c r="V547" i="1"/>
  <c r="V257" i="1"/>
  <c r="V277" i="1"/>
  <c r="O277" i="1" s="1"/>
  <c r="Q277" i="1" s="1"/>
  <c r="V2758" i="1"/>
  <c r="V662" i="1"/>
  <c r="O662" i="1" s="1"/>
  <c r="Q662" i="1" s="1"/>
  <c r="V880" i="1"/>
  <c r="V2565" i="1"/>
  <c r="V2119" i="1"/>
  <c r="V2793" i="1"/>
  <c r="V1162" i="1"/>
  <c r="V2531" i="1"/>
  <c r="O2531" i="1" s="1"/>
  <c r="Q2531" i="1" s="1"/>
  <c r="V2221" i="1"/>
  <c r="V351" i="1"/>
  <c r="V970" i="1"/>
  <c r="V2635" i="1"/>
  <c r="V1064" i="1"/>
  <c r="V969" i="1"/>
  <c r="V1382" i="1"/>
  <c r="V1852" i="1"/>
  <c r="O1852" i="1" s="1"/>
  <c r="Q1852" i="1" s="1"/>
  <c r="V1626" i="1"/>
  <c r="V1756" i="1"/>
  <c r="O1756" i="1" s="1"/>
  <c r="Q1756" i="1" s="1"/>
  <c r="V1510" i="1"/>
  <c r="V1754" i="1"/>
  <c r="V1751" i="1"/>
  <c r="V1258" i="1"/>
  <c r="V1158" i="1"/>
  <c r="V2708" i="1"/>
  <c r="V2218" i="1"/>
  <c r="V1747" i="1"/>
  <c r="O1747" i="1" s="1"/>
  <c r="Q1747" i="1" s="1"/>
  <c r="V2427" i="1"/>
  <c r="V602" i="1"/>
  <c r="V660" i="1"/>
  <c r="V1849" i="1"/>
  <c r="V1624" i="1"/>
  <c r="V601" i="1"/>
  <c r="V600" i="1"/>
  <c r="V1257" i="1"/>
  <c r="O1257" i="1" s="1"/>
  <c r="Q1257" i="1" s="1"/>
  <c r="V70" i="1"/>
  <c r="V967" i="1"/>
  <c r="V167" i="1"/>
  <c r="V658" i="1"/>
  <c r="V730" i="1"/>
  <c r="V1378" i="1"/>
  <c r="O1378" i="1" s="1"/>
  <c r="Q1378" i="1" s="1"/>
  <c r="V1254" i="1"/>
  <c r="V728" i="1"/>
  <c r="V966" i="1"/>
  <c r="V657" i="1"/>
  <c r="V11" i="1"/>
  <c r="V1503" i="1"/>
  <c r="V874" i="1"/>
  <c r="V2706" i="1"/>
  <c r="O2706" i="1" s="1"/>
  <c r="Q2706" i="1" s="1"/>
  <c r="V80" i="1"/>
  <c r="O80" i="1" s="1"/>
  <c r="Q80" i="1" s="1"/>
  <c r="V1502" i="1"/>
  <c r="V1153" i="1"/>
  <c r="V2765" i="1"/>
  <c r="V2695" i="1"/>
  <c r="V2052" i="1"/>
  <c r="V89" i="1"/>
  <c r="V2365" i="1"/>
  <c r="V1370" i="1"/>
  <c r="O1370" i="1" s="1"/>
  <c r="Q1370" i="1" s="1"/>
  <c r="V1952" i="1"/>
  <c r="V654" i="1"/>
  <c r="V872" i="1"/>
  <c r="V2457" i="1"/>
  <c r="V794" i="1"/>
  <c r="V182" i="1"/>
  <c r="V545" i="1"/>
  <c r="V88" i="1"/>
  <c r="O88" i="1" s="1"/>
  <c r="Q88" i="1" s="1"/>
  <c r="V544" i="1"/>
  <c r="V428" i="1"/>
  <c r="V684" i="1"/>
  <c r="V1867" i="1"/>
  <c r="V2663" i="1"/>
  <c r="V2341" i="1"/>
  <c r="O2341" i="1" s="1"/>
  <c r="Q2341" i="1" s="1"/>
  <c r="V1538" i="1"/>
  <c r="V758" i="1"/>
  <c r="V613" i="1"/>
  <c r="V2379" i="1"/>
  <c r="V224" i="1"/>
  <c r="V334" i="1"/>
  <c r="V461" i="1"/>
  <c r="V2289" i="1"/>
  <c r="V427" i="1"/>
  <c r="V460" i="1"/>
  <c r="V910" i="1"/>
  <c r="V2436" i="1"/>
  <c r="V1537" i="1"/>
  <c r="V999" i="1"/>
  <c r="V2287" i="1"/>
  <c r="V333" i="1"/>
  <c r="V306" i="1"/>
  <c r="O306" i="1" s="1"/>
  <c r="Q306" i="1" s="1"/>
  <c r="V2233" i="1"/>
  <c r="V908" i="1"/>
  <c r="V285" i="1"/>
  <c r="V1422" i="1"/>
  <c r="V394" i="1"/>
  <c r="V2286" i="1"/>
  <c r="V94" i="1"/>
  <c r="V997" i="1"/>
  <c r="V1185" i="1"/>
  <c r="V458" i="1"/>
  <c r="V2700" i="1"/>
  <c r="V2544" i="1"/>
  <c r="V2799" i="1"/>
  <c r="V2674" i="1"/>
  <c r="V906" i="1"/>
  <c r="V1419" i="1"/>
  <c r="V2070" i="1"/>
  <c r="O2070" i="1" s="1"/>
  <c r="Q2070" i="1" s="1"/>
  <c r="V1086" i="1"/>
  <c r="V1780" i="1"/>
  <c r="V1418" i="1"/>
  <c r="V2542" i="1"/>
  <c r="V66" i="1"/>
  <c r="V995" i="1"/>
  <c r="O995" i="1" s="1"/>
  <c r="Q995" i="1" s="1"/>
  <c r="V426" i="1"/>
  <c r="V1085" i="1"/>
  <c r="O1085" i="1" s="1"/>
  <c r="Q1085" i="1" s="1"/>
  <c r="V222" i="1"/>
  <c r="V903" i="1"/>
  <c r="V187" i="1"/>
  <c r="V2068" i="1"/>
  <c r="V171" i="1"/>
  <c r="V1284" i="1"/>
  <c r="O1284" i="1" s="1"/>
  <c r="Q1284" i="1" s="1"/>
  <c r="V457" i="1"/>
  <c r="V2783" i="1"/>
  <c r="O2783" i="1" s="1"/>
  <c r="Q2783" i="1" s="1"/>
  <c r="V1084" i="1"/>
  <c r="V2339" i="1"/>
  <c r="V2066" i="1"/>
  <c r="V1777" i="1"/>
  <c r="V2612" i="1"/>
  <c r="V508" i="1"/>
  <c r="V1650" i="1"/>
  <c r="V2571" i="1"/>
  <c r="O2571" i="1" s="1"/>
  <c r="Q2571" i="1" s="1"/>
  <c r="V818" i="1"/>
  <c r="V898" i="1"/>
  <c r="V506" i="1"/>
  <c r="V1648" i="1"/>
  <c r="V2468" i="1"/>
  <c r="V2767" i="1"/>
  <c r="V2467" i="1"/>
  <c r="V2839" i="1"/>
  <c r="O2839" i="1" s="1"/>
  <c r="Q2839" i="1" s="1"/>
  <c r="V1414" i="1"/>
  <c r="V200" i="1"/>
  <c r="V2376" i="1"/>
  <c r="V2504" i="1"/>
  <c r="V1646" i="1"/>
  <c r="V2163" i="1"/>
  <c r="V2528" i="1"/>
  <c r="V419" i="1"/>
  <c r="V215" i="1"/>
  <c r="V724" i="1"/>
  <c r="V2161" i="1"/>
  <c r="V489" i="1"/>
  <c r="V1057" i="1"/>
  <c r="V256" i="1"/>
  <c r="V869" i="1"/>
  <c r="V1620" i="1"/>
  <c r="O1620" i="1" s="1"/>
  <c r="Q1620" i="1" s="1"/>
  <c r="V2267" i="1"/>
  <c r="V1619" i="1"/>
  <c r="V214" i="1"/>
  <c r="V723" i="1"/>
  <c r="V542" i="1"/>
  <c r="V867" i="1"/>
  <c r="V2780" i="1"/>
  <c r="V790" i="1"/>
  <c r="V1740" i="1"/>
  <c r="V789" i="1"/>
  <c r="V2792" i="1"/>
  <c r="V540" i="1"/>
  <c r="V2779" i="1"/>
  <c r="V1146" i="1"/>
  <c r="V1895" i="1"/>
  <c r="O1895" i="1" s="1"/>
  <c r="Q1895" i="1" s="1"/>
  <c r="V1251" i="1"/>
  <c r="V1361" i="1"/>
  <c r="V597" i="1"/>
  <c r="V1894" i="1"/>
  <c r="V2158" i="1"/>
  <c r="V1739" i="1"/>
  <c r="V384" i="1"/>
  <c r="V1738" i="1"/>
  <c r="O1738" i="1" s="1"/>
  <c r="Q1738" i="1" s="1"/>
  <c r="V649" i="1"/>
  <c r="V1498" i="1"/>
  <c r="V2798" i="1"/>
  <c r="V721" i="1"/>
  <c r="V1893" i="1"/>
  <c r="V1842" i="1"/>
  <c r="O1842" i="1" s="1"/>
  <c r="Q1842" i="1" s="1"/>
  <c r="V1249" i="1"/>
  <c r="V596" i="1"/>
  <c r="V2110" i="1"/>
  <c r="O2110" i="1" s="1"/>
  <c r="Q2110" i="1" s="1"/>
  <c r="V785" i="1"/>
  <c r="V784" i="1"/>
  <c r="V2453" i="1"/>
  <c r="V1053" i="1"/>
  <c r="V2363" i="1"/>
  <c r="V39" i="1"/>
  <c r="V2109" i="1"/>
  <c r="V255" i="1"/>
  <c r="O255" i="1" s="1"/>
  <c r="Q255" i="1" s="1"/>
  <c r="V2657" i="1"/>
  <c r="V2764" i="1"/>
  <c r="V720" i="1"/>
  <c r="V2362" i="1"/>
  <c r="V1358" i="1"/>
  <c r="V648" i="1"/>
  <c r="V647" i="1"/>
  <c r="V2212" i="1"/>
  <c r="O2212" i="1" s="1"/>
  <c r="Q2212" i="1" s="1"/>
  <c r="V2425" i="1"/>
  <c r="V2263" i="1"/>
  <c r="V595" i="1"/>
  <c r="V2106" i="1"/>
  <c r="V1245" i="1"/>
  <c r="V2104" i="1"/>
  <c r="V1606" i="1"/>
  <c r="V1494" i="1"/>
  <c r="V2360" i="1"/>
  <c r="V133" i="1"/>
  <c r="V2359" i="1"/>
  <c r="V2630" i="1"/>
  <c r="V2451" i="1"/>
  <c r="V1051" i="1"/>
  <c r="V106" i="1"/>
  <c r="O106" i="1" s="1"/>
  <c r="Q106" i="1" s="1"/>
  <c r="V2424" i="1"/>
  <c r="V16" i="1"/>
  <c r="V953" i="1"/>
  <c r="V300" i="1"/>
  <c r="V2757" i="1"/>
  <c r="V783" i="1"/>
  <c r="V2810" i="1"/>
  <c r="V2763" i="1"/>
  <c r="V963" i="1"/>
  <c r="V1368" i="1"/>
  <c r="V445" i="1"/>
  <c r="V2782" i="1"/>
  <c r="V1366" i="1"/>
  <c r="V792" i="1"/>
  <c r="V1845" i="1"/>
  <c r="O1845" i="1" s="1"/>
  <c r="Q1845" i="1" s="1"/>
  <c r="V1743" i="1"/>
  <c r="O1743" i="1" s="1"/>
  <c r="Q1743" i="1" s="1"/>
  <c r="V2456" i="1"/>
  <c r="V2562" i="1"/>
  <c r="V962" i="1"/>
  <c r="V2595" i="1"/>
  <c r="V2112" i="1"/>
  <c r="V1365" i="1"/>
  <c r="V1843" i="1"/>
  <c r="V164" i="1"/>
  <c r="O164" i="1" s="1"/>
  <c r="Q164" i="1" s="1"/>
  <c r="V866" i="1"/>
  <c r="V2455" i="1"/>
  <c r="V2326" i="1"/>
  <c r="V415" i="1"/>
  <c r="V1616" i="1"/>
  <c r="V541" i="1"/>
  <c r="V1997" i="1"/>
  <c r="O1997" i="1" s="1"/>
  <c r="Q1997" i="1" s="1"/>
  <c r="V865" i="1"/>
  <c r="O865" i="1" s="1"/>
  <c r="Q865" i="1" s="1"/>
  <c r="V1951" i="1"/>
  <c r="V1056" i="1"/>
  <c r="V1363" i="1"/>
  <c r="V959" i="1"/>
  <c r="V1055" i="1"/>
  <c r="V788" i="1"/>
  <c r="V2324" i="1"/>
  <c r="O2324" i="1" s="1"/>
  <c r="Q2324" i="1" s="1"/>
  <c r="V2560" i="1"/>
  <c r="O2560" i="1" s="1"/>
  <c r="Q2560" i="1" s="1"/>
  <c r="V650" i="1"/>
  <c r="V2215" i="1"/>
  <c r="V2265" i="1"/>
  <c r="V181" i="1"/>
  <c r="V2527" i="1"/>
  <c r="V319" i="1"/>
  <c r="V2049" i="1"/>
  <c r="O2049" i="1" s="1"/>
  <c r="Q2049" i="1" s="1"/>
  <c r="V1737" i="1"/>
  <c r="V2264" i="1"/>
  <c r="V2323" i="1"/>
  <c r="V1614" i="1"/>
  <c r="V2717" i="1"/>
  <c r="V2048" i="1"/>
  <c r="V443" i="1"/>
  <c r="O443" i="1" s="1"/>
  <c r="Q443" i="1" s="1"/>
  <c r="V163" i="1"/>
  <c r="V1052" i="1"/>
  <c r="O1052" i="1" s="1"/>
  <c r="Q1052" i="1" s="1"/>
  <c r="V442" i="1"/>
  <c r="V1247" i="1"/>
  <c r="V2633" i="1"/>
  <c r="V2108" i="1"/>
  <c r="V107" i="1"/>
  <c r="V486" i="1"/>
  <c r="V2047" i="1"/>
  <c r="O2047" i="1" s="1"/>
  <c r="Q2047" i="1" s="1"/>
  <c r="V2155" i="1"/>
  <c r="O2155" i="1" s="1"/>
  <c r="Q2155" i="1" s="1"/>
  <c r="V956" i="1"/>
  <c r="V1611" i="1"/>
  <c r="V1994" i="1"/>
  <c r="V1947" i="1"/>
  <c r="V1246" i="1"/>
  <c r="V1609" i="1"/>
  <c r="V1608" i="1"/>
  <c r="O1608" i="1" s="1"/>
  <c r="Q1608" i="1" s="1"/>
  <c r="V2105" i="1"/>
  <c r="O2105" i="1" s="1"/>
  <c r="Q2105" i="1" s="1"/>
  <c r="V2153" i="1"/>
  <c r="V955" i="1"/>
  <c r="V954" i="1"/>
  <c r="V9" i="1"/>
  <c r="V1144" i="1"/>
  <c r="V2656" i="1"/>
  <c r="V2401" i="1"/>
  <c r="O2401" i="1" s="1"/>
  <c r="Q2401" i="1" s="1"/>
  <c r="V441" i="1"/>
  <c r="O441" i="1" s="1"/>
  <c r="Q441" i="1" s="1"/>
  <c r="V485" i="1"/>
  <c r="V538" i="1"/>
  <c r="V381" i="1"/>
  <c r="V161" i="1"/>
  <c r="V645" i="1"/>
  <c r="V1354" i="1"/>
  <c r="V1049" i="1"/>
  <c r="V2423" i="1"/>
  <c r="O2423" i="1" s="1"/>
  <c r="Q2423" i="1" s="1"/>
  <c r="V1603" i="1"/>
  <c r="V1353" i="1"/>
  <c r="V1943" i="1"/>
  <c r="V1491" i="1"/>
  <c r="V2524" i="1"/>
  <c r="V6" i="1"/>
  <c r="V1242" i="1"/>
  <c r="V1490" i="1"/>
  <c r="O1490" i="1" s="1"/>
  <c r="Q1490" i="1" s="1"/>
  <c r="V1838" i="1"/>
  <c r="V1142" i="1"/>
  <c r="V1836" i="1"/>
  <c r="V1835" i="1"/>
  <c r="V2738" i="1"/>
  <c r="V1834" i="1"/>
  <c r="V2828" i="1"/>
  <c r="V2207" i="1"/>
  <c r="O2207" i="1" s="1"/>
  <c r="Q2207" i="1" s="1"/>
  <c r="V862" i="1"/>
  <c r="O862" i="1" s="1"/>
  <c r="Q862" i="1" s="1"/>
  <c r="V1832" i="1"/>
  <c r="V594" i="1"/>
  <c r="V1046" i="1"/>
  <c r="V716" i="1"/>
  <c r="V2737" i="1"/>
  <c r="V2523" i="1"/>
  <c r="V254" i="1"/>
  <c r="O254" i="1" s="1"/>
  <c r="Q254" i="1" s="1"/>
  <c r="V79" i="1"/>
  <c r="O79" i="1" s="1"/>
  <c r="Q79" i="1" s="1"/>
  <c r="V118" i="1"/>
  <c r="V2627" i="1"/>
  <c r="V1045" i="1"/>
  <c r="V440" i="1"/>
  <c r="V861" i="1"/>
  <c r="V951" i="1"/>
  <c r="V160" i="1"/>
  <c r="O160" i="1" s="1"/>
  <c r="Q160" i="1" s="1"/>
  <c r="V644" i="1"/>
  <c r="V197" i="1"/>
  <c r="V2827" i="1"/>
  <c r="V2102" i="1"/>
  <c r="V2831" i="1"/>
  <c r="V2655" i="1"/>
  <c r="V859" i="1"/>
  <c r="V1829" i="1"/>
  <c r="O1829" i="1" s="1"/>
  <c r="Q1829" i="1" s="1"/>
  <c r="V63" i="1"/>
  <c r="O63" i="1" s="1"/>
  <c r="Q63" i="1" s="1"/>
  <c r="V950" i="1"/>
  <c r="O950" i="1" s="1"/>
  <c r="Q950" i="1" s="1"/>
  <c r="V1348" i="1"/>
  <c r="V2206" i="1"/>
  <c r="V1347" i="1"/>
  <c r="V1346" i="1"/>
  <c r="V1596" i="1"/>
  <c r="V1135" i="1"/>
  <c r="O1135" i="1" s="1"/>
  <c r="Q1135" i="1" s="1"/>
  <c r="V949" i="1"/>
  <c r="O949" i="1" s="1"/>
  <c r="Q949" i="1" s="1"/>
  <c r="V856" i="1"/>
  <c r="V2101" i="1"/>
  <c r="V346" i="1"/>
  <c r="V2669" i="1"/>
  <c r="V159" i="1"/>
  <c r="V2489" i="1"/>
  <c r="V2203" i="1"/>
  <c r="V482" i="1"/>
  <c r="V2683" i="1"/>
  <c r="V532" i="1"/>
  <c r="V2042" i="1"/>
  <c r="V1235" i="1"/>
  <c r="V2770" i="1"/>
  <c r="V2732" i="1"/>
  <c r="O2732" i="1" s="1"/>
  <c r="Q2732" i="1" s="1"/>
  <c r="V782" i="1"/>
  <c r="O782" i="1" s="1"/>
  <c r="Q782" i="1" s="1"/>
  <c r="V1482" i="1"/>
  <c r="V2039" i="1"/>
  <c r="V1481" i="1"/>
  <c r="V1233" i="1"/>
  <c r="V2488" i="1"/>
  <c r="V1591" i="1"/>
  <c r="V531" i="1"/>
  <c r="V1231" i="1"/>
  <c r="O1231" i="1" s="1"/>
  <c r="Q1231" i="1" s="1"/>
  <c r="V1989" i="1"/>
  <c r="V2588" i="1"/>
  <c r="V1720" i="1"/>
  <c r="V1589" i="1"/>
  <c r="V1821" i="1"/>
  <c r="V274" i="1"/>
  <c r="V130" i="1"/>
  <c r="V5" i="1"/>
  <c r="O5" i="1" s="1"/>
  <c r="Q5" i="1" s="1"/>
  <c r="V852" i="1"/>
  <c r="V1476" i="1"/>
  <c r="V344" i="1"/>
  <c r="V480" i="1"/>
  <c r="V253" i="1"/>
  <c r="V1130" i="1"/>
  <c r="V1128" i="1"/>
  <c r="V2355" i="1"/>
  <c r="O2355" i="1" s="1"/>
  <c r="Q2355" i="1" s="1"/>
  <c r="V1042" i="1"/>
  <c r="O1042" i="1" s="1"/>
  <c r="Q1042" i="1" s="1"/>
  <c r="V2199" i="1"/>
  <c r="V1735" i="1"/>
  <c r="V2807" i="1"/>
  <c r="V1734" i="1"/>
  <c r="V1601" i="1"/>
  <c r="V717" i="1"/>
  <c r="O717" i="1" s="1"/>
  <c r="Q717" i="1" s="1"/>
  <c r="V2801" i="1"/>
  <c r="V1141" i="1"/>
  <c r="V1047" i="1"/>
  <c r="V1488" i="1"/>
  <c r="V2322" i="1"/>
  <c r="V1600" i="1"/>
  <c r="V1487" i="1"/>
  <c r="V97" i="1"/>
  <c r="O97" i="1" s="1"/>
  <c r="Q97" i="1" s="1"/>
  <c r="V1599" i="1"/>
  <c r="V2823" i="1"/>
  <c r="V1350" i="1"/>
  <c r="O1350" i="1" s="1"/>
  <c r="Q1350" i="1" s="1"/>
  <c r="V299" i="1"/>
  <c r="V298" i="1"/>
  <c r="V1486" i="1"/>
  <c r="V2626" i="1"/>
  <c r="V714" i="1"/>
  <c r="O714" i="1" s="1"/>
  <c r="Q714" i="1" s="1"/>
  <c r="V96" i="1"/>
  <c r="V1831" i="1"/>
  <c r="V535" i="1"/>
  <c r="O535" i="1" s="1"/>
  <c r="Q535" i="1" s="1"/>
  <c r="V1598" i="1"/>
  <c r="V117" i="1"/>
  <c r="V1729" i="1"/>
  <c r="V196" i="1"/>
  <c r="V2043" i="1"/>
  <c r="V533" i="1"/>
  <c r="V1830" i="1"/>
  <c r="V712" i="1"/>
  <c r="O712" i="1" s="1"/>
  <c r="Q712" i="1" s="1"/>
  <c r="V2400" i="1"/>
  <c r="V858" i="1"/>
  <c r="V2753" i="1"/>
  <c r="V1239" i="1"/>
  <c r="V857" i="1"/>
  <c r="O857" i="1" s="1"/>
  <c r="Q857" i="1" s="1"/>
  <c r="V1137" i="1"/>
  <c r="V1136" i="1"/>
  <c r="V412" i="1"/>
  <c r="O412" i="1" s="1"/>
  <c r="Q412" i="1" s="1"/>
  <c r="V2522" i="1"/>
  <c r="V1484" i="1"/>
  <c r="V1828" i="1"/>
  <c r="V1483" i="1"/>
  <c r="V711" i="1"/>
  <c r="V1723" i="1"/>
  <c r="O1723" i="1" s="1"/>
  <c r="Q1723" i="1" s="1"/>
  <c r="V643" i="1"/>
  <c r="V315" i="1"/>
  <c r="O315" i="1" s="1"/>
  <c r="Q315" i="1" s="1"/>
  <c r="V438" i="1"/>
  <c r="V1043" i="1"/>
  <c r="V1236" i="1"/>
  <c r="V2654" i="1"/>
  <c r="V2099" i="1"/>
  <c r="V2041" i="1"/>
  <c r="V1722" i="1"/>
  <c r="V1827" i="1"/>
  <c r="O1827" i="1" s="1"/>
  <c r="Q1827" i="1" s="1"/>
  <c r="V2149" i="1"/>
  <c r="V854" i="1"/>
  <c r="V1480" i="1"/>
  <c r="V296" i="1"/>
  <c r="V2257" i="1"/>
  <c r="V1721" i="1"/>
  <c r="V2038" i="1"/>
  <c r="V411" i="1"/>
  <c r="V1825" i="1"/>
  <c r="V1824" i="1"/>
  <c r="V409" i="1"/>
  <c r="V1823" i="1"/>
  <c r="V481" i="1"/>
  <c r="O481" i="1" s="1"/>
  <c r="Q481" i="1" s="1"/>
  <c r="V2037" i="1"/>
  <c r="V2319" i="1"/>
  <c r="V2521" i="1"/>
  <c r="V2553" i="1"/>
  <c r="V1988" i="1"/>
  <c r="V2398" i="1"/>
  <c r="V1343" i="1"/>
  <c r="V946" i="1"/>
  <c r="O946" i="1" s="1"/>
  <c r="Q946" i="1" s="1"/>
  <c r="V2752" i="1"/>
  <c r="V273" i="1"/>
  <c r="V1718" i="1"/>
  <c r="O1718" i="1" s="1"/>
  <c r="Q1718" i="1" s="1"/>
  <c r="V479" i="1"/>
  <c r="V1987" i="1"/>
  <c r="V1179" i="1"/>
  <c r="V992" i="1"/>
  <c r="V1178" i="1"/>
  <c r="V814" i="1"/>
  <c r="V505" i="1"/>
  <c r="V2503" i="1"/>
  <c r="V897" i="1"/>
  <c r="V2180" i="1"/>
  <c r="V2824" i="1"/>
  <c r="V2009" i="1"/>
  <c r="V1278" i="1"/>
  <c r="O1278" i="1" s="1"/>
  <c r="Q1278" i="1" s="1"/>
  <c r="V1530" i="1"/>
  <c r="V2610" i="1"/>
  <c r="V2126" i="1"/>
  <c r="V2410" i="1"/>
  <c r="W1474" i="1"/>
  <c r="Y1474" i="1" s="1"/>
  <c r="W2751" i="1"/>
  <c r="Y2751" i="1" s="1"/>
  <c r="W1229" i="1"/>
  <c r="Y1229" i="1" s="1"/>
  <c r="W944" i="1"/>
  <c r="Y944" i="1" s="1"/>
  <c r="W2097" i="1"/>
  <c r="W1986" i="1"/>
  <c r="Y1986" i="1" s="1"/>
  <c r="W709" i="1"/>
  <c r="Y709" i="1" s="1"/>
  <c r="W1342" i="1"/>
  <c r="Y1342" i="1" s="1"/>
  <c r="W708" i="1"/>
  <c r="W1715" i="1"/>
  <c r="Y1715" i="1" s="1"/>
  <c r="W2315" i="1"/>
  <c r="Y2315" i="1" s="1"/>
  <c r="W942" i="1"/>
  <c r="Y942" i="1" s="1"/>
  <c r="W1341" i="1"/>
  <c r="W2095" i="1"/>
  <c r="W2034" i="1"/>
  <c r="Y2034" i="1" s="1"/>
  <c r="W2835" i="1"/>
  <c r="Y2835" i="1" s="1"/>
  <c r="W707" i="1"/>
  <c r="W1712" i="1"/>
  <c r="Y1712" i="1" s="1"/>
  <c r="W941" i="1"/>
  <c r="Y941" i="1" s="1"/>
  <c r="W1224" i="1"/>
  <c r="Y1224" i="1" s="1"/>
  <c r="W1223" i="1"/>
  <c r="Y1223" i="1" s="1"/>
  <c r="W1710" i="1"/>
  <c r="Y1710" i="1" s="1"/>
  <c r="W2354" i="1"/>
  <c r="Y2354" i="1" s="1"/>
  <c r="W2393" i="1"/>
  <c r="Y2393" i="1" s="1"/>
  <c r="W2551" i="1"/>
  <c r="Y2551" i="1" s="1"/>
  <c r="W1984" i="1"/>
  <c r="Y1984" i="1" s="1"/>
  <c r="W1221" i="1"/>
  <c r="Y1221" i="1" s="1"/>
  <c r="W637" i="1"/>
  <c r="Y637" i="1" s="1"/>
  <c r="W2485" i="1"/>
  <c r="W1583" i="1"/>
  <c r="Y1583" i="1" s="1"/>
  <c r="W1125" i="1"/>
  <c r="Y1125" i="1" s="1"/>
  <c r="W178" i="1"/>
  <c r="Y178" i="1" s="1"/>
  <c r="W2800" i="1"/>
  <c r="Y2800" i="1" s="1"/>
  <c r="W777" i="1"/>
  <c r="Y777" i="1" s="1"/>
  <c r="W636" i="1"/>
  <c r="Y636" i="1" s="1"/>
  <c r="W1336" i="1"/>
  <c r="W635" i="1"/>
  <c r="Y635" i="1" s="1"/>
  <c r="W1035" i="1"/>
  <c r="Y1035" i="1" s="1"/>
  <c r="W271" i="1"/>
  <c r="Y271" i="1" s="1"/>
  <c r="W295" i="1"/>
  <c r="Y295" i="1" s="1"/>
  <c r="W270" i="1"/>
  <c r="W195" i="1"/>
  <c r="Y195" i="1" s="1"/>
  <c r="W1936" i="1"/>
  <c r="Y1936" i="1" s="1"/>
  <c r="V2375" i="1"/>
  <c r="O2375" i="1" s="1"/>
  <c r="Q2375" i="1" s="1"/>
  <c r="V2609" i="1"/>
  <c r="O2609" i="1" s="1"/>
  <c r="Q2609" i="1" s="1"/>
  <c r="V170" i="1"/>
  <c r="O170" i="1" s="1"/>
  <c r="Q170" i="1" s="1"/>
  <c r="V452" i="1"/>
  <c r="V748" i="1"/>
  <c r="V1079" i="1"/>
  <c r="V1276" i="1"/>
  <c r="V674" i="1"/>
  <c r="V1274" i="1"/>
  <c r="V2007" i="1"/>
  <c r="V556" i="1"/>
  <c r="O556" i="1" s="1"/>
  <c r="Q556" i="1" s="1"/>
  <c r="V1273" i="1"/>
  <c r="V2639" i="1"/>
  <c r="V892" i="1"/>
  <c r="V32" i="1"/>
  <c r="V1176" i="1"/>
  <c r="V1772" i="1"/>
  <c r="V1770" i="1"/>
  <c r="O1770" i="1" s="1"/>
  <c r="Q1770" i="1" s="1"/>
  <c r="V2336" i="1"/>
  <c r="O2336" i="1" s="1"/>
  <c r="Q2336" i="1" s="1"/>
  <c r="V1271" i="1"/>
  <c r="V393" i="1"/>
  <c r="V812" i="1"/>
  <c r="V1525" i="1"/>
  <c r="V101" i="1"/>
  <c r="V671" i="1"/>
  <c r="V4" i="1"/>
  <c r="V17" i="1"/>
  <c r="O17" i="1" s="1"/>
  <c r="Q17" i="1" s="1"/>
  <c r="V2175" i="1"/>
  <c r="V2698" i="1"/>
  <c r="V1907" i="1"/>
  <c r="V59" i="1"/>
  <c r="V605" i="1"/>
  <c r="V93" i="1"/>
  <c r="O93" i="1" s="1"/>
  <c r="Q93" i="1" s="1"/>
  <c r="V65" i="1"/>
  <c r="O65" i="1" s="1"/>
  <c r="Q65" i="1" s="1"/>
  <c r="V261" i="1"/>
  <c r="O261" i="1" s="1"/>
  <c r="Q261" i="1" s="1"/>
  <c r="V2275" i="1"/>
  <c r="V145" i="1"/>
  <c r="V810" i="1"/>
  <c r="V218" i="1"/>
  <c r="V2568" i="1"/>
  <c r="V169" i="1"/>
  <c r="V31" i="1"/>
  <c r="O31" i="1" s="1"/>
  <c r="Q31" i="1" s="1"/>
  <c r="V1269" i="1"/>
  <c r="O1269" i="1" s="1"/>
  <c r="Q1269" i="1" s="1"/>
  <c r="V2636" i="1"/>
  <c r="V498" i="1"/>
  <c r="V392" i="1"/>
  <c r="V99" i="1"/>
  <c r="V354" i="1"/>
  <c r="V1073" i="1"/>
  <c r="O1073" i="1" s="1"/>
  <c r="Q1073" i="1" s="1"/>
  <c r="V1072" i="1"/>
  <c r="O1072" i="1" s="1"/>
  <c r="Q1072" i="1" s="1"/>
  <c r="V2059" i="1"/>
  <c r="V41" i="1"/>
  <c r="V1767" i="1"/>
  <c r="V353" i="1"/>
  <c r="V551" i="1"/>
  <c r="V327" i="1"/>
  <c r="O327" i="1" s="1"/>
  <c r="Q327" i="1" s="1"/>
  <c r="V109" i="1"/>
  <c r="V422" i="1"/>
  <c r="O422" i="1" s="1"/>
  <c r="Q422" i="1" s="1"/>
  <c r="W1979" i="1"/>
  <c r="Y1979" i="1" s="1"/>
  <c r="W138" i="1"/>
  <c r="Y138" i="1" s="1"/>
  <c r="W1935" i="1"/>
  <c r="Y1935" i="1" s="1"/>
  <c r="W478" i="1"/>
  <c r="W194" i="1"/>
  <c r="Y194" i="1" s="1"/>
  <c r="W115" i="1"/>
  <c r="Y115" i="1" s="1"/>
  <c r="W527" i="1"/>
  <c r="Y527" i="1" s="1"/>
  <c r="W1707" i="1"/>
  <c r="Y1707" i="1" s="1"/>
  <c r="W1123" i="1"/>
  <c r="W586" i="1"/>
  <c r="Y586" i="1" s="1"/>
  <c r="W475" i="1"/>
  <c r="Y475" i="1" s="1"/>
  <c r="W61" i="1"/>
  <c r="Y61" i="1" s="1"/>
  <c r="W369" i="1"/>
  <c r="Y369" i="1" s="1"/>
  <c r="W1465" i="1"/>
  <c r="Y1465" i="1" s="1"/>
  <c r="W2195" i="1"/>
  <c r="Y2195" i="1" s="1"/>
  <c r="W633" i="1"/>
  <c r="W294" i="1"/>
  <c r="Y294" i="1" s="1"/>
  <c r="W1818" i="1"/>
  <c r="Y1818" i="1" s="1"/>
  <c r="W702" i="1"/>
  <c r="Y702" i="1" s="1"/>
  <c r="W2830" i="1"/>
  <c r="Y2830" i="1" s="1"/>
  <c r="W1028" i="1"/>
  <c r="Y1028" i="1" s="1"/>
  <c r="W473" i="1"/>
  <c r="Y473" i="1" s="1"/>
  <c r="W2031" i="1"/>
  <c r="Y2031" i="1" s="1"/>
  <c r="W2668" i="1"/>
  <c r="W2310" i="1"/>
  <c r="W523" i="1"/>
  <c r="Y523" i="1" s="1"/>
  <c r="W2653" i="1"/>
  <c r="Y2653" i="1" s="1"/>
  <c r="W232" i="1"/>
  <c r="Y232" i="1" s="1"/>
  <c r="W584" i="1"/>
  <c r="Y584" i="1" s="1"/>
  <c r="W1118" i="1"/>
  <c r="Y1118" i="1" s="1"/>
  <c r="W1462" i="1"/>
  <c r="Y1462" i="1" s="1"/>
  <c r="W2421" i="1"/>
  <c r="W156" i="1"/>
  <c r="Y156" i="1" s="1"/>
  <c r="W472" i="1"/>
  <c r="Y472" i="1" s="1"/>
  <c r="W49" i="1"/>
  <c r="Y49" i="1" s="1"/>
  <c r="W269" i="1"/>
  <c r="W1573" i="1"/>
  <c r="Y1573" i="1" s="1"/>
  <c r="W2308" i="1"/>
  <c r="Y2308" i="1" s="1"/>
  <c r="W2445" i="1"/>
  <c r="Y2445" i="1" s="1"/>
  <c r="W2193" i="1"/>
  <c r="W1216" i="1"/>
  <c r="Y1216" i="1" s="1"/>
  <c r="W2306" i="1"/>
  <c r="Y2306" i="1" s="1"/>
  <c r="W2030" i="1"/>
  <c r="Y2030" i="1" s="1"/>
  <c r="W2444" i="1"/>
  <c r="W2250" i="1"/>
  <c r="Y2250" i="1" s="1"/>
  <c r="W1571" i="1"/>
  <c r="Y1571" i="1" s="1"/>
  <c r="W2483" i="1"/>
  <c r="Y2483" i="1" s="1"/>
  <c r="W1977" i="1"/>
  <c r="W1214" i="1"/>
  <c r="Y1214" i="1" s="1"/>
  <c r="W1213" i="1"/>
  <c r="Y1213" i="1" s="1"/>
  <c r="W1570" i="1"/>
  <c r="Y1570" i="1" s="1"/>
  <c r="W2141" i="1"/>
  <c r="Y2141" i="1" s="1"/>
  <c r="W2090" i="1"/>
  <c r="Y2090" i="1" s="1"/>
  <c r="W582" i="1"/>
  <c r="Y582" i="1" s="1"/>
  <c r="W1021" i="1"/>
  <c r="Y1021" i="1" s="1"/>
  <c r="W2743" i="1"/>
  <c r="Y2743" i="1" s="1"/>
  <c r="W1928" i="1"/>
  <c r="Y1928" i="1" s="1"/>
  <c r="W2443" i="1"/>
  <c r="Y2443" i="1" s="1"/>
  <c r="W2089" i="1"/>
  <c r="Y2089" i="1" s="1"/>
  <c r="W520" i="1"/>
  <c r="Y520" i="1" s="1"/>
  <c r="W774" i="1"/>
  <c r="Y774" i="1" s="1"/>
  <c r="W580" i="1"/>
  <c r="Y580" i="1" s="1"/>
  <c r="W2548" i="1"/>
  <c r="Y2548" i="1" s="1"/>
  <c r="W697" i="1"/>
  <c r="Y697" i="1" s="1"/>
  <c r="W68" i="1"/>
  <c r="W579" i="1"/>
  <c r="Y579" i="1" s="1"/>
  <c r="W292" i="1"/>
  <c r="Y292" i="1" s="1"/>
  <c r="W578" i="1"/>
  <c r="W67" i="1"/>
  <c r="Y67" i="1" s="1"/>
  <c r="W577" i="1"/>
  <c r="Y577" i="1" s="1"/>
  <c r="W2518" i="1"/>
  <c r="Y2518" i="1" s="1"/>
  <c r="W1694" i="1"/>
  <c r="W2797" i="1"/>
  <c r="Y2797" i="1" s="1"/>
  <c r="W2087" i="1"/>
  <c r="Y2087" i="1" s="1"/>
  <c r="W2302" i="1"/>
  <c r="Y2302" i="1" s="1"/>
  <c r="W1019" i="1"/>
  <c r="W1810" i="1"/>
  <c r="Y1810" i="1" s="1"/>
  <c r="W1883" i="1"/>
  <c r="Y1883" i="1" s="1"/>
  <c r="W1564" i="1"/>
  <c r="Y1564" i="1" s="1"/>
  <c r="W1112" i="1"/>
  <c r="W837" i="1"/>
  <c r="W2515" i="1"/>
  <c r="Y2515" i="1" s="1"/>
  <c r="W2547" i="1"/>
  <c r="Y2547" i="1" s="1"/>
  <c r="W2826" i="1"/>
  <c r="Y2826" i="1" s="1"/>
  <c r="W2247" i="1"/>
  <c r="Y2247" i="1" s="1"/>
  <c r="W1561" i="1"/>
  <c r="Y1561" i="1" s="1"/>
  <c r="W340" i="1"/>
  <c r="Y340" i="1" s="1"/>
  <c r="W403" i="1"/>
  <c r="Y403" i="1" s="1"/>
  <c r="W2352" i="1"/>
  <c r="Y2352" i="1" s="1"/>
  <c r="W1559" i="1"/>
  <c r="Y1559" i="1" s="1"/>
  <c r="W2796" i="1"/>
  <c r="Y2796" i="1" s="1"/>
  <c r="W2546" i="1"/>
  <c r="Y2546" i="1" s="1"/>
  <c r="W1687" i="1"/>
  <c r="Y1687" i="1" s="1"/>
  <c r="W366" i="1"/>
  <c r="Y366" i="1" s="1"/>
  <c r="W231" i="1"/>
  <c r="Y231" i="1" s="1"/>
  <c r="W1017" i="1"/>
  <c r="Y1017" i="1" s="1"/>
  <c r="W2386" i="1"/>
  <c r="Y2386" i="1" s="1"/>
  <c r="W1685" i="1"/>
  <c r="Y1685" i="1" s="1"/>
  <c r="W2806" i="1"/>
  <c r="Y2806" i="1" s="1"/>
  <c r="W2514" i="1"/>
  <c r="W930" i="1"/>
  <c r="Y930" i="1" s="1"/>
  <c r="W2789" i="1"/>
  <c r="Y2789" i="1" s="1"/>
  <c r="W205" i="1"/>
  <c r="Y205" i="1" s="1"/>
  <c r="W1449" i="1"/>
  <c r="Y1449" i="1" s="1"/>
  <c r="W1682" i="1"/>
  <c r="W625" i="1"/>
  <c r="Y625" i="1" s="1"/>
  <c r="W2085" i="1"/>
  <c r="Y2085" i="1" s="1"/>
  <c r="W2244" i="1"/>
  <c r="W2678" i="1"/>
  <c r="Y2678" i="1" s="1"/>
  <c r="W1805" i="1"/>
  <c r="Y1805" i="1" s="1"/>
  <c r="W229" i="1"/>
  <c r="Y229" i="1" s="1"/>
  <c r="W2385" i="1"/>
  <c r="Y2385" i="1" s="1"/>
  <c r="W767" i="1"/>
  <c r="W1557" i="1"/>
  <c r="Y1557" i="1" s="1"/>
  <c r="W928" i="1"/>
  <c r="Y928" i="1" s="1"/>
  <c r="W128" i="1"/>
  <c r="Y128" i="1" s="1"/>
  <c r="W1973" i="1"/>
  <c r="Y1973" i="1" s="1"/>
  <c r="W43" i="1"/>
  <c r="Y43" i="1" s="1"/>
  <c r="W1447" i="1"/>
  <c r="Y1447" i="1" s="1"/>
  <c r="W175" i="1"/>
  <c r="Y175" i="1" s="1"/>
  <c r="W1803" i="1"/>
  <c r="Y1803" i="1" s="1"/>
  <c r="W1015" i="1"/>
  <c r="Y1015" i="1" s="1"/>
  <c r="W112" i="1"/>
  <c r="Y112" i="1" s="1"/>
  <c r="W1321" i="1"/>
  <c r="Y1321" i="1" s="1"/>
  <c r="W1014" i="1"/>
  <c r="Y1014" i="1" s="1"/>
  <c r="W2351" i="1"/>
  <c r="Y2351" i="1" s="1"/>
  <c r="W1971" i="1"/>
  <c r="Y1971" i="1" s="1"/>
  <c r="W1107" i="1"/>
  <c r="Y1107" i="1" s="1"/>
  <c r="W1106" i="1"/>
  <c r="Y1106" i="1" s="1"/>
  <c r="W1673" i="1"/>
  <c r="Y1673" i="1" s="1"/>
  <c r="W174" i="1"/>
  <c r="Y174" i="1" s="1"/>
  <c r="W267" i="1"/>
  <c r="W517" i="1"/>
  <c r="Y517" i="1" s="1"/>
  <c r="W2511" i="1"/>
  <c r="Y2511" i="1" s="1"/>
  <c r="W573" i="1"/>
  <c r="Y573" i="1" s="1"/>
  <c r="W926" i="1"/>
  <c r="Y926" i="1" s="1"/>
  <c r="W400" i="1"/>
  <c r="Y400" i="1" s="1"/>
  <c r="W1919" i="1"/>
  <c r="Y1919" i="1" s="1"/>
  <c r="W431" i="1"/>
  <c r="Y431" i="1" s="1"/>
  <c r="W1206" i="1"/>
  <c r="W288" i="1"/>
  <c r="Y288" i="1" s="1"/>
  <c r="W516" i="1"/>
  <c r="Y516" i="1" s="1"/>
  <c r="W2350" i="1"/>
  <c r="Y2350" i="1" s="1"/>
  <c r="W126" i="1"/>
  <c r="W111" i="1"/>
  <c r="Y111" i="1" s="1"/>
  <c r="W1009" i="1"/>
  <c r="Y1009" i="1" s="1"/>
  <c r="W1969" i="1"/>
  <c r="Y1969" i="1" s="1"/>
  <c r="W1799" i="1"/>
  <c r="Y1799" i="1" s="1"/>
  <c r="W1876" i="1"/>
  <c r="Y1876" i="1" s="1"/>
  <c r="W2741" i="1"/>
  <c r="Y2741" i="1" s="1"/>
  <c r="W514" i="1"/>
  <c r="Y514" i="1" s="1"/>
  <c r="W2348" i="1"/>
  <c r="W2418" i="1"/>
  <c r="Y2418" i="1" s="1"/>
  <c r="W338" i="1"/>
  <c r="Y338" i="1" s="1"/>
  <c r="W1553" i="1"/>
  <c r="Y1553" i="1" s="1"/>
  <c r="W2475" i="1"/>
  <c r="Y2475" i="1" s="1"/>
  <c r="W1100" i="1"/>
  <c r="Y1100" i="1" s="1"/>
  <c r="W925" i="1"/>
  <c r="Y925" i="1" s="1"/>
  <c r="W2186" i="1"/>
  <c r="Y2186" i="1" s="1"/>
  <c r="W360" i="1"/>
  <c r="W2728" i="1"/>
  <c r="Y2728" i="1" s="1"/>
  <c r="W2383" i="1"/>
  <c r="Y2383" i="1" s="1"/>
  <c r="W1311" i="1"/>
  <c r="Y1311" i="1" s="1"/>
  <c r="W2825" i="1"/>
  <c r="W1551" i="1"/>
  <c r="Y1551" i="1" s="1"/>
  <c r="W336" i="1"/>
  <c r="Y336" i="1" s="1"/>
  <c r="W763" i="1"/>
  <c r="Y763" i="1" s="1"/>
  <c r="W2473" i="1"/>
  <c r="W1310" i="1"/>
  <c r="Y1310" i="1" s="1"/>
  <c r="W2082" i="1"/>
  <c r="Y2082" i="1" s="1"/>
  <c r="W359" i="1"/>
  <c r="Y359" i="1" s="1"/>
  <c r="W1436" i="1"/>
  <c r="W2415" i="1"/>
  <c r="Y2415" i="1" s="1"/>
  <c r="W2080" i="1"/>
  <c r="Y2080" i="1" s="1"/>
  <c r="W1201" i="1"/>
  <c r="Y1201" i="1" s="1"/>
  <c r="W1872" i="1"/>
  <c r="W2665" i="1"/>
  <c r="Y2665" i="1" s="1"/>
  <c r="W1434" i="1"/>
  <c r="Y1434" i="1" s="1"/>
  <c r="W1306" i="1"/>
  <c r="Y1306" i="1" s="1"/>
  <c r="W2711" i="1"/>
  <c r="Y2711" i="1" s="1"/>
  <c r="W1547" i="1"/>
  <c r="Y1547" i="1" s="1"/>
  <c r="W619" i="1"/>
  <c r="Y619" i="1" s="1"/>
  <c r="W2136" i="1"/>
  <c r="Y2136" i="1" s="1"/>
  <c r="W1303" i="1"/>
  <c r="Y1303" i="1" s="1"/>
  <c r="W1665" i="1"/>
  <c r="Y1665" i="1" s="1"/>
  <c r="W2240" i="1"/>
  <c r="Y2240" i="1" s="1"/>
  <c r="W1301" i="1"/>
  <c r="Y1301" i="1" s="1"/>
  <c r="W2295" i="1"/>
  <c r="Y2295" i="1" s="1"/>
  <c r="W921" i="1"/>
  <c r="Y921" i="1" s="1"/>
  <c r="W920" i="1"/>
  <c r="Y920" i="1" s="1"/>
  <c r="W1546" i="1"/>
  <c r="Y1546" i="1" s="1"/>
  <c r="W1793" i="1"/>
  <c r="Y1793" i="1" s="1"/>
  <c r="W2380" i="1"/>
  <c r="Y2380" i="1" s="1"/>
  <c r="W2294" i="1"/>
  <c r="Y2294" i="1" s="1"/>
  <c r="W827" i="1"/>
  <c r="Y827" i="1" s="1"/>
  <c r="W2472" i="1"/>
  <c r="W512" i="1"/>
  <c r="Y512" i="1" s="1"/>
  <c r="W1545" i="1"/>
  <c r="Y1545" i="1" s="1"/>
  <c r="W8" i="1"/>
  <c r="Y8" i="1" s="1"/>
  <c r="W2293" i="1"/>
  <c r="W1869" i="1"/>
  <c r="Y1869" i="1" s="1"/>
  <c r="W570" i="1"/>
  <c r="Y570" i="1" s="1"/>
  <c r="W2439" i="1"/>
  <c r="Y2439" i="1" s="1"/>
  <c r="W1664" i="1"/>
  <c r="W824" i="1"/>
  <c r="Y824" i="1" s="1"/>
  <c r="W918" i="1"/>
  <c r="Y918" i="1" s="1"/>
  <c r="W2073" i="1"/>
  <c r="Y2073" i="1" s="1"/>
  <c r="W762" i="1"/>
  <c r="W172" i="1"/>
  <c r="Y172" i="1" s="1"/>
  <c r="W686" i="1"/>
  <c r="Y686" i="1" s="1"/>
  <c r="W2072" i="1"/>
  <c r="Y2072" i="1" s="1"/>
  <c r="W2617" i="1"/>
  <c r="Y2617" i="1" s="1"/>
  <c r="W1295" i="1"/>
  <c r="Y1295" i="1" s="1"/>
  <c r="W2760" i="1"/>
  <c r="Y2760" i="1" s="1"/>
  <c r="W2774" i="1"/>
  <c r="Y2774" i="1" s="1"/>
  <c r="W761" i="1"/>
  <c r="W760" i="1"/>
  <c r="Y760" i="1" s="1"/>
  <c r="W2649" i="1"/>
  <c r="Y2649" i="1" s="1"/>
  <c r="W14" i="1"/>
  <c r="Y14" i="1" s="1"/>
  <c r="W2134" i="1"/>
  <c r="Y2134" i="1" s="1"/>
  <c r="W1661" i="1"/>
  <c r="Y1661" i="1" s="1"/>
  <c r="W2575" i="1"/>
  <c r="Y2575" i="1" s="1"/>
  <c r="W1191" i="1"/>
  <c r="Y1191" i="1" s="1"/>
  <c r="W51" i="1"/>
  <c r="W358" i="1"/>
  <c r="Y358" i="1" s="1"/>
  <c r="W914" i="1"/>
  <c r="Y914" i="1" s="1"/>
  <c r="W357" i="1"/>
  <c r="Y357" i="1" s="1"/>
  <c r="W248" i="1"/>
  <c r="W511" i="1"/>
  <c r="Y511" i="1" s="1"/>
  <c r="W1292" i="1"/>
  <c r="Y1292" i="1" s="1"/>
  <c r="W2412" i="1"/>
  <c r="Y2412" i="1" s="1"/>
  <c r="W1094" i="1"/>
  <c r="W568" i="1"/>
  <c r="Y568" i="1" s="1"/>
  <c r="W191" i="1"/>
  <c r="Y191" i="1" s="1"/>
  <c r="W1659" i="1"/>
  <c r="Y1659" i="1" s="1"/>
  <c r="W2573" i="1"/>
  <c r="W1189" i="1"/>
  <c r="Y1189" i="1" s="1"/>
  <c r="W2071" i="1"/>
  <c r="Y2071" i="1" s="1"/>
  <c r="W683" i="1"/>
  <c r="Y683" i="1" s="1"/>
  <c r="W1290" i="1"/>
  <c r="W911" i="1"/>
  <c r="Y911" i="1" s="1"/>
  <c r="W567" i="1"/>
  <c r="Y567" i="1" s="1"/>
  <c r="W1289" i="1"/>
  <c r="Y1289" i="1" s="1"/>
  <c r="W1657" i="1"/>
  <c r="Y1657" i="1" s="1"/>
  <c r="W756" i="1"/>
  <c r="Y756" i="1" s="1"/>
  <c r="W2235" i="1"/>
  <c r="Y2235" i="1" s="1"/>
  <c r="W1656" i="1"/>
  <c r="Y1656" i="1" s="1"/>
  <c r="W2288" i="1"/>
  <c r="W1088" i="1"/>
  <c r="Y1088" i="1" s="1"/>
  <c r="W1000" i="1"/>
  <c r="Y1000" i="1" s="1"/>
  <c r="W1965" i="1"/>
  <c r="Y1965" i="1" s="1"/>
  <c r="W1866" i="1"/>
  <c r="Y1866" i="1" s="1"/>
  <c r="W1912" i="1"/>
  <c r="Y1912" i="1" s="1"/>
  <c r="W909" i="1"/>
  <c r="Y909" i="1" s="1"/>
  <c r="W2234" i="1"/>
  <c r="Y2234" i="1" s="1"/>
  <c r="W2132" i="1"/>
  <c r="Y2132" i="1" s="1"/>
  <c r="W1287" i="1"/>
  <c r="Y1287" i="1" s="1"/>
  <c r="W1655" i="1"/>
  <c r="Y1655" i="1" s="1"/>
  <c r="W1783" i="1"/>
  <c r="Y1783" i="1" s="1"/>
  <c r="W1286" i="1"/>
  <c r="W1186" i="1"/>
  <c r="Y1186" i="1" s="1"/>
  <c r="W1653" i="1"/>
  <c r="Y1653" i="1" s="1"/>
  <c r="W1782" i="1"/>
  <c r="Y1782" i="1" s="1"/>
  <c r="W1184" i="1"/>
  <c r="W2813" i="1"/>
  <c r="Y2813" i="1" s="1"/>
  <c r="W2833" i="1"/>
  <c r="Y2833" i="1" s="1"/>
  <c r="W1534" i="1"/>
  <c r="Y1534" i="1" s="1"/>
  <c r="W755" i="1"/>
  <c r="W1285" i="1"/>
  <c r="Y1285" i="1" s="1"/>
  <c r="W905" i="1"/>
  <c r="Y905" i="1" s="1"/>
  <c r="W754" i="1"/>
  <c r="Y754" i="1" s="1"/>
  <c r="W1781" i="1"/>
  <c r="W510" i="1"/>
  <c r="Y510" i="1" s="1"/>
  <c r="W2015" i="1"/>
  <c r="Y2015" i="1" s="1"/>
  <c r="W2840" i="1"/>
  <c r="Y2840" i="1" s="1"/>
  <c r="W564" i="1"/>
  <c r="Y564" i="1" s="1"/>
  <c r="W12" i="1"/>
  <c r="Y12" i="1" s="1"/>
  <c r="W563" i="1"/>
  <c r="Y563" i="1" s="1"/>
  <c r="W1651" i="1"/>
  <c r="Y1651" i="1" s="1"/>
  <c r="W562" i="1"/>
  <c r="W2435" i="1"/>
  <c r="Y2435" i="1" s="1"/>
  <c r="W1962" i="1"/>
  <c r="Y1962" i="1" s="1"/>
  <c r="W509" i="1"/>
  <c r="Y509" i="1" s="1"/>
  <c r="W1778" i="1"/>
  <c r="Y1778" i="1" s="1"/>
  <c r="W1961" i="1"/>
  <c r="Y1961" i="1" s="1"/>
  <c r="W902" i="1"/>
  <c r="Y902" i="1" s="1"/>
  <c r="W901" i="1"/>
  <c r="Y901" i="1" s="1"/>
  <c r="W2572" i="1"/>
  <c r="W2129" i="1"/>
  <c r="Y2129" i="1" s="1"/>
  <c r="W2688" i="1"/>
  <c r="Y2688" i="1" s="1"/>
  <c r="W2709" i="1"/>
  <c r="Y2709" i="1" s="1"/>
  <c r="W2645" i="1"/>
  <c r="W899" i="1"/>
  <c r="Y899" i="1" s="1"/>
  <c r="W2378" i="1"/>
  <c r="Y2378" i="1" s="1"/>
  <c r="W1909" i="1"/>
  <c r="Y1909" i="1" s="1"/>
  <c r="W678" i="1"/>
  <c r="W507" i="1"/>
  <c r="Y507" i="1" s="1"/>
  <c r="W2570" i="1"/>
  <c r="Y2570" i="1" s="1"/>
  <c r="W1649" i="1"/>
  <c r="Y1649" i="1" s="1"/>
  <c r="W456" i="1"/>
  <c r="W1647" i="1"/>
  <c r="Y1647" i="1" s="1"/>
  <c r="W676" i="1"/>
  <c r="Y676" i="1" s="1"/>
  <c r="W1908" i="1"/>
  <c r="Y1908" i="1" s="1"/>
  <c r="W2644" i="1"/>
  <c r="Y2644" i="1" s="1"/>
  <c r="W1283" i="1"/>
  <c r="Y1283" i="1" s="1"/>
  <c r="W2699" i="1"/>
  <c r="Y2699" i="1" s="1"/>
  <c r="W1282" i="1"/>
  <c r="Y1282" i="1" s="1"/>
  <c r="W2466" i="1"/>
  <c r="Y2466" i="1" s="1"/>
  <c r="W1412" i="1"/>
  <c r="Y1412" i="1" s="1"/>
  <c r="W33" i="1"/>
  <c r="Y33" i="1" s="1"/>
  <c r="W2064" i="1"/>
  <c r="Y2064" i="1" s="1"/>
  <c r="W1860" i="1"/>
  <c r="W2611" i="1"/>
  <c r="Y2611" i="1" s="1"/>
  <c r="W749" i="1"/>
  <c r="Y749" i="1" s="1"/>
  <c r="W560" i="1"/>
  <c r="Y560" i="1" s="1"/>
  <c r="W1280" i="1"/>
  <c r="Y1280" i="1" s="1"/>
  <c r="W2642" i="1"/>
  <c r="Y2642" i="1" s="1"/>
  <c r="W2569" i="1"/>
  <c r="Y2569" i="1" s="1"/>
  <c r="W453" i="1"/>
  <c r="Y453" i="1" s="1"/>
  <c r="W2641" i="1"/>
  <c r="W675" i="1"/>
  <c r="Y675" i="1" s="1"/>
  <c r="W2008" i="1"/>
  <c r="Y2008" i="1" s="1"/>
  <c r="W1775" i="1"/>
  <c r="Y1775" i="1" s="1"/>
  <c r="W2465" i="1"/>
  <c r="W1774" i="1"/>
  <c r="Y1774" i="1" s="1"/>
  <c r="W2062" i="1"/>
  <c r="Y2062" i="1" s="1"/>
  <c r="W1645" i="1"/>
  <c r="Y1645" i="1" s="1"/>
  <c r="W1407" i="1"/>
  <c r="W894" i="1"/>
  <c r="Y894" i="1" s="1"/>
  <c r="W1078" i="1"/>
  <c r="Y1078" i="1" s="1"/>
  <c r="W1405" i="1"/>
  <c r="Y1405" i="1" s="1"/>
  <c r="W2608" i="1"/>
  <c r="W2125" i="1"/>
  <c r="Y2125" i="1" s="1"/>
  <c r="W2607" i="1"/>
  <c r="Y2607" i="1" s="1"/>
  <c r="W2337" i="1"/>
  <c r="Y2337" i="1" s="1"/>
  <c r="W893" i="1"/>
  <c r="W673" i="1"/>
  <c r="Y673" i="1" s="1"/>
  <c r="W1644" i="1"/>
  <c r="Y1644" i="1" s="1"/>
  <c r="W2606" i="1"/>
  <c r="Y2606" i="1" s="1"/>
  <c r="W2178" i="1"/>
  <c r="Y2178" i="1" s="1"/>
  <c r="W1403" i="1"/>
  <c r="Y1403" i="1" s="1"/>
  <c r="V325" i="1"/>
  <c r="V1906" i="1"/>
  <c r="V2124" i="1"/>
  <c r="O2124" i="1" s="1"/>
  <c r="Q2124" i="1" s="1"/>
  <c r="V243" i="1"/>
  <c r="V1640" i="1"/>
  <c r="V744" i="1"/>
  <c r="V2172" i="1"/>
  <c r="V1267" i="1"/>
  <c r="V1522" i="1"/>
  <c r="V2057" i="1"/>
  <c r="V2371" i="1"/>
  <c r="O2371" i="1" s="1"/>
  <c r="Q2371" i="1" s="1"/>
  <c r="V1266" i="1"/>
  <c r="V1765" i="1"/>
  <c r="V1170" i="1"/>
  <c r="V1764" i="1"/>
  <c r="V1521" i="1"/>
  <c r="V2687" i="1"/>
  <c r="V1169" i="1"/>
  <c r="V1395" i="1"/>
  <c r="O1395" i="1" s="1"/>
  <c r="Q1395" i="1" s="1"/>
  <c r="V807" i="1"/>
  <c r="O807" i="1" s="1"/>
  <c r="Q807" i="1" s="1"/>
  <c r="V1763" i="1"/>
  <c r="V497" i="1"/>
  <c r="V740" i="1"/>
  <c r="V324" i="1"/>
  <c r="V1762" i="1"/>
  <c r="V1167" i="1"/>
  <c r="O1167" i="1" s="1"/>
  <c r="Q1167" i="1" s="1"/>
  <c r="V323" i="1"/>
  <c r="V2746" i="1"/>
  <c r="O2746" i="1" s="1"/>
  <c r="Q2746" i="1" s="1"/>
  <c r="V664" i="1"/>
  <c r="V2170" i="1"/>
  <c r="V1265" i="1"/>
  <c r="O1265" i="1" s="1"/>
  <c r="Q1265" i="1" s="1"/>
  <c r="V805" i="1"/>
  <c r="V976" i="1"/>
  <c r="V1633" i="1"/>
  <c r="V1759" i="1"/>
  <c r="O1759" i="1" s="1"/>
  <c r="Q1759" i="1" s="1"/>
  <c r="V1165" i="1"/>
  <c r="O1165" i="1" s="1"/>
  <c r="Q1165" i="1" s="1"/>
  <c r="V1390" i="1"/>
  <c r="V2535" i="1"/>
  <c r="V1068" i="1"/>
  <c r="V1387" i="1"/>
  <c r="V303" i="1"/>
  <c r="V975" i="1"/>
  <c r="V135" i="1"/>
  <c r="V882" i="1"/>
  <c r="O882" i="1" s="1"/>
  <c r="Q882" i="1" s="1"/>
  <c r="V1956" i="1"/>
  <c r="V2498" i="1"/>
  <c r="V973" i="1"/>
  <c r="V1066" i="1"/>
  <c r="V2429" i="1"/>
  <c r="V2271" i="1"/>
  <c r="V2223" i="1"/>
  <c r="V2222" i="1"/>
  <c r="O2222" i="1" s="1"/>
  <c r="Q2222" i="1" s="1"/>
  <c r="V2460" i="1"/>
  <c r="V241" i="1"/>
  <c r="V972" i="1"/>
  <c r="V2532" i="1"/>
  <c r="V1385" i="1"/>
  <c r="V1513" i="1"/>
  <c r="O1513" i="1" s="1"/>
  <c r="Q1513" i="1" s="1"/>
  <c r="V46" i="1"/>
  <c r="V168" i="1"/>
  <c r="V803" i="1"/>
  <c r="V2818" i="1"/>
  <c r="V1512" i="1"/>
  <c r="V1853" i="1"/>
  <c r="V2167" i="1"/>
  <c r="V2055" i="1"/>
  <c r="O2055" i="1" s="1"/>
  <c r="Q2055" i="1" s="1"/>
  <c r="V1383" i="1"/>
  <c r="V2001" i="1"/>
  <c r="O2001" i="1" s="1"/>
  <c r="Q2001" i="1" s="1"/>
  <c r="V1260" i="1"/>
  <c r="V1757" i="1"/>
  <c r="V1625" i="1"/>
  <c r="V1259" i="1"/>
  <c r="V2219" i="1"/>
  <c r="V2116" i="1"/>
  <c r="V1749" i="1"/>
  <c r="V2495" i="1"/>
  <c r="O2495" i="1" s="1"/>
  <c r="Q2495" i="1" s="1"/>
  <c r="V2269" i="1"/>
  <c r="V2458" i="1"/>
  <c r="V1157" i="1"/>
  <c r="V1850" i="1"/>
  <c r="V1379" i="1"/>
  <c r="V878" i="1"/>
  <c r="O878" i="1" s="1"/>
  <c r="Q878" i="1" s="1"/>
  <c r="V801" i="1"/>
  <c r="V1507" i="1"/>
  <c r="V877" i="1"/>
  <c r="V1505" i="1"/>
  <c r="V1061" i="1"/>
  <c r="V876" i="1"/>
  <c r="V1256" i="1"/>
  <c r="V799" i="1"/>
  <c r="O799" i="1" s="1"/>
  <c r="Q799" i="1" s="1"/>
  <c r="V798" i="1"/>
  <c r="V302" i="1"/>
  <c r="O302" i="1" s="1"/>
  <c r="Q302" i="1" s="1"/>
  <c r="V276" i="1"/>
  <c r="V1848" i="1"/>
  <c r="V2115" i="1"/>
  <c r="V1954" i="1"/>
  <c r="V1999" i="1"/>
  <c r="V1376" i="1"/>
  <c r="O1376" i="1" s="1"/>
  <c r="Q1376" i="1" s="1"/>
  <c r="V1375" i="1"/>
  <c r="V385" i="1"/>
  <c r="O385" i="1" s="1"/>
  <c r="Q385" i="1" s="1"/>
  <c r="V446" i="1"/>
  <c r="V142" i="1"/>
  <c r="V1953" i="1"/>
  <c r="V873" i="1"/>
  <c r="V2658" i="1"/>
  <c r="V492" i="1"/>
  <c r="O492" i="1" s="1"/>
  <c r="Q492" i="1" s="1"/>
  <c r="V2494" i="1"/>
  <c r="V1371" i="1"/>
  <c r="V2694" i="1"/>
  <c r="V655" i="1"/>
  <c r="V2051" i="1"/>
  <c r="V2599" i="1"/>
  <c r="V1846" i="1"/>
  <c r="V1150" i="1"/>
  <c r="O1150" i="1" s="1"/>
  <c r="Q1150" i="1" s="1"/>
  <c r="V420" i="1"/>
  <c r="V2493" i="1"/>
  <c r="V725" i="1"/>
  <c r="V165" i="1"/>
  <c r="W1272" i="1"/>
  <c r="W330" i="1"/>
  <c r="Y330" i="1" s="1"/>
  <c r="W987" i="1"/>
  <c r="Y987" i="1" s="1"/>
  <c r="W1643" i="1"/>
  <c r="Y1643" i="1" s="1"/>
  <c r="W2006" i="1"/>
  <c r="Y2006" i="1" s="1"/>
  <c r="W424" i="1"/>
  <c r="Y424" i="1" s="1"/>
  <c r="W147" i="1"/>
  <c r="Y147" i="1" s="1"/>
  <c r="W280" i="1"/>
  <c r="Y280" i="1" s="1"/>
  <c r="W555" i="1"/>
  <c r="Y555" i="1" s="1"/>
  <c r="W48" i="1"/>
  <c r="Y48" i="1" s="1"/>
  <c r="W220" i="1"/>
  <c r="Y220" i="1" s="1"/>
  <c r="W110" i="1"/>
  <c r="Y110" i="1" s="1"/>
  <c r="W328" i="1"/>
  <c r="Y328" i="1" s="1"/>
  <c r="W146" i="1"/>
  <c r="Y146" i="1" s="1"/>
  <c r="W553" i="1"/>
  <c r="Y553" i="1" s="1"/>
  <c r="W279" i="1"/>
  <c r="Y279" i="1" s="1"/>
  <c r="W7" i="1"/>
  <c r="Y7" i="1" s="1"/>
  <c r="W2637" i="1"/>
  <c r="Y2637" i="1" s="1"/>
  <c r="W450" i="1"/>
  <c r="Y450" i="1" s="1"/>
  <c r="W747" i="1"/>
  <c r="Y747" i="1" s="1"/>
  <c r="W501" i="1"/>
  <c r="Y501" i="1" s="1"/>
  <c r="W3" i="1"/>
  <c r="Y3" i="1" s="1"/>
  <c r="W890" i="1"/>
  <c r="Y890" i="1" s="1"/>
  <c r="W1642" i="1"/>
  <c r="Y1642" i="1" s="1"/>
  <c r="W500" i="1"/>
  <c r="W670" i="1"/>
  <c r="Y670" i="1" s="1"/>
  <c r="W889" i="1"/>
  <c r="Y889" i="1" s="1"/>
  <c r="W50" i="1"/>
  <c r="Y50" i="1" s="1"/>
  <c r="W888" i="1"/>
  <c r="Y888" i="1" s="1"/>
  <c r="W449" i="1"/>
  <c r="Y449" i="1" s="1"/>
  <c r="W1074" i="1"/>
  <c r="Y1074" i="1" s="1"/>
  <c r="W1171" i="1"/>
  <c r="Y1171" i="1" s="1"/>
  <c r="W1641" i="1"/>
  <c r="Y1641" i="1" s="1"/>
  <c r="W2228" i="1"/>
  <c r="Y2228" i="1" s="1"/>
  <c r="W2604" i="1"/>
  <c r="Y2604" i="1" s="1"/>
  <c r="W982" i="1"/>
  <c r="Y982" i="1" s="1"/>
  <c r="W1400" i="1"/>
  <c r="Y1400" i="1" s="1"/>
  <c r="W217" i="1"/>
  <c r="W278" i="1"/>
  <c r="Y278" i="1" s="1"/>
  <c r="W1399" i="1"/>
  <c r="Y1399" i="1" s="1"/>
  <c r="W390" i="1"/>
  <c r="W886" i="1"/>
  <c r="Y886" i="1" s="1"/>
  <c r="W1071" i="1"/>
  <c r="Y1071" i="1" s="1"/>
  <c r="W2671" i="1"/>
  <c r="Y2671" i="1" s="1"/>
  <c r="W2432" i="1"/>
  <c r="Y2432" i="1" s="1"/>
  <c r="W98" i="1"/>
  <c r="Y98" i="1" s="1"/>
  <c r="W2372" i="1"/>
  <c r="Y2372" i="1" s="1"/>
  <c r="W2721" i="1"/>
  <c r="Y2721" i="1" s="1"/>
  <c r="W667" i="1"/>
  <c r="W1638" i="1"/>
  <c r="Y1638" i="1" s="1"/>
  <c r="W1856" i="1"/>
  <c r="Y1856" i="1" s="1"/>
  <c r="W2537" i="1"/>
  <c r="Y2537" i="1" s="1"/>
  <c r="W2720" i="1"/>
  <c r="Y2720" i="1" s="1"/>
  <c r="W1397" i="1"/>
  <c r="W885" i="1"/>
  <c r="Y885" i="1" s="1"/>
  <c r="W1903" i="1"/>
  <c r="Y1903" i="1" s="1"/>
  <c r="W1069" i="1"/>
  <c r="Y1069" i="1" s="1"/>
  <c r="W1396" i="1"/>
  <c r="Y1396" i="1" s="1"/>
  <c r="W742" i="1"/>
  <c r="Y742" i="1" s="1"/>
  <c r="W980" i="1"/>
  <c r="Y980" i="1" s="1"/>
  <c r="W1519" i="1"/>
  <c r="Y1519" i="1" s="1"/>
  <c r="W806" i="1"/>
  <c r="W448" i="1"/>
  <c r="Y448" i="1" s="1"/>
  <c r="W2123" i="1"/>
  <c r="Y2123" i="1" s="1"/>
  <c r="W1855" i="1"/>
  <c r="Y1855" i="1" s="1"/>
  <c r="W979" i="1"/>
  <c r="Y979" i="1" s="1"/>
  <c r="W1393" i="1"/>
  <c r="Y1393" i="1" s="1"/>
  <c r="W1854" i="1"/>
  <c r="Y1854" i="1" s="1"/>
  <c r="W1636" i="1"/>
  <c r="Y1636" i="1" s="1"/>
  <c r="W978" i="1"/>
  <c r="W1391" i="1"/>
  <c r="Y1391" i="1" s="1"/>
  <c r="W259" i="1"/>
  <c r="Y259" i="1" s="1"/>
  <c r="W1264" i="1"/>
  <c r="W2536" i="1"/>
  <c r="Y2536" i="1" s="1"/>
  <c r="W1760" i="1"/>
  <c r="Y1760" i="1" s="1"/>
  <c r="W883" i="1"/>
  <c r="Y883" i="1" s="1"/>
  <c r="W2122" i="1"/>
  <c r="Y2122" i="1" s="1"/>
  <c r="W1389" i="1"/>
  <c r="Y1389" i="1" s="1"/>
  <c r="W1263" i="1"/>
  <c r="Y1263" i="1" s="1"/>
  <c r="W2329" i="1"/>
  <c r="Y2329" i="1" s="1"/>
  <c r="W2754" i="1"/>
  <c r="W496" i="1"/>
  <c r="Y496" i="1" s="1"/>
  <c r="W663" i="1"/>
  <c r="Y663" i="1" s="1"/>
  <c r="W804" i="1"/>
  <c r="Y804" i="1" s="1"/>
  <c r="W2224" i="1"/>
  <c r="Y2224" i="1" s="1"/>
  <c r="W1516" i="1"/>
  <c r="W2430" i="1"/>
  <c r="Y2430" i="1" s="1"/>
  <c r="W2600" i="1"/>
  <c r="Y2600" i="1" s="1"/>
  <c r="W1065" i="1"/>
  <c r="Y1065" i="1" s="1"/>
  <c r="W2272" i="1"/>
  <c r="Y2272" i="1" s="1"/>
  <c r="W108" i="1"/>
  <c r="Y108" i="1" s="1"/>
  <c r="W2533" i="1"/>
  <c r="Y2533" i="1" s="1"/>
  <c r="W734" i="1"/>
  <c r="Y734" i="1" s="1"/>
  <c r="W603" i="1"/>
  <c r="W388" i="1"/>
  <c r="Y388" i="1" s="1"/>
  <c r="W1629" i="1"/>
  <c r="Y1629" i="1" s="1"/>
  <c r="W494" i="1"/>
  <c r="Y494" i="1" s="1"/>
  <c r="W733" i="1"/>
  <c r="Y733" i="1" s="1"/>
  <c r="W971" i="1"/>
  <c r="Y971" i="1" s="1"/>
  <c r="W1384" i="1"/>
  <c r="Y1384" i="1" s="1"/>
  <c r="W732" i="1"/>
  <c r="Y732" i="1" s="1"/>
  <c r="W387" i="1"/>
  <c r="Y387" i="1" s="1"/>
  <c r="W322" i="1"/>
  <c r="Y322" i="1" s="1"/>
  <c r="W2497" i="1"/>
  <c r="Y2497" i="1" s="1"/>
  <c r="W2118" i="1"/>
  <c r="W2407" i="1"/>
  <c r="Y2407" i="1" s="1"/>
  <c r="W1261" i="1"/>
  <c r="Y1261" i="1" s="1"/>
  <c r="W2530" i="1"/>
  <c r="Y2530" i="1" s="1"/>
  <c r="W2428" i="1"/>
  <c r="Y2428" i="1" s="1"/>
  <c r="W2117" i="1"/>
  <c r="W1161" i="1"/>
  <c r="Y1161" i="1" s="1"/>
  <c r="W1063" i="1"/>
  <c r="Y1063" i="1" s="1"/>
  <c r="W2459" i="1"/>
  <c r="W1753" i="1"/>
  <c r="Y1753" i="1" s="1"/>
  <c r="W1750" i="1"/>
  <c r="Y1750" i="1" s="1"/>
  <c r="W2496" i="1"/>
  <c r="Y2496" i="1" s="1"/>
  <c r="W91" i="1"/>
  <c r="Y91" i="1" s="1"/>
  <c r="W879" i="1"/>
  <c r="W1508" i="1"/>
  <c r="Y1508" i="1" s="1"/>
  <c r="W1851" i="1"/>
  <c r="Y1851" i="1" s="1"/>
  <c r="W1380" i="1"/>
  <c r="Y1380" i="1" s="1"/>
  <c r="W2054" i="1"/>
  <c r="Y2054" i="1" s="1"/>
  <c r="W802" i="1"/>
  <c r="Y802" i="1" s="1"/>
  <c r="W386" i="1"/>
  <c r="Y386" i="1" s="1"/>
  <c r="W1062" i="1"/>
  <c r="Y1062" i="1" s="1"/>
  <c r="W1506" i="1"/>
  <c r="W731" i="1"/>
  <c r="Y731" i="1" s="1"/>
  <c r="W2268" i="1"/>
  <c r="Y2268" i="1" s="1"/>
  <c r="W2166" i="1"/>
  <c r="Y2166" i="1" s="1"/>
  <c r="W800" i="1"/>
  <c r="Y800" i="1" s="1"/>
  <c r="W1060" i="1"/>
  <c r="Y1060" i="1" s="1"/>
  <c r="W797" i="1"/>
  <c r="Y797" i="1" s="1"/>
  <c r="W1504" i="1"/>
  <c r="Y1504" i="1" s="1"/>
  <c r="W198" i="1"/>
  <c r="Y198" i="1" s="1"/>
  <c r="W729" i="1"/>
  <c r="Y729" i="1" s="1"/>
  <c r="W2053" i="1"/>
  <c r="Y2053" i="1" s="1"/>
  <c r="W493" i="1"/>
  <c r="W27" i="1"/>
  <c r="Y27" i="1" s="1"/>
  <c r="W727" i="1"/>
  <c r="Y727" i="1" s="1"/>
  <c r="W447" i="1"/>
  <c r="Y447" i="1" s="1"/>
  <c r="W1154" i="1"/>
  <c r="Y1154" i="1" s="1"/>
  <c r="W2563" i="1"/>
  <c r="W2217" i="1"/>
  <c r="Y2217" i="1" s="1"/>
  <c r="W2696" i="1"/>
  <c r="Y2696" i="1" s="1"/>
  <c r="W2327" i="1"/>
  <c r="W726" i="1"/>
  <c r="Y726" i="1" s="1"/>
  <c r="W1372" i="1"/>
  <c r="Y1372" i="1" s="1"/>
  <c r="W1899" i="1"/>
  <c r="Y1899" i="1" s="1"/>
  <c r="W2165" i="1"/>
  <c r="Y2165" i="1" s="1"/>
  <c r="W1897" i="1"/>
  <c r="W1998" i="1"/>
  <c r="Y1998" i="1" s="1"/>
  <c r="W1058" i="1"/>
  <c r="Y1058" i="1" s="1"/>
  <c r="W1847" i="1"/>
  <c r="Y1847" i="1" s="1"/>
  <c r="W1896" i="1"/>
  <c r="Y1896" i="1" s="1"/>
  <c r="W301" i="1"/>
  <c r="Y301" i="1" s="1"/>
  <c r="W653" i="1"/>
  <c r="Y653" i="1" s="1"/>
  <c r="W793" i="1"/>
  <c r="Y793" i="1" s="1"/>
  <c r="W964" i="1"/>
  <c r="Y964" i="1" s="1"/>
  <c r="W2216" i="1"/>
  <c r="Y2216" i="1" s="1"/>
  <c r="W870" i="1"/>
  <c r="Y870" i="1" s="1"/>
  <c r="W1369" i="1"/>
  <c r="Y1369" i="1" s="1"/>
  <c r="W543" i="1"/>
  <c r="Y543" i="1" s="1"/>
  <c r="W1367" i="1"/>
  <c r="Y1367" i="1" s="1"/>
  <c r="W418" i="1"/>
  <c r="Y418" i="1" s="1"/>
  <c r="W490" i="1"/>
  <c r="Y490" i="1" s="1"/>
  <c r="W2781" i="1"/>
  <c r="Y2781" i="1" s="1"/>
  <c r="W1744" i="1"/>
  <c r="Y1744" i="1" s="1"/>
  <c r="W2772" i="1"/>
  <c r="Y2772" i="1" s="1"/>
  <c r="W2596" i="1"/>
  <c r="W1621" i="1"/>
  <c r="Y1621" i="1" s="1"/>
  <c r="V871" i="1"/>
  <c r="V652" i="1"/>
  <c r="V2406" i="1"/>
  <c r="V2162" i="1"/>
  <c r="O2162" i="1" s="1"/>
  <c r="Q2162" i="1" s="1"/>
  <c r="V2597" i="1"/>
  <c r="V348" i="1"/>
  <c r="V2114" i="1"/>
  <c r="O2114" i="1" s="1"/>
  <c r="Q2114" i="1" s="1"/>
  <c r="V2705" i="1"/>
  <c r="V2113" i="1"/>
  <c r="V2739" i="1"/>
  <c r="V320" i="1"/>
  <c r="V417" i="1"/>
  <c r="O417" i="1" s="1"/>
  <c r="Q417" i="1" s="1"/>
  <c r="V237" i="1"/>
  <c r="V868" i="1"/>
  <c r="V598" i="1"/>
  <c r="V1252" i="1"/>
  <c r="V960" i="1"/>
  <c r="V1742" i="1"/>
  <c r="V69" i="1"/>
  <c r="V1149" i="1"/>
  <c r="O1149" i="1" s="1"/>
  <c r="Q1149" i="1" s="1"/>
  <c r="V1617" i="1"/>
  <c r="V1615" i="1"/>
  <c r="V488" i="1"/>
  <c r="O488" i="1" s="1"/>
  <c r="Q488" i="1" s="1"/>
  <c r="V2266" i="1"/>
  <c r="V2405" i="1"/>
  <c r="V1996" i="1"/>
  <c r="V2160" i="1"/>
  <c r="V1362" i="1"/>
  <c r="O1362" i="1" s="1"/>
  <c r="Q1362" i="1" s="1"/>
  <c r="V1950" i="1"/>
  <c r="V2594" i="1"/>
  <c r="V2050" i="1"/>
  <c r="V722" i="1"/>
  <c r="V1499" i="1"/>
  <c r="V2593" i="1"/>
  <c r="V2157" i="1"/>
  <c r="V2817" i="1"/>
  <c r="O2817" i="1" s="1"/>
  <c r="Q2817" i="1" s="1"/>
  <c r="V786" i="1"/>
  <c r="V2718" i="1"/>
  <c r="V318" i="1"/>
  <c r="V1497" i="1"/>
  <c r="V2491" i="1"/>
  <c r="V2526" i="1"/>
  <c r="V2111" i="1"/>
  <c r="V2364" i="1"/>
  <c r="O2364" i="1" s="1"/>
  <c r="Q2364" i="1" s="1"/>
  <c r="V1145" i="1"/>
  <c r="V275" i="1"/>
  <c r="V958" i="1"/>
  <c r="O958" i="1" s="1"/>
  <c r="Q958" i="1" s="1"/>
  <c r="V2559" i="1"/>
  <c r="V1892" i="1"/>
  <c r="V87" i="1"/>
  <c r="V1612" i="1"/>
  <c r="V864" i="1"/>
  <c r="O864" i="1" s="1"/>
  <c r="Q864" i="1" s="1"/>
  <c r="V2771" i="1"/>
  <c r="V2213" i="1"/>
  <c r="V957" i="1"/>
  <c r="V1949" i="1"/>
  <c r="V2107" i="1"/>
  <c r="V1948" i="1"/>
  <c r="V2361" i="1"/>
  <c r="V1736" i="1"/>
  <c r="O1736" i="1" s="1"/>
  <c r="Q1736" i="1" s="1"/>
  <c r="V1610" i="1"/>
  <c r="V719" i="1"/>
  <c r="V1496" i="1"/>
  <c r="V1945" i="1"/>
  <c r="V539" i="1"/>
  <c r="V2452" i="1"/>
  <c r="V1244" i="1"/>
  <c r="V2402" i="1"/>
  <c r="O2402" i="1" s="1"/>
  <c r="Q2402" i="1" s="1"/>
  <c r="V1605" i="1"/>
  <c r="V1243" i="1"/>
  <c r="V2591" i="1"/>
  <c r="V1993" i="1"/>
  <c r="V1841" i="1"/>
  <c r="V1050" i="1"/>
  <c r="V2211" i="1"/>
  <c r="V2490" i="1"/>
  <c r="O2490" i="1" s="1"/>
  <c r="Q2490" i="1" s="1"/>
  <c r="V132" i="1"/>
  <c r="V1944" i="1"/>
  <c r="V213" i="1"/>
  <c r="V2811" i="1"/>
  <c r="V2262" i="1"/>
  <c r="V1839" i="1"/>
  <c r="O1839" i="1" s="1"/>
  <c r="Q1839" i="1" s="1"/>
  <c r="V140" i="1"/>
  <c r="V2449" i="1"/>
  <c r="O2449" i="1" s="1"/>
  <c r="Q2449" i="1" s="1"/>
  <c r="V180" i="1"/>
  <c r="W1844" i="1"/>
  <c r="Y1844" i="1" s="1"/>
  <c r="W416" i="1"/>
  <c r="W2634" i="1"/>
  <c r="Y2634" i="1" s="1"/>
  <c r="W791" i="1"/>
  <c r="Y791" i="1" s="1"/>
  <c r="W961" i="1"/>
  <c r="Y961" i="1" s="1"/>
  <c r="W1618" i="1"/>
  <c r="Y1618" i="1" s="1"/>
  <c r="W1741" i="1"/>
  <c r="Y1741" i="1" s="1"/>
  <c r="W1501" i="1"/>
  <c r="Y1501" i="1" s="1"/>
  <c r="W1148" i="1"/>
  <c r="Y1148" i="1" s="1"/>
  <c r="W2492" i="1"/>
  <c r="Y2492" i="1" s="1"/>
  <c r="W1364" i="1"/>
  <c r="Y1364" i="1" s="1"/>
  <c r="W1500" i="1"/>
  <c r="Y1500" i="1" s="1"/>
  <c r="W2561" i="1"/>
  <c r="Y2561" i="1" s="1"/>
  <c r="W1147" i="1"/>
  <c r="Y1147" i="1" s="1"/>
  <c r="W2787" i="1"/>
  <c r="Y2787" i="1" s="1"/>
  <c r="W2325" i="1"/>
  <c r="Y2325" i="1" s="1"/>
  <c r="W651" i="1"/>
  <c r="Y651" i="1" s="1"/>
  <c r="W1250" i="1"/>
  <c r="Y1250" i="1" s="1"/>
  <c r="W1360" i="1"/>
  <c r="Y1360" i="1" s="1"/>
  <c r="W2159" i="1"/>
  <c r="Y2159" i="1" s="1"/>
  <c r="W2454" i="1"/>
  <c r="Y2454" i="1" s="1"/>
  <c r="W487" i="1"/>
  <c r="Y487" i="1" s="1"/>
  <c r="W347" i="1"/>
  <c r="Y347" i="1" s="1"/>
  <c r="W787" i="1"/>
  <c r="Y787" i="1" s="1"/>
  <c r="V1489" i="1"/>
  <c r="V1837" i="1"/>
  <c r="V1048" i="1"/>
  <c r="V1733" i="1"/>
  <c r="V2358" i="1"/>
  <c r="O2358" i="1" s="1"/>
  <c r="Q2358" i="1" s="1"/>
  <c r="V2685" i="1"/>
  <c r="V380" i="1"/>
  <c r="O380" i="1" s="1"/>
  <c r="Q380" i="1" s="1"/>
  <c r="V2103" i="1"/>
  <c r="O2103" i="1" s="1"/>
  <c r="Q2103" i="1" s="1"/>
  <c r="V1833" i="1"/>
  <c r="V1731" i="1"/>
  <c r="V1140" i="1"/>
  <c r="V64" i="1"/>
  <c r="V379" i="1"/>
  <c r="O379" i="1" s="1"/>
  <c r="Q379" i="1" s="1"/>
  <c r="V593" i="1"/>
  <c r="V592" i="1"/>
  <c r="O592" i="1" s="1"/>
  <c r="Q592" i="1" s="1"/>
  <c r="V484" i="1"/>
  <c r="O484" i="1" s="1"/>
  <c r="Q484" i="1" s="1"/>
  <c r="V377" i="1"/>
  <c r="V591" i="1"/>
  <c r="V317" i="1"/>
  <c r="V715" i="1"/>
  <c r="V1991" i="1"/>
  <c r="O1991" i="1" s="1"/>
  <c r="Q1991" i="1" s="1"/>
  <c r="V1891" i="1"/>
  <c r="V1044" i="1"/>
  <c r="O1044" i="1" s="1"/>
  <c r="Q1044" i="1" s="1"/>
  <c r="V2625" i="1"/>
  <c r="O2625" i="1" s="1"/>
  <c r="Q2625" i="1" s="1"/>
  <c r="V2589" i="1"/>
  <c r="V105" i="1"/>
  <c r="O105" i="1" s="1"/>
  <c r="Q105" i="1" s="1"/>
  <c r="V414" i="1"/>
  <c r="V1240" i="1"/>
  <c r="V534" i="1"/>
  <c r="O534" i="1" s="1"/>
  <c r="Q534" i="1" s="1"/>
  <c r="V1942" i="1"/>
  <c r="O1942" i="1" s="1"/>
  <c r="Q1942" i="1" s="1"/>
  <c r="V179" i="1"/>
  <c r="O179" i="1" s="1"/>
  <c r="Q179" i="1" s="1"/>
  <c r="V1597" i="1"/>
  <c r="V413" i="1"/>
  <c r="V25" i="1"/>
  <c r="V483" i="1"/>
  <c r="V316" i="1"/>
  <c r="V2260" i="1"/>
  <c r="V1726" i="1"/>
  <c r="V2556" i="1"/>
  <c r="V131" i="1"/>
  <c r="O131" i="1" s="1"/>
  <c r="Q131" i="1" s="1"/>
  <c r="V2555" i="1"/>
  <c r="V1345" i="1"/>
  <c r="V1595" i="1"/>
  <c r="V2684" i="1"/>
  <c r="V1725" i="1"/>
  <c r="O1725" i="1" s="1"/>
  <c r="Q1725" i="1" s="1"/>
  <c r="V1724" i="1"/>
  <c r="V77" i="1"/>
  <c r="V2204" i="1"/>
  <c r="V2554" i="1"/>
  <c r="V2258" i="1"/>
  <c r="V855" i="1"/>
  <c r="V158" i="1"/>
  <c r="V2703" i="1"/>
  <c r="O2703" i="1" s="1"/>
  <c r="Q2703" i="1" s="1"/>
  <c r="V1594" i="1"/>
  <c r="V375" i="1"/>
  <c r="O375" i="1" s="1"/>
  <c r="Q375" i="1" s="1"/>
  <c r="V2040" i="1"/>
  <c r="V2716" i="1"/>
  <c r="V1593" i="1"/>
  <c r="O1593" i="1" s="1"/>
  <c r="Q1593" i="1" s="1"/>
  <c r="V1592" i="1"/>
  <c r="V1344" i="1"/>
  <c r="V1133" i="1"/>
  <c r="O1133" i="1" s="1"/>
  <c r="Q1133" i="1" s="1"/>
  <c r="V1826" i="1"/>
  <c r="O1826" i="1" s="1"/>
  <c r="Q1826" i="1" s="1"/>
  <c r="V2098" i="1"/>
  <c r="O2098" i="1" s="1"/>
  <c r="Q2098" i="1" s="1"/>
  <c r="V1590" i="1"/>
  <c r="V1132" i="1"/>
  <c r="V1477" i="1"/>
  <c r="V1131" i="1"/>
  <c r="V2202" i="1"/>
  <c r="V1822" i="1"/>
  <c r="V85" i="1"/>
  <c r="V2200" i="1"/>
  <c r="V408" i="1"/>
  <c r="O408" i="1" s="1"/>
  <c r="Q408" i="1" s="1"/>
  <c r="V1587" i="1"/>
  <c r="V851" i="1"/>
  <c r="V212" i="1"/>
  <c r="V75" i="1"/>
  <c r="V642" i="1"/>
  <c r="V1475" i="1"/>
  <c r="V1129" i="1"/>
  <c r="O1129" i="1" s="1"/>
  <c r="Q1129" i="1" s="1"/>
  <c r="V1230" i="1"/>
  <c r="O1230" i="1" s="1"/>
  <c r="Q1230" i="1" s="1"/>
  <c r="V1127" i="1"/>
  <c r="V641" i="1"/>
  <c r="V850" i="1"/>
  <c r="W2693" i="1"/>
  <c r="Y2693" i="1" s="1"/>
  <c r="W1995" i="1"/>
  <c r="Y1995" i="1" s="1"/>
  <c r="W2816" i="1"/>
  <c r="Y2816" i="1" s="1"/>
  <c r="W2214" i="1"/>
  <c r="Y2214" i="1" s="1"/>
  <c r="W1054" i="1"/>
  <c r="Y1054" i="1" s="1"/>
  <c r="W2791" i="1"/>
  <c r="Y2791" i="1" s="1"/>
  <c r="W2156" i="1"/>
  <c r="Y2156" i="1" s="1"/>
  <c r="W444" i="1"/>
  <c r="Y444" i="1" s="1"/>
  <c r="W2592" i="1"/>
  <c r="Y2592" i="1" s="1"/>
  <c r="W1359" i="1"/>
  <c r="Y1359" i="1" s="1"/>
  <c r="W141" i="1"/>
  <c r="Y141" i="1" s="1"/>
  <c r="W2525" i="1"/>
  <c r="Y2525" i="1" s="1"/>
  <c r="W1248" i="1"/>
  <c r="Y1248" i="1" s="1"/>
  <c r="W2404" i="1"/>
  <c r="Y2404" i="1" s="1"/>
  <c r="W1613" i="1"/>
  <c r="Y1613" i="1" s="1"/>
  <c r="W383" i="1"/>
  <c r="Y383" i="1" s="1"/>
  <c r="W162" i="1"/>
  <c r="Y162" i="1" s="1"/>
  <c r="W2838" i="1"/>
  <c r="Y2838" i="1" s="1"/>
  <c r="W2632" i="1"/>
  <c r="Y2632" i="1" s="1"/>
  <c r="W2426" i="1"/>
  <c r="Y2426" i="1" s="1"/>
  <c r="W2403" i="1"/>
  <c r="Y2403" i="1" s="1"/>
  <c r="W2832" i="1"/>
  <c r="Y2832" i="1" s="1"/>
  <c r="W2631" i="1"/>
  <c r="W2686" i="1"/>
  <c r="Y2686" i="1" s="1"/>
  <c r="W2154" i="1"/>
  <c r="Y2154" i="1" s="1"/>
  <c r="W1946" i="1"/>
  <c r="Y1946" i="1" s="1"/>
  <c r="W382" i="1"/>
  <c r="Y382" i="1" s="1"/>
  <c r="W718" i="1"/>
  <c r="Y718" i="1" s="1"/>
  <c r="W646" i="1"/>
  <c r="Y646" i="1" s="1"/>
  <c r="W134" i="1"/>
  <c r="Y134" i="1" s="1"/>
  <c r="W1607" i="1"/>
  <c r="Y1607" i="1" s="1"/>
  <c r="W1495" i="1"/>
  <c r="Y1495" i="1" s="1"/>
  <c r="W1493" i="1"/>
  <c r="Y1493" i="1" s="1"/>
  <c r="W57" i="1"/>
  <c r="Y57" i="1" s="1"/>
  <c r="W2152" i="1"/>
  <c r="Y2152" i="1" s="1"/>
  <c r="W1357" i="1"/>
  <c r="Y1357" i="1" s="1"/>
  <c r="W26" i="1"/>
  <c r="Y26" i="1" s="1"/>
  <c r="W1356" i="1"/>
  <c r="Y1356" i="1" s="1"/>
  <c r="W863" i="1"/>
  <c r="W1840" i="1"/>
  <c r="Y1840" i="1" s="1"/>
  <c r="W1355" i="1"/>
  <c r="Y1355" i="1" s="1"/>
  <c r="W2704" i="1"/>
  <c r="Y2704" i="1" s="1"/>
  <c r="W1604" i="1"/>
  <c r="Y1604" i="1" s="1"/>
  <c r="W1492" i="1"/>
  <c r="Y1492" i="1" s="1"/>
  <c r="W1143" i="1"/>
  <c r="Y1143" i="1" s="1"/>
  <c r="W2210" i="1"/>
  <c r="Y2210" i="1" s="1"/>
  <c r="W2450" i="1"/>
  <c r="W2558" i="1"/>
  <c r="Y2558" i="1" s="1"/>
  <c r="W2209" i="1"/>
  <c r="Y2209" i="1" s="1"/>
  <c r="W1602" i="1"/>
  <c r="Y1602" i="1" s="1"/>
  <c r="W1241" i="1"/>
  <c r="Y1241" i="1" s="1"/>
  <c r="W1352" i="1"/>
  <c r="Y1352" i="1" s="1"/>
  <c r="W2629" i="1"/>
  <c r="Y2629" i="1" s="1"/>
  <c r="W1732" i="1"/>
  <c r="Y1732" i="1" s="1"/>
  <c r="W2628" i="1"/>
  <c r="Y2628" i="1" s="1"/>
  <c r="W537" i="1"/>
  <c r="Y537" i="1" s="1"/>
  <c r="W2208" i="1"/>
  <c r="Y2208" i="1" s="1"/>
  <c r="W2151" i="1"/>
  <c r="Y2151" i="1" s="1"/>
  <c r="W2046" i="1"/>
  <c r="Y2046" i="1" s="1"/>
  <c r="W1351" i="1"/>
  <c r="Y1351" i="1" s="1"/>
  <c r="W1730" i="1"/>
  <c r="Y1730" i="1" s="1"/>
  <c r="W952" i="1"/>
  <c r="Y952" i="1" s="1"/>
  <c r="W1139" i="1"/>
  <c r="W1992" i="1"/>
  <c r="Y1992" i="1" s="1"/>
  <c r="W378" i="1"/>
  <c r="Y378" i="1" s="1"/>
  <c r="W2321" i="1"/>
  <c r="Y2321" i="1" s="1"/>
  <c r="W2557" i="1"/>
  <c r="Y2557" i="1" s="1"/>
  <c r="W2590" i="1"/>
  <c r="Y2590" i="1" s="1"/>
  <c r="W236" i="1"/>
  <c r="Y236" i="1" s="1"/>
  <c r="W45" i="1"/>
  <c r="Y45" i="1" s="1"/>
  <c r="W1349" i="1"/>
  <c r="W1485" i="1"/>
  <c r="Y1485" i="1" s="1"/>
  <c r="W536" i="1"/>
  <c r="Y536" i="1" s="1"/>
  <c r="W2045" i="1"/>
  <c r="Y2045" i="1" s="1"/>
  <c r="W1138" i="1"/>
  <c r="Y1138" i="1" s="1"/>
  <c r="W713" i="1"/>
  <c r="Y713" i="1" s="1"/>
  <c r="W2044" i="1"/>
  <c r="Y2044" i="1" s="1"/>
  <c r="W860" i="1"/>
  <c r="Y860" i="1" s="1"/>
  <c r="W86" i="1"/>
  <c r="Y86" i="1" s="1"/>
  <c r="W590" i="1"/>
  <c r="Y590" i="1" s="1"/>
  <c r="W376" i="1"/>
  <c r="Y376" i="1" s="1"/>
  <c r="W2261" i="1"/>
  <c r="Y2261" i="1" s="1"/>
  <c r="W2422" i="1"/>
  <c r="W1728" i="1"/>
  <c r="Y1728" i="1" s="1"/>
  <c r="W2357" i="1"/>
  <c r="Y2357" i="1" s="1"/>
  <c r="V1474" i="1"/>
  <c r="V2751" i="1"/>
  <c r="O2751" i="1" s="1"/>
  <c r="Q2751" i="1" s="1"/>
  <c r="R2751" i="1" s="1"/>
  <c r="V944" i="1"/>
  <c r="V1986" i="1"/>
  <c r="V709" i="1"/>
  <c r="O709" i="1" s="1"/>
  <c r="Q709" i="1" s="1"/>
  <c r="V708" i="1"/>
  <c r="O708" i="1" s="1"/>
  <c r="Q708" i="1" s="1"/>
  <c r="R708" i="1" s="1"/>
  <c r="V2315" i="1"/>
  <c r="V1341" i="1"/>
  <c r="V2034" i="1"/>
  <c r="V707" i="1"/>
  <c r="O707" i="1" s="1"/>
  <c r="Q707" i="1" s="1"/>
  <c r="R707" i="1" s="1"/>
  <c r="V1712" i="1"/>
  <c r="V1224" i="1"/>
  <c r="V1710" i="1"/>
  <c r="O1710" i="1" s="1"/>
  <c r="Q1710" i="1" s="1"/>
  <c r="V2393" i="1"/>
  <c r="O2393" i="1" s="1"/>
  <c r="Q2393" i="1" s="1"/>
  <c r="V2551" i="1"/>
  <c r="V1221" i="1"/>
  <c r="V2485" i="1"/>
  <c r="V1125" i="1"/>
  <c r="V2800" i="1"/>
  <c r="V636" i="1"/>
  <c r="V635" i="1"/>
  <c r="V271" i="1"/>
  <c r="O271" i="1" s="1"/>
  <c r="Q271" i="1" s="1"/>
  <c r="V270" i="1"/>
  <c r="V1936" i="1"/>
  <c r="V138" i="1"/>
  <c r="O138" i="1" s="1"/>
  <c r="Q138" i="1" s="1"/>
  <c r="V1935" i="1"/>
  <c r="V194" i="1"/>
  <c r="V115" i="1"/>
  <c r="V527" i="1"/>
  <c r="O527" i="1" s="1"/>
  <c r="Q527" i="1" s="1"/>
  <c r="R527" i="1" s="1"/>
  <c r="V1707" i="1"/>
  <c r="O1707" i="1" s="1"/>
  <c r="Q1707" i="1" s="1"/>
  <c r="R1707" i="1" s="1"/>
  <c r="V586" i="1"/>
  <c r="O586" i="1" s="1"/>
  <c r="Q586" i="1" s="1"/>
  <c r="V475" i="1"/>
  <c r="O475" i="1" s="1"/>
  <c r="Q475" i="1" s="1"/>
  <c r="V61" i="1"/>
  <c r="O61" i="1" s="1"/>
  <c r="Q61" i="1" s="1"/>
  <c r="V369" i="1"/>
  <c r="V1465" i="1"/>
  <c r="V2195" i="1"/>
  <c r="V633" i="1"/>
  <c r="O633" i="1" s="1"/>
  <c r="Q633" i="1" s="1"/>
  <c r="V294" i="1"/>
  <c r="V1818" i="1"/>
  <c r="V702" i="1"/>
  <c r="V2830" i="1"/>
  <c r="O2830" i="1" s="1"/>
  <c r="Q2830" i="1" s="1"/>
  <c r="V1028" i="1"/>
  <c r="V473" i="1"/>
  <c r="V2031" i="1"/>
  <c r="V2668" i="1"/>
  <c r="O2668" i="1" s="1"/>
  <c r="Q2668" i="1" s="1"/>
  <c r="V2310" i="1"/>
  <c r="V523" i="1"/>
  <c r="V2653" i="1"/>
  <c r="O2653" i="1" s="1"/>
  <c r="Q2653" i="1" s="1"/>
  <c r="V232" i="1"/>
  <c r="V584" i="1"/>
  <c r="O584" i="1" s="1"/>
  <c r="Q584" i="1" s="1"/>
  <c r="R584" i="1" s="1"/>
  <c r="V1118" i="1"/>
  <c r="V1462" i="1"/>
  <c r="V2421" i="1"/>
  <c r="V156" i="1"/>
  <c r="O156" i="1" s="1"/>
  <c r="Q156" i="1" s="1"/>
  <c r="V472" i="1"/>
  <c r="V49" i="1"/>
  <c r="V269" i="1"/>
  <c r="V1573" i="1"/>
  <c r="O1573" i="1" s="1"/>
  <c r="Q1573" i="1" s="1"/>
  <c r="R1573" i="1" s="1"/>
  <c r="V2308" i="1"/>
  <c r="V2445" i="1"/>
  <c r="V2193" i="1"/>
  <c r="V1216" i="1"/>
  <c r="V2306" i="1"/>
  <c r="V2030" i="1"/>
  <c r="V2444" i="1"/>
  <c r="V2250" i="1"/>
  <c r="V1571" i="1"/>
  <c r="V2483" i="1"/>
  <c r="V1977" i="1"/>
  <c r="O1977" i="1" s="1"/>
  <c r="Q1977" i="1" s="1"/>
  <c r="V1214" i="1"/>
  <c r="V1213" i="1"/>
  <c r="V1570" i="1"/>
  <c r="O1570" i="1" s="1"/>
  <c r="Q1570" i="1" s="1"/>
  <c r="V2141" i="1"/>
  <c r="V2090" i="1"/>
  <c r="AA2090" i="1" s="1"/>
  <c r="V582" i="1"/>
  <c r="V1021" i="1"/>
  <c r="V2743" i="1"/>
  <c r="V1928" i="1"/>
  <c r="O1928" i="1" s="1"/>
  <c r="Q1928" i="1" s="1"/>
  <c r="V2443" i="1"/>
  <c r="V2089" i="1"/>
  <c r="V520" i="1"/>
  <c r="O520" i="1" s="1"/>
  <c r="Q520" i="1" s="1"/>
  <c r="V774" i="1"/>
  <c r="V580" i="1"/>
  <c r="V2548" i="1"/>
  <c r="V697" i="1"/>
  <c r="O697" i="1" s="1"/>
  <c r="Q697" i="1" s="1"/>
  <c r="V68" i="1"/>
  <c r="V579" i="1"/>
  <c r="V292" i="1"/>
  <c r="V578" i="1"/>
  <c r="V67" i="1"/>
  <c r="V577" i="1"/>
  <c r="V2518" i="1"/>
  <c r="V1694" i="1"/>
  <c r="V2797" i="1"/>
  <c r="O2797" i="1" s="1"/>
  <c r="Q2797" i="1" s="1"/>
  <c r="V2087" i="1"/>
  <c r="V2302" i="1"/>
  <c r="V1019" i="1"/>
  <c r="V1810" i="1"/>
  <c r="V1883" i="1"/>
  <c r="V1564" i="1"/>
  <c r="V1112" i="1"/>
  <c r="V837" i="1"/>
  <c r="O837" i="1" s="1"/>
  <c r="Q837" i="1" s="1"/>
  <c r="V2515" i="1"/>
  <c r="V2547" i="1"/>
  <c r="V2826" i="1"/>
  <c r="V2247" i="1"/>
  <c r="V1561" i="1"/>
  <c r="V340" i="1"/>
  <c r="V403" i="1"/>
  <c r="O403" i="1" s="1"/>
  <c r="Q403" i="1" s="1"/>
  <c r="V2352" i="1"/>
  <c r="V1559" i="1"/>
  <c r="V2796" i="1"/>
  <c r="V2546" i="1"/>
  <c r="V1687" i="1"/>
  <c r="V366" i="1"/>
  <c r="V231" i="1"/>
  <c r="V1017" i="1"/>
  <c r="O1017" i="1" s="1"/>
  <c r="Q1017" i="1" s="1"/>
  <c r="V2386" i="1"/>
  <c r="O2386" i="1" s="1"/>
  <c r="Q2386" i="1" s="1"/>
  <c r="V1685" i="1"/>
  <c r="V2806" i="1"/>
  <c r="V2514" i="1"/>
  <c r="V930" i="1"/>
  <c r="O930" i="1" s="1"/>
  <c r="Q930" i="1" s="1"/>
  <c r="R930" i="1" s="1"/>
  <c r="V2789" i="1"/>
  <c r="V205" i="1"/>
  <c r="V1449" i="1"/>
  <c r="V1682" i="1"/>
  <c r="V625" i="1"/>
  <c r="V2085" i="1"/>
  <c r="V2244" i="1"/>
  <c r="V2678" i="1"/>
  <c r="V1805" i="1"/>
  <c r="V229" i="1"/>
  <c r="V2385" i="1"/>
  <c r="O2385" i="1" s="1"/>
  <c r="Q2385" i="1" s="1"/>
  <c r="V767" i="1"/>
  <c r="O767" i="1" s="1"/>
  <c r="Q767" i="1" s="1"/>
  <c r="V1557" i="1"/>
  <c r="V928" i="1"/>
  <c r="V128" i="1"/>
  <c r="V1973" i="1"/>
  <c r="O1973" i="1" s="1"/>
  <c r="Q1973" i="1" s="1"/>
  <c r="R1973" i="1" s="1"/>
  <c r="V43" i="1"/>
  <c r="V1447" i="1"/>
  <c r="V175" i="1"/>
  <c r="O175" i="1" s="1"/>
  <c r="Q175" i="1" s="1"/>
  <c r="V1803" i="1"/>
  <c r="V1015" i="1"/>
  <c r="O1015" i="1" s="1"/>
  <c r="Q1015" i="1" s="1"/>
  <c r="V112" i="1"/>
  <c r="O112" i="1" s="1"/>
  <c r="Q112" i="1" s="1"/>
  <c r="V1321" i="1"/>
  <c r="V1014" i="1"/>
  <c r="O1014" i="1" s="1"/>
  <c r="Q1014" i="1" s="1"/>
  <c r="R1014" i="1" s="1"/>
  <c r="V2351" i="1"/>
  <c r="V1971" i="1"/>
  <c r="V1107" i="1"/>
  <c r="V1106" i="1"/>
  <c r="O1106" i="1" s="1"/>
  <c r="Q1106" i="1" s="1"/>
  <c r="V1673" i="1"/>
  <c r="O1673" i="1" s="1"/>
  <c r="Q1673" i="1" s="1"/>
  <c r="V174" i="1"/>
  <c r="V267" i="1"/>
  <c r="V517" i="1"/>
  <c r="V2511" i="1"/>
  <c r="V573" i="1"/>
  <c r="V926" i="1"/>
  <c r="O926" i="1" s="1"/>
  <c r="Q926" i="1" s="1"/>
  <c r="V400" i="1"/>
  <c r="O400" i="1" s="1"/>
  <c r="Q400" i="1" s="1"/>
  <c r="V1919" i="1"/>
  <c r="V431" i="1"/>
  <c r="V1206" i="1"/>
  <c r="V288" i="1"/>
  <c r="V516" i="1"/>
  <c r="V2350" i="1"/>
  <c r="V126" i="1"/>
  <c r="V111" i="1"/>
  <c r="O111" i="1" s="1"/>
  <c r="Q111" i="1" s="1"/>
  <c r="V1009" i="1"/>
  <c r="V1969" i="1"/>
  <c r="V1799" i="1"/>
  <c r="V1876" i="1"/>
  <c r="O1876" i="1" s="1"/>
  <c r="Q1876" i="1" s="1"/>
  <c r="R1876" i="1" s="1"/>
  <c r="V2741" i="1"/>
  <c r="V514" i="1"/>
  <c r="V2348" i="1"/>
  <c r="V2418" i="1"/>
  <c r="V338" i="1"/>
  <c r="V1553" i="1"/>
  <c r="V2475" i="1"/>
  <c r="V1100" i="1"/>
  <c r="V925" i="1"/>
  <c r="V2186" i="1"/>
  <c r="V360" i="1"/>
  <c r="O360" i="1" s="1"/>
  <c r="Q360" i="1" s="1"/>
  <c r="V2728" i="1"/>
  <c r="O2728" i="1" s="1"/>
  <c r="Q2728" i="1" s="1"/>
  <c r="V2383" i="1"/>
  <c r="V1311" i="1"/>
  <c r="V2825" i="1"/>
  <c r="V1551" i="1"/>
  <c r="V336" i="1"/>
  <c r="V763" i="1"/>
  <c r="V2473" i="1"/>
  <c r="V1310" i="1"/>
  <c r="O1310" i="1" s="1"/>
  <c r="Q1310" i="1" s="1"/>
  <c r="V2082" i="1"/>
  <c r="O2082" i="1" s="1"/>
  <c r="Q2082" i="1" s="1"/>
  <c r="V359" i="1"/>
  <c r="V1436" i="1"/>
  <c r="V2415" i="1"/>
  <c r="V2080" i="1"/>
  <c r="V1201" i="1"/>
  <c r="V1872" i="1"/>
  <c r="V2665" i="1"/>
  <c r="O2665" i="1" s="1"/>
  <c r="Q2665" i="1" s="1"/>
  <c r="V1434" i="1"/>
  <c r="O1434" i="1" s="1"/>
  <c r="Q1434" i="1" s="1"/>
  <c r="V1306" i="1"/>
  <c r="V2711" i="1"/>
  <c r="V1547" i="1"/>
  <c r="V619" i="1"/>
  <c r="V2136" i="1"/>
  <c r="V1303" i="1"/>
  <c r="V1665" i="1"/>
  <c r="O1665" i="1" s="1"/>
  <c r="Q1665" i="1" s="1"/>
  <c r="V2240" i="1"/>
  <c r="V1301" i="1"/>
  <c r="V2295" i="1"/>
  <c r="V921" i="1"/>
  <c r="V920" i="1"/>
  <c r="V1546" i="1"/>
  <c r="V1793" i="1"/>
  <c r="V2380" i="1"/>
  <c r="V2294" i="1"/>
  <c r="V827" i="1"/>
  <c r="V2472" i="1"/>
  <c r="V512" i="1"/>
  <c r="O512" i="1" s="1"/>
  <c r="Q512" i="1" s="1"/>
  <c r="R512" i="1" s="1"/>
  <c r="V1545" i="1"/>
  <c r="V8" i="1"/>
  <c r="V2293" i="1"/>
  <c r="V1869" i="1"/>
  <c r="O1869" i="1" s="1"/>
  <c r="Q1869" i="1" s="1"/>
  <c r="V570" i="1"/>
  <c r="V2439" i="1"/>
  <c r="V1664" i="1"/>
  <c r="V824" i="1"/>
  <c r="V918" i="1"/>
  <c r="V2073" i="1"/>
  <c r="V762" i="1"/>
  <c r="O762" i="1" s="1"/>
  <c r="Q762" i="1" s="1"/>
  <c r="V172" i="1"/>
  <c r="O172" i="1" s="1"/>
  <c r="Q172" i="1" s="1"/>
  <c r="V686" i="1"/>
  <c r="O686" i="1" s="1"/>
  <c r="Q686" i="1" s="1"/>
  <c r="V2072" i="1"/>
  <c r="O2072" i="1" s="1"/>
  <c r="Q2072" i="1" s="1"/>
  <c r="V2617" i="1"/>
  <c r="V1295" i="1"/>
  <c r="V2760" i="1"/>
  <c r="V2774" i="1"/>
  <c r="V761" i="1"/>
  <c r="V1229" i="1"/>
  <c r="V2097" i="1"/>
  <c r="V1342" i="1"/>
  <c r="V1715" i="1"/>
  <c r="V942" i="1"/>
  <c r="V2095" i="1"/>
  <c r="V2835" i="1"/>
  <c r="V941" i="1"/>
  <c r="V1223" i="1"/>
  <c r="V2354" i="1"/>
  <c r="V1984" i="1"/>
  <c r="V637" i="1"/>
  <c r="V1583" i="1"/>
  <c r="V178" i="1"/>
  <c r="V777" i="1"/>
  <c r="V1336" i="1"/>
  <c r="V1035" i="1"/>
  <c r="O1035" i="1" s="1"/>
  <c r="Q1035" i="1" s="1"/>
  <c r="V295" i="1"/>
  <c r="O295" i="1" s="1"/>
  <c r="Q295" i="1" s="1"/>
  <c r="V195" i="1"/>
  <c r="O195" i="1" s="1"/>
  <c r="Q195" i="1" s="1"/>
  <c r="V1979" i="1"/>
  <c r="O1979" i="1" s="1"/>
  <c r="Q1979" i="1" s="1"/>
  <c r="V478" i="1"/>
  <c r="V1123" i="1"/>
  <c r="W945" i="1"/>
  <c r="Y945" i="1" s="1"/>
  <c r="W710" i="1"/>
  <c r="Y710" i="1" s="1"/>
  <c r="W529" i="1"/>
  <c r="Y529" i="1" s="1"/>
  <c r="W1889" i="1"/>
  <c r="Y1889" i="1" s="1"/>
  <c r="W1473" i="1"/>
  <c r="Y1473" i="1" s="1"/>
  <c r="W1228" i="1"/>
  <c r="Y1228" i="1" s="1"/>
  <c r="W2035" i="1"/>
  <c r="Y2035" i="1" s="1"/>
  <c r="W1716" i="1"/>
  <c r="Y1716" i="1" s="1"/>
  <c r="W1040" i="1"/>
  <c r="Y1040" i="1" s="1"/>
  <c r="W1714" i="1"/>
  <c r="Y1714" i="1" s="1"/>
  <c r="W2146" i="1"/>
  <c r="Y2146" i="1" s="1"/>
  <c r="W1938" i="1"/>
  <c r="Y1938" i="1" s="1"/>
  <c r="W1038" i="1"/>
  <c r="Y1038" i="1" s="1"/>
  <c r="W589" i="1"/>
  <c r="Y589" i="1" s="1"/>
  <c r="W847" i="1"/>
  <c r="W781" i="1"/>
  <c r="Y781" i="1" s="1"/>
  <c r="W780" i="1"/>
  <c r="Y780" i="1" s="1"/>
  <c r="W1937" i="1"/>
  <c r="Y1937" i="1" s="1"/>
  <c r="W2094" i="1"/>
  <c r="Y2094" i="1" s="1"/>
  <c r="AA2094" i="1" s="1"/>
  <c r="W2395" i="1"/>
  <c r="Y2395" i="1" s="1"/>
  <c r="W639" i="1"/>
  <c r="Y639" i="1" s="1"/>
  <c r="W2145" i="1"/>
  <c r="Y2145" i="1" s="1"/>
  <c r="W1222" i="1"/>
  <c r="Y1222" i="1" s="1"/>
  <c r="W2447" i="1"/>
  <c r="Y2447" i="1" s="1"/>
  <c r="W1338" i="1"/>
  <c r="Y1338" i="1" s="1"/>
  <c r="W1983" i="1"/>
  <c r="Y1983" i="1" s="1"/>
  <c r="W1982" i="1"/>
  <c r="Y1982" i="1" s="1"/>
  <c r="W29" i="1"/>
  <c r="Y29" i="1" s="1"/>
  <c r="AA29" i="1" s="1"/>
  <c r="W2682" i="1"/>
  <c r="Y2682" i="1" s="1"/>
  <c r="W940" i="1"/>
  <c r="Y940" i="1" s="1"/>
  <c r="W2745" i="1"/>
  <c r="W1582" i="1"/>
  <c r="Y1582" i="1" s="1"/>
  <c r="W778" i="1"/>
  <c r="Y778" i="1" s="1"/>
  <c r="W1981" i="1"/>
  <c r="Y1981" i="1" s="1"/>
  <c r="W587" i="1"/>
  <c r="Y587" i="1" s="1"/>
  <c r="W1036" i="1"/>
  <c r="Y1036" i="1" s="1"/>
  <c r="W2623" i="1"/>
  <c r="Y2623" i="1" s="1"/>
  <c r="W1466" i="1"/>
  <c r="Y1466" i="1" s="1"/>
  <c r="W1886" i="1"/>
  <c r="Y1886" i="1" s="1"/>
  <c r="W407" i="1"/>
  <c r="Y407" i="1" s="1"/>
  <c r="W1980" i="1"/>
  <c r="Y1980" i="1" s="1"/>
  <c r="W54" i="1"/>
  <c r="Y54" i="1" s="1"/>
  <c r="W13" i="1"/>
  <c r="W2093" i="1"/>
  <c r="Y2093" i="1" s="1"/>
  <c r="W343" i="1"/>
  <c r="Y343" i="1" s="1"/>
  <c r="W211" i="1"/>
  <c r="Y211" i="1" s="1"/>
  <c r="W435" i="1"/>
  <c r="W234" i="1"/>
  <c r="Y234" i="1" s="1"/>
  <c r="W74" i="1"/>
  <c r="Y74" i="1" s="1"/>
  <c r="W1032" i="1"/>
  <c r="Y1032" i="1" s="1"/>
  <c r="W2786" i="1"/>
  <c r="Y2786" i="1" s="1"/>
  <c r="W704" i="1"/>
  <c r="Y704" i="1" s="1"/>
  <c r="W10" i="1"/>
  <c r="Y10" i="1" s="1"/>
  <c r="W371" i="1"/>
  <c r="Y371" i="1" s="1"/>
  <c r="W1885" i="1"/>
  <c r="W342" i="1"/>
  <c r="Y342" i="1" s="1"/>
  <c r="W1031" i="1"/>
  <c r="Y1031" i="1" s="1"/>
  <c r="W843" i="1"/>
  <c r="Y843" i="1" s="1"/>
  <c r="W368" i="1"/>
  <c r="Y368" i="1" s="1"/>
  <c r="W1332" i="1"/>
  <c r="Y1332" i="1" s="1"/>
  <c r="W1029" i="1"/>
  <c r="Y1029" i="1" s="1"/>
  <c r="W1705" i="1"/>
  <c r="Y1705" i="1" s="1"/>
  <c r="W474" i="1"/>
  <c r="Y474" i="1" s="1"/>
  <c r="W1577" i="1"/>
  <c r="Y1577" i="1" s="1"/>
  <c r="W842" i="1"/>
  <c r="Y842" i="1" s="1"/>
  <c r="W525" i="1"/>
  <c r="W1934" i="1"/>
  <c r="Y1934" i="1" s="1"/>
  <c r="W2834" i="1"/>
  <c r="Y2834" i="1" s="1"/>
  <c r="W841" i="1"/>
  <c r="Y841" i="1" s="1"/>
  <c r="W701" i="1"/>
  <c r="Y701" i="1" s="1"/>
  <c r="W1119" i="1"/>
  <c r="Y1119" i="1" s="1"/>
  <c r="W776" i="1"/>
  <c r="Y776" i="1" s="1"/>
  <c r="W252" i="1"/>
  <c r="Y252" i="1" s="1"/>
  <c r="W1026" i="1"/>
  <c r="Y1026" i="1" s="1"/>
  <c r="W114" i="1"/>
  <c r="Y114" i="1" s="1"/>
  <c r="W53" i="1"/>
  <c r="W155" i="1"/>
  <c r="Y155" i="1" s="1"/>
  <c r="W2252" i="1"/>
  <c r="Y2252" i="1" s="1"/>
  <c r="W1461" i="1"/>
  <c r="W1701" i="1"/>
  <c r="Y1701" i="1" s="1"/>
  <c r="W1460" i="1"/>
  <c r="Y1460" i="1" s="1"/>
  <c r="W840" i="1"/>
  <c r="W1932" i="1"/>
  <c r="Y1932" i="1" s="1"/>
  <c r="W1215" i="1"/>
  <c r="W1458" i="1"/>
  <c r="Y1458" i="1" s="1"/>
  <c r="W2829" i="1"/>
  <c r="Y2829" i="1" s="1"/>
  <c r="W2192" i="1"/>
  <c r="W1931" i="1"/>
  <c r="Y1931" i="1" s="1"/>
  <c r="W698" i="1"/>
  <c r="Y698" i="1" s="1"/>
  <c r="W1117" i="1"/>
  <c r="Y1117" i="1" s="1"/>
  <c r="W933" i="1"/>
  <c r="Y933" i="1" s="1"/>
  <c r="W1457" i="1"/>
  <c r="W2091" i="1"/>
  <c r="Y2091" i="1" s="1"/>
  <c r="W2482" i="1"/>
  <c r="Y2482" i="1" s="1"/>
  <c r="W2389" i="1"/>
  <c r="W521" i="1"/>
  <c r="Y521" i="1" s="1"/>
  <c r="W1023" i="1"/>
  <c r="Y1023" i="1" s="1"/>
  <c r="W2519" i="1"/>
  <c r="Y2519" i="1" s="1"/>
  <c r="W1699" i="1"/>
  <c r="Y1699" i="1" s="1"/>
  <c r="W1212" i="1"/>
  <c r="Y1212" i="1" s="1"/>
  <c r="W1569" i="1"/>
  <c r="Y1569" i="1" s="1"/>
  <c r="W2353" i="1"/>
  <c r="Y2353" i="1" s="1"/>
  <c r="W1115" i="1"/>
  <c r="Y1115" i="1" s="1"/>
  <c r="W2191" i="1"/>
  <c r="Y2191" i="1" s="1"/>
  <c r="W313" i="1"/>
  <c r="Y313" i="1" s="1"/>
  <c r="W2028" i="1"/>
  <c r="Y2028" i="1" s="1"/>
  <c r="W1114" i="1"/>
  <c r="Y1114" i="1" s="1"/>
  <c r="W2731" i="1"/>
  <c r="Y2731" i="1" s="1"/>
  <c r="W1927" i="1"/>
  <c r="Y1927" i="1" s="1"/>
  <c r="W1814" i="1"/>
  <c r="Y1814" i="1" s="1"/>
  <c r="W404" i="1"/>
  <c r="W1330" i="1"/>
  <c r="Y1330" i="1" s="1"/>
  <c r="W154" i="1"/>
  <c r="Y154" i="1" s="1"/>
  <c r="W2680" i="1"/>
  <c r="Y2680" i="1" s="1"/>
  <c r="W838" i="1"/>
  <c r="W1454" i="1"/>
  <c r="Y1454" i="1" s="1"/>
  <c r="W1693" i="1"/>
  <c r="Y1693" i="1" s="1"/>
  <c r="W1113" i="1"/>
  <c r="Y1113" i="1" s="1"/>
  <c r="W312" i="1"/>
  <c r="Y312" i="1" s="1"/>
  <c r="W629" i="1"/>
  <c r="Y629" i="1" s="1"/>
  <c r="W1882" i="1"/>
  <c r="Y1882" i="1" s="1"/>
  <c r="W176" i="1"/>
  <c r="Y176" i="1" s="1"/>
  <c r="W696" i="1"/>
  <c r="Y696" i="1" s="1"/>
  <c r="W2248" i="1"/>
  <c r="W2679" i="1"/>
  <c r="Y2679" i="1" s="1"/>
  <c r="W2480" i="1"/>
  <c r="Y2480" i="1" s="1"/>
  <c r="W1563" i="1"/>
  <c r="W2190" i="1"/>
  <c r="Y2190" i="1" s="1"/>
  <c r="W2388" i="1"/>
  <c r="Y2388" i="1" s="1"/>
  <c r="W1560" i="1"/>
  <c r="W2026" i="1"/>
  <c r="Y2026" i="1" s="1"/>
  <c r="W2246" i="1"/>
  <c r="W1689" i="1"/>
  <c r="Y1689" i="1" s="1"/>
  <c r="W836" i="1"/>
  <c r="Y836" i="1" s="1"/>
  <c r="W2420" i="1"/>
  <c r="W433" i="1"/>
  <c r="Y433" i="1" s="1"/>
  <c r="W2785" i="1"/>
  <c r="Y2785" i="1" s="1"/>
  <c r="W2714" i="1"/>
  <c r="Y2714" i="1" s="1"/>
  <c r="W1686" i="1"/>
  <c r="W2300" i="1"/>
  <c r="Y2300" i="1" s="1"/>
  <c r="W2189" i="1"/>
  <c r="Y2189" i="1" s="1"/>
  <c r="W1684" i="1"/>
  <c r="Y1684" i="1" s="1"/>
  <c r="W291" i="1"/>
  <c r="W2702" i="1"/>
  <c r="Y2702" i="1" s="1"/>
  <c r="W1558" i="1"/>
  <c r="Y1558" i="1" s="1"/>
  <c r="W1921" i="1"/>
  <c r="Y1921" i="1" s="1"/>
  <c r="W2621" i="1"/>
  <c r="Y2621" i="1" s="1"/>
  <c r="W1681" i="1"/>
  <c r="W230" i="1"/>
  <c r="Y230" i="1" s="1"/>
  <c r="W1679" i="1"/>
  <c r="Y1679" i="1" s="1"/>
  <c r="W2299" i="1"/>
  <c r="Y2299" i="1" s="1"/>
  <c r="W1323" i="1"/>
  <c r="Y1323" i="1" s="1"/>
  <c r="W2730" i="1"/>
  <c r="Y2730" i="1" s="1"/>
  <c r="W1111" i="1"/>
  <c r="W1880" i="1"/>
  <c r="W2713" i="1"/>
  <c r="W2821" i="1"/>
  <c r="Y2821" i="1" s="1"/>
  <c r="W1920" i="1"/>
  <c r="Y1920" i="1" s="1"/>
  <c r="W1322" i="1"/>
  <c r="Y1322" i="1" s="1"/>
  <c r="W2701" i="1"/>
  <c r="Y2701" i="1" s="1"/>
  <c r="W2188" i="1"/>
  <c r="Y2188" i="1" s="1"/>
  <c r="W250" i="1"/>
  <c r="Y250" i="1" s="1"/>
  <c r="W1879" i="1"/>
  <c r="Y1879" i="1" s="1"/>
  <c r="W1108" i="1"/>
  <c r="W765" i="1"/>
  <c r="Y765" i="1" s="1"/>
  <c r="W364" i="1"/>
  <c r="Y364" i="1" s="1"/>
  <c r="W1802" i="1"/>
  <c r="Y1802" i="1" s="1"/>
  <c r="W1878" i="1"/>
  <c r="Y1878" i="1" s="1"/>
  <c r="W1877" i="1"/>
  <c r="Y1877" i="1" s="1"/>
  <c r="W1012" i="1"/>
  <c r="W1674" i="1"/>
  <c r="W193" i="1"/>
  <c r="Y193" i="1" s="1"/>
  <c r="W1320" i="1"/>
  <c r="Y1320" i="1" s="1"/>
  <c r="W927" i="1"/>
  <c r="Y927" i="1" s="1"/>
  <c r="W1446" i="1"/>
  <c r="Y1446" i="1" s="1"/>
  <c r="W137" i="1"/>
  <c r="Y137" i="1" s="1"/>
  <c r="W151" i="1"/>
  <c r="Y151" i="1" s="1"/>
  <c r="W204" i="1"/>
  <c r="Y204" i="1" s="1"/>
  <c r="W249" i="1"/>
  <c r="Y249" i="1" s="1"/>
  <c r="AA249" i="1" s="1"/>
  <c r="W1443" i="1"/>
  <c r="W624" i="1"/>
  <c r="Y624" i="1" s="1"/>
  <c r="W833" i="1"/>
  <c r="Y833" i="1" s="1"/>
  <c r="W1316" i="1"/>
  <c r="W572" i="1"/>
  <c r="Y572" i="1" s="1"/>
  <c r="W1442" i="1"/>
  <c r="Y1442" i="1" s="1"/>
  <c r="W1918" i="1"/>
  <c r="Y1918" i="1" s="1"/>
  <c r="W1104" i="1"/>
  <c r="W466" i="1"/>
  <c r="Y466" i="1" s="1"/>
  <c r="W2804" i="1"/>
  <c r="Y2804" i="1" s="1"/>
  <c r="W2620" i="1"/>
  <c r="Y2620" i="1" s="1"/>
  <c r="W623" i="1"/>
  <c r="W1102" i="1"/>
  <c r="Y1102" i="1" s="1"/>
  <c r="W1968" i="1"/>
  <c r="Y1968" i="1" s="1"/>
  <c r="W173" i="1"/>
  <c r="W339" i="1"/>
  <c r="Y339" i="1" s="1"/>
  <c r="W2476" i="1"/>
  <c r="W692" i="1"/>
  <c r="Y692" i="1" s="1"/>
  <c r="W1101" i="1"/>
  <c r="Y1101" i="1" s="1"/>
  <c r="W2187" i="1"/>
  <c r="W399" i="1"/>
  <c r="Y399" i="1" s="1"/>
  <c r="W1798" i="1"/>
  <c r="Y1798" i="1" s="1"/>
  <c r="W1874" i="1"/>
  <c r="Y1874" i="1" s="1"/>
  <c r="W1008" i="1"/>
  <c r="W832" i="1"/>
  <c r="W1552" i="1"/>
  <c r="Y1552" i="1" s="1"/>
  <c r="W1007" i="1"/>
  <c r="Y1007" i="1" s="1"/>
  <c r="W2083" i="1"/>
  <c r="Y2083" i="1" s="1"/>
  <c r="W2382" i="1"/>
  <c r="Y2382" i="1" s="1"/>
  <c r="W2416" i="1"/>
  <c r="Y2416" i="1" s="1"/>
  <c r="W924" i="1"/>
  <c r="Y924" i="1" s="1"/>
  <c r="W203" i="1"/>
  <c r="W1797" i="1"/>
  <c r="W2298" i="1"/>
  <c r="Y2298" i="1" s="1"/>
  <c r="W621" i="1"/>
  <c r="Y621" i="1" s="1"/>
  <c r="W1309" i="1"/>
  <c r="Y1309" i="1" s="1"/>
  <c r="W2081" i="1"/>
  <c r="Y2081" i="1" s="1"/>
  <c r="W2242" i="1"/>
  <c r="Y2242" i="1" s="1"/>
  <c r="W1668" i="1"/>
  <c r="W1435" i="1"/>
  <c r="W2079" i="1"/>
  <c r="W1200" i="1"/>
  <c r="Y1200" i="1" s="1"/>
  <c r="W2296" i="1"/>
  <c r="Y2296" i="1" s="1"/>
  <c r="W1549" i="1"/>
  <c r="Y1549" i="1" s="1"/>
  <c r="W1006" i="1"/>
  <c r="Y1006" i="1" s="1"/>
  <c r="W513" i="1"/>
  <c r="Y513" i="1" s="1"/>
  <c r="W1794" i="1"/>
  <c r="Y1794" i="1" s="1"/>
  <c r="W2078" i="1"/>
  <c r="Y2078" i="1" s="1"/>
  <c r="W1198" i="1"/>
  <c r="W1870" i="1"/>
  <c r="Y1870" i="1" s="1"/>
  <c r="W690" i="1"/>
  <c r="Y690" i="1" s="1"/>
  <c r="W1431" i="1"/>
  <c r="Y1431" i="1" s="1"/>
  <c r="W2077" i="1"/>
  <c r="Y2077" i="1" s="1"/>
  <c r="W1196" i="1"/>
  <c r="Y1196" i="1" s="1"/>
  <c r="W2576" i="1"/>
  <c r="Y2576" i="1" s="1"/>
  <c r="W1792" i="1"/>
  <c r="W2726" i="1"/>
  <c r="Y2726" i="1" s="1"/>
  <c r="W2414" i="1"/>
  <c r="Y2414" i="1" s="1"/>
  <c r="W1791" i="1"/>
  <c r="Y1791" i="1" s="1"/>
  <c r="W1299" i="1"/>
  <c r="Y1299" i="1" s="1"/>
  <c r="W689" i="1"/>
  <c r="Y689" i="1" s="1"/>
  <c r="W2769" i="1"/>
  <c r="Y2769" i="1" s="1"/>
  <c r="W2618" i="1"/>
  <c r="W1098" i="1"/>
  <c r="W825" i="1"/>
  <c r="Y825" i="1" s="1"/>
  <c r="W1916" i="1"/>
  <c r="Y1916" i="1" s="1"/>
  <c r="W2075" i="1"/>
  <c r="Y2075" i="1" s="1"/>
  <c r="W462" i="1"/>
  <c r="W1663" i="1"/>
  <c r="Y1663" i="1" s="1"/>
  <c r="W1096" i="1"/>
  <c r="Y1096" i="1" s="1"/>
  <c r="W20" i="1"/>
  <c r="W397" i="1"/>
  <c r="W1296" i="1"/>
  <c r="Y1296" i="1" s="1"/>
  <c r="W823" i="1"/>
  <c r="Y823" i="1" s="1"/>
  <c r="W1427" i="1"/>
  <c r="Y1427" i="1" s="1"/>
  <c r="W1787" i="1"/>
  <c r="W1544" i="1"/>
  <c r="Y1544" i="1" s="1"/>
  <c r="W192" i="1"/>
  <c r="Y192" i="1" s="1"/>
  <c r="W1786" i="1"/>
  <c r="Y1786" i="1" s="1"/>
  <c r="W1426" i="1"/>
  <c r="W916" i="1"/>
  <c r="Y916" i="1" s="1"/>
  <c r="W2182" i="1"/>
  <c r="Y2182" i="1" s="1"/>
  <c r="W1425" i="1"/>
  <c r="Y1425" i="1" s="1"/>
  <c r="W2736" i="1"/>
  <c r="Y2736" i="1" s="1"/>
  <c r="W1868" i="1"/>
  <c r="Y1868" i="1" s="1"/>
  <c r="W2574" i="1"/>
  <c r="Y2574" i="1" s="1"/>
  <c r="W149" i="1"/>
  <c r="Y149" i="1" s="1"/>
  <c r="W915" i="1"/>
  <c r="W1095" i="1"/>
  <c r="Y1095" i="1" s="1"/>
  <c r="W309" i="1"/>
  <c r="Y309" i="1" s="1"/>
  <c r="W308" i="1"/>
  <c r="Y308" i="1" s="1"/>
  <c r="W2317" i="1"/>
  <c r="W849" i="1"/>
  <c r="Y849" i="1" s="1"/>
  <c r="W1940" i="1"/>
  <c r="Y1940" i="1" s="1"/>
  <c r="W2397" i="1"/>
  <c r="Y2397" i="1" s="1"/>
  <c r="W1717" i="1"/>
  <c r="Y1717" i="1" s="1"/>
  <c r="W2147" i="1"/>
  <c r="W1227" i="1"/>
  <c r="Y1227" i="1" s="1"/>
  <c r="W1939" i="1"/>
  <c r="Y1939" i="1" s="1"/>
  <c r="W1985" i="1"/>
  <c r="Y1985" i="1" s="1"/>
  <c r="W1039" i="1"/>
  <c r="Y1039" i="1" s="1"/>
  <c r="W2096" i="1"/>
  <c r="Y2096" i="1" s="1"/>
  <c r="W1226" i="1"/>
  <c r="Y1226" i="1" s="1"/>
  <c r="W2396" i="1"/>
  <c r="Y2396" i="1" s="1"/>
  <c r="W588" i="1"/>
  <c r="W1037" i="1"/>
  <c r="Y1037" i="1" s="1"/>
  <c r="W1713" i="1"/>
  <c r="Y1713" i="1" s="1"/>
  <c r="W1472" i="1"/>
  <c r="W2256" i="1"/>
  <c r="Y2256" i="1" s="1"/>
  <c r="W1711" i="1"/>
  <c r="Y1711" i="1" s="1"/>
  <c r="W2692" i="1"/>
  <c r="W1340" i="1"/>
  <c r="Y1340" i="1" s="1"/>
  <c r="W706" i="1"/>
  <c r="Y706" i="1" s="1"/>
  <c r="W638" i="1"/>
  <c r="X638" i="1" s="1"/>
  <c r="W1470" i="1"/>
  <c r="Y1470" i="1" s="1"/>
  <c r="W1469" i="1"/>
  <c r="Y1469" i="1" s="1"/>
  <c r="W1468" i="1"/>
  <c r="Y1468" i="1" s="1"/>
  <c r="W2314" i="1"/>
  <c r="Y2314" i="1" s="1"/>
  <c r="W2486" i="1"/>
  <c r="W1467" i="1"/>
  <c r="Y1467" i="1" s="1"/>
  <c r="W2815" i="1"/>
  <c r="W1709" i="1"/>
  <c r="Y1709" i="1" s="1"/>
  <c r="W705" i="1"/>
  <c r="Y705" i="1" s="1"/>
  <c r="W84" i="1"/>
  <c r="W1708" i="1"/>
  <c r="Y1708" i="1" s="1"/>
  <c r="W845" i="1"/>
  <c r="Y845" i="1" s="1"/>
  <c r="W1887" i="1"/>
  <c r="Y1887" i="1" s="1"/>
  <c r="W373" i="1"/>
  <c r="W38" i="1"/>
  <c r="W83" i="1"/>
  <c r="Y83" i="1" s="1"/>
  <c r="W1034" i="1"/>
  <c r="Y1034" i="1" s="1"/>
  <c r="W1335" i="1"/>
  <c r="Y1335" i="1" s="1"/>
  <c r="W372" i="1"/>
  <c r="Y372" i="1" s="1"/>
  <c r="W157" i="1"/>
  <c r="Y157" i="1" s="1"/>
  <c r="W2197" i="1"/>
  <c r="Y2197" i="1" s="1"/>
  <c r="W104" i="1"/>
  <c r="Y104" i="1" s="1"/>
  <c r="W1124" i="1"/>
  <c r="Y1124" i="1" s="1"/>
  <c r="W1033" i="1"/>
  <c r="Y1033" i="1" s="1"/>
  <c r="W477" i="1"/>
  <c r="Y477" i="1" s="1"/>
  <c r="W210" i="1"/>
  <c r="W233" i="1"/>
  <c r="Y233" i="1" s="1"/>
  <c r="W209" i="1"/>
  <c r="Y209" i="1" s="1"/>
  <c r="W703" i="1"/>
  <c r="Y703" i="1" s="1"/>
  <c r="W129" i="1"/>
  <c r="W939" i="1"/>
  <c r="Y939" i="1" s="1"/>
  <c r="W370" i="1"/>
  <c r="Y370" i="1" s="1"/>
  <c r="W938" i="1"/>
  <c r="Y938" i="1" s="1"/>
  <c r="W341" i="1"/>
  <c r="Y341" i="1" s="1"/>
  <c r="W1333" i="1"/>
  <c r="Y1333" i="1" s="1"/>
  <c r="W1706" i="1"/>
  <c r="Y1706" i="1" s="1"/>
  <c r="W937" i="1"/>
  <c r="W2254" i="1"/>
  <c r="W1464" i="1"/>
  <c r="Y1464" i="1" s="1"/>
  <c r="W2681" i="1"/>
  <c r="Y2681" i="1" s="1"/>
  <c r="W37" i="1"/>
  <c r="Y37" i="1" s="1"/>
  <c r="W2032" i="1"/>
  <c r="Y2032" i="1" s="1"/>
  <c r="AA2032" i="1" s="1"/>
  <c r="W936" i="1"/>
  <c r="W632" i="1"/>
  <c r="Y632" i="1" s="1"/>
  <c r="W2253" i="1"/>
  <c r="Y2253" i="1" s="1"/>
  <c r="W1576" i="1"/>
  <c r="Y1576" i="1" s="1"/>
  <c r="W1463" i="1"/>
  <c r="W1702" i="1"/>
  <c r="Y1702" i="1" s="1"/>
  <c r="W775" i="1"/>
  <c r="Y775" i="1" s="1"/>
  <c r="W1817" i="1"/>
  <c r="W1219" i="1"/>
  <c r="Y1219" i="1" s="1"/>
  <c r="W1816" i="1"/>
  <c r="Y1816" i="1" s="1"/>
  <c r="W1025" i="1"/>
  <c r="Y1025" i="1" s="1"/>
  <c r="W1575" i="1"/>
  <c r="W1024" i="1"/>
  <c r="Y1024" i="1" s="1"/>
  <c r="W1574" i="1"/>
  <c r="Y1574" i="1" s="1"/>
  <c r="W1217" i="1"/>
  <c r="Y1217" i="1" s="1"/>
  <c r="W522" i="1"/>
  <c r="Y522" i="1" s="1"/>
  <c r="W1572" i="1"/>
  <c r="X1572" i="1" s="1"/>
  <c r="W1459" i="1"/>
  <c r="Y1459" i="1" s="1"/>
  <c r="W2484" i="1"/>
  <c r="W206" i="1"/>
  <c r="Y206" i="1" s="1"/>
  <c r="W2392" i="1"/>
  <c r="W2251" i="1"/>
  <c r="Y2251" i="1" s="1"/>
  <c r="W583" i="1"/>
  <c r="Y583" i="1" s="1"/>
  <c r="W1331" i="1"/>
  <c r="W1116" i="1"/>
  <c r="Y1116" i="1" s="1"/>
  <c r="W2029" i="1"/>
  <c r="Y2029" i="1" s="1"/>
  <c r="W2550" i="1"/>
  <c r="Y2550" i="1" s="1"/>
  <c r="W1815" i="1"/>
  <c r="W2305" i="1"/>
  <c r="W631" i="1"/>
  <c r="Y631" i="1" s="1"/>
  <c r="W2809" i="1"/>
  <c r="Y2809" i="1" s="1"/>
  <c r="W2249" i="1"/>
  <c r="Y2249" i="1" s="1"/>
  <c r="W268" i="1"/>
  <c r="Y268" i="1" s="1"/>
  <c r="W1976" i="1"/>
  <c r="Y1976" i="1" s="1"/>
  <c r="W1455" i="1"/>
  <c r="Y1455" i="1" s="1"/>
  <c r="W2140" i="1"/>
  <c r="W630" i="1"/>
  <c r="Y630" i="1" s="1"/>
  <c r="W2481" i="1"/>
  <c r="Y2481" i="1" s="1"/>
  <c r="W519" i="1"/>
  <c r="Y519" i="1" s="1"/>
  <c r="W1975" i="1"/>
  <c r="Y1975" i="1" s="1"/>
  <c r="W1696" i="1"/>
  <c r="Y1696" i="1" s="1"/>
  <c r="W103" i="1"/>
  <c r="Y103" i="1" s="1"/>
  <c r="W1884" i="1"/>
  <c r="W2088" i="1"/>
  <c r="Y2088" i="1" s="1"/>
  <c r="W405" i="1"/>
  <c r="W2139" i="1"/>
  <c r="Y2139" i="1" s="1"/>
  <c r="W2304" i="1"/>
  <c r="Y2304" i="1" s="1"/>
  <c r="W1813" i="1"/>
  <c r="W931" i="1"/>
  <c r="Y931" i="1" s="1"/>
  <c r="W469" i="1"/>
  <c r="Y469" i="1" s="1"/>
  <c r="W2303" i="1"/>
  <c r="Y2303" i="1" s="1"/>
  <c r="W1566" i="1"/>
  <c r="W1926" i="1"/>
  <c r="Y1926" i="1" s="1"/>
  <c r="W2027" i="1"/>
  <c r="Y2027" i="1" s="1"/>
  <c r="W1453" i="1"/>
  <c r="Y1453" i="1" s="1"/>
  <c r="W2086" i="1"/>
  <c r="Y2086" i="1" s="1"/>
  <c r="W771" i="1"/>
  <c r="X771" i="1" s="1"/>
  <c r="W2517" i="1"/>
  <c r="Y2517" i="1" s="1"/>
  <c r="W1925" i="1"/>
  <c r="Y1925" i="1" s="1"/>
  <c r="W518" i="1"/>
  <c r="W1881" i="1"/>
  <c r="Y1881" i="1" s="1"/>
  <c r="W1691" i="1"/>
  <c r="Y1691" i="1" s="1"/>
  <c r="W1562" i="1"/>
  <c r="Y1562" i="1" s="1"/>
  <c r="W2580" i="1"/>
  <c r="W1452" i="1"/>
  <c r="Y1452" i="1" s="1"/>
  <c r="W1327" i="1"/>
  <c r="Y1327" i="1" s="1"/>
  <c r="W2316" i="1"/>
  <c r="Y2316" i="1" s="1"/>
  <c r="W436" i="1"/>
  <c r="Y436" i="1" s="1"/>
  <c r="W1586" i="1"/>
  <c r="Y1586" i="1" s="1"/>
  <c r="W848" i="1"/>
  <c r="Y848" i="1" s="1"/>
  <c r="W2036" i="1"/>
  <c r="Y2036" i="1" s="1"/>
  <c r="W1041" i="1"/>
  <c r="Y1041" i="1" s="1"/>
  <c r="W943" i="1"/>
  <c r="Y943" i="1" s="1"/>
  <c r="W1585" i="1"/>
  <c r="Y1585" i="1" s="1"/>
  <c r="W1888" i="1"/>
  <c r="W272" i="1"/>
  <c r="Y272" i="1" s="1"/>
  <c r="W640" i="1"/>
  <c r="Y640" i="1" s="1"/>
  <c r="W2586" i="1"/>
  <c r="Y2586" i="1" s="1"/>
  <c r="W1126" i="1"/>
  <c r="Y1126" i="1" s="1"/>
  <c r="W2585" i="1"/>
  <c r="W2552" i="1"/>
  <c r="Y2552" i="1" s="1"/>
  <c r="W2584" i="1"/>
  <c r="Y2584" i="1" s="1"/>
  <c r="W779" i="1"/>
  <c r="Y779" i="1" s="1"/>
  <c r="W1225" i="1"/>
  <c r="Y1225" i="1" s="1"/>
  <c r="W1584" i="1"/>
  <c r="W2255" i="1"/>
  <c r="Y2255" i="1" s="1"/>
  <c r="W1471" i="1"/>
  <c r="Y1471" i="1" s="1"/>
  <c r="W2394" i="1"/>
  <c r="Y2394" i="1" s="1"/>
  <c r="W1339" i="1"/>
  <c r="W235" i="1"/>
  <c r="Y235" i="1" s="1"/>
  <c r="W2198" i="1"/>
  <c r="Y2198" i="1" s="1"/>
  <c r="W2583" i="1"/>
  <c r="Y2583" i="1" s="1"/>
  <c r="W1337" i="1"/>
  <c r="Y1337" i="1" s="1"/>
  <c r="W846" i="1"/>
  <c r="Y846" i="1" s="1"/>
  <c r="W528" i="1"/>
  <c r="Y528" i="1" s="1"/>
  <c r="W1820" i="1"/>
  <c r="Y1820" i="1" s="1"/>
  <c r="W2750" i="1"/>
  <c r="Y2750" i="1" s="1"/>
  <c r="W2790" i="1"/>
  <c r="Y2790" i="1" s="1"/>
  <c r="W374" i="1"/>
  <c r="Y374" i="1" s="1"/>
  <c r="W2033" i="1"/>
  <c r="Y2033" i="1" s="1"/>
  <c r="W1581" i="1"/>
  <c r="Y1581" i="1" s="1"/>
  <c r="W1580" i="1"/>
  <c r="Y1580" i="1" s="1"/>
  <c r="W2313" i="1"/>
  <c r="Y2313" i="1" s="1"/>
  <c r="W139" i="1"/>
  <c r="W62" i="1"/>
  <c r="X62" i="1" s="1"/>
  <c r="W1220" i="1"/>
  <c r="Y1220" i="1" s="1"/>
  <c r="W314" i="1"/>
  <c r="W844" i="1"/>
  <c r="Y844" i="1" s="1"/>
  <c r="W2312" i="1"/>
  <c r="Y2312" i="1" s="1"/>
  <c r="W2446" i="1"/>
  <c r="Y2446" i="1" s="1"/>
  <c r="W2311" i="1"/>
  <c r="Y2311" i="1" s="1"/>
  <c r="W82" i="1"/>
  <c r="Y82" i="1" s="1"/>
  <c r="W2196" i="1"/>
  <c r="Y2196" i="1" s="1"/>
  <c r="W1334" i="1"/>
  <c r="Y1334" i="1" s="1"/>
  <c r="W1579" i="1"/>
  <c r="Y1579" i="1" s="1"/>
  <c r="W44" i="1"/>
  <c r="W634" i="1"/>
  <c r="Y634" i="1" s="1"/>
  <c r="W476" i="1"/>
  <c r="Y476" i="1" s="1"/>
  <c r="W526" i="1"/>
  <c r="Y526" i="1" s="1"/>
  <c r="W208" i="1"/>
  <c r="W406" i="1"/>
  <c r="Y406" i="1" s="1"/>
  <c r="W1819" i="1"/>
  <c r="Y1819" i="1" s="1"/>
  <c r="W2092" i="1"/>
  <c r="Y2092" i="1" s="1"/>
  <c r="W1122" i="1"/>
  <c r="W1030" i="1"/>
  <c r="Y1030" i="1" s="1"/>
  <c r="W1121" i="1"/>
  <c r="Y1121" i="1" s="1"/>
  <c r="W207" i="1"/>
  <c r="Y207" i="1" s="1"/>
  <c r="W1704" i="1"/>
  <c r="Y1704" i="1" s="1"/>
  <c r="W1578" i="1"/>
  <c r="Y1578" i="1" s="1"/>
  <c r="W1703" i="1"/>
  <c r="Y1703" i="1" s="1"/>
  <c r="W2744" i="1"/>
  <c r="Y2744" i="1" s="1"/>
  <c r="W524" i="1"/>
  <c r="Y524" i="1" s="1"/>
  <c r="W1027" i="1"/>
  <c r="W177" i="1"/>
  <c r="Y177" i="1" s="1"/>
  <c r="W60" i="1"/>
  <c r="Y60" i="1" s="1"/>
  <c r="W1120" i="1"/>
  <c r="W585" i="1"/>
  <c r="Y585" i="1" s="1"/>
  <c r="W2194" i="1"/>
  <c r="Y2194" i="1" s="1"/>
  <c r="W2309" i="1"/>
  <c r="Y2309" i="1" s="1"/>
  <c r="W293" i="1"/>
  <c r="Y293" i="1" s="1"/>
  <c r="W1978" i="1"/>
  <c r="Y1978" i="1" s="1"/>
  <c r="W1933" i="1"/>
  <c r="Y1933" i="1" s="1"/>
  <c r="AA2790" i="1" s="1"/>
  <c r="W935" i="1"/>
  <c r="Y935" i="1" s="1"/>
  <c r="W471" i="1"/>
  <c r="Y471" i="1" s="1"/>
  <c r="W1218" i="1"/>
  <c r="X1218" i="1" s="1"/>
  <c r="W2144" i="1"/>
  <c r="Y2144" i="1" s="1"/>
  <c r="W2143" i="1"/>
  <c r="Y2143" i="1" s="1"/>
  <c r="W2307" i="1"/>
  <c r="Y2307" i="1" s="1"/>
  <c r="W2582" i="1"/>
  <c r="Y2582" i="1" s="1"/>
  <c r="W934" i="1"/>
  <c r="Y934" i="1" s="1"/>
  <c r="W700" i="1"/>
  <c r="Y700" i="1" s="1"/>
  <c r="W699" i="1"/>
  <c r="W1700" i="1"/>
  <c r="Y1700" i="1" s="1"/>
  <c r="W1930" i="1"/>
  <c r="Y1930" i="1" s="1"/>
  <c r="W2581" i="1"/>
  <c r="Y2581" i="1" s="1"/>
  <c r="W2391" i="1"/>
  <c r="Y2391" i="1" s="1"/>
  <c r="W839" i="1"/>
  <c r="Y839" i="1" s="1"/>
  <c r="W2390" i="1"/>
  <c r="Y2390" i="1" s="1"/>
  <c r="W2142" i="1"/>
  <c r="Y2142" i="1" s="1"/>
  <c r="W1456" i="1"/>
  <c r="Y1456" i="1" s="1"/>
  <c r="AA1456" i="1" s="1"/>
  <c r="W470" i="1"/>
  <c r="Y470" i="1" s="1"/>
  <c r="W1929" i="1"/>
  <c r="Y1929" i="1" s="1"/>
  <c r="W1022" i="1"/>
  <c r="Y1022" i="1" s="1"/>
  <c r="W581" i="1"/>
  <c r="Y581" i="1" s="1"/>
  <c r="W1020" i="1"/>
  <c r="Y1020" i="1" s="1"/>
  <c r="W1698" i="1"/>
  <c r="Y1698" i="1" s="1"/>
  <c r="W1697" i="1"/>
  <c r="Y1697" i="1" s="1"/>
  <c r="W2549" i="1"/>
  <c r="W932" i="1"/>
  <c r="W2742" i="1"/>
  <c r="Y2742" i="1" s="1"/>
  <c r="W1211" i="1"/>
  <c r="Y1211" i="1" s="1"/>
  <c r="W1568" i="1"/>
  <c r="Y1568" i="1" s="1"/>
  <c r="W1210" i="1"/>
  <c r="Y1210" i="1" s="1"/>
  <c r="W2652" i="1"/>
  <c r="Y2652" i="1" s="1"/>
  <c r="W2762" i="1"/>
  <c r="Y2762" i="1" s="1"/>
  <c r="W1695" i="1"/>
  <c r="W773" i="1"/>
  <c r="Y773" i="1" s="1"/>
  <c r="W1567" i="1"/>
  <c r="Y1567" i="1" s="1"/>
  <c r="W1812" i="1"/>
  <c r="Y1812" i="1" s="1"/>
  <c r="W772" i="1"/>
  <c r="Y772" i="1" s="1"/>
  <c r="W2761" i="1"/>
  <c r="Y2761" i="1" s="1"/>
  <c r="W1329" i="1"/>
  <c r="Y1329" i="1" s="1"/>
  <c r="W1565" i="1"/>
  <c r="Y1565" i="1" s="1"/>
  <c r="W1692" i="1"/>
  <c r="Y1692" i="1" s="1"/>
  <c r="W1811" i="1"/>
  <c r="Y1811" i="1" s="1"/>
  <c r="W2442" i="1"/>
  <c r="Y2442" i="1" s="1"/>
  <c r="W1018" i="1"/>
  <c r="W628" i="1"/>
  <c r="Y628" i="1" s="1"/>
  <c r="W2814" i="1"/>
  <c r="W2516" i="1"/>
  <c r="Y2516" i="1" s="1"/>
  <c r="W2301" i="1"/>
  <c r="Y2301" i="1" s="1"/>
  <c r="W367" i="1"/>
  <c r="W1690" i="1"/>
  <c r="Y1690" i="1" s="1"/>
  <c r="W2667" i="1"/>
  <c r="Y2667" i="1" s="1"/>
  <c r="W434" i="1"/>
  <c r="Y434" i="1" s="1"/>
  <c r="W1328" i="1"/>
  <c r="Y1328" i="1" s="1"/>
  <c r="W1809" i="1"/>
  <c r="Y1809" i="1" s="1"/>
  <c r="W1326" i="1"/>
  <c r="Y1326" i="1" s="1"/>
  <c r="W1451" i="1"/>
  <c r="Y1451" i="1" s="1"/>
  <c r="W2441" i="1"/>
  <c r="Y2441" i="1" s="1"/>
  <c r="W1924" i="1"/>
  <c r="Y1924" i="1" s="1"/>
  <c r="W1808" i="1"/>
  <c r="Y1808" i="1" s="1"/>
  <c r="W1450" i="1"/>
  <c r="Y1450" i="1" s="1"/>
  <c r="W2691" i="1"/>
  <c r="Y2691" i="1" s="1"/>
  <c r="W432" i="1"/>
  <c r="W1806" i="1"/>
  <c r="Y1806" i="1" s="1"/>
  <c r="W1325" i="1"/>
  <c r="Y1325" i="1" s="1"/>
  <c r="W311" i="1"/>
  <c r="W770" i="1"/>
  <c r="Y770" i="1" s="1"/>
  <c r="W2025" i="1"/>
  <c r="Y2025" i="1" s="1"/>
  <c r="W1922" i="1"/>
  <c r="Y1922" i="1" s="1"/>
  <c r="W2513" i="1"/>
  <c r="Y2513" i="1" s="1"/>
  <c r="AA2513" i="1" s="1"/>
  <c r="W769" i="1"/>
  <c r="W402" i="1"/>
  <c r="X402" i="1" s="1"/>
  <c r="W1016" i="1"/>
  <c r="Y1016" i="1" s="1"/>
  <c r="W929" i="1"/>
  <c r="Y929" i="1" s="1"/>
  <c r="W1974" i="1"/>
  <c r="Y1974" i="1" s="1"/>
  <c r="W2419" i="1"/>
  <c r="Y2419" i="1" s="1"/>
  <c r="W768" i="1"/>
  <c r="Y768" i="1" s="1"/>
  <c r="W1448" i="1"/>
  <c r="Y1448" i="1" s="1"/>
  <c r="W2024" i="1"/>
  <c r="Y2024" i="1" s="1"/>
  <c r="W575" i="1"/>
  <c r="X575" i="1" s="1"/>
  <c r="W2650" i="1"/>
  <c r="Y2650" i="1" s="1"/>
  <c r="W694" i="1"/>
  <c r="W1109" i="1"/>
  <c r="Y1109" i="1" s="1"/>
  <c r="W2478" i="1"/>
  <c r="Y2478" i="1" s="1"/>
  <c r="W835" i="1"/>
  <c r="Y835" i="1" s="1"/>
  <c r="W2677" i="1"/>
  <c r="Y2677" i="1" s="1"/>
  <c r="AA2677" i="1" s="1"/>
  <c r="W1804" i="1"/>
  <c r="Y1804" i="1" s="1"/>
  <c r="W365" i="1"/>
  <c r="Y365" i="1" s="1"/>
  <c r="W467" i="1"/>
  <c r="Y467" i="1" s="1"/>
  <c r="V760" i="1"/>
  <c r="O760" i="1" s="1"/>
  <c r="Q760" i="1" s="1"/>
  <c r="V2649" i="1"/>
  <c r="V14" i="1"/>
  <c r="V2134" i="1"/>
  <c r="V1661" i="1"/>
  <c r="V2575" i="1"/>
  <c r="V1191" i="1"/>
  <c r="V51" i="1"/>
  <c r="V358" i="1"/>
  <c r="V914" i="1"/>
  <c r="V357" i="1"/>
  <c r="V248" i="1"/>
  <c r="O248" i="1" s="1"/>
  <c r="Q248" i="1" s="1"/>
  <c r="V511" i="1"/>
  <c r="O511" i="1" s="1"/>
  <c r="Q511" i="1" s="1"/>
  <c r="R511" i="1" s="1"/>
  <c r="V1292" i="1"/>
  <c r="O1292" i="1" s="1"/>
  <c r="Q1292" i="1" s="1"/>
  <c r="R1292" i="1" s="1"/>
  <c r="V2412" i="1"/>
  <c r="V1094" i="1"/>
  <c r="V568" i="1"/>
  <c r="O568" i="1" s="1"/>
  <c r="Q568" i="1" s="1"/>
  <c r="V191" i="1"/>
  <c r="V1659" i="1"/>
  <c r="V2573" i="1"/>
  <c r="V1189" i="1"/>
  <c r="O1189" i="1" s="1"/>
  <c r="Q1189" i="1" s="1"/>
  <c r="R1189" i="1" s="1"/>
  <c r="V2071" i="1"/>
  <c r="AA1973" i="1" s="1"/>
  <c r="V683" i="1"/>
  <c r="V1290" i="1"/>
  <c r="V911" i="1"/>
  <c r="V567" i="1"/>
  <c r="V1289" i="1"/>
  <c r="V1657" i="1"/>
  <c r="V756" i="1"/>
  <c r="O756" i="1" s="1"/>
  <c r="Q756" i="1" s="1"/>
  <c r="R756" i="1" s="1"/>
  <c r="V2235" i="1"/>
  <c r="V1656" i="1"/>
  <c r="V2288" i="1"/>
  <c r="V1088" i="1"/>
  <c r="O1088" i="1" s="1"/>
  <c r="Q1088" i="1" s="1"/>
  <c r="V1000" i="1"/>
  <c r="V1965" i="1"/>
  <c r="V1866" i="1"/>
  <c r="V1912" i="1"/>
  <c r="V909" i="1"/>
  <c r="O909" i="1" s="1"/>
  <c r="Q909" i="1" s="1"/>
  <c r="R909" i="1" s="1"/>
  <c r="V2234" i="1"/>
  <c r="V2132" i="1"/>
  <c r="V1287" i="1"/>
  <c r="O1287" i="1" s="1"/>
  <c r="Q1287" i="1" s="1"/>
  <c r="V1655" i="1"/>
  <c r="V1783" i="1"/>
  <c r="V1286" i="1"/>
  <c r="V1186" i="1"/>
  <c r="V1653" i="1"/>
  <c r="AA1877" i="1" s="1"/>
  <c r="V1782" i="1"/>
  <c r="V1184" i="1"/>
  <c r="V2813" i="1"/>
  <c r="V2833" i="1"/>
  <c r="V1534" i="1"/>
  <c r="V755" i="1"/>
  <c r="V1285" i="1"/>
  <c r="O1285" i="1" s="1"/>
  <c r="Q1285" i="1" s="1"/>
  <c r="R1285" i="1" s="1"/>
  <c r="V905" i="1"/>
  <c r="V754" i="1"/>
  <c r="V1781" i="1"/>
  <c r="V510" i="1"/>
  <c r="O510" i="1" s="1"/>
  <c r="Q510" i="1" s="1"/>
  <c r="V2015" i="1"/>
  <c r="V2840" i="1"/>
  <c r="V564" i="1"/>
  <c r="V12" i="1"/>
  <c r="V563" i="1"/>
  <c r="V1651" i="1"/>
  <c r="V562" i="1"/>
  <c r="V2435" i="1"/>
  <c r="O2435" i="1" s="1"/>
  <c r="Q2435" i="1" s="1"/>
  <c r="V1962" i="1"/>
  <c r="V509" i="1"/>
  <c r="V1778" i="1"/>
  <c r="O1778" i="1" s="1"/>
  <c r="Q1778" i="1" s="1"/>
  <c r="V1961" i="1"/>
  <c r="O1961" i="1" s="1"/>
  <c r="Q1961" i="1" s="1"/>
  <c r="R1961" i="1" s="1"/>
  <c r="V902" i="1"/>
  <c r="V901" i="1"/>
  <c r="O901" i="1" s="1"/>
  <c r="Q901" i="1" s="1"/>
  <c r="V2572" i="1"/>
  <c r="V2129" i="1"/>
  <c r="V2688" i="1"/>
  <c r="V2709" i="1"/>
  <c r="V2645" i="1"/>
  <c r="V899" i="1"/>
  <c r="O899" i="1" s="1"/>
  <c r="Q899" i="1" s="1"/>
  <c r="R899" i="1" s="1"/>
  <c r="V2378" i="1"/>
  <c r="V1909" i="1"/>
  <c r="V678" i="1"/>
  <c r="O678" i="1" s="1"/>
  <c r="Q678" i="1" s="1"/>
  <c r="V507" i="1"/>
  <c r="O507" i="1" s="1"/>
  <c r="Q507" i="1" s="1"/>
  <c r="V2570" i="1"/>
  <c r="V1649" i="1"/>
  <c r="V456" i="1"/>
  <c r="V1647" i="1"/>
  <c r="V676" i="1"/>
  <c r="V1908" i="1"/>
  <c r="V2644" i="1"/>
  <c r="V1283" i="1"/>
  <c r="O1283" i="1" s="1"/>
  <c r="Q1283" i="1" s="1"/>
  <c r="V2699" i="1"/>
  <c r="V1282" i="1"/>
  <c r="V2466" i="1"/>
  <c r="V1412" i="1"/>
  <c r="V33" i="1"/>
  <c r="V2064" i="1"/>
  <c r="V1860" i="1"/>
  <c r="V2611" i="1"/>
  <c r="O2611" i="1" s="1"/>
  <c r="Q2611" i="1" s="1"/>
  <c r="V749" i="1"/>
  <c r="V560" i="1"/>
  <c r="V1280" i="1"/>
  <c r="V2642" i="1"/>
  <c r="AA2642" i="1" s="1"/>
  <c r="V2569" i="1"/>
  <c r="O2569" i="1" s="1"/>
  <c r="Q2569" i="1" s="1"/>
  <c r="R2569" i="1" s="1"/>
  <c r="V453" i="1"/>
  <c r="AA1649" i="1" s="1"/>
  <c r="V2641" i="1"/>
  <c r="O2641" i="1" s="1"/>
  <c r="Q2641" i="1" s="1"/>
  <c r="V675" i="1"/>
  <c r="O675" i="1" s="1"/>
  <c r="Q675" i="1" s="1"/>
  <c r="V2008" i="1"/>
  <c r="O2008" i="1" s="1"/>
  <c r="Q2008" i="1" s="1"/>
  <c r="R2008" i="1" s="1"/>
  <c r="V1775" i="1"/>
  <c r="V2465" i="1"/>
  <c r="V1774" i="1"/>
  <c r="O1774" i="1" s="1"/>
  <c r="Q1774" i="1" s="1"/>
  <c r="R1774" i="1" s="1"/>
  <c r="V2062" i="1"/>
  <c r="AA2062" i="1" s="1"/>
  <c r="V1645" i="1"/>
  <c r="V1407" i="1"/>
  <c r="V894" i="1"/>
  <c r="O894" i="1" s="1"/>
  <c r="Q894" i="1" s="1"/>
  <c r="V1078" i="1"/>
  <c r="V1405" i="1"/>
  <c r="V2608" i="1"/>
  <c r="O2608" i="1" s="1"/>
  <c r="Q2608" i="1" s="1"/>
  <c r="V2125" i="1"/>
  <c r="V2607" i="1"/>
  <c r="V2337" i="1"/>
  <c r="V893" i="1"/>
  <c r="V673" i="1"/>
  <c r="O673" i="1" s="1"/>
  <c r="Q673" i="1" s="1"/>
  <c r="V1644" i="1"/>
  <c r="V2606" i="1"/>
  <c r="V2178" i="1"/>
  <c r="O2178" i="1" s="1"/>
  <c r="Q2178" i="1" s="1"/>
  <c r="V1403" i="1"/>
  <c r="O1403" i="1" s="1"/>
  <c r="Q1403" i="1" s="1"/>
  <c r="R1403" i="1" s="1"/>
  <c r="V1272" i="1"/>
  <c r="AA1557" i="1" s="1"/>
  <c r="V330" i="1"/>
  <c r="V987" i="1"/>
  <c r="V1643" i="1"/>
  <c r="V2006" i="1"/>
  <c r="V424" i="1"/>
  <c r="V147" i="1"/>
  <c r="V280" i="1"/>
  <c r="O280" i="1" s="1"/>
  <c r="Q280" i="1" s="1"/>
  <c r="R280" i="1" s="1"/>
  <c r="V555" i="1"/>
  <c r="V48" i="1"/>
  <c r="O48" i="1" s="1"/>
  <c r="Q48" i="1" s="1"/>
  <c r="V220" i="1"/>
  <c r="V110" i="1"/>
  <c r="AA110" i="1" s="1"/>
  <c r="V328" i="1"/>
  <c r="V146" i="1"/>
  <c r="V553" i="1"/>
  <c r="V279" i="1"/>
  <c r="V7" i="1"/>
  <c r="V2637" i="1"/>
  <c r="O2637" i="1" s="1"/>
  <c r="Q2637" i="1" s="1"/>
  <c r="V450" i="1"/>
  <c r="V747" i="1"/>
  <c r="V501" i="1"/>
  <c r="O501" i="1" s="1"/>
  <c r="Q501" i="1" s="1"/>
  <c r="V3" i="1"/>
  <c r="O3" i="1" s="1"/>
  <c r="Q3" i="1" s="1"/>
  <c r="V890" i="1"/>
  <c r="O890" i="1" s="1"/>
  <c r="Q890" i="1" s="1"/>
  <c r="V1642" i="1"/>
  <c r="V500" i="1"/>
  <c r="V670" i="1"/>
  <c r="V889" i="1"/>
  <c r="V50" i="1"/>
  <c r="V888" i="1"/>
  <c r="V449" i="1"/>
  <c r="O449" i="1" s="1"/>
  <c r="Q449" i="1" s="1"/>
  <c r="V1074" i="1"/>
  <c r="O1074" i="1" s="1"/>
  <c r="Q1074" i="1" s="1"/>
  <c r="V1171" i="1"/>
  <c r="V1641" i="1"/>
  <c r="V2228" i="1"/>
  <c r="O2228" i="1" s="1"/>
  <c r="Q2228" i="1" s="1"/>
  <c r="V2604" i="1"/>
  <c r="V982" i="1"/>
  <c r="O982" i="1" s="1"/>
  <c r="Q982" i="1" s="1"/>
  <c r="R982" i="1" s="1"/>
  <c r="V1400" i="1"/>
  <c r="V217" i="1"/>
  <c r="V278" i="1"/>
  <c r="O278" i="1" s="1"/>
  <c r="Q278" i="1" s="1"/>
  <c r="V1399" i="1"/>
  <c r="V390" i="1"/>
  <c r="V886" i="1"/>
  <c r="V1071" i="1"/>
  <c r="V2671" i="1"/>
  <c r="V2432" i="1"/>
  <c r="V98" i="1"/>
  <c r="V2372" i="1"/>
  <c r="V2721" i="1"/>
  <c r="V667" i="1"/>
  <c r="O667" i="1" s="1"/>
  <c r="Q667" i="1" s="1"/>
  <c r="R667" i="1" s="1"/>
  <c r="V1638" i="1"/>
  <c r="O1638" i="1" s="1"/>
  <c r="Q1638" i="1" s="1"/>
  <c r="V1856" i="1"/>
  <c r="V2537" i="1"/>
  <c r="V2720" i="1"/>
  <c r="V1397" i="1"/>
  <c r="V885" i="1"/>
  <c r="O885" i="1" s="1"/>
  <c r="Q885" i="1" s="1"/>
  <c r="V1903" i="1"/>
  <c r="O1903" i="1" s="1"/>
  <c r="Q1903" i="1" s="1"/>
  <c r="R1903" i="1" s="1"/>
  <c r="V1069" i="1"/>
  <c r="V1396" i="1"/>
  <c r="AA1329" i="1" s="1"/>
  <c r="V742" i="1"/>
  <c r="V980" i="1"/>
  <c r="V1519" i="1"/>
  <c r="V806" i="1"/>
  <c r="V448" i="1"/>
  <c r="V2123" i="1"/>
  <c r="V1855" i="1"/>
  <c r="AA1301" i="1" s="1"/>
  <c r="V979" i="1"/>
  <c r="V1393" i="1"/>
  <c r="V1854" i="1"/>
  <c r="V1636" i="1"/>
  <c r="V978" i="1"/>
  <c r="V1391" i="1"/>
  <c r="O1391" i="1" s="1"/>
  <c r="Q1391" i="1" s="1"/>
  <c r="V259" i="1"/>
  <c r="V1264" i="1"/>
  <c r="V2536" i="1"/>
  <c r="V1760" i="1"/>
  <c r="V883" i="1"/>
  <c r="V2122" i="1"/>
  <c r="V1389" i="1"/>
  <c r="V1263" i="1"/>
  <c r="V2329" i="1"/>
  <c r="V2754" i="1"/>
  <c r="V496" i="1"/>
  <c r="V663" i="1"/>
  <c r="V804" i="1"/>
  <c r="V2224" i="1"/>
  <c r="V1516" i="1"/>
  <c r="V2430" i="1"/>
  <c r="V2600" i="1"/>
  <c r="V1065" i="1"/>
  <c r="V2272" i="1"/>
  <c r="O2272" i="1" s="1"/>
  <c r="Q2272" i="1" s="1"/>
  <c r="V108" i="1"/>
  <c r="V2533" i="1"/>
  <c r="V734" i="1"/>
  <c r="V603" i="1"/>
  <c r="V388" i="1"/>
  <c r="O388" i="1" s="1"/>
  <c r="Q388" i="1" s="1"/>
  <c r="V1629" i="1"/>
  <c r="V494" i="1"/>
  <c r="O494" i="1" s="1"/>
  <c r="Q494" i="1" s="1"/>
  <c r="R494" i="1" s="1"/>
  <c r="V733" i="1"/>
  <c r="V971" i="1"/>
  <c r="V1384" i="1"/>
  <c r="V732" i="1"/>
  <c r="V387" i="1"/>
  <c r="V322" i="1"/>
  <c r="V2497" i="1"/>
  <c r="V2118" i="1"/>
  <c r="V2407" i="1"/>
  <c r="V1261" i="1"/>
  <c r="V2530" i="1"/>
  <c r="V2428" i="1"/>
  <c r="V2117" i="1"/>
  <c r="V1161" i="1"/>
  <c r="O1161" i="1" s="1"/>
  <c r="Q1161" i="1" s="1"/>
  <c r="V1063" i="1"/>
  <c r="O1063" i="1" s="1"/>
  <c r="Q1063" i="1" s="1"/>
  <c r="R1063" i="1" s="1"/>
  <c r="V2459" i="1"/>
  <c r="AA1109" i="1" s="1"/>
  <c r="V1753" i="1"/>
  <c r="V1750" i="1"/>
  <c r="V2496" i="1"/>
  <c r="V91" i="1"/>
  <c r="V879" i="1"/>
  <c r="V1508" i="1"/>
  <c r="O1508" i="1" s="1"/>
  <c r="Q1508" i="1" s="1"/>
  <c r="V1851" i="1"/>
  <c r="V1380" i="1"/>
  <c r="V2054" i="1"/>
  <c r="O2054" i="1" s="1"/>
  <c r="Q2054" i="1" s="1"/>
  <c r="V802" i="1"/>
  <c r="V386" i="1"/>
  <c r="V1062" i="1"/>
  <c r="V1506" i="1"/>
  <c r="V731" i="1"/>
  <c r="O731" i="1" s="1"/>
  <c r="Q731" i="1" s="1"/>
  <c r="V2268" i="1"/>
  <c r="V2166" i="1"/>
  <c r="V800" i="1"/>
  <c r="V1060" i="1"/>
  <c r="W1539" i="1"/>
  <c r="Y1539" i="1" s="1"/>
  <c r="W2238" i="1"/>
  <c r="Y2238" i="1" s="1"/>
  <c r="W286" i="1"/>
  <c r="Y286" i="1" s="1"/>
  <c r="W148" i="1"/>
  <c r="W2237" i="1"/>
  <c r="Y2237" i="1" s="1"/>
  <c r="W2342" i="1"/>
  <c r="Y2342" i="1" s="1"/>
  <c r="W190" i="1"/>
  <c r="Y190" i="1" s="1"/>
  <c r="W1093" i="1"/>
  <c r="Y1093" i="1" s="1"/>
  <c r="W822" i="1"/>
  <c r="Y822" i="1" s="1"/>
  <c r="W2616" i="1"/>
  <c r="Y2616" i="1" s="1"/>
  <c r="W2506" i="1"/>
  <c r="Y2506" i="1" s="1"/>
  <c r="W2724" i="1"/>
  <c r="Y2724" i="1" s="1"/>
  <c r="W757" i="1"/>
  <c r="Y757" i="1" s="1"/>
  <c r="W1090" i="1"/>
  <c r="Y1090" i="1" s="1"/>
  <c r="W2291" i="1"/>
  <c r="Y2291" i="1" s="1"/>
  <c r="W2290" i="1"/>
  <c r="Y2290" i="1" s="1"/>
  <c r="W396" i="1"/>
  <c r="W1002" i="1"/>
  <c r="Y1002" i="1" s="1"/>
  <c r="W2471" i="1"/>
  <c r="Y2471" i="1" s="1"/>
  <c r="W2437" i="1"/>
  <c r="Y2437" i="1" s="1"/>
  <c r="W612" i="1"/>
  <c r="Y612" i="1" s="1"/>
  <c r="AA612" i="1" s="1"/>
  <c r="W2689" i="1"/>
  <c r="Y2689" i="1" s="1"/>
  <c r="W820" i="1"/>
  <c r="Y820" i="1" s="1"/>
  <c r="W1187" i="1"/>
  <c r="Y1187" i="1" s="1"/>
  <c r="W2614" i="1"/>
  <c r="Y2614" i="1" s="1"/>
  <c r="W566" i="1"/>
  <c r="Y566" i="1" s="1"/>
  <c r="W2017" i="1"/>
  <c r="Y2017" i="1" s="1"/>
  <c r="W1911" i="1"/>
  <c r="W998" i="1"/>
  <c r="W1784" i="1"/>
  <c r="Y1784" i="1" s="1"/>
  <c r="W1654" i="1"/>
  <c r="Y1654" i="1" s="1"/>
  <c r="W2722" i="1"/>
  <c r="Y2722" i="1" s="1"/>
  <c r="W459" i="1"/>
  <c r="W610" i="1"/>
  <c r="Y610" i="1" s="1"/>
  <c r="W332" i="1"/>
  <c r="Y332" i="1" s="1"/>
  <c r="W2411" i="1"/>
  <c r="Y2411" i="1" s="1"/>
  <c r="W2340" i="1"/>
  <c r="W2505" i="1"/>
  <c r="Y2505" i="1" s="1"/>
  <c r="W2646" i="1"/>
  <c r="Y2646" i="1" s="1"/>
  <c r="W996" i="1"/>
  <c r="Y996" i="1" s="1"/>
  <c r="W2131" i="1"/>
  <c r="Y2131" i="1" s="1"/>
  <c r="W907" i="1"/>
  <c r="Y907" i="1" s="1"/>
  <c r="W283" i="1"/>
  <c r="Y283" i="1" s="1"/>
  <c r="W753" i="1"/>
  <c r="Y753" i="1" s="1"/>
  <c r="W2130" i="1"/>
  <c r="Y2130" i="1" s="1"/>
  <c r="W1533" i="1"/>
  <c r="Y1533" i="1" s="1"/>
  <c r="W1910" i="1"/>
  <c r="Y1910" i="1" s="1"/>
  <c r="W2543" i="1"/>
  <c r="Y2543" i="1" s="1"/>
  <c r="W904" i="1"/>
  <c r="W2069" i="1"/>
  <c r="Y2069" i="1" s="1"/>
  <c r="W1652" i="1"/>
  <c r="Y1652" i="1" s="1"/>
  <c r="W36" i="1"/>
  <c r="Y36" i="1" s="1"/>
  <c r="W680" i="1"/>
  <c r="Y680" i="1" s="1"/>
  <c r="W609" i="1"/>
  <c r="Y609" i="1" s="1"/>
  <c r="W819" i="1"/>
  <c r="Y819" i="1" s="1"/>
  <c r="W2735" i="1"/>
  <c r="Y2735" i="1" s="1"/>
  <c r="W751" i="1"/>
  <c r="Y751" i="1" s="1"/>
  <c r="W994" i="1"/>
  <c r="Y994" i="1" s="1"/>
  <c r="W679" i="1"/>
  <c r="Y679" i="1" s="1"/>
  <c r="W2541" i="1"/>
  <c r="Y2541" i="1" s="1"/>
  <c r="W2284" i="1"/>
  <c r="Y2284" i="1" s="1"/>
  <c r="W2808" i="1"/>
  <c r="Y2808" i="1" s="1"/>
  <c r="W1181" i="1"/>
  <c r="Y1181" i="1" s="1"/>
  <c r="W1415" i="1"/>
  <c r="Y1415" i="1" s="1"/>
  <c r="W1863" i="1"/>
  <c r="Y1863" i="1" s="1"/>
  <c r="W331" i="1"/>
  <c r="Y331" i="1" s="1"/>
  <c r="W2283" i="1"/>
  <c r="Y2283" i="1" s="1"/>
  <c r="W201" i="1"/>
  <c r="W2282" i="1"/>
  <c r="Y2282" i="1" s="1"/>
  <c r="W2281" i="1"/>
  <c r="Y2281" i="1" s="1"/>
  <c r="W750" i="1"/>
  <c r="Y750" i="1" s="1"/>
  <c r="W677" i="1"/>
  <c r="Y677" i="1" s="1"/>
  <c r="W1776" i="1"/>
  <c r="Y1776" i="1" s="1"/>
  <c r="W2013" i="1"/>
  <c r="Y2013" i="1" s="1"/>
  <c r="W2012" i="1"/>
  <c r="Y2012" i="1" s="1"/>
  <c r="W1082" i="1"/>
  <c r="Y1082" i="1" s="1"/>
  <c r="W993" i="1"/>
  <c r="Y993" i="1" s="1"/>
  <c r="W2011" i="1"/>
  <c r="Y2011" i="1" s="1"/>
  <c r="W817" i="1"/>
  <c r="Y817" i="1" s="1"/>
  <c r="W1413" i="1"/>
  <c r="Y1413" i="1" s="1"/>
  <c r="W2643" i="1"/>
  <c r="Y2643" i="1" s="1"/>
  <c r="W2128" i="1"/>
  <c r="Y2128" i="1" s="1"/>
  <c r="W1081" i="1"/>
  <c r="Y1081" i="1" s="1"/>
  <c r="W1281" i="1"/>
  <c r="Y1281" i="1" s="1"/>
  <c r="W2539" i="1"/>
  <c r="Y2539" i="1" s="1"/>
  <c r="W2127" i="1"/>
  <c r="Y2127" i="1" s="1"/>
  <c r="W455" i="1"/>
  <c r="Y455" i="1" s="1"/>
  <c r="W81" i="1"/>
  <c r="Y81" i="1" s="1"/>
  <c r="W2661" i="1"/>
  <c r="W559" i="1"/>
  <c r="Y559" i="1" s="1"/>
  <c r="W896" i="1"/>
  <c r="Y896" i="1" s="1"/>
  <c r="W2280" i="1"/>
  <c r="Y2280" i="1" s="1"/>
  <c r="W504" i="1"/>
  <c r="Y504" i="1" s="1"/>
  <c r="W1080" i="1"/>
  <c r="Y1080" i="1" s="1"/>
  <c r="W1177" i="1"/>
  <c r="Y1177" i="1" s="1"/>
  <c r="W2063" i="1"/>
  <c r="Y2063" i="1" s="1"/>
  <c r="W2464" i="1"/>
  <c r="W895" i="1"/>
  <c r="Y895" i="1" s="1"/>
  <c r="W2463" i="1"/>
  <c r="Y2463" i="1" s="1"/>
  <c r="W2278" i="1"/>
  <c r="Y2278" i="1" s="1"/>
  <c r="W503" i="1"/>
  <c r="Y503" i="1" s="1"/>
  <c r="W1277" i="1"/>
  <c r="Y1277" i="1" s="1"/>
  <c r="W1859" i="1"/>
  <c r="Y1859" i="1" s="1"/>
  <c r="W1275" i="1"/>
  <c r="Y1275" i="1" s="1"/>
  <c r="W1528" i="1"/>
  <c r="Y1528" i="1" s="1"/>
  <c r="W2338" i="1"/>
  <c r="Y2338" i="1" s="1"/>
  <c r="W557" i="1"/>
  <c r="Y557" i="1" s="1"/>
  <c r="W2179" i="1"/>
  <c r="Y2179" i="1" s="1"/>
  <c r="W1858" i="1"/>
  <c r="W2794" i="1"/>
  <c r="Y2794" i="1" s="1"/>
  <c r="W2788" i="1"/>
  <c r="Y2788" i="1" s="1"/>
  <c r="W1527" i="1"/>
  <c r="Y1527" i="1" s="1"/>
  <c r="W2502" i="1"/>
  <c r="Y2502" i="1" s="1"/>
  <c r="W1771" i="1"/>
  <c r="Y1771" i="1" s="1"/>
  <c r="W2061" i="1"/>
  <c r="Y2061" i="1" s="1"/>
  <c r="W2176" i="1"/>
  <c r="Y2176" i="1" s="1"/>
  <c r="W1526" i="1"/>
  <c r="W1768" i="1"/>
  <c r="Y1768" i="1" s="1"/>
  <c r="W2230" i="1"/>
  <c r="Y2230" i="1" s="1"/>
  <c r="W1402" i="1"/>
  <c r="Y1402" i="1" s="1"/>
  <c r="W672" i="1"/>
  <c r="Y672" i="1" s="1"/>
  <c r="W451" i="1"/>
  <c r="Y451" i="1" s="1"/>
  <c r="W1174" i="1"/>
  <c r="Y1174" i="1" s="1"/>
  <c r="W502" i="1"/>
  <c r="Y502" i="1" s="1"/>
  <c r="W2174" i="1"/>
  <c r="W1173" i="1"/>
  <c r="Y1173" i="1" s="1"/>
  <c r="W554" i="1"/>
  <c r="Y554" i="1" s="1"/>
  <c r="W811" i="1"/>
  <c r="Y811" i="1" s="1"/>
  <c r="W985" i="1"/>
  <c r="W185" i="1"/>
  <c r="Y185" i="1" s="1"/>
  <c r="W2462" i="1"/>
  <c r="Y2462" i="1" s="1"/>
  <c r="W891" i="1"/>
  <c r="Y891" i="1" s="1"/>
  <c r="W2060" i="1"/>
  <c r="Y2060" i="1" s="1"/>
  <c r="W983" i="1"/>
  <c r="Y983" i="1" s="1"/>
  <c r="W2229" i="1"/>
  <c r="Y2229" i="1" s="1"/>
  <c r="W19" i="1"/>
  <c r="Y19" i="1" s="1"/>
  <c r="W1172" i="1"/>
  <c r="Y1172" i="1" s="1"/>
  <c r="W1401" i="1"/>
  <c r="W18" i="1"/>
  <c r="Y18" i="1" s="1"/>
  <c r="W809" i="1"/>
  <c r="Y809" i="1" s="1"/>
  <c r="W30" i="1"/>
  <c r="W47" i="1"/>
  <c r="Y47" i="1" s="1"/>
  <c r="AA47" i="1" s="1"/>
  <c r="W199" i="1"/>
  <c r="Y199" i="1" s="1"/>
  <c r="W552" i="1"/>
  <c r="Y552" i="1" s="1"/>
  <c r="W2501" i="1"/>
  <c r="Y2501" i="1" s="1"/>
  <c r="W746" i="1"/>
  <c r="Y746" i="1" s="1"/>
  <c r="W245" i="1"/>
  <c r="Y245" i="1" s="1"/>
  <c r="W1268" i="1"/>
  <c r="Y1268" i="1" s="1"/>
  <c r="W2673" i="1"/>
  <c r="Y2673" i="1" s="1"/>
  <c r="W391" i="1"/>
  <c r="Y391" i="1" s="1"/>
  <c r="W887" i="1"/>
  <c r="Y887" i="1" s="1"/>
  <c r="W2335" i="1"/>
  <c r="Y2335" i="1" s="1"/>
  <c r="W2334" i="1"/>
  <c r="Y2334" i="1" s="1"/>
  <c r="W1523" i="1"/>
  <c r="Y1523" i="1" s="1"/>
  <c r="W244" i="1"/>
  <c r="Y244" i="1" s="1"/>
  <c r="W136" i="1"/>
  <c r="Y136" i="1" s="1"/>
  <c r="W2274" i="1"/>
  <c r="Y2274" i="1" s="1"/>
  <c r="W1905" i="1"/>
  <c r="Y1905" i="1" s="1"/>
  <c r="W2058" i="1"/>
  <c r="Y2058" i="1" s="1"/>
  <c r="W2333" i="1"/>
  <c r="Y2333" i="1" s="1"/>
  <c r="W2173" i="1"/>
  <c r="Y2173" i="1" s="1"/>
  <c r="W242" i="1"/>
  <c r="Y242" i="1" s="1"/>
  <c r="W1639" i="1"/>
  <c r="Y1639" i="1" s="1"/>
  <c r="W2670" i="1"/>
  <c r="Y2670" i="1" s="1"/>
  <c r="W2005" i="1"/>
  <c r="Y2005" i="1" s="1"/>
  <c r="W2766" i="1"/>
  <c r="Y2766" i="1" s="1"/>
  <c r="W1070" i="1"/>
  <c r="Y1070" i="1" s="1"/>
  <c r="W2499" i="1"/>
  <c r="Y2499" i="1" s="1"/>
  <c r="W143" i="1"/>
  <c r="W743" i="1"/>
  <c r="Y743" i="1" s="1"/>
  <c r="W2273" i="1"/>
  <c r="Y2273" i="1" s="1"/>
  <c r="W2225" i="1"/>
  <c r="Y2225" i="1" s="1"/>
  <c r="W884" i="1"/>
  <c r="W1520" i="1"/>
  <c r="Y1520" i="1" s="1"/>
  <c r="AA1520" i="1" s="1"/>
  <c r="W2369" i="1"/>
  <c r="Y2369" i="1" s="1"/>
  <c r="W58" i="1"/>
  <c r="Y58" i="1" s="1"/>
  <c r="W260" i="1"/>
  <c r="Y260" i="1" s="1"/>
  <c r="W2004" i="1"/>
  <c r="Y2004" i="1" s="1"/>
  <c r="W2171" i="1"/>
  <c r="Y2171" i="1" s="1"/>
  <c r="W1637" i="1"/>
  <c r="Y1637" i="1" s="1"/>
  <c r="W665" i="1"/>
  <c r="Y665" i="1" s="1"/>
  <c r="W1958" i="1"/>
  <c r="Y1958" i="1" s="1"/>
  <c r="W739" i="1"/>
  <c r="Y739" i="1" s="1"/>
  <c r="W2330" i="1"/>
  <c r="Y2330" i="1" s="1"/>
  <c r="W549" i="1"/>
  <c r="Y549" i="1" s="1"/>
  <c r="W258" i="1"/>
  <c r="Y258" i="1" s="1"/>
  <c r="W738" i="1"/>
  <c r="Y738" i="1" s="1"/>
  <c r="W1761" i="1"/>
  <c r="Y1761" i="1" s="1"/>
  <c r="W1517" i="1"/>
  <c r="Y1517" i="1" s="1"/>
  <c r="W737" i="1"/>
  <c r="Y737" i="1" s="1"/>
  <c r="W1164" i="1"/>
  <c r="Y1164" i="1" s="1"/>
  <c r="W1957" i="1"/>
  <c r="Y1957" i="1" s="1"/>
  <c r="W2169" i="1"/>
  <c r="Y2169" i="1" s="1"/>
  <c r="W2408" i="1"/>
  <c r="W2697" i="1"/>
  <c r="Y2697" i="1" s="1"/>
  <c r="W548" i="1"/>
  <c r="Y548" i="1" s="1"/>
  <c r="W2566" i="1"/>
  <c r="Y2566" i="1" s="1"/>
  <c r="W1067" i="1"/>
  <c r="Y1067" i="1" s="1"/>
  <c r="W2822" i="1"/>
  <c r="Y2822" i="1" s="1"/>
  <c r="AA1220" i="1" s="1"/>
  <c r="W1515" i="1"/>
  <c r="Y1515" i="1" s="1"/>
  <c r="W2168" i="1"/>
  <c r="W735" i="1"/>
  <c r="Y735" i="1" s="1"/>
  <c r="W2534" i="1"/>
  <c r="Y2534" i="1" s="1"/>
  <c r="W1163" i="1"/>
  <c r="Y1163" i="1" s="1"/>
  <c r="W1262" i="1"/>
  <c r="Y1262" i="1" s="1"/>
  <c r="W495" i="1"/>
  <c r="Y495" i="1" s="1"/>
  <c r="W421" i="1"/>
  <c r="Y421" i="1" s="1"/>
  <c r="W1514" i="1"/>
  <c r="Y1514" i="1" s="1"/>
  <c r="W1386" i="1"/>
  <c r="Y1386" i="1" s="1"/>
  <c r="W881" i="1"/>
  <c r="Y881" i="1" s="1"/>
  <c r="W2002" i="1"/>
  <c r="Y2002" i="1" s="1"/>
  <c r="W2773" i="1"/>
  <c r="Y2773" i="1" s="1"/>
  <c r="W661" i="1"/>
  <c r="Y661" i="1" s="1"/>
  <c r="W1628" i="1"/>
  <c r="Y1628" i="1" s="1"/>
  <c r="W1758" i="1"/>
  <c r="Y1758" i="1" s="1"/>
  <c r="W2740" i="1"/>
  <c r="Y2740" i="1" s="1"/>
  <c r="W2659" i="1"/>
  <c r="Y2659" i="1" s="1"/>
  <c r="W2220" i="1"/>
  <c r="Y2220" i="1" s="1"/>
  <c r="W2270" i="1"/>
  <c r="Y2270" i="1" s="1"/>
  <c r="W350" i="1"/>
  <c r="Y350" i="1" s="1"/>
  <c r="W1627" i="1"/>
  <c r="Y1627" i="1" s="1"/>
  <c r="W21" i="1"/>
  <c r="Y21" i="1" s="1"/>
  <c r="W2367" i="1"/>
  <c r="Y2367" i="1" s="1"/>
  <c r="W1511" i="1"/>
  <c r="Y1511" i="1" s="1"/>
  <c r="W1160" i="1"/>
  <c r="W1381" i="1"/>
  <c r="W1755" i="1"/>
  <c r="Y1755" i="1" s="1"/>
  <c r="W1752" i="1"/>
  <c r="Y1752" i="1" s="1"/>
  <c r="W1159" i="1"/>
  <c r="W1955" i="1"/>
  <c r="Y1955" i="1" s="1"/>
  <c r="W1748" i="1"/>
  <c r="Y1748" i="1" s="1"/>
  <c r="W1509" i="1"/>
  <c r="Y1509" i="1" s="1"/>
  <c r="W90" i="1"/>
  <c r="W240" i="1"/>
  <c r="X240" i="1" s="1"/>
  <c r="W2707" i="1"/>
  <c r="Y2707" i="1" s="1"/>
  <c r="W1746" i="1"/>
  <c r="Y1746" i="1" s="1"/>
  <c r="W968" i="1"/>
  <c r="Y968" i="1" s="1"/>
  <c r="W2366" i="1"/>
  <c r="Y2366" i="1" s="1"/>
  <c r="W2564" i="1"/>
  <c r="Y2564" i="1" s="1"/>
  <c r="W1156" i="1"/>
  <c r="Y1156" i="1" s="1"/>
  <c r="W599" i="1"/>
  <c r="Y599" i="1" s="1"/>
  <c r="W2529" i="1"/>
  <c r="Y2529" i="1" s="1"/>
  <c r="W659" i="1"/>
  <c r="Y659" i="1" s="1"/>
  <c r="W1255" i="1"/>
  <c r="Y1255" i="1" s="1"/>
  <c r="W349" i="1"/>
  <c r="Y349" i="1" s="1"/>
  <c r="W166" i="1"/>
  <c r="Y166" i="1" s="1"/>
  <c r="W1059" i="1"/>
  <c r="Y1059" i="1" s="1"/>
  <c r="W1155" i="1"/>
  <c r="Y1155" i="1" s="1"/>
  <c r="W239" i="1"/>
  <c r="Y239" i="1" s="1"/>
  <c r="W875" i="1"/>
  <c r="Y875" i="1" s="1"/>
  <c r="W2000" i="1"/>
  <c r="Y2000" i="1" s="1"/>
  <c r="W1377" i="1"/>
  <c r="Y1377" i="1" s="1"/>
  <c r="W1623" i="1"/>
  <c r="Y1623" i="1" s="1"/>
  <c r="W238" i="1"/>
  <c r="Y238" i="1" s="1"/>
  <c r="W34" i="1"/>
  <c r="Y34" i="1" s="1"/>
  <c r="W1374" i="1"/>
  <c r="Y1374" i="1" s="1"/>
  <c r="W1373" i="1"/>
  <c r="Y1373" i="1" s="1"/>
  <c r="W965" i="1"/>
  <c r="Y965" i="1" s="1"/>
  <c r="W1253" i="1"/>
  <c r="Y1253" i="1" s="1"/>
  <c r="W796" i="1"/>
  <c r="Y796" i="1" s="1"/>
  <c r="W795" i="1"/>
  <c r="Y795" i="1" s="1"/>
  <c r="W1898" i="1"/>
  <c r="Y1898" i="1" s="1"/>
  <c r="W656" i="1"/>
  <c r="Y656" i="1" s="1"/>
  <c r="W1745" i="1"/>
  <c r="Y1745" i="1" s="1"/>
  <c r="W1152" i="1"/>
  <c r="Y1152" i="1" s="1"/>
  <c r="W2719" i="1"/>
  <c r="Y2719" i="1" s="1"/>
  <c r="W321" i="1"/>
  <c r="Y321" i="1" s="1"/>
  <c r="W1151" i="1"/>
  <c r="Y1151" i="1" s="1"/>
  <c r="W2164" i="1"/>
  <c r="Y2164" i="1" s="1"/>
  <c r="W491" i="1"/>
  <c r="Y491" i="1" s="1"/>
  <c r="W546" i="1"/>
  <c r="Y546" i="1" s="1"/>
  <c r="W2598" i="1"/>
  <c r="Y2598" i="1" s="1"/>
  <c r="W1622" i="1"/>
  <c r="W2163" i="1"/>
  <c r="Y2163" i="1" s="1"/>
  <c r="W2528" i="1"/>
  <c r="Y2528" i="1" s="1"/>
  <c r="W419" i="1"/>
  <c r="Y419" i="1" s="1"/>
  <c r="W215" i="1"/>
  <c r="Y215" i="1" s="1"/>
  <c r="W724" i="1"/>
  <c r="Y724" i="1" s="1"/>
  <c r="W2161" i="1"/>
  <c r="Y2161" i="1" s="1"/>
  <c r="W489" i="1"/>
  <c r="Y489" i="1" s="1"/>
  <c r="W1057" i="1"/>
  <c r="Y1057" i="1" s="1"/>
  <c r="W256" i="1"/>
  <c r="Y256" i="1" s="1"/>
  <c r="W869" i="1"/>
  <c r="Y869" i="1" s="1"/>
  <c r="W1620" i="1"/>
  <c r="Y1620" i="1" s="1"/>
  <c r="W2267" i="1"/>
  <c r="W1619" i="1"/>
  <c r="Y1619" i="1" s="1"/>
  <c r="W214" i="1"/>
  <c r="Y214" i="1" s="1"/>
  <c r="W723" i="1"/>
  <c r="Y723" i="1" s="1"/>
  <c r="W542" i="1"/>
  <c r="W867" i="1"/>
  <c r="Y867" i="1" s="1"/>
  <c r="W2780" i="1"/>
  <c r="Y2780" i="1" s="1"/>
  <c r="W790" i="1"/>
  <c r="Y790" i="1" s="1"/>
  <c r="W1740" i="1"/>
  <c r="Y1740" i="1" s="1"/>
  <c r="W789" i="1"/>
  <c r="Y789" i="1" s="1"/>
  <c r="W2792" i="1"/>
  <c r="Y2792" i="1" s="1"/>
  <c r="W540" i="1"/>
  <c r="Y540" i="1" s="1"/>
  <c r="W2779" i="1"/>
  <c r="Y2779" i="1" s="1"/>
  <c r="W1146" i="1"/>
  <c r="Y1146" i="1" s="1"/>
  <c r="W1895" i="1"/>
  <c r="Y1895" i="1" s="1"/>
  <c r="W1251" i="1"/>
  <c r="Y1251" i="1" s="1"/>
  <c r="W1361" i="1"/>
  <c r="Y1361" i="1" s="1"/>
  <c r="AA1361" i="1" s="1"/>
  <c r="W597" i="1"/>
  <c r="Y597" i="1" s="1"/>
  <c r="W1894" i="1"/>
  <c r="Y1894" i="1" s="1"/>
  <c r="W2158" i="1"/>
  <c r="Y2158" i="1" s="1"/>
  <c r="W1739" i="1"/>
  <c r="Y1739" i="1" s="1"/>
  <c r="W384" i="1"/>
  <c r="Y384" i="1" s="1"/>
  <c r="W1738" i="1"/>
  <c r="Y1738" i="1" s="1"/>
  <c r="W649" i="1"/>
  <c r="Y649" i="1" s="1"/>
  <c r="W1498" i="1"/>
  <c r="Y1498" i="1" s="1"/>
  <c r="W2798" i="1"/>
  <c r="Y2798" i="1" s="1"/>
  <c r="W721" i="1"/>
  <c r="Y721" i="1" s="1"/>
  <c r="W1893" i="1"/>
  <c r="Y1893" i="1" s="1"/>
  <c r="W1842" i="1"/>
  <c r="W1249" i="1"/>
  <c r="Y1249" i="1" s="1"/>
  <c r="W596" i="1"/>
  <c r="Y596" i="1" s="1"/>
  <c r="W2110" i="1"/>
  <c r="Y2110" i="1" s="1"/>
  <c r="W785" i="1"/>
  <c r="Y785" i="1" s="1"/>
  <c r="W784" i="1"/>
  <c r="Y784" i="1" s="1"/>
  <c r="W2453" i="1"/>
  <c r="Y2453" i="1" s="1"/>
  <c r="W1053" i="1"/>
  <c r="Y1053" i="1" s="1"/>
  <c r="W2363" i="1"/>
  <c r="Y2363" i="1" s="1"/>
  <c r="W39" i="1"/>
  <c r="Y39" i="1" s="1"/>
  <c r="W2109" i="1"/>
  <c r="Y2109" i="1" s="1"/>
  <c r="W255" i="1"/>
  <c r="Y255" i="1" s="1"/>
  <c r="W2657" i="1"/>
  <c r="Y2657" i="1" s="1"/>
  <c r="W2764" i="1"/>
  <c r="Y2764" i="1" s="1"/>
  <c r="W720" i="1"/>
  <c r="Y720" i="1" s="1"/>
  <c r="W2362" i="1"/>
  <c r="Y2362" i="1" s="1"/>
  <c r="W1358" i="1"/>
  <c r="W648" i="1"/>
  <c r="Y648" i="1" s="1"/>
  <c r="W647" i="1"/>
  <c r="Y647" i="1" s="1"/>
  <c r="W2212" i="1"/>
  <c r="Y2212" i="1" s="1"/>
  <c r="W2425" i="1"/>
  <c r="Y2425" i="1" s="1"/>
  <c r="W2263" i="1"/>
  <c r="Y2263" i="1" s="1"/>
  <c r="W595" i="1"/>
  <c r="Y595" i="1" s="1"/>
  <c r="W2106" i="1"/>
  <c r="Y2106" i="1" s="1"/>
  <c r="W1245" i="1"/>
  <c r="W2104" i="1"/>
  <c r="Y2104" i="1" s="1"/>
  <c r="W1606" i="1"/>
  <c r="Y1606" i="1" s="1"/>
  <c r="W1494" i="1"/>
  <c r="Y1494" i="1" s="1"/>
  <c r="W2360" i="1"/>
  <c r="Y2360" i="1" s="1"/>
  <c r="W2622" i="1"/>
  <c r="W1688" i="1"/>
  <c r="Y1688" i="1" s="1"/>
  <c r="W576" i="1"/>
  <c r="Y576" i="1" s="1"/>
  <c r="W2579" i="1"/>
  <c r="Y2579" i="1" s="1"/>
  <c r="W627" i="1"/>
  <c r="Y627" i="1" s="1"/>
  <c r="W626" i="1"/>
  <c r="Y626" i="1" s="1"/>
  <c r="W2245" i="1"/>
  <c r="W2387" i="1"/>
  <c r="W1807" i="1"/>
  <c r="W1923" i="1"/>
  <c r="X1923" i="1" s="1"/>
  <c r="W2749" i="1"/>
  <c r="Y2749" i="1" s="1"/>
  <c r="W1324" i="1"/>
  <c r="Y1324" i="1" s="1"/>
  <c r="W2138" i="1"/>
  <c r="Y2138" i="1" s="1"/>
  <c r="W2137" i="1"/>
  <c r="Y2137" i="1" s="1"/>
  <c r="W1683" i="1"/>
  <c r="Y1683" i="1" s="1"/>
  <c r="W2778" i="1"/>
  <c r="Y2778" i="1" s="1"/>
  <c r="W290" i="1"/>
  <c r="Y290" i="1" s="1"/>
  <c r="W1680" i="1"/>
  <c r="Y1680" i="1" s="1"/>
  <c r="W2651" i="1"/>
  <c r="Y2651" i="1" s="1"/>
  <c r="W2479" i="1"/>
  <c r="Y2479" i="1" s="1"/>
  <c r="AA2479" i="1" s="1"/>
  <c r="W695" i="1"/>
  <c r="Y695" i="1" s="1"/>
  <c r="W73" i="1"/>
  <c r="Y73" i="1" s="1"/>
  <c r="W289" i="1"/>
  <c r="Y289" i="1" s="1"/>
  <c r="W2777" i="1"/>
  <c r="Y2777" i="1" s="1"/>
  <c r="W153" i="1"/>
  <c r="W468" i="1"/>
  <c r="X468" i="1" s="1"/>
  <c r="W1110" i="1"/>
  <c r="Y1110" i="1" s="1"/>
  <c r="W251" i="1"/>
  <c r="W2712" i="1"/>
  <c r="Y2712" i="1" s="1"/>
  <c r="W228" i="1"/>
  <c r="Y228" i="1" s="1"/>
  <c r="W766" i="1"/>
  <c r="Y766" i="1" s="1"/>
  <c r="W1972" i="1"/>
  <c r="Y1972" i="1" s="1"/>
  <c r="W113" i="1"/>
  <c r="Y113" i="1" s="1"/>
  <c r="W2512" i="1"/>
  <c r="Y2512" i="1" s="1"/>
  <c r="W2841" i="1"/>
  <c r="Y2841" i="1" s="1"/>
  <c r="W1678" i="1"/>
  <c r="Y1678" i="1" s="1"/>
  <c r="W1677" i="1"/>
  <c r="Y1677" i="1" s="1"/>
  <c r="W1675" i="1"/>
  <c r="Y1675" i="1" s="1"/>
  <c r="W1801" i="1"/>
  <c r="Y1801" i="1" s="1"/>
  <c r="W28" i="1"/>
  <c r="Y28" i="1" s="1"/>
  <c r="W1209" i="1"/>
  <c r="Y1209" i="1" s="1"/>
  <c r="W1556" i="1"/>
  <c r="Y1556" i="1" s="1"/>
  <c r="W1800" i="1"/>
  <c r="Y1800" i="1" s="1"/>
  <c r="W1208" i="1"/>
  <c r="Y1208" i="1" s="1"/>
  <c r="W1319" i="1"/>
  <c r="Y1319" i="1" s="1"/>
  <c r="W1318" i="1"/>
  <c r="Y1318" i="1" s="1"/>
  <c r="W2776" i="1"/>
  <c r="W226" i="1"/>
  <c r="Y226" i="1" s="1"/>
  <c r="W266" i="1"/>
  <c r="Y266" i="1" s="1"/>
  <c r="W2805" i="1"/>
  <c r="Y2805" i="1" s="1"/>
  <c r="W1555" i="1"/>
  <c r="Y1555" i="1" s="1"/>
  <c r="W72" i="1"/>
  <c r="W127" i="1"/>
  <c r="Y127" i="1" s="1"/>
  <c r="W1672" i="1"/>
  <c r="Y1672" i="1" s="1"/>
  <c r="W2477" i="1"/>
  <c r="Y2477" i="1" s="1"/>
  <c r="W125" i="1"/>
  <c r="W764" i="1"/>
  <c r="W2349" i="1"/>
  <c r="Y2349" i="1" s="1"/>
  <c r="W1314" i="1"/>
  <c r="Y1314" i="1" s="1"/>
  <c r="W515" i="1"/>
  <c r="Y515" i="1" s="1"/>
  <c r="W2666" i="1"/>
  <c r="Y2666" i="1" s="1"/>
  <c r="W2619" i="1"/>
  <c r="Y2619" i="1" s="1"/>
  <c r="W1671" i="1"/>
  <c r="W1440" i="1"/>
  <c r="Y1440" i="1" s="1"/>
  <c r="W622" i="1"/>
  <c r="W1205" i="1"/>
  <c r="W1670" i="1"/>
  <c r="Y1670" i="1" s="1"/>
  <c r="W2417" i="1"/>
  <c r="W287" i="1"/>
  <c r="Y287" i="1" s="1"/>
  <c r="W2474" i="1"/>
  <c r="Y2474" i="1" s="1"/>
  <c r="W2836" i="1"/>
  <c r="Y2836" i="1" s="1"/>
  <c r="W2510" i="1"/>
  <c r="W1312" i="1"/>
  <c r="Y1312" i="1" s="1"/>
  <c r="W2803" i="1"/>
  <c r="Y2803" i="1" s="1"/>
  <c r="W831" i="1"/>
  <c r="Y831" i="1" s="1"/>
  <c r="W337" i="1"/>
  <c r="Y337" i="1" s="1"/>
  <c r="W2440" i="1"/>
  <c r="Y2440" i="1" s="1"/>
  <c r="W1873" i="1"/>
  <c r="Y1873" i="1" s="1"/>
  <c r="W1438" i="1"/>
  <c r="Y1438" i="1" s="1"/>
  <c r="W2820" i="1"/>
  <c r="Y2820" i="1" s="1"/>
  <c r="AA2820" i="1" s="1"/>
  <c r="W1437" i="1"/>
  <c r="Y1437" i="1" s="1"/>
  <c r="W1204" i="1"/>
  <c r="Y1204" i="1" s="1"/>
  <c r="W52" i="1"/>
  <c r="Y52" i="1" s="1"/>
  <c r="W1917" i="1"/>
  <c r="W828" i="1"/>
  <c r="Y828" i="1" s="1"/>
  <c r="W620" i="1"/>
  <c r="Y620" i="1" s="1"/>
  <c r="W1308" i="1"/>
  <c r="Y1308" i="1" s="1"/>
  <c r="W1795" i="1"/>
  <c r="W2021" i="1"/>
  <c r="Y2021" i="1" s="1"/>
  <c r="W2690" i="1"/>
  <c r="Y2690" i="1" s="1"/>
  <c r="W1199" i="1"/>
  <c r="Y1199" i="1" s="1"/>
  <c r="W1305" i="1"/>
  <c r="Y1305" i="1" s="1"/>
  <c r="W2241" i="1"/>
  <c r="Y2241" i="1" s="1"/>
  <c r="W2020" i="1"/>
  <c r="Y2020" i="1" s="1"/>
  <c r="W1667" i="1"/>
  <c r="Y1667" i="1" s="1"/>
  <c r="W1433" i="1"/>
  <c r="Y1433" i="1" s="1"/>
  <c r="W922" i="1"/>
  <c r="W2577" i="1"/>
  <c r="Y2577" i="1" s="1"/>
  <c r="W1432" i="1"/>
  <c r="Y1432" i="1" s="1"/>
  <c r="W1197" i="1"/>
  <c r="W1099" i="1"/>
  <c r="Y1099" i="1" s="1"/>
  <c r="W2346" i="1"/>
  <c r="Y2346" i="1" s="1"/>
  <c r="W1195" i="1"/>
  <c r="Y1195" i="1" s="1"/>
  <c r="W15" i="1"/>
  <c r="Y15" i="1" s="1"/>
  <c r="W1300" i="1"/>
  <c r="Y1300" i="1" s="1"/>
  <c r="W335" i="1"/>
  <c r="W1790" i="1"/>
  <c r="Y1790" i="1" s="1"/>
  <c r="W1298" i="1"/>
  <c r="Y1298" i="1" s="1"/>
  <c r="W2676" i="1"/>
  <c r="W1193" i="1"/>
  <c r="Y1193" i="1" s="1"/>
  <c r="W2184" i="1"/>
  <c r="Y2184" i="1" s="1"/>
  <c r="W1789" i="1"/>
  <c r="Y1789" i="1" s="1"/>
  <c r="W1967" i="1"/>
  <c r="Y1967" i="1" s="1"/>
  <c r="W2076" i="1"/>
  <c r="Y2076" i="1" s="1"/>
  <c r="W1097" i="1"/>
  <c r="Y1097" i="1" s="1"/>
  <c r="W2074" i="1"/>
  <c r="Y2074" i="1" s="1"/>
  <c r="W617" i="1"/>
  <c r="Y617" i="1" s="1"/>
  <c r="W1915" i="1"/>
  <c r="Y1915" i="1" s="1"/>
  <c r="W1788" i="1"/>
  <c r="Y1788" i="1" s="1"/>
  <c r="W1004" i="1"/>
  <c r="Y1004" i="1" s="1"/>
  <c r="W2675" i="1"/>
  <c r="Y2675" i="1" s="1"/>
  <c r="W2710" i="1"/>
  <c r="W2292" i="1"/>
  <c r="Y2292" i="1" s="1"/>
  <c r="W917" i="1"/>
  <c r="W2748" i="1"/>
  <c r="Y2748" i="1" s="1"/>
  <c r="W2508" i="1"/>
  <c r="Y2508" i="1" s="1"/>
  <c r="W1914" i="1"/>
  <c r="Y1914" i="1" s="1"/>
  <c r="W150" i="1"/>
  <c r="Y150" i="1" s="1"/>
  <c r="W2343" i="1"/>
  <c r="Y2343" i="1" s="1"/>
  <c r="W1192" i="1"/>
  <c r="W759" i="1"/>
  <c r="Y759" i="1" s="1"/>
  <c r="W2019" i="1"/>
  <c r="Y2019" i="1" s="1"/>
  <c r="W1785" i="1"/>
  <c r="Y1785" i="1" s="1"/>
  <c r="W1424" i="1"/>
  <c r="Y1424" i="1" s="1"/>
  <c r="W225" i="1"/>
  <c r="Y225" i="1" s="1"/>
  <c r="W2018" i="1"/>
  <c r="Y2018" i="1" s="1"/>
  <c r="W23" i="1"/>
  <c r="Y23" i="1" s="1"/>
  <c r="W1423" i="1"/>
  <c r="Y1423" i="1" s="1"/>
  <c r="W1293" i="1"/>
  <c r="Y1293" i="1" s="1"/>
  <c r="W1190" i="1"/>
  <c r="Y1190" i="1" s="1"/>
  <c r="W307" i="1"/>
  <c r="Y307" i="1" s="1"/>
  <c r="W247" i="1"/>
  <c r="Y247" i="1" s="1"/>
  <c r="W614" i="1"/>
  <c r="Y614" i="1" s="1"/>
  <c r="W2768" i="1"/>
  <c r="Y2768" i="1" s="1"/>
  <c r="W2664" i="1"/>
  <c r="Y2664" i="1" s="1"/>
  <c r="W1660" i="1"/>
  <c r="Y1660" i="1" s="1"/>
  <c r="W2507" i="1"/>
  <c r="Y2507" i="1" s="1"/>
  <c r="W1092" i="1"/>
  <c r="Y1092" i="1" s="1"/>
  <c r="W1091" i="1"/>
  <c r="Y1091" i="1" s="1"/>
  <c r="W2236" i="1"/>
  <c r="Y2236" i="1" s="1"/>
  <c r="W1291" i="1"/>
  <c r="Y1291" i="1" s="1"/>
  <c r="W1658" i="1"/>
  <c r="Y1658" i="1" s="1"/>
  <c r="W2802" i="1"/>
  <c r="Y2802" i="1" s="1"/>
  <c r="W682" i="1"/>
  <c r="X682" i="1" s="1"/>
  <c r="W2438" i="1"/>
  <c r="Y2438" i="1" s="1"/>
  <c r="W2615" i="1"/>
  <c r="W1089" i="1"/>
  <c r="Y1089" i="1" s="1"/>
  <c r="W1188" i="1"/>
  <c r="Y1188" i="1" s="1"/>
  <c r="W821" i="1"/>
  <c r="Y821" i="1" s="1"/>
  <c r="W611" i="1"/>
  <c r="Y611" i="1" s="1"/>
  <c r="W1001" i="1"/>
  <c r="Y1001" i="1" s="1"/>
  <c r="W1288" i="1"/>
  <c r="Y1288" i="1" s="1"/>
  <c r="W2181" i="1"/>
  <c r="Y2181" i="1" s="1"/>
  <c r="W356" i="1"/>
  <c r="Y356" i="1" s="1"/>
  <c r="W1964" i="1"/>
  <c r="Y1964" i="1" s="1"/>
  <c r="W355" i="1"/>
  <c r="Y355" i="1" s="1"/>
  <c r="W395" i="1"/>
  <c r="Y395" i="1" s="1"/>
  <c r="W681" i="1"/>
  <c r="Y681" i="1" s="1"/>
  <c r="W2723" i="1"/>
  <c r="Y2723" i="1" s="1"/>
  <c r="W2016" i="1"/>
  <c r="W1865" i="1"/>
  <c r="Y1865" i="1" s="1"/>
  <c r="W1536" i="1"/>
  <c r="Y1536" i="1" s="1"/>
  <c r="W1535" i="1"/>
  <c r="Y1535" i="1" s="1"/>
  <c r="W284" i="1"/>
  <c r="Y284" i="1" s="1"/>
  <c r="W1963" i="1"/>
  <c r="Y1963" i="1" s="1"/>
  <c r="W2470" i="1"/>
  <c r="Y2470" i="1" s="1"/>
  <c r="W1421" i="1"/>
  <c r="Y1421" i="1" s="1"/>
  <c r="W565" i="1"/>
  <c r="X565" i="1" s="1"/>
  <c r="W1864" i="1"/>
  <c r="Y1864" i="1" s="1"/>
  <c r="W1420" i="1"/>
  <c r="W1087" i="1"/>
  <c r="Y1087" i="1" s="1"/>
  <c r="W223" i="1"/>
  <c r="Y223" i="1" s="1"/>
  <c r="W2819" i="1"/>
  <c r="Y2819" i="1" s="1"/>
  <c r="W189" i="1"/>
  <c r="Y189" i="1" s="1"/>
  <c r="W1183" i="1"/>
  <c r="Y1183" i="1" s="1"/>
  <c r="W188" i="1"/>
  <c r="W1182" i="1"/>
  <c r="Y1182" i="1" s="1"/>
  <c r="W1779" i="1"/>
  <c r="Y1779" i="1" s="1"/>
  <c r="W1532" i="1"/>
  <c r="Y1532" i="1" s="1"/>
  <c r="W282" i="1"/>
  <c r="Y282" i="1" s="1"/>
  <c r="W752" i="1"/>
  <c r="Y752" i="1" s="1"/>
  <c r="W561" i="1"/>
  <c r="Y561" i="1" s="1"/>
  <c r="W2285" i="1"/>
  <c r="Y2285" i="1" s="1"/>
  <c r="W246" i="1"/>
  <c r="W1531" i="1"/>
  <c r="Y1531" i="1" s="1"/>
  <c r="W1417" i="1"/>
  <c r="W2067" i="1"/>
  <c r="Y2067" i="1" s="1"/>
  <c r="W122" i="1"/>
  <c r="Y122" i="1" s="1"/>
  <c r="W1416" i="1"/>
  <c r="Y1416" i="1" s="1"/>
  <c r="W900" i="1"/>
  <c r="Y900" i="1" s="1"/>
  <c r="W608" i="1"/>
  <c r="Y608" i="1" s="1"/>
  <c r="W2613" i="1"/>
  <c r="Y2613" i="1" s="1"/>
  <c r="W22" i="1"/>
  <c r="Y22" i="1" s="1"/>
  <c r="W2540" i="1"/>
  <c r="Y2540" i="1" s="1"/>
  <c r="W1083" i="1"/>
  <c r="Y1083" i="1" s="1"/>
  <c r="W2014" i="1"/>
  <c r="Y2014" i="1" s="1"/>
  <c r="W2377" i="1"/>
  <c r="Y2377" i="1" s="1"/>
  <c r="W2469" i="1"/>
  <c r="Y2469" i="1" s="1"/>
  <c r="W281" i="1"/>
  <c r="Y281" i="1" s="1"/>
  <c r="W1862" i="1"/>
  <c r="X1862" i="1" s="1"/>
  <c r="W1180" i="1"/>
  <c r="Y1180" i="1" s="1"/>
  <c r="W221" i="1"/>
  <c r="W186" i="1"/>
  <c r="W1861" i="1"/>
  <c r="Y1861" i="1" s="1"/>
  <c r="W2065" i="1"/>
  <c r="W2434" i="1"/>
  <c r="Y2434" i="1" s="1"/>
  <c r="W425" i="1"/>
  <c r="Y425" i="1" s="1"/>
  <c r="W816" i="1"/>
  <c r="Y816" i="1" s="1"/>
  <c r="W815" i="1"/>
  <c r="Y815" i="1" s="1"/>
  <c r="W2232" i="1"/>
  <c r="Y2232" i="1" s="1"/>
  <c r="W1411" i="1"/>
  <c r="Y1411" i="1" s="1"/>
  <c r="W2755" i="1"/>
  <c r="Y2755" i="1" s="1"/>
  <c r="W2010" i="1"/>
  <c r="Y2010" i="1" s="1"/>
  <c r="W121" i="1"/>
  <c r="Y121" i="1" s="1"/>
  <c r="W262" i="1"/>
  <c r="Y262" i="1" s="1"/>
  <c r="W2662" i="1"/>
  <c r="W1410" i="1"/>
  <c r="Y1410" i="1" s="1"/>
  <c r="W454" i="1"/>
  <c r="W2433" i="1"/>
  <c r="W1279" i="1"/>
  <c r="Y1279" i="1" s="1"/>
  <c r="W607" i="1"/>
  <c r="Y607" i="1" s="1"/>
  <c r="W1409" i="1"/>
  <c r="Y1409" i="1" s="1"/>
  <c r="W558" i="1"/>
  <c r="W1529" i="1"/>
  <c r="Y1529" i="1" s="1"/>
  <c r="W1408" i="1"/>
  <c r="Y1408" i="1" s="1"/>
  <c r="W2279" i="1"/>
  <c r="Y2279" i="1" s="1"/>
  <c r="W1773" i="1"/>
  <c r="Y1773" i="1" s="1"/>
  <c r="W2409" i="1"/>
  <c r="Y2409" i="1" s="1"/>
  <c r="W606" i="1"/>
  <c r="Y606" i="1" s="1"/>
  <c r="W991" i="1"/>
  <c r="Y991" i="1" s="1"/>
  <c r="W2374" i="1"/>
  <c r="W1406" i="1"/>
  <c r="X1406" i="1" s="1"/>
  <c r="W2640" i="1"/>
  <c r="Y2640" i="1" s="1"/>
  <c r="W2747" i="1"/>
  <c r="Y2747" i="1" s="1"/>
  <c r="W2277" i="1"/>
  <c r="Y2277" i="1" s="1"/>
  <c r="W1404" i="1"/>
  <c r="Y1404" i="1" s="1"/>
  <c r="W990" i="1"/>
  <c r="Y990" i="1" s="1"/>
  <c r="W120" i="1"/>
  <c r="Y120" i="1" s="1"/>
  <c r="W2638" i="1"/>
  <c r="Y2638" i="1" s="1"/>
  <c r="W1077" i="1"/>
  <c r="W989" i="1"/>
  <c r="Y989" i="1" s="1"/>
  <c r="W1960" i="1"/>
  <c r="W2231" i="1"/>
  <c r="Y2231" i="1" s="1"/>
  <c r="W2177" i="1"/>
  <c r="Y2177" i="1" s="1"/>
  <c r="W988" i="1"/>
  <c r="Y988" i="1" s="1"/>
  <c r="W1769" i="1"/>
  <c r="Y1769" i="1" s="1"/>
  <c r="W813" i="1"/>
  <c r="Y813" i="1" s="1"/>
  <c r="W1175" i="1"/>
  <c r="W2812" i="1"/>
  <c r="Y2812" i="1" s="1"/>
  <c r="W305" i="1"/>
  <c r="Y305" i="1" s="1"/>
  <c r="W2276" i="1"/>
  <c r="Y2276" i="1" s="1"/>
  <c r="W1524" i="1"/>
  <c r="Y1524" i="1" s="1"/>
  <c r="W986" i="1"/>
  <c r="Y986" i="1" s="1"/>
  <c r="W329" i="1"/>
  <c r="Y329" i="1" s="1"/>
  <c r="W219" i="1"/>
  <c r="Y219" i="1" s="1"/>
  <c r="AA219" i="1" s="1"/>
  <c r="W2605" i="1"/>
  <c r="Y2605" i="1" s="1"/>
  <c r="W100" i="1"/>
  <c r="Y100" i="1" s="1"/>
  <c r="W2734" i="1"/>
  <c r="Y2734" i="1" s="1"/>
  <c r="W1270" i="1"/>
  <c r="Y1270" i="1" s="1"/>
  <c r="W984" i="1"/>
  <c r="Y984" i="1" s="1"/>
  <c r="W71" i="1"/>
  <c r="Y71" i="1" s="1"/>
  <c r="W2" i="1"/>
  <c r="W304" i="1"/>
  <c r="Y304" i="1" s="1"/>
  <c r="W2373" i="1"/>
  <c r="Y2373" i="1" s="1"/>
  <c r="W144" i="1"/>
  <c r="Y144" i="1" s="1"/>
  <c r="W423" i="1"/>
  <c r="Y423" i="1" s="1"/>
  <c r="W1076" i="1"/>
  <c r="Y1076" i="1" s="1"/>
  <c r="W499" i="1"/>
  <c r="Y499" i="1" s="1"/>
  <c r="W808" i="1"/>
  <c r="Y808" i="1" s="1"/>
  <c r="W1857" i="1"/>
  <c r="Y1857" i="1" s="1"/>
  <c r="AA1451" i="1" s="1"/>
  <c r="W92" i="1"/>
  <c r="Y92" i="1" s="1"/>
  <c r="W669" i="1"/>
  <c r="Y669" i="1" s="1"/>
  <c r="W1075" i="1"/>
  <c r="Y1075" i="1" s="1"/>
  <c r="W42" i="1"/>
  <c r="Y42" i="1" s="1"/>
  <c r="W35" i="1"/>
  <c r="Y35" i="1" s="1"/>
  <c r="W745" i="1"/>
  <c r="Y745" i="1" s="1"/>
  <c r="W668" i="1"/>
  <c r="Y668" i="1" s="1"/>
  <c r="W2672" i="1"/>
  <c r="Y2672" i="1" s="1"/>
  <c r="W2227" i="1"/>
  <c r="Y2227" i="1" s="1"/>
  <c r="W2603" i="1"/>
  <c r="X2603" i="1" s="1"/>
  <c r="W2567" i="1"/>
  <c r="Y2567" i="1" s="1"/>
  <c r="W326" i="1"/>
  <c r="Y326" i="1" s="1"/>
  <c r="W1766" i="1"/>
  <c r="Y1766" i="1" s="1"/>
  <c r="W216" i="1"/>
  <c r="Y216" i="1" s="1"/>
  <c r="W2226" i="1"/>
  <c r="Y2226" i="1" s="1"/>
  <c r="W40" i="1"/>
  <c r="Y40" i="1" s="1"/>
  <c r="W2602" i="1"/>
  <c r="Y2602" i="1" s="1"/>
  <c r="W119" i="1"/>
  <c r="X119" i="1" s="1"/>
  <c r="W2538" i="1"/>
  <c r="Y2538" i="1" s="1"/>
  <c r="W604" i="1"/>
  <c r="Y604" i="1" s="1"/>
  <c r="W981" i="1"/>
  <c r="Y981" i="1" s="1"/>
  <c r="W184" i="1"/>
  <c r="Y184" i="1" s="1"/>
  <c r="W1398" i="1"/>
  <c r="Y1398" i="1" s="1"/>
  <c r="W2461" i="1"/>
  <c r="Y2461" i="1" s="1"/>
  <c r="W2500" i="1"/>
  <c r="Y2500" i="1" s="1"/>
  <c r="W227" i="1"/>
  <c r="Y227" i="1" s="1"/>
  <c r="W401" i="1"/>
  <c r="Y401" i="1" s="1"/>
  <c r="W1676" i="1"/>
  <c r="Y1676" i="1" s="1"/>
  <c r="W1013" i="1"/>
  <c r="W1970" i="1"/>
  <c r="Y1970" i="1" s="1"/>
  <c r="W152" i="1"/>
  <c r="Y152" i="1" s="1"/>
  <c r="W363" i="1"/>
  <c r="Y363" i="1" s="1"/>
  <c r="W362" i="1"/>
  <c r="Y362" i="1" s="1"/>
  <c r="W310" i="1"/>
  <c r="Y310" i="1" s="1"/>
  <c r="W574" i="1"/>
  <c r="Y574" i="1" s="1"/>
  <c r="W361" i="1"/>
  <c r="Y361" i="1" s="1"/>
  <c r="W1207" i="1"/>
  <c r="W1445" i="1"/>
  <c r="Y1445" i="1" s="1"/>
  <c r="W1444" i="1"/>
  <c r="W834" i="1"/>
  <c r="Y834" i="1" s="1"/>
  <c r="AA834" i="1" s="1"/>
  <c r="W265" i="1"/>
  <c r="Y265" i="1" s="1"/>
  <c r="W1317" i="1"/>
  <c r="Y1317" i="1" s="1"/>
  <c r="W430" i="1"/>
  <c r="Y430" i="1" s="1"/>
  <c r="W1554" i="1"/>
  <c r="Y1554" i="1" s="1"/>
  <c r="W1011" i="1"/>
  <c r="Y1011" i="1" s="1"/>
  <c r="W1105" i="1"/>
  <c r="Y1105" i="1" s="1"/>
  <c r="W1010" i="1"/>
  <c r="Y1010" i="1" s="1"/>
  <c r="AA2346" i="1" s="1"/>
  <c r="W2578" i="1"/>
  <c r="Y2578" i="1" s="1"/>
  <c r="AA2578" i="1" s="1"/>
  <c r="W1315" i="1"/>
  <c r="Y1315" i="1" s="1"/>
  <c r="W1103" i="1"/>
  <c r="Y1103" i="1" s="1"/>
  <c r="W1313" i="1"/>
  <c r="Y1313" i="1" s="1"/>
  <c r="W1441" i="1"/>
  <c r="Y1441" i="1" s="1"/>
  <c r="W1875" i="1"/>
  <c r="Y1875" i="1" s="1"/>
  <c r="W2729" i="1"/>
  <c r="Y2729" i="1" s="1"/>
  <c r="W693" i="1"/>
  <c r="W2243" i="1"/>
  <c r="Y2243" i="1" s="1"/>
  <c r="W1439" i="1"/>
  <c r="W102" i="1"/>
  <c r="W691" i="1"/>
  <c r="Y691" i="1" s="1"/>
  <c r="W2084" i="1"/>
  <c r="Y2084" i="1" s="1"/>
  <c r="W2023" i="1"/>
  <c r="Y2023" i="1" s="1"/>
  <c r="W2384" i="1"/>
  <c r="Y2384" i="1" s="1"/>
  <c r="W465" i="1"/>
  <c r="W2775" i="1"/>
  <c r="Y2775" i="1" s="1"/>
  <c r="W429" i="1"/>
  <c r="Y429" i="1" s="1"/>
  <c r="W1669" i="1"/>
  <c r="W830" i="1"/>
  <c r="Y830" i="1" s="1"/>
  <c r="W2795" i="1"/>
  <c r="W829" i="1"/>
  <c r="Y829" i="1" s="1"/>
  <c r="W2727" i="1"/>
  <c r="Y2727" i="1" s="1"/>
  <c r="W571" i="1"/>
  <c r="W2185" i="1"/>
  <c r="W2381" i="1"/>
  <c r="Y2381" i="1" s="1"/>
  <c r="W1203" i="1"/>
  <c r="X1203" i="1" s="1"/>
  <c r="W2022" i="1"/>
  <c r="Y2022" i="1" s="1"/>
  <c r="W1796" i="1"/>
  <c r="Y1796" i="1" s="1"/>
  <c r="W1202" i="1"/>
  <c r="Y1202" i="1" s="1"/>
  <c r="W2347" i="1"/>
  <c r="Y2347" i="1" s="1"/>
  <c r="W1550" i="1"/>
  <c r="Y1550" i="1" s="1"/>
  <c r="W2297" i="1"/>
  <c r="Y2297" i="1" s="1"/>
  <c r="W1307" i="1"/>
  <c r="Y1307" i="1" s="1"/>
  <c r="W923" i="1"/>
  <c r="W1548" i="1"/>
  <c r="Y1548" i="1" s="1"/>
  <c r="W464" i="1"/>
  <c r="W1304" i="1"/>
  <c r="Y1304" i="1" s="1"/>
  <c r="W1871" i="1"/>
  <c r="Y1871" i="1" s="1"/>
  <c r="W1666" i="1"/>
  <c r="Y1666" i="1" s="1"/>
  <c r="W1005" i="1"/>
  <c r="Y1005" i="1" s="1"/>
  <c r="W1302" i="1"/>
  <c r="Y1302" i="1" s="1"/>
  <c r="W2135" i="1"/>
  <c r="W264" i="1"/>
  <c r="Y264" i="1" s="1"/>
  <c r="W2784" i="1"/>
  <c r="Y2784" i="1" s="1"/>
  <c r="W919" i="1"/>
  <c r="Y919" i="1" s="1"/>
  <c r="W398" i="1"/>
  <c r="Y398" i="1" s="1"/>
  <c r="W1430" i="1"/>
  <c r="Y1430" i="1" s="1"/>
  <c r="W1194" i="1"/>
  <c r="Y1194" i="1" s="1"/>
  <c r="W2413" i="1"/>
  <c r="Y2413" i="1" s="1"/>
  <c r="W1429" i="1"/>
  <c r="Y1429" i="1" s="1"/>
  <c r="W1297" i="1"/>
  <c r="Y1297" i="1" s="1"/>
  <c r="W124" i="1"/>
  <c r="Y124" i="1" s="1"/>
  <c r="W1428" i="1"/>
  <c r="Y1428" i="1" s="1"/>
  <c r="W688" i="1"/>
  <c r="Y688" i="1" s="1"/>
  <c r="W826" i="1"/>
  <c r="Y826" i="1" s="1"/>
  <c r="W2345" i="1"/>
  <c r="Y2345" i="1" s="1"/>
  <c r="W463" i="1"/>
  <c r="Y463" i="1" s="1"/>
  <c r="W618" i="1"/>
  <c r="W569" i="1"/>
  <c r="Y569" i="1" s="1"/>
  <c r="W1662" i="1"/>
  <c r="Y1662" i="1" s="1"/>
  <c r="W2509" i="1"/>
  <c r="Y2509" i="1" s="1"/>
  <c r="W2545" i="1"/>
  <c r="Y2545" i="1" s="1"/>
  <c r="W2344" i="1"/>
  <c r="Y2344" i="1" s="1"/>
  <c r="W687" i="1"/>
  <c r="Y687" i="1" s="1"/>
  <c r="W1966" i="1"/>
  <c r="Y1966" i="1" s="1"/>
  <c r="W1003" i="1"/>
  <c r="Y1003" i="1" s="1"/>
  <c r="W123" i="1"/>
  <c r="Y123" i="1" s="1"/>
  <c r="W2725" i="1"/>
  <c r="Y2725" i="1" s="1"/>
  <c r="W263" i="1"/>
  <c r="Y263" i="1" s="1"/>
  <c r="W1543" i="1"/>
  <c r="Y1543" i="1" s="1"/>
  <c r="W2239" i="1"/>
  <c r="W2183" i="1"/>
  <c r="Y2183" i="1" s="1"/>
  <c r="AA2054" i="1" s="1"/>
  <c r="W1294" i="1"/>
  <c r="Y1294" i="1" s="1"/>
  <c r="W1542" i="1"/>
  <c r="W2648" i="1"/>
  <c r="Y2648" i="1" s="1"/>
  <c r="W1541" i="1"/>
  <c r="Y1541" i="1" s="1"/>
  <c r="W616" i="1"/>
  <c r="Y616" i="1" s="1"/>
  <c r="W1540" i="1"/>
  <c r="Y1540" i="1" s="1"/>
  <c r="AA2030" i="1" s="1"/>
  <c r="W202" i="1"/>
  <c r="Y202" i="1" s="1"/>
  <c r="W2133" i="1"/>
  <c r="Y2133" i="1" s="1"/>
  <c r="AA2022" i="1" s="1"/>
  <c r="W95" i="1"/>
  <c r="Y95" i="1" s="1"/>
  <c r="W913" i="1"/>
  <c r="W615" i="1"/>
  <c r="Y615" i="1" s="1"/>
  <c r="W685" i="1"/>
  <c r="W912" i="1"/>
  <c r="Y912" i="1" s="1"/>
  <c r="W1913" i="1"/>
  <c r="Y1913" i="1" s="1"/>
  <c r="W428" i="1"/>
  <c r="Y428" i="1" s="1"/>
  <c r="W684" i="1"/>
  <c r="Y684" i="1" s="1"/>
  <c r="W1867" i="1"/>
  <c r="W2663" i="1"/>
  <c r="Y2663" i="1" s="1"/>
  <c r="W2341" i="1"/>
  <c r="Y2341" i="1" s="1"/>
  <c r="W1538" i="1"/>
  <c r="W758" i="1"/>
  <c r="Y758" i="1" s="1"/>
  <c r="W613" i="1"/>
  <c r="W2379" i="1"/>
  <c r="Y2379" i="1" s="1"/>
  <c r="W224" i="1"/>
  <c r="Y224" i="1" s="1"/>
  <c r="W334" i="1"/>
  <c r="W461" i="1"/>
  <c r="Y461" i="1" s="1"/>
  <c r="W2289" i="1"/>
  <c r="W427" i="1"/>
  <c r="Y427" i="1" s="1"/>
  <c r="W460" i="1"/>
  <c r="Y460" i="1" s="1"/>
  <c r="W910" i="1"/>
  <c r="Y910" i="1" s="1"/>
  <c r="W2436" i="1"/>
  <c r="Y2436" i="1" s="1"/>
  <c r="W1537" i="1"/>
  <c r="Y1537" i="1" s="1"/>
  <c r="W999" i="1"/>
  <c r="Y999" i="1" s="1"/>
  <c r="W2287" i="1"/>
  <c r="Y2287" i="1" s="1"/>
  <c r="W333" i="1"/>
  <c r="Y333" i="1" s="1"/>
  <c r="W306" i="1"/>
  <c r="Y306" i="1" s="1"/>
  <c r="W2233" i="1"/>
  <c r="Y2233" i="1" s="1"/>
  <c r="W908" i="1"/>
  <c r="W285" i="1"/>
  <c r="Y285" i="1" s="1"/>
  <c r="W1422" i="1"/>
  <c r="W394" i="1"/>
  <c r="Y394" i="1" s="1"/>
  <c r="W2286" i="1"/>
  <c r="Y2286" i="1" s="1"/>
  <c r="W94" i="1"/>
  <c r="Y94" i="1" s="1"/>
  <c r="W997" i="1"/>
  <c r="Y997" i="1" s="1"/>
  <c r="W1185" i="1"/>
  <c r="Y1185" i="1" s="1"/>
  <c r="W458" i="1"/>
  <c r="Y458" i="1" s="1"/>
  <c r="W2700" i="1"/>
  <c r="Y2700" i="1" s="1"/>
  <c r="W2544" i="1"/>
  <c r="W2799" i="1"/>
  <c r="X2799" i="1" s="1"/>
  <c r="W2674" i="1"/>
  <c r="Y2674" i="1" s="1"/>
  <c r="W906" i="1"/>
  <c r="Y906" i="1" s="1"/>
  <c r="W1419" i="1"/>
  <c r="Y1419" i="1" s="1"/>
  <c r="W2070" i="1"/>
  <c r="Y2070" i="1" s="1"/>
  <c r="W1086" i="1"/>
  <c r="Y1086" i="1" s="1"/>
  <c r="W1780" i="1"/>
  <c r="Y1780" i="1" s="1"/>
  <c r="W1418" i="1"/>
  <c r="W2542" i="1"/>
  <c r="Y2542" i="1" s="1"/>
  <c r="W66" i="1"/>
  <c r="Y66" i="1" s="1"/>
  <c r="W995" i="1"/>
  <c r="Y995" i="1" s="1"/>
  <c r="W426" i="1"/>
  <c r="Y426" i="1" s="1"/>
  <c r="W1085" i="1"/>
  <c r="Y1085" i="1" s="1"/>
  <c r="W222" i="1"/>
  <c r="Y222" i="1" s="1"/>
  <c r="W903" i="1"/>
  <c r="Y903" i="1" s="1"/>
  <c r="W187" i="1"/>
  <c r="Y187" i="1" s="1"/>
  <c r="W2068" i="1"/>
  <c r="Y2068" i="1" s="1"/>
  <c r="W171" i="1"/>
  <c r="Y171" i="1" s="1"/>
  <c r="W1284" i="1"/>
  <c r="Y1284" i="1" s="1"/>
  <c r="W457" i="1"/>
  <c r="W2783" i="1"/>
  <c r="Y2783" i="1" s="1"/>
  <c r="W1084" i="1"/>
  <c r="Y1084" i="1" s="1"/>
  <c r="W2339" i="1"/>
  <c r="Y2339" i="1" s="1"/>
  <c r="W2066" i="1"/>
  <c r="Y2066" i="1" s="1"/>
  <c r="W1777" i="1"/>
  <c r="Y1777" i="1" s="1"/>
  <c r="W2612" i="1"/>
  <c r="Y2612" i="1" s="1"/>
  <c r="W508" i="1"/>
  <c r="W1650" i="1"/>
  <c r="W2571" i="1"/>
  <c r="Y2571" i="1" s="1"/>
  <c r="W818" i="1"/>
  <c r="Y818" i="1" s="1"/>
  <c r="W898" i="1"/>
  <c r="Y898" i="1" s="1"/>
  <c r="W506" i="1"/>
  <c r="Y506" i="1" s="1"/>
  <c r="W1648" i="1"/>
  <c r="Y1648" i="1" s="1"/>
  <c r="W2468" i="1"/>
  <c r="Y2468" i="1" s="1"/>
  <c r="W2767" i="1"/>
  <c r="Y2767" i="1" s="1"/>
  <c r="W2467" i="1"/>
  <c r="Y2467" i="1" s="1"/>
  <c r="W2839" i="1"/>
  <c r="Y2839" i="1" s="1"/>
  <c r="W1414" i="1"/>
  <c r="Y1414" i="1" s="1"/>
  <c r="W200" i="1"/>
  <c r="Y200" i="1" s="1"/>
  <c r="W2376" i="1"/>
  <c r="Y2376" i="1" s="1"/>
  <c r="W2504" i="1"/>
  <c r="Y2504" i="1" s="1"/>
  <c r="W1646" i="1"/>
  <c r="Y1646" i="1" s="1"/>
  <c r="W1179" i="1"/>
  <c r="W992" i="1"/>
  <c r="Y992" i="1" s="1"/>
  <c r="W1178" i="1"/>
  <c r="Y1178" i="1" s="1"/>
  <c r="W814" i="1"/>
  <c r="Y814" i="1" s="1"/>
  <c r="W505" i="1"/>
  <c r="Y505" i="1" s="1"/>
  <c r="W2503" i="1"/>
  <c r="Y2503" i="1" s="1"/>
  <c r="W897" i="1"/>
  <c r="Y897" i="1" s="1"/>
  <c r="W2180" i="1"/>
  <c r="Y2180" i="1" s="1"/>
  <c r="W2824" i="1"/>
  <c r="Y2824" i="1" s="1"/>
  <c r="AA1654" i="1" s="1"/>
  <c r="W2009" i="1"/>
  <c r="W1278" i="1"/>
  <c r="Y1278" i="1" s="1"/>
  <c r="W1530" i="1"/>
  <c r="Y1530" i="1" s="1"/>
  <c r="W2610" i="1"/>
  <c r="Y2610" i="1" s="1"/>
  <c r="W2126" i="1"/>
  <c r="Y2126" i="1" s="1"/>
  <c r="W2410" i="1"/>
  <c r="X2410" i="1" s="1"/>
  <c r="W2375" i="1"/>
  <c r="Y2375" i="1" s="1"/>
  <c r="W2609" i="1"/>
  <c r="Y2609" i="1" s="1"/>
  <c r="W170" i="1"/>
  <c r="W452" i="1"/>
  <c r="Y452" i="1" s="1"/>
  <c r="W748" i="1"/>
  <c r="Y748" i="1" s="1"/>
  <c r="W1079" i="1"/>
  <c r="Y1079" i="1" s="1"/>
  <c r="W1276" i="1"/>
  <c r="W674" i="1"/>
  <c r="W1274" i="1"/>
  <c r="Y1274" i="1" s="1"/>
  <c r="W2007" i="1"/>
  <c r="Y2007" i="1" s="1"/>
  <c r="W556" i="1"/>
  <c r="Y556" i="1" s="1"/>
  <c r="W1273" i="1"/>
  <c r="Y1273" i="1" s="1"/>
  <c r="W2639" i="1"/>
  <c r="Y2639" i="1" s="1"/>
  <c r="W892" i="1"/>
  <c r="Y892" i="1" s="1"/>
  <c r="AA892" i="1" s="1"/>
  <c r="W32" i="1"/>
  <c r="Y32" i="1" s="1"/>
  <c r="W1176" i="1"/>
  <c r="W1772" i="1"/>
  <c r="Y1772" i="1" s="1"/>
  <c r="W1770" i="1"/>
  <c r="Y1770" i="1" s="1"/>
  <c r="W2336" i="1"/>
  <c r="Y2336" i="1" s="1"/>
  <c r="W1271" i="1"/>
  <c r="Y1271" i="1" s="1"/>
  <c r="W393" i="1"/>
  <c r="Y393" i="1" s="1"/>
  <c r="W812" i="1"/>
  <c r="Y812" i="1" s="1"/>
  <c r="W1525" i="1"/>
  <c r="Y1525" i="1" s="1"/>
  <c r="W101" i="1"/>
  <c r="X101" i="1" s="1"/>
  <c r="W671" i="1"/>
  <c r="Y671" i="1" s="1"/>
  <c r="W4" i="1"/>
  <c r="Y4" i="1" s="1"/>
  <c r="W17" i="1"/>
  <c r="Y17" i="1" s="1"/>
  <c r="W2175" i="1"/>
  <c r="Y2175" i="1" s="1"/>
  <c r="W2698" i="1"/>
  <c r="Y2698" i="1" s="1"/>
  <c r="W1907" i="1"/>
  <c r="Y1907" i="1" s="1"/>
  <c r="W59" i="1"/>
  <c r="Y59" i="1" s="1"/>
  <c r="W605" i="1"/>
  <c r="W93" i="1"/>
  <c r="Y93" i="1" s="1"/>
  <c r="W65" i="1"/>
  <c r="W261" i="1"/>
  <c r="Y261" i="1" s="1"/>
  <c r="W2275" i="1"/>
  <c r="Y2275" i="1" s="1"/>
  <c r="W145" i="1"/>
  <c r="Y145" i="1" s="1"/>
  <c r="W810" i="1"/>
  <c r="Y810" i="1" s="1"/>
  <c r="W218" i="1"/>
  <c r="Y218" i="1" s="1"/>
  <c r="W2568" i="1"/>
  <c r="W169" i="1"/>
  <c r="Y169" i="1" s="1"/>
  <c r="W31" i="1"/>
  <c r="Y31" i="1" s="1"/>
  <c r="W1269" i="1"/>
  <c r="Y1269" i="1" s="1"/>
  <c r="W2636" i="1"/>
  <c r="Y2636" i="1" s="1"/>
  <c r="W498" i="1"/>
  <c r="Y498" i="1" s="1"/>
  <c r="AA1450" i="1" s="1"/>
  <c r="W392" i="1"/>
  <c r="Y392" i="1" s="1"/>
  <c r="W99" i="1"/>
  <c r="Y99" i="1" s="1"/>
  <c r="W354" i="1"/>
  <c r="X354" i="1" s="1"/>
  <c r="W1073" i="1"/>
  <c r="Y1073" i="1" s="1"/>
  <c r="W1072" i="1"/>
  <c r="Y1072" i="1" s="1"/>
  <c r="W2059" i="1"/>
  <c r="Y2059" i="1" s="1"/>
  <c r="W41" i="1"/>
  <c r="Y41" i="1" s="1"/>
  <c r="W1767" i="1"/>
  <c r="Y1767" i="1" s="1"/>
  <c r="W353" i="1"/>
  <c r="Y353" i="1" s="1"/>
  <c r="W551" i="1"/>
  <c r="Y551" i="1" s="1"/>
  <c r="W327" i="1"/>
  <c r="W109" i="1"/>
  <c r="Y109" i="1" s="1"/>
  <c r="W422" i="1"/>
  <c r="Y422" i="1" s="1"/>
  <c r="W325" i="1"/>
  <c r="Y325" i="1" s="1"/>
  <c r="W1906" i="1"/>
  <c r="Y1906" i="1" s="1"/>
  <c r="W2124" i="1"/>
  <c r="Y2124" i="1" s="1"/>
  <c r="W243" i="1"/>
  <c r="Y243" i="1" s="1"/>
  <c r="W1640" i="1"/>
  <c r="Y1640" i="1" s="1"/>
  <c r="W744" i="1"/>
  <c r="Y744" i="1" s="1"/>
  <c r="W2172" i="1"/>
  <c r="Y2172" i="1" s="1"/>
  <c r="W1267" i="1"/>
  <c r="Y1267" i="1" s="1"/>
  <c r="W1522" i="1"/>
  <c r="Y1522" i="1" s="1"/>
  <c r="W2057" i="1"/>
  <c r="Y2057" i="1" s="1"/>
  <c r="W2371" i="1"/>
  <c r="Y2371" i="1" s="1"/>
  <c r="W1266" i="1"/>
  <c r="Y1266" i="1" s="1"/>
  <c r="W1765" i="1"/>
  <c r="Y1765" i="1" s="1"/>
  <c r="W1170" i="1"/>
  <c r="W1764" i="1"/>
  <c r="Y1764" i="1" s="1"/>
  <c r="W1521" i="1"/>
  <c r="Y1521" i="1" s="1"/>
  <c r="W2687" i="1"/>
  <c r="Y2687" i="1" s="1"/>
  <c r="W1169" i="1"/>
  <c r="Y1169" i="1" s="1"/>
  <c r="W1395" i="1"/>
  <c r="Y1395" i="1" s="1"/>
  <c r="W807" i="1"/>
  <c r="W1763" i="1"/>
  <c r="Y1763" i="1" s="1"/>
  <c r="W497" i="1"/>
  <c r="Y497" i="1" s="1"/>
  <c r="W740" i="1"/>
  <c r="Y740" i="1" s="1"/>
  <c r="W324" i="1"/>
  <c r="Y324" i="1" s="1"/>
  <c r="W1762" i="1"/>
  <c r="Y1762" i="1" s="1"/>
  <c r="W1167" i="1"/>
  <c r="Y1167" i="1" s="1"/>
  <c r="W323" i="1"/>
  <c r="Y323" i="1" s="1"/>
  <c r="W2746" i="1"/>
  <c r="Y2746" i="1" s="1"/>
  <c r="W664" i="1"/>
  <c r="Y664" i="1" s="1"/>
  <c r="W2170" i="1"/>
  <c r="W1265" i="1"/>
  <c r="Y1265" i="1" s="1"/>
  <c r="W805" i="1"/>
  <c r="W976" i="1"/>
  <c r="Y976" i="1" s="1"/>
  <c r="W1633" i="1"/>
  <c r="Y1633" i="1" s="1"/>
  <c r="W1759" i="1"/>
  <c r="Y1759" i="1" s="1"/>
  <c r="W1165" i="1"/>
  <c r="W1390" i="1"/>
  <c r="Y1390" i="1" s="1"/>
  <c r="W2535" i="1"/>
  <c r="W1068" i="1"/>
  <c r="Y1068" i="1" s="1"/>
  <c r="W1387" i="1"/>
  <c r="Y1387" i="1" s="1"/>
  <c r="W303" i="1"/>
  <c r="Y303" i="1" s="1"/>
  <c r="W975" i="1"/>
  <c r="Y975" i="1" s="1"/>
  <c r="W135" i="1"/>
  <c r="Y135" i="1" s="1"/>
  <c r="W882" i="1"/>
  <c r="W1956" i="1"/>
  <c r="Y1956" i="1" s="1"/>
  <c r="W2498" i="1"/>
  <c r="W973" i="1"/>
  <c r="Y973" i="1" s="1"/>
  <c r="W1066" i="1"/>
  <c r="W2429" i="1"/>
  <c r="Y2429" i="1" s="1"/>
  <c r="W2271" i="1"/>
  <c r="Y2271" i="1" s="1"/>
  <c r="W2223" i="1"/>
  <c r="Y2223" i="1" s="1"/>
  <c r="W2222" i="1"/>
  <c r="W2460" i="1"/>
  <c r="Y2460" i="1" s="1"/>
  <c r="W241" i="1"/>
  <c r="Y241" i="1" s="1"/>
  <c r="AA1182" i="1" s="1"/>
  <c r="W972" i="1"/>
  <c r="Y972" i="1" s="1"/>
  <c r="W133" i="1"/>
  <c r="W2359" i="1"/>
  <c r="Y2359" i="1" s="1"/>
  <c r="W2630" i="1"/>
  <c r="Y2630" i="1" s="1"/>
  <c r="W2451" i="1"/>
  <c r="Y2451" i="1" s="1"/>
  <c r="W1051" i="1"/>
  <c r="Y1051" i="1" s="1"/>
  <c r="W106" i="1"/>
  <c r="Y106" i="1" s="1"/>
  <c r="W2424" i="1"/>
  <c r="Y2424" i="1" s="1"/>
  <c r="W16" i="1"/>
  <c r="Y16" i="1" s="1"/>
  <c r="W953" i="1"/>
  <c r="Y953" i="1" s="1"/>
  <c r="W300" i="1"/>
  <c r="Y300" i="1" s="1"/>
  <c r="W2757" i="1"/>
  <c r="Y2757" i="1" s="1"/>
  <c r="W783" i="1"/>
  <c r="Y783" i="1" s="1"/>
  <c r="W2810" i="1"/>
  <c r="Y2810" i="1" s="1"/>
  <c r="W2763" i="1"/>
  <c r="Y2763" i="1" s="1"/>
  <c r="W6" i="1"/>
  <c r="Y6" i="1" s="1"/>
  <c r="W1242" i="1"/>
  <c r="Y1242" i="1" s="1"/>
  <c r="W1490" i="1"/>
  <c r="Y1490" i="1" s="1"/>
  <c r="W1838" i="1"/>
  <c r="Y1838" i="1" s="1"/>
  <c r="W1142" i="1"/>
  <c r="Y1142" i="1" s="1"/>
  <c r="W1836" i="1"/>
  <c r="Y1836" i="1" s="1"/>
  <c r="W1835" i="1"/>
  <c r="Y1835" i="1" s="1"/>
  <c r="W2738" i="1"/>
  <c r="Y2738" i="1" s="1"/>
  <c r="W1834" i="1"/>
  <c r="W2828" i="1"/>
  <c r="Y2828" i="1" s="1"/>
  <c r="W2207" i="1"/>
  <c r="Y2207" i="1" s="1"/>
  <c r="W862" i="1"/>
  <c r="Y862" i="1" s="1"/>
  <c r="W1832" i="1"/>
  <c r="Y1832" i="1" s="1"/>
  <c r="W594" i="1"/>
  <c r="Y594" i="1" s="1"/>
  <c r="W1046" i="1"/>
  <c r="Y1046" i="1" s="1"/>
  <c r="W716" i="1"/>
  <c r="Y716" i="1" s="1"/>
  <c r="W2737" i="1"/>
  <c r="Y2737" i="1" s="1"/>
  <c r="AA2737" i="1" s="1"/>
  <c r="W2523" i="1"/>
  <c r="Y2523" i="1" s="1"/>
  <c r="W254" i="1"/>
  <c r="Y254" i="1" s="1"/>
  <c r="W79" i="1"/>
  <c r="Y79" i="1" s="1"/>
  <c r="W118" i="1"/>
  <c r="Y118" i="1" s="1"/>
  <c r="W2627" i="1"/>
  <c r="Y2627" i="1" s="1"/>
  <c r="W1045" i="1"/>
  <c r="Y1045" i="1" s="1"/>
  <c r="W440" i="1"/>
  <c r="Y440" i="1" s="1"/>
  <c r="W861" i="1"/>
  <c r="Y861" i="1" s="1"/>
  <c r="W951" i="1"/>
  <c r="Y951" i="1" s="1"/>
  <c r="W160" i="1"/>
  <c r="Y160" i="1" s="1"/>
  <c r="W644" i="1"/>
  <c r="Y644" i="1" s="1"/>
  <c r="W197" i="1"/>
  <c r="Y197" i="1" s="1"/>
  <c r="W2827" i="1"/>
  <c r="Y2827" i="1" s="1"/>
  <c r="W2102" i="1"/>
  <c r="W2831" i="1"/>
  <c r="Y2831" i="1" s="1"/>
  <c r="W2655" i="1"/>
  <c r="Y2655" i="1" s="1"/>
  <c r="W859" i="1"/>
  <c r="Y859" i="1" s="1"/>
  <c r="W1829" i="1"/>
  <c r="W63" i="1"/>
  <c r="Y63" i="1" s="1"/>
  <c r="W950" i="1"/>
  <c r="Y950" i="1" s="1"/>
  <c r="W1348" i="1"/>
  <c r="Y1348" i="1" s="1"/>
  <c r="W2206" i="1"/>
  <c r="Y2206" i="1" s="1"/>
  <c r="W1347" i="1"/>
  <c r="Y1347" i="1" s="1"/>
  <c r="W1346" i="1"/>
  <c r="W1596" i="1"/>
  <c r="Y1596" i="1" s="1"/>
  <c r="W1135" i="1"/>
  <c r="Y1135" i="1" s="1"/>
  <c r="W949" i="1"/>
  <c r="Y949" i="1" s="1"/>
  <c r="W856" i="1"/>
  <c r="Y856" i="1" s="1"/>
  <c r="W2101" i="1"/>
  <c r="Y2101" i="1" s="1"/>
  <c r="W346" i="1"/>
  <c r="Y346" i="1" s="1"/>
  <c r="W2669" i="1"/>
  <c r="Y2669" i="1" s="1"/>
  <c r="W159" i="1"/>
  <c r="Y159" i="1" s="1"/>
  <c r="W2489" i="1"/>
  <c r="Y2489" i="1" s="1"/>
  <c r="W2203" i="1"/>
  <c r="W482" i="1"/>
  <c r="W2683" i="1"/>
  <c r="Y2683" i="1" s="1"/>
  <c r="W532" i="1"/>
  <c r="Y532" i="1" s="1"/>
  <c r="W2042" i="1"/>
  <c r="Y2042" i="1" s="1"/>
  <c r="W1235" i="1"/>
  <c r="Y1235" i="1" s="1"/>
  <c r="W2770" i="1"/>
  <c r="W2732" i="1"/>
  <c r="Y2732" i="1" s="1"/>
  <c r="W782" i="1"/>
  <c r="Y782" i="1" s="1"/>
  <c r="W1482" i="1"/>
  <c r="Y1482" i="1" s="1"/>
  <c r="W2039" i="1"/>
  <c r="Y2039" i="1" s="1"/>
  <c r="W1481" i="1"/>
  <c r="Y1481" i="1" s="1"/>
  <c r="W1233" i="1"/>
  <c r="Y1233" i="1" s="1"/>
  <c r="W2488" i="1"/>
  <c r="Y2488" i="1" s="1"/>
  <c r="W1591" i="1"/>
  <c r="Y1591" i="1" s="1"/>
  <c r="W531" i="1"/>
  <c r="Y531" i="1" s="1"/>
  <c r="W1231" i="1"/>
  <c r="Y1231" i="1" s="1"/>
  <c r="W1989" i="1"/>
  <c r="Y1989" i="1" s="1"/>
  <c r="W2588" i="1"/>
  <c r="Y2588" i="1" s="1"/>
  <c r="W1720" i="1"/>
  <c r="Y1720" i="1" s="1"/>
  <c r="W1589" i="1"/>
  <c r="Y1589" i="1" s="1"/>
  <c r="W1821" i="1"/>
  <c r="Y1821" i="1" s="1"/>
  <c r="W274" i="1"/>
  <c r="Y274" i="1" s="1"/>
  <c r="W130" i="1"/>
  <c r="Y130" i="1" s="1"/>
  <c r="W5" i="1"/>
  <c r="Y5" i="1" s="1"/>
  <c r="W852" i="1"/>
  <c r="Y852" i="1" s="1"/>
  <c r="W1476" i="1"/>
  <c r="Y1476" i="1" s="1"/>
  <c r="W344" i="1"/>
  <c r="Y344" i="1" s="1"/>
  <c r="W480" i="1"/>
  <c r="Y480" i="1" s="1"/>
  <c r="W253" i="1"/>
  <c r="Y253" i="1" s="1"/>
  <c r="W1130" i="1"/>
  <c r="Y1130" i="1" s="1"/>
  <c r="W1128" i="1"/>
  <c r="Y1128" i="1" s="1"/>
  <c r="W2355" i="1"/>
  <c r="Y2355" i="1" s="1"/>
  <c r="W1042" i="1"/>
  <c r="Y1042" i="1" s="1"/>
  <c r="W2199" i="1"/>
  <c r="Y2199" i="1" s="1"/>
  <c r="W1904" i="1"/>
  <c r="Y1904" i="1" s="1"/>
  <c r="W2332" i="1"/>
  <c r="W666" i="1"/>
  <c r="Y666" i="1" s="1"/>
  <c r="W1902" i="1"/>
  <c r="Y1902" i="1" s="1"/>
  <c r="W1959" i="1"/>
  <c r="Y1959" i="1" s="1"/>
  <c r="W2431" i="1"/>
  <c r="Y2431" i="1" s="1"/>
  <c r="W2370" i="1"/>
  <c r="Y2370" i="1" s="1"/>
  <c r="W741" i="1"/>
  <c r="Y741" i="1" s="1"/>
  <c r="W2759" i="1"/>
  <c r="Y2759" i="1" s="1"/>
  <c r="W2331" i="1"/>
  <c r="Y2331" i="1" s="1"/>
  <c r="W1168" i="1"/>
  <c r="Y1168" i="1" s="1"/>
  <c r="W2601" i="1"/>
  <c r="Y2601" i="1" s="1"/>
  <c r="W1518" i="1"/>
  <c r="Y1518" i="1" s="1"/>
  <c r="W1394" i="1"/>
  <c r="W550" i="1"/>
  <c r="Y550" i="1" s="1"/>
  <c r="AA1291" i="1" s="1"/>
  <c r="W1166" i="1"/>
  <c r="Y1166" i="1" s="1"/>
  <c r="W1392" i="1"/>
  <c r="Y1392" i="1" s="1"/>
  <c r="W183" i="1"/>
  <c r="Y183" i="1" s="1"/>
  <c r="W1901" i="1"/>
  <c r="Y1901" i="1" s="1"/>
  <c r="W1635" i="1"/>
  <c r="Y1635" i="1" s="1"/>
  <c r="W977" i="1"/>
  <c r="Y977" i="1" s="1"/>
  <c r="W1634" i="1"/>
  <c r="Y1634" i="1" s="1"/>
  <c r="W2660" i="1"/>
  <c r="Y2660" i="1" s="1"/>
  <c r="W1632" i="1"/>
  <c r="Y1632" i="1" s="1"/>
  <c r="W1900" i="1"/>
  <c r="Y1900" i="1" s="1"/>
  <c r="W2368" i="1"/>
  <c r="Y2368" i="1" s="1"/>
  <c r="W736" i="1"/>
  <c r="Y736" i="1" s="1"/>
  <c r="W1388" i="1"/>
  <c r="Y1388" i="1" s="1"/>
  <c r="W2003" i="1"/>
  <c r="Y2003" i="1" s="1"/>
  <c r="W2121" i="1"/>
  <c r="W974" i="1"/>
  <c r="W1631" i="1"/>
  <c r="Y1631" i="1" s="1"/>
  <c r="W352" i="1"/>
  <c r="W2328" i="1"/>
  <c r="W1630" i="1"/>
  <c r="Y1630" i="1" s="1"/>
  <c r="W2056" i="1"/>
  <c r="Y2056" i="1" s="1"/>
  <c r="W389" i="1"/>
  <c r="Y389" i="1" s="1"/>
  <c r="W2120" i="1"/>
  <c r="Y2120" i="1" s="1"/>
  <c r="W547" i="1"/>
  <c r="Y547" i="1" s="1"/>
  <c r="W257" i="1"/>
  <c r="Y257" i="1" s="1"/>
  <c r="W277" i="1"/>
  <c r="Y277" i="1" s="1"/>
  <c r="W2758" i="1"/>
  <c r="W662" i="1"/>
  <c r="Y662" i="1" s="1"/>
  <c r="W880" i="1"/>
  <c r="Y880" i="1" s="1"/>
  <c r="W2565" i="1"/>
  <c r="Y2565" i="1" s="1"/>
  <c r="W2119" i="1"/>
  <c r="Y2119" i="1" s="1"/>
  <c r="W2793" i="1"/>
  <c r="Y2793" i="1" s="1"/>
  <c r="W1162" i="1"/>
  <c r="Y1162" i="1" s="1"/>
  <c r="W2531" i="1"/>
  <c r="Y2531" i="1" s="1"/>
  <c r="W2221" i="1"/>
  <c r="W351" i="1"/>
  <c r="Y351" i="1" s="1"/>
  <c r="W970" i="1"/>
  <c r="Y970" i="1" s="1"/>
  <c r="W2635" i="1"/>
  <c r="Y2635" i="1" s="1"/>
  <c r="W1064" i="1"/>
  <c r="Y1064" i="1" s="1"/>
  <c r="W969" i="1"/>
  <c r="Y969" i="1" s="1"/>
  <c r="W1382" i="1"/>
  <c r="Y1382" i="1" s="1"/>
  <c r="W1852" i="1"/>
  <c r="Y1852" i="1" s="1"/>
  <c r="W1626" i="1"/>
  <c r="Y1626" i="1" s="1"/>
  <c r="W1756" i="1"/>
  <c r="Y1756" i="1" s="1"/>
  <c r="W1510" i="1"/>
  <c r="Y1510" i="1" s="1"/>
  <c r="W1754" i="1"/>
  <c r="Y1754" i="1" s="1"/>
  <c r="W1751" i="1"/>
  <c r="Y1751" i="1" s="1"/>
  <c r="W1258" i="1"/>
  <c r="W1158" i="1"/>
  <c r="Y1158" i="1" s="1"/>
  <c r="W2708" i="1"/>
  <c r="Y2708" i="1" s="1"/>
  <c r="W2218" i="1"/>
  <c r="Y2218" i="1" s="1"/>
  <c r="W1747" i="1"/>
  <c r="Y1747" i="1" s="1"/>
  <c r="W2427" i="1"/>
  <c r="Y2427" i="1" s="1"/>
  <c r="W602" i="1"/>
  <c r="Y602" i="1" s="1"/>
  <c r="W660" i="1"/>
  <c r="Y660" i="1" s="1"/>
  <c r="W1849" i="1"/>
  <c r="Y1849" i="1" s="1"/>
  <c r="W1624" i="1"/>
  <c r="Y1624" i="1" s="1"/>
  <c r="W601" i="1"/>
  <c r="Y601" i="1" s="1"/>
  <c r="W600" i="1"/>
  <c r="Y600" i="1" s="1"/>
  <c r="W1257" i="1"/>
  <c r="Y1257" i="1" s="1"/>
  <c r="W70" i="1"/>
  <c r="Y70" i="1" s="1"/>
  <c r="W967" i="1"/>
  <c r="Y967" i="1" s="1"/>
  <c r="W167" i="1"/>
  <c r="W658" i="1"/>
  <c r="Y658" i="1" s="1"/>
  <c r="W730" i="1"/>
  <c r="Y730" i="1" s="1"/>
  <c r="W1378" i="1"/>
  <c r="Y1378" i="1" s="1"/>
  <c r="W1254" i="1"/>
  <c r="Y1254" i="1" s="1"/>
  <c r="W728" i="1"/>
  <c r="W966" i="1"/>
  <c r="Y966" i="1" s="1"/>
  <c r="W657" i="1"/>
  <c r="Y657" i="1" s="1"/>
  <c r="W11" i="1"/>
  <c r="Y11" i="1" s="1"/>
  <c r="W1503" i="1"/>
  <c r="Y1503" i="1" s="1"/>
  <c r="W874" i="1"/>
  <c r="Y874" i="1" s="1"/>
  <c r="W2706" i="1"/>
  <c r="Y2706" i="1" s="1"/>
  <c r="W80" i="1"/>
  <c r="W1502" i="1"/>
  <c r="W1153" i="1"/>
  <c r="Y1153" i="1" s="1"/>
  <c r="W2765" i="1"/>
  <c r="Y2765" i="1" s="1"/>
  <c r="W2695" i="1"/>
  <c r="W2052" i="1"/>
  <c r="Y2052" i="1" s="1"/>
  <c r="AA2052" i="1" s="1"/>
  <c r="W89" i="1"/>
  <c r="Y89" i="1" s="1"/>
  <c r="W2365" i="1"/>
  <c r="Y2365" i="1" s="1"/>
  <c r="W1370" i="1"/>
  <c r="Y1370" i="1" s="1"/>
  <c r="W1952" i="1"/>
  <c r="Y1952" i="1" s="1"/>
  <c r="W654" i="1"/>
  <c r="Y654" i="1" s="1"/>
  <c r="W872" i="1"/>
  <c r="Y872" i="1" s="1"/>
  <c r="W2457" i="1"/>
  <c r="Y2457" i="1" s="1"/>
  <c r="W794" i="1"/>
  <c r="Y794" i="1" s="1"/>
  <c r="W182" i="1"/>
  <c r="Y182" i="1" s="1"/>
  <c r="W545" i="1"/>
  <c r="Y545" i="1" s="1"/>
  <c r="W88" i="1"/>
  <c r="W544" i="1"/>
  <c r="W963" i="1"/>
  <c r="Y963" i="1" s="1"/>
  <c r="W1368" i="1"/>
  <c r="Y1368" i="1" s="1"/>
  <c r="W445" i="1"/>
  <c r="Y445" i="1" s="1"/>
  <c r="W2782" i="1"/>
  <c r="Y2782" i="1" s="1"/>
  <c r="W1366" i="1"/>
  <c r="Y1366" i="1" s="1"/>
  <c r="W792" i="1"/>
  <c r="Y792" i="1" s="1"/>
  <c r="W1845" i="1"/>
  <c r="Y1845" i="1" s="1"/>
  <c r="W1743" i="1"/>
  <c r="Y1743" i="1" s="1"/>
  <c r="W2456" i="1"/>
  <c r="Y2456" i="1" s="1"/>
  <c r="W2562" i="1"/>
  <c r="Y2562" i="1" s="1"/>
  <c r="W962" i="1"/>
  <c r="Y962" i="1" s="1"/>
  <c r="W2595" i="1"/>
  <c r="Y2595" i="1" s="1"/>
  <c r="W2112" i="1"/>
  <c r="Y2112" i="1" s="1"/>
  <c r="W1365" i="1"/>
  <c r="Y1365" i="1" s="1"/>
  <c r="W1843" i="1"/>
  <c r="Y1843" i="1" s="1"/>
  <c r="W164" i="1"/>
  <c r="Y164" i="1" s="1"/>
  <c r="W866" i="1"/>
  <c r="Y866" i="1" s="1"/>
  <c r="W2455" i="1"/>
  <c r="Y2455" i="1" s="1"/>
  <c r="W2326" i="1"/>
  <c r="Y2326" i="1" s="1"/>
  <c r="W415" i="1"/>
  <c r="X415" i="1" s="1"/>
  <c r="W1616" i="1"/>
  <c r="Y1616" i="1" s="1"/>
  <c r="W541" i="1"/>
  <c r="Y541" i="1" s="1"/>
  <c r="W1997" i="1"/>
  <c r="Y1997" i="1" s="1"/>
  <c r="W865" i="1"/>
  <c r="Y865" i="1" s="1"/>
  <c r="W1951" i="1"/>
  <c r="Y1951" i="1" s="1"/>
  <c r="W1056" i="1"/>
  <c r="Y1056" i="1" s="1"/>
  <c r="W1363" i="1"/>
  <c r="Y1363" i="1" s="1"/>
  <c r="W959" i="1"/>
  <c r="Y959" i="1" s="1"/>
  <c r="W1055" i="1"/>
  <c r="Y1055" i="1" s="1"/>
  <c r="W788" i="1"/>
  <c r="Y788" i="1" s="1"/>
  <c r="W2324" i="1"/>
  <c r="W2560" i="1"/>
  <c r="Y2560" i="1" s="1"/>
  <c r="W650" i="1"/>
  <c r="Y650" i="1" s="1"/>
  <c r="W2215" i="1"/>
  <c r="Y2215" i="1" s="1"/>
  <c r="W2265" i="1"/>
  <c r="W181" i="1"/>
  <c r="W2527" i="1"/>
  <c r="Y2527" i="1" s="1"/>
  <c r="W319" i="1"/>
  <c r="Y319" i="1" s="1"/>
  <c r="W2049" i="1"/>
  <c r="Y2049" i="1" s="1"/>
  <c r="W1737" i="1"/>
  <c r="Y1737" i="1" s="1"/>
  <c r="W2264" i="1"/>
  <c r="Y2264" i="1" s="1"/>
  <c r="W2323" i="1"/>
  <c r="Y2323" i="1" s="1"/>
  <c r="W1614" i="1"/>
  <c r="Y1614" i="1" s="1"/>
  <c r="W2717" i="1"/>
  <c r="W2048" i="1"/>
  <c r="Y2048" i="1" s="1"/>
  <c r="W443" i="1"/>
  <c r="Y443" i="1" s="1"/>
  <c r="W163" i="1"/>
  <c r="Y163" i="1" s="1"/>
  <c r="W1052" i="1"/>
  <c r="W442" i="1"/>
  <c r="Y442" i="1" s="1"/>
  <c r="W1247" i="1"/>
  <c r="Y1247" i="1" s="1"/>
  <c r="W2633" i="1"/>
  <c r="Y2633" i="1" s="1"/>
  <c r="W2108" i="1"/>
  <c r="W107" i="1"/>
  <c r="Y107" i="1" s="1"/>
  <c r="W486" i="1"/>
  <c r="Y486" i="1" s="1"/>
  <c r="W2047" i="1"/>
  <c r="Y2047" i="1" s="1"/>
  <c r="W2155" i="1"/>
  <c r="W956" i="1"/>
  <c r="Y956" i="1" s="1"/>
  <c r="W1611" i="1"/>
  <c r="Y1611" i="1" s="1"/>
  <c r="W1994" i="1"/>
  <c r="Y1994" i="1" s="1"/>
  <c r="W1947" i="1"/>
  <c r="W1246" i="1"/>
  <c r="Y1246" i="1" s="1"/>
  <c r="W1609" i="1"/>
  <c r="W1608" i="1"/>
  <c r="Y1608" i="1" s="1"/>
  <c r="W2105" i="1"/>
  <c r="W2153" i="1"/>
  <c r="Y2153" i="1" s="1"/>
  <c r="W955" i="1"/>
  <c r="Y955" i="1" s="1"/>
  <c r="W954" i="1"/>
  <c r="Y954" i="1" s="1"/>
  <c r="W9" i="1"/>
  <c r="Y9" i="1" s="1"/>
  <c r="W1144" i="1"/>
  <c r="Y1144" i="1" s="1"/>
  <c r="W2656" i="1"/>
  <c r="Y2656" i="1" s="1"/>
  <c r="W2401" i="1"/>
  <c r="W441" i="1"/>
  <c r="Y441" i="1" s="1"/>
  <c r="W485" i="1"/>
  <c r="Y485" i="1" s="1"/>
  <c r="W538" i="1"/>
  <c r="Y538" i="1" s="1"/>
  <c r="W381" i="1"/>
  <c r="Y381" i="1" s="1"/>
  <c r="W161" i="1"/>
  <c r="Y161" i="1" s="1"/>
  <c r="W645" i="1"/>
  <c r="Y645" i="1" s="1"/>
  <c r="W1354" i="1"/>
  <c r="Y1354" i="1" s="1"/>
  <c r="W1049" i="1"/>
  <c r="Y1049" i="1" s="1"/>
  <c r="W2423" i="1"/>
  <c r="Y2423" i="1" s="1"/>
  <c r="W1603" i="1"/>
  <c r="Y1603" i="1" s="1"/>
  <c r="W1353" i="1"/>
  <c r="Y1353" i="1" s="1"/>
  <c r="W1943" i="1"/>
  <c r="Y1943" i="1" s="1"/>
  <c r="W1491" i="1"/>
  <c r="Y1491" i="1" s="1"/>
  <c r="W2524" i="1"/>
  <c r="Y2524" i="1" s="1"/>
  <c r="W1735" i="1"/>
  <c r="Y1735" i="1" s="1"/>
  <c r="W2807" i="1"/>
  <c r="Y2807" i="1" s="1"/>
  <c r="W1734" i="1"/>
  <c r="Y1734" i="1" s="1"/>
  <c r="W1601" i="1"/>
  <c r="Y1601" i="1" s="1"/>
  <c r="W717" i="1"/>
  <c r="Y717" i="1" s="1"/>
  <c r="W2801" i="1"/>
  <c r="Y2801" i="1" s="1"/>
  <c r="W1141" i="1"/>
  <c r="W1047" i="1"/>
  <c r="Y1047" i="1" s="1"/>
  <c r="W1488" i="1"/>
  <c r="Y1488" i="1" s="1"/>
  <c r="W2322" i="1"/>
  <c r="Y2322" i="1" s="1"/>
  <c r="W1600" i="1"/>
  <c r="Y1600" i="1" s="1"/>
  <c r="W1487" i="1"/>
  <c r="Y1487" i="1" s="1"/>
  <c r="W97" i="1"/>
  <c r="Y97" i="1" s="1"/>
  <c r="W1599" i="1"/>
  <c r="Y1599" i="1" s="1"/>
  <c r="W2823" i="1"/>
  <c r="W1350" i="1"/>
  <c r="Y1350" i="1" s="1"/>
  <c r="W299" i="1"/>
  <c r="W298" i="1"/>
  <c r="Y298" i="1" s="1"/>
  <c r="W1486" i="1"/>
  <c r="Y1486" i="1" s="1"/>
  <c r="AA1486" i="1" s="1"/>
  <c r="W2626" i="1"/>
  <c r="Y2626" i="1" s="1"/>
  <c r="W714" i="1"/>
  <c r="Y714" i="1" s="1"/>
  <c r="W96" i="1"/>
  <c r="Y96" i="1" s="1"/>
  <c r="W1831" i="1"/>
  <c r="W535" i="1"/>
  <c r="Y535" i="1" s="1"/>
  <c r="W1598" i="1"/>
  <c r="Y1598" i="1" s="1"/>
  <c r="W117" i="1"/>
  <c r="Y117" i="1" s="1"/>
  <c r="W1729" i="1"/>
  <c r="Y1729" i="1" s="1"/>
  <c r="W196" i="1"/>
  <c r="Y196" i="1" s="1"/>
  <c r="W2043" i="1"/>
  <c r="Y2043" i="1" s="1"/>
  <c r="W533" i="1"/>
  <c r="Y533" i="1" s="1"/>
  <c r="W1830" i="1"/>
  <c r="W712" i="1"/>
  <c r="Y712" i="1" s="1"/>
  <c r="W2400" i="1"/>
  <c r="Y2400" i="1" s="1"/>
  <c r="W858" i="1"/>
  <c r="Y858" i="1" s="1"/>
  <c r="W2753" i="1"/>
  <c r="Y2753" i="1" s="1"/>
  <c r="W1239" i="1"/>
  <c r="Y1239" i="1" s="1"/>
  <c r="W857" i="1"/>
  <c r="Y857" i="1" s="1"/>
  <c r="W1137" i="1"/>
  <c r="Y1137" i="1" s="1"/>
  <c r="W1136" i="1"/>
  <c r="Y1136" i="1" s="1"/>
  <c r="W412" i="1"/>
  <c r="Y412" i="1" s="1"/>
  <c r="W2522" i="1"/>
  <c r="W1484" i="1"/>
  <c r="Y1484" i="1" s="1"/>
  <c r="W2532" i="1"/>
  <c r="W1385" i="1"/>
  <c r="Y1385" i="1" s="1"/>
  <c r="W1513" i="1"/>
  <c r="Y1513" i="1" s="1"/>
  <c r="W46" i="1"/>
  <c r="Y46" i="1" s="1"/>
  <c r="W168" i="1"/>
  <c r="W803" i="1"/>
  <c r="Y803" i="1" s="1"/>
  <c r="W2818" i="1"/>
  <c r="W1512" i="1"/>
  <c r="Y1512" i="1" s="1"/>
  <c r="W1853" i="1"/>
  <c r="Y1853" i="1" s="1"/>
  <c r="W2167" i="1"/>
  <c r="Y2167" i="1" s="1"/>
  <c r="W2055" i="1"/>
  <c r="Y2055" i="1" s="1"/>
  <c r="W1383" i="1"/>
  <c r="Y1383" i="1" s="1"/>
  <c r="W2001" i="1"/>
  <c r="Y2001" i="1" s="1"/>
  <c r="W1260" i="1"/>
  <c r="Y1260" i="1" s="1"/>
  <c r="W1757" i="1"/>
  <c r="Y1757" i="1" s="1"/>
  <c r="W1625" i="1"/>
  <c r="Y1625" i="1" s="1"/>
  <c r="W1259" i="1"/>
  <c r="W2219" i="1"/>
  <c r="Y2219" i="1" s="1"/>
  <c r="W2116" i="1"/>
  <c r="Y2116" i="1" s="1"/>
  <c r="W1749" i="1"/>
  <c r="Y1749" i="1" s="1"/>
  <c r="W2495" i="1"/>
  <c r="Y2495" i="1" s="1"/>
  <c r="W2269" i="1"/>
  <c r="Y2269" i="1" s="1"/>
  <c r="W2458" i="1"/>
  <c r="W1157" i="1"/>
  <c r="Y1157" i="1" s="1"/>
  <c r="W1850" i="1"/>
  <c r="W1379" i="1"/>
  <c r="Y1379" i="1" s="1"/>
  <c r="W878" i="1"/>
  <c r="Y878" i="1" s="1"/>
  <c r="W801" i="1"/>
  <c r="W1507" i="1"/>
  <c r="Y1507" i="1" s="1"/>
  <c r="W877" i="1"/>
  <c r="Y877" i="1" s="1"/>
  <c r="W1505" i="1"/>
  <c r="Y1505" i="1" s="1"/>
  <c r="W1061" i="1"/>
  <c r="Y1061" i="1" s="1"/>
  <c r="W876" i="1"/>
  <c r="Y876" i="1" s="1"/>
  <c r="W1256" i="1"/>
  <c r="Y1256" i="1" s="1"/>
  <c r="W799" i="1"/>
  <c r="Y799" i="1" s="1"/>
  <c r="W798" i="1"/>
  <c r="Y798" i="1" s="1"/>
  <c r="W302" i="1"/>
  <c r="Y302" i="1" s="1"/>
  <c r="W276" i="1"/>
  <c r="Y276" i="1" s="1"/>
  <c r="W1848" i="1"/>
  <c r="W2115" i="1"/>
  <c r="Y2115" i="1" s="1"/>
  <c r="W1954" i="1"/>
  <c r="Y1954" i="1" s="1"/>
  <c r="W1999" i="1"/>
  <c r="W1376" i="1"/>
  <c r="Y1376" i="1" s="1"/>
  <c r="W1375" i="1"/>
  <c r="W385" i="1"/>
  <c r="W446" i="1"/>
  <c r="Y446" i="1" s="1"/>
  <c r="W142" i="1"/>
  <c r="X142" i="1" s="1"/>
  <c r="W1953" i="1"/>
  <c r="Y1953" i="1" s="1"/>
  <c r="W873" i="1"/>
  <c r="W2658" i="1"/>
  <c r="Y2658" i="1" s="1"/>
  <c r="W492" i="1"/>
  <c r="Y492" i="1" s="1"/>
  <c r="W2494" i="1"/>
  <c r="Y2494" i="1" s="1"/>
  <c r="W1371" i="1"/>
  <c r="W2694" i="1"/>
  <c r="Y2694" i="1" s="1"/>
  <c r="W655" i="1"/>
  <c r="Y655" i="1" s="1"/>
  <c r="W2051" i="1"/>
  <c r="Y2051" i="1" s="1"/>
  <c r="W2599" i="1"/>
  <c r="Y2599" i="1" s="1"/>
  <c r="W1846" i="1"/>
  <c r="Y1846" i="1" s="1"/>
  <c r="W1150" i="1"/>
  <c r="Y1150" i="1" s="1"/>
  <c r="W420" i="1"/>
  <c r="Y420" i="1" s="1"/>
  <c r="W2493" i="1"/>
  <c r="Y2493" i="1" s="1"/>
  <c r="W725" i="1"/>
  <c r="Y725" i="1" s="1"/>
  <c r="W165" i="1"/>
  <c r="W871" i="1"/>
  <c r="Y871" i="1" s="1"/>
  <c r="W652" i="1"/>
  <c r="Y652" i="1" s="1"/>
  <c r="W2406" i="1"/>
  <c r="W2162" i="1"/>
  <c r="Y2162" i="1" s="1"/>
  <c r="W2597" i="1"/>
  <c r="Y2597" i="1" s="1"/>
  <c r="W348" i="1"/>
  <c r="W2114" i="1"/>
  <c r="Y2114" i="1" s="1"/>
  <c r="W2705" i="1"/>
  <c r="W2113" i="1"/>
  <c r="Y2113" i="1" s="1"/>
  <c r="W2739" i="1"/>
  <c r="Y2739" i="1" s="1"/>
  <c r="W320" i="1"/>
  <c r="Y320" i="1" s="1"/>
  <c r="W417" i="1"/>
  <c r="Y417" i="1" s="1"/>
  <c r="W237" i="1"/>
  <c r="Y237" i="1" s="1"/>
  <c r="W868" i="1"/>
  <c r="Y868" i="1" s="1"/>
  <c r="W598" i="1"/>
  <c r="Y598" i="1" s="1"/>
  <c r="W1252" i="1"/>
  <c r="Y1252" i="1" s="1"/>
  <c r="W960" i="1"/>
  <c r="Y960" i="1" s="1"/>
  <c r="W1742" i="1"/>
  <c r="Y1742" i="1" s="1"/>
  <c r="W69" i="1"/>
  <c r="Y69" i="1" s="1"/>
  <c r="W1149" i="1"/>
  <c r="Y1149" i="1" s="1"/>
  <c r="W1617" i="1"/>
  <c r="Y1617" i="1" s="1"/>
  <c r="W1615" i="1"/>
  <c r="W488" i="1"/>
  <c r="Y488" i="1" s="1"/>
  <c r="W2266" i="1"/>
  <c r="Y2266" i="1" s="1"/>
  <c r="W2405" i="1"/>
  <c r="Y2405" i="1" s="1"/>
  <c r="W1996" i="1"/>
  <c r="Y1996" i="1" s="1"/>
  <c r="W2160" i="1"/>
  <c r="W1362" i="1"/>
  <c r="Y1362" i="1" s="1"/>
  <c r="W1950" i="1"/>
  <c r="Y1950" i="1" s="1"/>
  <c r="W2594" i="1"/>
  <c r="Y2594" i="1" s="1"/>
  <c r="W2050" i="1"/>
  <c r="Y2050" i="1" s="1"/>
  <c r="W722" i="1"/>
  <c r="Y722" i="1" s="1"/>
  <c r="W1499" i="1"/>
  <c r="Y1499" i="1" s="1"/>
  <c r="W2593" i="1"/>
  <c r="Y2593" i="1" s="1"/>
  <c r="W2157" i="1"/>
  <c r="Y2157" i="1" s="1"/>
  <c r="W2817" i="1"/>
  <c r="Y2817" i="1" s="1"/>
  <c r="W786" i="1"/>
  <c r="Y786" i="1" s="1"/>
  <c r="W2718" i="1"/>
  <c r="W318" i="1"/>
  <c r="Y318" i="1" s="1"/>
  <c r="W1497" i="1"/>
  <c r="W2491" i="1"/>
  <c r="Y2491" i="1" s="1"/>
  <c r="W2526" i="1"/>
  <c r="Y2526" i="1" s="1"/>
  <c r="W2111" i="1"/>
  <c r="W2364" i="1"/>
  <c r="Y2364" i="1" s="1"/>
  <c r="W1145" i="1"/>
  <c r="Y1145" i="1" s="1"/>
  <c r="W275" i="1"/>
  <c r="W958" i="1"/>
  <c r="Y958" i="1" s="1"/>
  <c r="W2559" i="1"/>
  <c r="W1892" i="1"/>
  <c r="Y1892" i="1" s="1"/>
  <c r="W87" i="1"/>
  <c r="Y87" i="1" s="1"/>
  <c r="W1612" i="1"/>
  <c r="Y1612" i="1" s="1"/>
  <c r="W864" i="1"/>
  <c r="Y864" i="1" s="1"/>
  <c r="W2771" i="1"/>
  <c r="Y2771" i="1" s="1"/>
  <c r="W2213" i="1"/>
  <c r="Y2213" i="1" s="1"/>
  <c r="W957" i="1"/>
  <c r="Y957" i="1" s="1"/>
  <c r="W1949" i="1"/>
  <c r="Y1949" i="1" s="1"/>
  <c r="AA702" i="1" s="1"/>
  <c r="W2107" i="1"/>
  <c r="Y2107" i="1" s="1"/>
  <c r="AA2107" i="1" s="1"/>
  <c r="W1948" i="1"/>
  <c r="Y1948" i="1" s="1"/>
  <c r="W2361" i="1"/>
  <c r="Y2361" i="1" s="1"/>
  <c r="W1736" i="1"/>
  <c r="Y1736" i="1" s="1"/>
  <c r="W1610" i="1"/>
  <c r="Y1610" i="1" s="1"/>
  <c r="W719" i="1"/>
  <c r="Y719" i="1" s="1"/>
  <c r="W1496" i="1"/>
  <c r="Y1496" i="1" s="1"/>
  <c r="W1945" i="1"/>
  <c r="Y1945" i="1" s="1"/>
  <c r="AA670" i="1" s="1"/>
  <c r="W539" i="1"/>
  <c r="Y539" i="1" s="1"/>
  <c r="W2452" i="1"/>
  <c r="Y2452" i="1" s="1"/>
  <c r="W1244" i="1"/>
  <c r="W2402" i="1"/>
  <c r="Y2402" i="1" s="1"/>
  <c r="W1605" i="1"/>
  <c r="Y1605" i="1" s="1"/>
  <c r="AA1605" i="1" s="1"/>
  <c r="W1243" i="1"/>
  <c r="Y1243" i="1" s="1"/>
  <c r="W2591" i="1"/>
  <c r="Y2591" i="1" s="1"/>
  <c r="W1993" i="1"/>
  <c r="Y1993" i="1" s="1"/>
  <c r="W1841" i="1"/>
  <c r="Y1841" i="1" s="1"/>
  <c r="W1050" i="1"/>
  <c r="Y1050" i="1" s="1"/>
  <c r="W2211" i="1"/>
  <c r="X2211" i="1" s="1"/>
  <c r="W2490" i="1"/>
  <c r="Y2490" i="1" s="1"/>
  <c r="W132" i="1"/>
  <c r="W1944" i="1"/>
  <c r="Y1944" i="1" s="1"/>
  <c r="W213" i="1"/>
  <c r="Y213" i="1" s="1"/>
  <c r="W2811" i="1"/>
  <c r="Y2811" i="1" s="1"/>
  <c r="W2262" i="1"/>
  <c r="Y2262" i="1" s="1"/>
  <c r="W1839" i="1"/>
  <c r="W140" i="1"/>
  <c r="W2449" i="1"/>
  <c r="Y2449" i="1" s="1"/>
  <c r="W180" i="1"/>
  <c r="Y180" i="1" s="1"/>
  <c r="W1489" i="1"/>
  <c r="Y1489" i="1" s="1"/>
  <c r="AA582" i="1" s="1"/>
  <c r="W1837" i="1"/>
  <c r="W1048" i="1"/>
  <c r="Y1048" i="1" s="1"/>
  <c r="W1733" i="1"/>
  <c r="Y1733" i="1" s="1"/>
  <c r="AA1733" i="1" s="1"/>
  <c r="W2358" i="1"/>
  <c r="Y2358" i="1" s="1"/>
  <c r="W2685" i="1"/>
  <c r="Y2685" i="1" s="1"/>
  <c r="W380" i="1"/>
  <c r="Y380" i="1" s="1"/>
  <c r="W2103" i="1"/>
  <c r="Y2103" i="1" s="1"/>
  <c r="W1833" i="1"/>
  <c r="Y1833" i="1" s="1"/>
  <c r="W1731" i="1"/>
  <c r="Y1731" i="1" s="1"/>
  <c r="W1140" i="1"/>
  <c r="W64" i="1"/>
  <c r="Y64" i="1" s="1"/>
  <c r="W379" i="1"/>
  <c r="Y379" i="1" s="1"/>
  <c r="W593" i="1"/>
  <c r="Y593" i="1" s="1"/>
  <c r="W592" i="1"/>
  <c r="Y592" i="1" s="1"/>
  <c r="W484" i="1"/>
  <c r="Y484" i="1" s="1"/>
  <c r="W377" i="1"/>
  <c r="Y377" i="1" s="1"/>
  <c r="W591" i="1"/>
  <c r="W317" i="1"/>
  <c r="Y317" i="1" s="1"/>
  <c r="W715" i="1"/>
  <c r="Y715" i="1" s="1"/>
  <c r="W1991" i="1"/>
  <c r="Y1991" i="1" s="1"/>
  <c r="W1891" i="1"/>
  <c r="W1044" i="1"/>
  <c r="Y1044" i="1" s="1"/>
  <c r="W2625" i="1"/>
  <c r="Y2625" i="1" s="1"/>
  <c r="W2589" i="1"/>
  <c r="Y2589" i="1" s="1"/>
  <c r="W105" i="1"/>
  <c r="Y105" i="1" s="1"/>
  <c r="W414" i="1"/>
  <c r="Y414" i="1" s="1"/>
  <c r="W1240" i="1"/>
  <c r="Y1240" i="1" s="1"/>
  <c r="W534" i="1"/>
  <c r="Y534" i="1" s="1"/>
  <c r="W1942" i="1"/>
  <c r="W179" i="1"/>
  <c r="Y179" i="1" s="1"/>
  <c r="W1597" i="1"/>
  <c r="Y1597" i="1" s="1"/>
  <c r="W413" i="1"/>
  <c r="Y413" i="1" s="1"/>
  <c r="W25" i="1"/>
  <c r="Y25" i="1" s="1"/>
  <c r="W483" i="1"/>
  <c r="V797" i="1"/>
  <c r="O797" i="1" s="1"/>
  <c r="Q797" i="1" s="1"/>
  <c r="R797" i="1" s="1"/>
  <c r="V1504" i="1"/>
  <c r="O1504" i="1" s="1"/>
  <c r="Q1504" i="1" s="1"/>
  <c r="V198" i="1"/>
  <c r="O198" i="1" s="1"/>
  <c r="Q198" i="1" s="1"/>
  <c r="V729" i="1"/>
  <c r="V2053" i="1"/>
  <c r="V493" i="1"/>
  <c r="V27" i="1"/>
  <c r="V727" i="1"/>
  <c r="O727" i="1" s="1"/>
  <c r="Q727" i="1" s="1"/>
  <c r="R727" i="1" s="1"/>
  <c r="V447" i="1"/>
  <c r="V1154" i="1"/>
  <c r="O1154" i="1" s="1"/>
  <c r="Q1154" i="1" s="1"/>
  <c r="V2563" i="1"/>
  <c r="O2563" i="1" s="1"/>
  <c r="Q2563" i="1" s="1"/>
  <c r="V2217" i="1"/>
  <c r="V2696" i="1"/>
  <c r="V2327" i="1"/>
  <c r="V726" i="1"/>
  <c r="AA977" i="1" s="1"/>
  <c r="V1372" i="1"/>
  <c r="V1899" i="1"/>
  <c r="V2165" i="1"/>
  <c r="O2165" i="1" s="1"/>
  <c r="Q2165" i="1" s="1"/>
  <c r="V1897" i="1"/>
  <c r="O1897" i="1" s="1"/>
  <c r="Q1897" i="1" s="1"/>
  <c r="V1998" i="1"/>
  <c r="V1058" i="1"/>
  <c r="V1847" i="1"/>
  <c r="V1896" i="1"/>
  <c r="V301" i="1"/>
  <c r="V653" i="1"/>
  <c r="V793" i="1"/>
  <c r="V964" i="1"/>
  <c r="O964" i="1" s="1"/>
  <c r="Q964" i="1" s="1"/>
  <c r="V2216" i="1"/>
  <c r="V870" i="1"/>
  <c r="O870" i="1" s="1"/>
  <c r="Q870" i="1" s="1"/>
  <c r="R870" i="1" s="1"/>
  <c r="V1369" i="1"/>
  <c r="V543" i="1"/>
  <c r="V1367" i="1"/>
  <c r="V418" i="1"/>
  <c r="V490" i="1"/>
  <c r="O490" i="1" s="1"/>
  <c r="Q490" i="1" s="1"/>
  <c r="V2781" i="1"/>
  <c r="O2781" i="1" s="1"/>
  <c r="Q2781" i="1" s="1"/>
  <c r="V1744" i="1"/>
  <c r="V2772" i="1"/>
  <c r="O2772" i="1" s="1"/>
  <c r="Q2772" i="1" s="1"/>
  <c r="R2772" i="1" s="1"/>
  <c r="V2596" i="1"/>
  <c r="V1621" i="1"/>
  <c r="V1844" i="1"/>
  <c r="V416" i="1"/>
  <c r="V2634" i="1"/>
  <c r="V791" i="1"/>
  <c r="V961" i="1"/>
  <c r="V1618" i="1"/>
  <c r="V1741" i="1"/>
  <c r="O1741" i="1" s="1"/>
  <c r="Q1741" i="1" s="1"/>
  <c r="V1501" i="1"/>
  <c r="V1148" i="1"/>
  <c r="V2492" i="1"/>
  <c r="V1364" i="1"/>
  <c r="V1500" i="1"/>
  <c r="O1500" i="1" s="1"/>
  <c r="Q1500" i="1" s="1"/>
  <c r="R1500" i="1" s="1"/>
  <c r="V2561" i="1"/>
  <c r="V1147" i="1"/>
  <c r="V2787" i="1"/>
  <c r="V2325" i="1"/>
  <c r="V651" i="1"/>
  <c r="V1250" i="1"/>
  <c r="V1360" i="1"/>
  <c r="V2159" i="1"/>
  <c r="V2454" i="1"/>
  <c r="AA2454" i="1" s="1"/>
  <c r="V487" i="1"/>
  <c r="O487" i="1" s="1"/>
  <c r="Q487" i="1" s="1"/>
  <c r="V347" i="1"/>
  <c r="V787" i="1"/>
  <c r="V2693" i="1"/>
  <c r="V1995" i="1"/>
  <c r="V2816" i="1"/>
  <c r="O2816" i="1" s="1"/>
  <c r="Q2816" i="1" s="1"/>
  <c r="V2214" i="1"/>
  <c r="O2214" i="1" s="1"/>
  <c r="Q2214" i="1" s="1"/>
  <c r="V1054" i="1"/>
  <c r="V2791" i="1"/>
  <c r="AA2791" i="1" s="1"/>
  <c r="V2156" i="1"/>
  <c r="O2156" i="1" s="1"/>
  <c r="Q2156" i="1" s="1"/>
  <c r="R2156" i="1" s="1"/>
  <c r="V444" i="1"/>
  <c r="AA753" i="1" s="1"/>
  <c r="V2592" i="1"/>
  <c r="O2592" i="1" s="1"/>
  <c r="Q2592" i="1" s="1"/>
  <c r="V1359" i="1"/>
  <c r="V141" i="1"/>
  <c r="O141" i="1" s="1"/>
  <c r="Q141" i="1" s="1"/>
  <c r="V2525" i="1"/>
  <c r="V1248" i="1"/>
  <c r="V2404" i="1"/>
  <c r="V1613" i="1"/>
  <c r="V383" i="1"/>
  <c r="AA721" i="1" s="1"/>
  <c r="V162" i="1"/>
  <c r="O162" i="1" s="1"/>
  <c r="Q162" i="1" s="1"/>
  <c r="V2838" i="1"/>
  <c r="V2632" i="1"/>
  <c r="O2632" i="1" s="1"/>
  <c r="Q2632" i="1" s="1"/>
  <c r="V2426" i="1"/>
  <c r="O2426" i="1" s="1"/>
  <c r="Q2426" i="1" s="1"/>
  <c r="V2403" i="1"/>
  <c r="V2832" i="1"/>
  <c r="V2631" i="1"/>
  <c r="V2686" i="1"/>
  <c r="V2154" i="1"/>
  <c r="O2154" i="1" s="1"/>
  <c r="Q2154" i="1" s="1"/>
  <c r="R2154" i="1" s="1"/>
  <c r="V1946" i="1"/>
  <c r="V382" i="1"/>
  <c r="V718" i="1"/>
  <c r="O718" i="1" s="1"/>
  <c r="Q718" i="1" s="1"/>
  <c r="V646" i="1"/>
  <c r="V134" i="1"/>
  <c r="V1607" i="1"/>
  <c r="V1495" i="1"/>
  <c r="AA657" i="1" s="1"/>
  <c r="V1493" i="1"/>
  <c r="V57" i="1"/>
  <c r="AA57" i="1" s="1"/>
  <c r="V2152" i="1"/>
  <c r="V1357" i="1"/>
  <c r="O1357" i="1" s="1"/>
  <c r="Q1357" i="1" s="1"/>
  <c r="V26" i="1"/>
  <c r="V1356" i="1"/>
  <c r="O1356" i="1" s="1"/>
  <c r="Q1356" i="1" s="1"/>
  <c r="R1356" i="1" s="1"/>
  <c r="V863" i="1"/>
  <c r="AA629" i="1" s="1"/>
  <c r="V1840" i="1"/>
  <c r="V1355" i="1"/>
  <c r="V2704" i="1"/>
  <c r="V1604" i="1"/>
  <c r="V1492" i="1"/>
  <c r="O1492" i="1" s="1"/>
  <c r="Q1492" i="1" s="1"/>
  <c r="V1143" i="1"/>
  <c r="V2210" i="1"/>
  <c r="V2450" i="1"/>
  <c r="V2558" i="1"/>
  <c r="V2209" i="1"/>
  <c r="O2209" i="1" s="1"/>
  <c r="Q2209" i="1" s="1"/>
  <c r="R2209" i="1" s="1"/>
  <c r="V1602" i="1"/>
  <c r="AA585" i="1" s="1"/>
  <c r="V1241" i="1"/>
  <c r="O1241" i="1" s="1"/>
  <c r="Q1241" i="1" s="1"/>
  <c r="V1352" i="1"/>
  <c r="O1352" i="1" s="1"/>
  <c r="Q1352" i="1" s="1"/>
  <c r="V2629" i="1"/>
  <c r="V1732" i="1"/>
  <c r="AA569" i="1" s="1"/>
  <c r="V2628" i="1"/>
  <c r="V537" i="1"/>
  <c r="V2208" i="1"/>
  <c r="O2208" i="1" s="1"/>
  <c r="Q2208" i="1" s="1"/>
  <c r="R2208" i="1" s="1"/>
  <c r="V2151" i="1"/>
  <c r="AA553" i="1" s="1"/>
  <c r="V2046" i="1"/>
  <c r="O2046" i="1" s="1"/>
  <c r="Q2046" i="1" s="1"/>
  <c r="V1351" i="1"/>
  <c r="V1730" i="1"/>
  <c r="V952" i="1"/>
  <c r="V1139" i="1"/>
  <c r="V1992" i="1"/>
  <c r="V378" i="1"/>
  <c r="O378" i="1" s="1"/>
  <c r="Q378" i="1" s="1"/>
  <c r="R378" i="1" s="1"/>
  <c r="V2321" i="1"/>
  <c r="AA521" i="1" s="1"/>
  <c r="V2557" i="1"/>
  <c r="O2557" i="1" s="1"/>
  <c r="Q2557" i="1" s="1"/>
  <c r="V2590" i="1"/>
  <c r="O2590" i="1" s="1"/>
  <c r="Q2590" i="1" s="1"/>
  <c r="V236" i="1"/>
  <c r="V45" i="1"/>
  <c r="V1349" i="1"/>
  <c r="V1485" i="1"/>
  <c r="V536" i="1"/>
  <c r="O536" i="1" s="1"/>
  <c r="Q536" i="1" s="1"/>
  <c r="R536" i="1" s="1"/>
  <c r="V2045" i="1"/>
  <c r="V1138" i="1"/>
  <c r="V713" i="1"/>
  <c r="O713" i="1" s="1"/>
  <c r="Q713" i="1" s="1"/>
  <c r="V2044" i="1"/>
  <c r="V860" i="1"/>
  <c r="AA473" i="1" s="1"/>
  <c r="V86" i="1"/>
  <c r="V590" i="1"/>
  <c r="V376" i="1"/>
  <c r="AA461" i="1" s="1"/>
  <c r="V2261" i="1"/>
  <c r="V2422" i="1"/>
  <c r="O2422" i="1" s="1"/>
  <c r="Q2422" i="1" s="1"/>
  <c r="V1728" i="1"/>
  <c r="W1828" i="1"/>
  <c r="Y1828" i="1" s="1"/>
  <c r="W1483" i="1"/>
  <c r="Y1483" i="1" s="1"/>
  <c r="W711" i="1"/>
  <c r="Y711" i="1" s="1"/>
  <c r="W1723" i="1"/>
  <c r="Y1723" i="1" s="1"/>
  <c r="W643" i="1"/>
  <c r="Y643" i="1" s="1"/>
  <c r="W315" i="1"/>
  <c r="Y315" i="1" s="1"/>
  <c r="W438" i="1"/>
  <c r="Y438" i="1" s="1"/>
  <c r="W1043" i="1"/>
  <c r="Y1043" i="1" s="1"/>
  <c r="W1236" i="1"/>
  <c r="Y1236" i="1" s="1"/>
  <c r="W2654" i="1"/>
  <c r="Y2654" i="1" s="1"/>
  <c r="W2099" i="1"/>
  <c r="Y2099" i="1" s="1"/>
  <c r="W2041" i="1"/>
  <c r="Y2041" i="1" s="1"/>
  <c r="W1722" i="1"/>
  <c r="Y1722" i="1" s="1"/>
  <c r="W1827" i="1"/>
  <c r="Y1827" i="1" s="1"/>
  <c r="W2149" i="1"/>
  <c r="Y2149" i="1" s="1"/>
  <c r="W854" i="1"/>
  <c r="Y854" i="1" s="1"/>
  <c r="W1480" i="1"/>
  <c r="Y1480" i="1" s="1"/>
  <c r="W296" i="1"/>
  <c r="W2257" i="1"/>
  <c r="W1721" i="1"/>
  <c r="Y1721" i="1" s="1"/>
  <c r="W2038" i="1"/>
  <c r="Y2038" i="1" s="1"/>
  <c r="W411" i="1"/>
  <c r="Y411" i="1" s="1"/>
  <c r="W1825" i="1"/>
  <c r="Y1825" i="1" s="1"/>
  <c r="W1824" i="1"/>
  <c r="Y1824" i="1" s="1"/>
  <c r="W409" i="1"/>
  <c r="Y409" i="1" s="1"/>
  <c r="W1823" i="1"/>
  <c r="Y1823" i="1" s="1"/>
  <c r="W481" i="1"/>
  <c r="Y481" i="1" s="1"/>
  <c r="W2037" i="1"/>
  <c r="Y2037" i="1" s="1"/>
  <c r="W2319" i="1"/>
  <c r="Y2319" i="1" s="1"/>
  <c r="W2521" i="1"/>
  <c r="Y2521" i="1" s="1"/>
  <c r="W2553" i="1"/>
  <c r="Y2553" i="1" s="1"/>
  <c r="W1988" i="1"/>
  <c r="Y1988" i="1" s="1"/>
  <c r="W2398" i="1"/>
  <c r="Y2398" i="1" s="1"/>
  <c r="W1343" i="1"/>
  <c r="Y1343" i="1" s="1"/>
  <c r="W946" i="1"/>
  <c r="Y946" i="1" s="1"/>
  <c r="W2752" i="1"/>
  <c r="Y2752" i="1" s="1"/>
  <c r="W273" i="1"/>
  <c r="Y273" i="1" s="1"/>
  <c r="W1718" i="1"/>
  <c r="W479" i="1"/>
  <c r="W1987" i="1"/>
  <c r="Y1987" i="1" s="1"/>
  <c r="W316" i="1"/>
  <c r="Y316" i="1" s="1"/>
  <c r="W2260" i="1"/>
  <c r="Y2260" i="1" s="1"/>
  <c r="W1726" i="1"/>
  <c r="Y1726" i="1" s="1"/>
  <c r="W2556" i="1"/>
  <c r="Y2556" i="1" s="1"/>
  <c r="W131" i="1"/>
  <c r="Y131" i="1" s="1"/>
  <c r="W2555" i="1"/>
  <c r="Y2555" i="1" s="1"/>
  <c r="W1345" i="1"/>
  <c r="Y1345" i="1" s="1"/>
  <c r="W1595" i="1"/>
  <c r="Y1595" i="1" s="1"/>
  <c r="W2684" i="1"/>
  <c r="Y2684" i="1" s="1"/>
  <c r="W1725" i="1"/>
  <c r="Y1725" i="1" s="1"/>
  <c r="W1724" i="1"/>
  <c r="Y1724" i="1" s="1"/>
  <c r="W77" i="1"/>
  <c r="Y77" i="1" s="1"/>
  <c r="W2204" i="1"/>
  <c r="Y2204" i="1" s="1"/>
  <c r="W2554" i="1"/>
  <c r="Y2554" i="1" s="1"/>
  <c r="W2258" i="1"/>
  <c r="Y2258" i="1" s="1"/>
  <c r="W855" i="1"/>
  <c r="Y855" i="1" s="1"/>
  <c r="W158" i="1"/>
  <c r="Y158" i="1" s="1"/>
  <c r="W2703" i="1"/>
  <c r="Y2703" i="1" s="1"/>
  <c r="W1594" i="1"/>
  <c r="Y1594" i="1" s="1"/>
  <c r="W375" i="1"/>
  <c r="W2040" i="1"/>
  <c r="Y2040" i="1" s="1"/>
  <c r="W2716" i="1"/>
  <c r="Y2716" i="1" s="1"/>
  <c r="W1593" i="1"/>
  <c r="Y1593" i="1" s="1"/>
  <c r="W1592" i="1"/>
  <c r="Y1592" i="1" s="1"/>
  <c r="W1344" i="1"/>
  <c r="Y1344" i="1" s="1"/>
  <c r="W1133" i="1"/>
  <c r="Y1133" i="1" s="1"/>
  <c r="W1826" i="1"/>
  <c r="Y1826" i="1" s="1"/>
  <c r="W2098" i="1"/>
  <c r="Y2098" i="1" s="1"/>
  <c r="W1590" i="1"/>
  <c r="Y1590" i="1" s="1"/>
  <c r="W1132" i="1"/>
  <c r="Y1132" i="1" s="1"/>
  <c r="W1477" i="1"/>
  <c r="Y1477" i="1" s="1"/>
  <c r="W1131" i="1"/>
  <c r="Y1131" i="1" s="1"/>
  <c r="W2202" i="1"/>
  <c r="Y2202" i="1" s="1"/>
  <c r="W1822" i="1"/>
  <c r="W85" i="1"/>
  <c r="Y85" i="1" s="1"/>
  <c r="W2200" i="1"/>
  <c r="Y2200" i="1" s="1"/>
  <c r="W408" i="1"/>
  <c r="Y408" i="1" s="1"/>
  <c r="W1587" i="1"/>
  <c r="Y1587" i="1" s="1"/>
  <c r="W851" i="1"/>
  <c r="Y851" i="1" s="1"/>
  <c r="W212" i="1"/>
  <c r="Y212" i="1" s="1"/>
  <c r="W75" i="1"/>
  <c r="Y75" i="1" s="1"/>
  <c r="W642" i="1"/>
  <c r="Y642" i="1" s="1"/>
  <c r="W1475" i="1"/>
  <c r="Y1475" i="1" s="1"/>
  <c r="W1129" i="1"/>
  <c r="Y1129" i="1" s="1"/>
  <c r="W1230" i="1"/>
  <c r="W1127" i="1"/>
  <c r="W641" i="1"/>
  <c r="Y641" i="1" s="1"/>
  <c r="W850" i="1"/>
  <c r="W2733" i="1"/>
  <c r="Y2733" i="1" s="1"/>
  <c r="W1727" i="1"/>
  <c r="Y1727" i="1" s="1"/>
  <c r="W2205" i="1"/>
  <c r="Y2205" i="1" s="1"/>
  <c r="W2320" i="1"/>
  <c r="W2150" i="1"/>
  <c r="Y2150" i="1" s="1"/>
  <c r="W1238" i="1"/>
  <c r="Y1238" i="1" s="1"/>
  <c r="W948" i="1"/>
  <c r="Y948" i="1" s="1"/>
  <c r="W2756" i="1"/>
  <c r="Y2756" i="1" s="1"/>
  <c r="W78" i="1"/>
  <c r="Y78" i="1" s="1"/>
  <c r="W2259" i="1"/>
  <c r="Y2259" i="1" s="1"/>
  <c r="W439" i="1"/>
  <c r="Y439" i="1" s="1"/>
  <c r="W345" i="1"/>
  <c r="Y345" i="1" s="1"/>
  <c r="W2100" i="1"/>
  <c r="Y2100" i="1" s="1"/>
  <c r="W1990" i="1"/>
  <c r="Y1990" i="1" s="1"/>
  <c r="W2356" i="1"/>
  <c r="Y2356" i="1" s="1"/>
  <c r="W1237" i="1"/>
  <c r="W947" i="1"/>
  <c r="Y947" i="1" s="1"/>
  <c r="W1134" i="1"/>
  <c r="Y1134" i="1" s="1"/>
  <c r="W76" i="1"/>
  <c r="Y76" i="1" s="1"/>
  <c r="W2399" i="1"/>
  <c r="Y2399" i="1" s="1"/>
  <c r="W2624" i="1"/>
  <c r="Y2624" i="1" s="1"/>
  <c r="W2837" i="1"/>
  <c r="Y2837" i="1" s="1"/>
  <c r="AA2837" i="1" s="1"/>
  <c r="W2715" i="1"/>
  <c r="Y2715" i="1" s="1"/>
  <c r="W297" i="1"/>
  <c r="Y297" i="1" s="1"/>
  <c r="W1234" i="1"/>
  <c r="Y1234" i="1" s="1"/>
  <c r="W1479" i="1"/>
  <c r="Y1479" i="1" s="1"/>
  <c r="W1232" i="1"/>
  <c r="Y1232" i="1" s="1"/>
  <c r="W2148" i="1"/>
  <c r="Y2148" i="1" s="1"/>
  <c r="W853" i="1"/>
  <c r="Y853" i="1" s="1"/>
  <c r="W1478" i="1"/>
  <c r="Y1478" i="1" s="1"/>
  <c r="W2448" i="1"/>
  <c r="Y2448" i="1" s="1"/>
  <c r="AA2448" i="1" s="1"/>
  <c r="W410" i="1"/>
  <c r="W2201" i="1"/>
  <c r="Y2201" i="1" s="1"/>
  <c r="W1719" i="1"/>
  <c r="Y1719" i="1" s="1"/>
  <c r="W1588" i="1"/>
  <c r="Y1588" i="1" s="1"/>
  <c r="W1941" i="1"/>
  <c r="Y1941" i="1" s="1"/>
  <c r="W437" i="1"/>
  <c r="Y437" i="1" s="1"/>
  <c r="W56" i="1"/>
  <c r="Y56" i="1" s="1"/>
  <c r="W1890" i="1"/>
  <c r="Y1890" i="1" s="1"/>
  <c r="W24" i="1"/>
  <c r="Y24" i="1" s="1"/>
  <c r="W55" i="1"/>
  <c r="Y55" i="1" s="1"/>
  <c r="W116" i="1"/>
  <c r="Y116" i="1" s="1"/>
  <c r="W2487" i="1"/>
  <c r="Y2487" i="1" s="1"/>
  <c r="W2587" i="1"/>
  <c r="Y2587" i="1" s="1"/>
  <c r="W530" i="1"/>
  <c r="Y530" i="1" s="1"/>
  <c r="W2520" i="1"/>
  <c r="Y2520" i="1" s="1"/>
  <c r="W2318" i="1"/>
  <c r="Y2318" i="1" s="1"/>
  <c r="O2472" i="1"/>
  <c r="Q2472" i="1" s="1"/>
  <c r="AA2741" i="1"/>
  <c r="O2692" i="1"/>
  <c r="Q2692" i="1" s="1"/>
  <c r="AA2256" i="1"/>
  <c r="AA2064" i="1"/>
  <c r="O2058" i="1"/>
  <c r="Q2058" i="1" s="1"/>
  <c r="O2005" i="1"/>
  <c r="Q2005" i="1" s="1"/>
  <c r="AA1268" i="1"/>
  <c r="O2002" i="1"/>
  <c r="Q2002" i="1" s="1"/>
  <c r="R2002" i="1" s="1"/>
  <c r="O2270" i="1"/>
  <c r="Q2270" i="1" s="1"/>
  <c r="R2270" i="1" s="1"/>
  <c r="O491" i="1"/>
  <c r="Q491" i="1" s="1"/>
  <c r="O724" i="1"/>
  <c r="Q724" i="1" s="1"/>
  <c r="O2798" i="1"/>
  <c r="Q2798" i="1" s="1"/>
  <c r="O784" i="1"/>
  <c r="Q784" i="1" s="1"/>
  <c r="AA1161" i="1"/>
  <c r="O145" i="1"/>
  <c r="Q145" i="1" s="1"/>
  <c r="O551" i="1"/>
  <c r="Q551" i="1" s="1"/>
  <c r="O1521" i="1"/>
  <c r="Q1521" i="1" s="1"/>
  <c r="O2213" i="1"/>
  <c r="Q2213" i="1" s="1"/>
  <c r="O1405" i="1"/>
  <c r="Q1405" i="1" s="1"/>
  <c r="R1405" i="1" s="1"/>
  <c r="AA2482" i="1"/>
  <c r="O2448" i="1"/>
  <c r="Q2448" i="1" s="1"/>
  <c r="AA2769" i="1"/>
  <c r="O2674" i="1"/>
  <c r="Q2674" i="1" s="1"/>
  <c r="O157" i="1"/>
  <c r="Q157" i="1" s="1"/>
  <c r="R157" i="1" s="1"/>
  <c r="O233" i="1"/>
  <c r="Q233" i="1" s="1"/>
  <c r="O1333" i="1"/>
  <c r="Q1333" i="1" s="1"/>
  <c r="O2392" i="1"/>
  <c r="Q2392" i="1" s="1"/>
  <c r="O2550" i="1"/>
  <c r="Q2550" i="1" s="1"/>
  <c r="O771" i="1"/>
  <c r="Q771" i="1" s="1"/>
  <c r="O1691" i="1"/>
  <c r="Q1691" i="1" s="1"/>
  <c r="O1324" i="1"/>
  <c r="Q1324" i="1" s="1"/>
  <c r="O290" i="1"/>
  <c r="Q290" i="1" s="1"/>
  <c r="O289" i="1"/>
  <c r="Q289" i="1" s="1"/>
  <c r="R289" i="1" s="1"/>
  <c r="O2777" i="1"/>
  <c r="Q2777" i="1" s="1"/>
  <c r="O1972" i="1"/>
  <c r="Q1972" i="1" s="1"/>
  <c r="O1209" i="1"/>
  <c r="Q1209" i="1" s="1"/>
  <c r="O1938" i="1"/>
  <c r="Q1938" i="1" s="1"/>
  <c r="O1031" i="1"/>
  <c r="Q1031" i="1" s="1"/>
  <c r="R1031" i="1" s="1"/>
  <c r="O701" i="1"/>
  <c r="Q701" i="1" s="1"/>
  <c r="R701" i="1" s="1"/>
  <c r="O1115" i="1"/>
  <c r="Q1115" i="1" s="1"/>
  <c r="AA26" i="1"/>
  <c r="O291" i="1"/>
  <c r="Q291" i="1" s="1"/>
  <c r="R291" i="1" s="1"/>
  <c r="O1446" i="1"/>
  <c r="Q1446" i="1" s="1"/>
  <c r="R1446" i="1" s="1"/>
  <c r="O2416" i="1"/>
  <c r="Q2416" i="1" s="1"/>
  <c r="R2416" i="1" s="1"/>
  <c r="O2242" i="1"/>
  <c r="Q2242" i="1" s="1"/>
  <c r="R2242" i="1" s="1"/>
  <c r="O1196" i="1"/>
  <c r="Q1196" i="1" s="1"/>
  <c r="R1196" i="1" s="1"/>
  <c r="O706" i="1"/>
  <c r="Q706" i="1" s="1"/>
  <c r="AA1424" i="1"/>
  <c r="O341" i="1"/>
  <c r="Q341" i="1" s="1"/>
  <c r="O1024" i="1"/>
  <c r="Q1024" i="1" s="1"/>
  <c r="AA2161" i="1"/>
  <c r="O73" i="1"/>
  <c r="Q73" i="1" s="1"/>
  <c r="R73" i="1" s="1"/>
  <c r="O2292" i="1"/>
  <c r="Q2292" i="1" s="1"/>
  <c r="O759" i="1"/>
  <c r="Q759" i="1" s="1"/>
  <c r="O1424" i="1"/>
  <c r="Q1424" i="1" s="1"/>
  <c r="R1424" i="1" s="1"/>
  <c r="O2507" i="1"/>
  <c r="Q2507" i="1" s="1"/>
  <c r="O2181" i="1"/>
  <c r="Q2181" i="1" s="1"/>
  <c r="O355" i="1"/>
  <c r="Q355" i="1" s="1"/>
  <c r="R355" i="1" s="1"/>
  <c r="O1865" i="1"/>
  <c r="Q1865" i="1" s="1"/>
  <c r="O1535" i="1"/>
  <c r="Q1535" i="1" s="1"/>
  <c r="AA2453" i="1"/>
  <c r="O1426" i="1"/>
  <c r="Q1426" i="1" s="1"/>
  <c r="O896" i="1"/>
  <c r="Q896" i="1" s="1"/>
  <c r="R896" i="1" s="1"/>
  <c r="O1080" i="1"/>
  <c r="Q1080" i="1" s="1"/>
  <c r="O2061" i="1"/>
  <c r="Q2061" i="1" s="1"/>
  <c r="R2061" i="1" s="1"/>
  <c r="AA1552" i="1"/>
  <c r="O2462" i="1"/>
  <c r="Q2462" i="1" s="1"/>
  <c r="R2462" i="1" s="1"/>
  <c r="O983" i="1"/>
  <c r="Q983" i="1" s="1"/>
  <c r="O608" i="1"/>
  <c r="Q608" i="1" s="1"/>
  <c r="O2010" i="1"/>
  <c r="Q2010" i="1" s="1"/>
  <c r="R2010" i="1" s="1"/>
  <c r="O607" i="1"/>
  <c r="Q607" i="1" s="1"/>
  <c r="O2277" i="1"/>
  <c r="Q2277" i="1" s="1"/>
  <c r="O1076" i="1"/>
  <c r="Q1076" i="1" s="1"/>
  <c r="O1766" i="1"/>
  <c r="Q1766" i="1" s="1"/>
  <c r="O981" i="1"/>
  <c r="Q981" i="1" s="1"/>
  <c r="O2500" i="1"/>
  <c r="Q2500" i="1" s="1"/>
  <c r="O1632" i="1"/>
  <c r="Q1632" i="1" s="1"/>
  <c r="O21" i="1"/>
  <c r="Q21" i="1" s="1"/>
  <c r="O166" i="1"/>
  <c r="Q166" i="1" s="1"/>
  <c r="O1623" i="1"/>
  <c r="Q1623" i="1" s="1"/>
  <c r="O861" i="1"/>
  <c r="Q861" i="1" s="1"/>
  <c r="O1382" i="1"/>
  <c r="Q1382" i="1" s="1"/>
  <c r="O1158" i="1"/>
  <c r="Q1158" i="1" s="1"/>
  <c r="O2427" i="1"/>
  <c r="Q2427" i="1" s="1"/>
  <c r="O874" i="1"/>
  <c r="Q874" i="1" s="1"/>
  <c r="O182" i="1"/>
  <c r="Q182" i="1" s="1"/>
  <c r="R182" i="1" s="1"/>
  <c r="O1366" i="1"/>
  <c r="Q1366" i="1" s="1"/>
  <c r="O595" i="1"/>
  <c r="Q595" i="1" s="1"/>
  <c r="O107" i="1"/>
  <c r="Q107" i="1" s="1"/>
  <c r="O1144" i="1"/>
  <c r="Q1144" i="1" s="1"/>
  <c r="O2807" i="1"/>
  <c r="Q2807" i="1" s="1"/>
  <c r="O858" i="1"/>
  <c r="Q858" i="1" s="1"/>
  <c r="AA1840" i="1"/>
  <c r="AA2727" i="1"/>
  <c r="AA1546" i="1"/>
  <c r="AA2229" i="1"/>
  <c r="AA177" i="1"/>
  <c r="AA2835" i="1"/>
  <c r="AA2388" i="1"/>
  <c r="AA2350" i="1"/>
  <c r="AA2390" i="1"/>
  <c r="AA2353" i="1"/>
  <c r="AA2748" i="1"/>
  <c r="AA2546" i="1"/>
  <c r="AA2652" i="1"/>
  <c r="AA2709" i="1"/>
  <c r="AA1614" i="1"/>
  <c r="AA2414" i="1"/>
  <c r="AA2545" i="1"/>
  <c r="AA792" i="1"/>
  <c r="AA1866" i="1"/>
  <c r="AA1488" i="1"/>
  <c r="AA1908" i="1"/>
  <c r="O2259" i="1"/>
  <c r="Q2259" i="1" s="1"/>
  <c r="AA2357" i="1"/>
  <c r="O1134" i="1"/>
  <c r="Q1134" i="1" s="1"/>
  <c r="X2299" i="1"/>
  <c r="X2730" i="1"/>
  <c r="AA2481" i="1"/>
  <c r="AA2613" i="1"/>
  <c r="X1460" i="1"/>
  <c r="X698" i="1"/>
  <c r="X154" i="1"/>
  <c r="X1882" i="1"/>
  <c r="X230" i="1"/>
  <c r="X2188" i="1"/>
  <c r="X1877" i="1"/>
  <c r="X1549" i="1"/>
  <c r="X2506" i="1"/>
  <c r="X2471" i="1"/>
  <c r="X2614" i="1"/>
  <c r="X332" i="1"/>
  <c r="X679" i="1"/>
  <c r="X455" i="1"/>
  <c r="X1174" i="1"/>
  <c r="X2462" i="1"/>
  <c r="X245" i="1"/>
  <c r="X244" i="1"/>
  <c r="X2173" i="1"/>
  <c r="X2780" i="1"/>
  <c r="X647" i="1"/>
  <c r="X945" i="1"/>
  <c r="X1040" i="1"/>
  <c r="X780" i="1"/>
  <c r="X1338" i="1"/>
  <c r="X778" i="1"/>
  <c r="X1886" i="1"/>
  <c r="X1980" i="1"/>
  <c r="X343" i="1"/>
  <c r="X74" i="1"/>
  <c r="X10" i="1"/>
  <c r="X1031" i="1"/>
  <c r="X474" i="1"/>
  <c r="X252" i="1"/>
  <c r="X1023" i="1"/>
  <c r="X2388" i="1"/>
  <c r="X1322" i="1"/>
  <c r="X765" i="1"/>
  <c r="X151" i="1"/>
  <c r="X1968" i="1"/>
  <c r="X692" i="1"/>
  <c r="X2416" i="1"/>
  <c r="X513" i="1"/>
  <c r="X1431" i="1"/>
  <c r="X2769" i="1"/>
  <c r="X192" i="1"/>
  <c r="X2736" i="1"/>
  <c r="X286" i="1"/>
  <c r="X283" i="1"/>
  <c r="X2283" i="1"/>
  <c r="X1081" i="1"/>
  <c r="X2463" i="1"/>
  <c r="X2061" i="1"/>
  <c r="X1639" i="1"/>
  <c r="X2273" i="1"/>
  <c r="X260" i="1"/>
  <c r="X738" i="1"/>
  <c r="X2534" i="1"/>
  <c r="X2002" i="1"/>
  <c r="X1755" i="1"/>
  <c r="X2707" i="1"/>
  <c r="X599" i="1"/>
  <c r="X2000" i="1"/>
  <c r="X321" i="1"/>
  <c r="X2528" i="1"/>
  <c r="X2779" i="1"/>
  <c r="X1738" i="1"/>
  <c r="X842" i="1"/>
  <c r="X1119" i="1"/>
  <c r="X155" i="1"/>
  <c r="X1569" i="1"/>
  <c r="X313" i="1"/>
  <c r="X1689" i="1"/>
  <c r="X2785" i="1"/>
  <c r="X1558" i="1"/>
  <c r="X1442" i="1"/>
  <c r="X1798" i="1"/>
  <c r="X2242" i="1"/>
  <c r="X1196" i="1"/>
  <c r="X1096" i="1"/>
  <c r="X2574" i="1"/>
  <c r="X2017" i="1"/>
  <c r="X1652" i="1"/>
  <c r="X2012" i="1"/>
  <c r="X2643" i="1"/>
  <c r="X896" i="1"/>
  <c r="X557" i="1"/>
  <c r="X672" i="1"/>
  <c r="X2171" i="1"/>
  <c r="X2697" i="1"/>
  <c r="X2270" i="1"/>
  <c r="X659" i="1"/>
  <c r="X1253" i="1"/>
  <c r="X869" i="1"/>
  <c r="X1895" i="1"/>
  <c r="X596" i="1"/>
  <c r="X1606" i="1"/>
  <c r="AA61" i="1"/>
  <c r="AA2806" i="1"/>
  <c r="AA145" i="1"/>
  <c r="AA1195" i="1"/>
  <c r="AA2020" i="1"/>
  <c r="AA1748" i="1"/>
  <c r="AA1968" i="1"/>
  <c r="AA2325" i="1"/>
  <c r="AA2706" i="1"/>
  <c r="AA546" i="1"/>
  <c r="AA1680" i="1"/>
  <c r="AA1957" i="1"/>
  <c r="AA2512" i="1"/>
  <c r="AA1518" i="1"/>
  <c r="AA2581" i="1"/>
  <c r="AA2671" i="1"/>
  <c r="AA1514" i="1"/>
  <c r="AA155" i="1"/>
  <c r="AA2158" i="1"/>
  <c r="AA2451" i="1"/>
  <c r="AA2518" i="1"/>
  <c r="AA1930" i="1"/>
  <c r="AA209" i="1"/>
  <c r="AA2833" i="1"/>
  <c r="AA2588" i="1"/>
  <c r="AA614" i="1"/>
  <c r="AA2228" i="1"/>
  <c r="AA1550" i="1"/>
  <c r="AA2225" i="1"/>
  <c r="AA1513" i="1"/>
  <c r="AA2308" i="1"/>
  <c r="AA1678" i="1"/>
  <c r="AA2483" i="1"/>
  <c r="AA2197" i="1"/>
  <c r="AA134" i="1"/>
  <c r="AA1026" i="1"/>
  <c r="AA36" i="1"/>
  <c r="X1028" i="1"/>
  <c r="X2653" i="1"/>
  <c r="X584" i="1"/>
  <c r="X49" i="1"/>
  <c r="X1573" i="1"/>
  <c r="X2030" i="1"/>
  <c r="X2250" i="1"/>
  <c r="X1570" i="1"/>
  <c r="X2090" i="1"/>
  <c r="X774" i="1"/>
  <c r="X67" i="1"/>
  <c r="X1810" i="1"/>
  <c r="X2547" i="1"/>
  <c r="X2247" i="1"/>
  <c r="X2796" i="1"/>
  <c r="X1687" i="1"/>
  <c r="X2806" i="1"/>
  <c r="X930" i="1"/>
  <c r="X2085" i="1"/>
  <c r="X2678" i="1"/>
  <c r="X928" i="1"/>
  <c r="X1973" i="1"/>
  <c r="X112" i="1"/>
  <c r="X1014" i="1"/>
  <c r="X174" i="1"/>
  <c r="X517" i="1"/>
  <c r="X431" i="1"/>
  <c r="X288" i="1"/>
  <c r="X1969" i="1"/>
  <c r="X1876" i="1"/>
  <c r="X1553" i="1"/>
  <c r="X1100" i="1"/>
  <c r="X1311" i="1"/>
  <c r="X1551" i="1"/>
  <c r="X763" i="1"/>
  <c r="X359" i="1"/>
  <c r="X2415" i="1"/>
  <c r="X1306" i="1"/>
  <c r="X1547" i="1"/>
  <c r="X1301" i="1"/>
  <c r="X921" i="1"/>
  <c r="X827" i="1"/>
  <c r="X512" i="1"/>
  <c r="X2439" i="1"/>
  <c r="X824" i="1"/>
  <c r="X2072" i="1"/>
  <c r="X1295" i="1"/>
  <c r="X14" i="1"/>
  <c r="X1661" i="1"/>
  <c r="X357" i="1"/>
  <c r="X511" i="1"/>
  <c r="X1659" i="1"/>
  <c r="X1189" i="1"/>
  <c r="X1289" i="1"/>
  <c r="X756" i="1"/>
  <c r="X1965" i="1"/>
  <c r="X1912" i="1"/>
  <c r="X1577" i="1"/>
  <c r="X701" i="1"/>
  <c r="X776" i="1"/>
  <c r="X2252" i="1"/>
  <c r="X1701" i="1"/>
  <c r="X840" i="1"/>
  <c r="X2829" i="1"/>
  <c r="X1931" i="1"/>
  <c r="X2482" i="1"/>
  <c r="X521" i="1"/>
  <c r="X2353" i="1"/>
  <c r="X2191" i="1"/>
  <c r="X1330" i="1"/>
  <c r="X1113" i="1"/>
  <c r="X629" i="1"/>
  <c r="X2480" i="1"/>
  <c r="X2190" i="1"/>
  <c r="X836" i="1"/>
  <c r="X433" i="1"/>
  <c r="X1684" i="1"/>
  <c r="X2702" i="1"/>
  <c r="X1679" i="1"/>
  <c r="X1323" i="1"/>
  <c r="X1920" i="1"/>
  <c r="X2701" i="1"/>
  <c r="X364" i="1"/>
  <c r="X1878" i="1"/>
  <c r="X1012" i="1"/>
  <c r="X927" i="1"/>
  <c r="X137" i="1"/>
  <c r="X833" i="1"/>
  <c r="X572" i="1"/>
  <c r="X2620" i="1"/>
  <c r="X1102" i="1"/>
  <c r="X173" i="1"/>
  <c r="X1101" i="1"/>
  <c r="X399" i="1"/>
  <c r="X1007" i="1"/>
  <c r="X2382" i="1"/>
  <c r="X2081" i="1"/>
  <c r="X2296" i="1"/>
  <c r="X1006" i="1"/>
  <c r="X2077" i="1"/>
  <c r="X1791" i="1"/>
  <c r="X1663" i="1"/>
  <c r="X1427" i="1"/>
  <c r="X1544" i="1"/>
  <c r="X308" i="1"/>
  <c r="X2616" i="1"/>
  <c r="X2290" i="1"/>
  <c r="AA1893" i="1"/>
  <c r="AA207" i="1"/>
  <c r="AA2646" i="1"/>
  <c r="X37" i="1"/>
  <c r="X936" i="1"/>
  <c r="X1219" i="1"/>
  <c r="X1217" i="1"/>
  <c r="X1116" i="1"/>
  <c r="X2809" i="1"/>
  <c r="X268" i="1"/>
  <c r="X1884" i="1"/>
  <c r="X2304" i="1"/>
  <c r="X931" i="1"/>
  <c r="X1562" i="1"/>
  <c r="X1452" i="1"/>
  <c r="X1683" i="1"/>
  <c r="X289" i="1"/>
  <c r="X2666" i="1"/>
  <c r="X2440" i="1"/>
  <c r="X2184" i="1"/>
  <c r="X1788" i="1"/>
  <c r="X2748" i="1"/>
  <c r="X1703" i="1"/>
  <c r="X2194" i="1"/>
  <c r="X471" i="1"/>
  <c r="X2144" i="1"/>
  <c r="X1930" i="1"/>
  <c r="X1456" i="1"/>
  <c r="X1929" i="1"/>
  <c r="X2742" i="1"/>
  <c r="X2652" i="1"/>
  <c r="X1567" i="1"/>
  <c r="X1329" i="1"/>
  <c r="X2442" i="1"/>
  <c r="X2667" i="1"/>
  <c r="X2441" i="1"/>
  <c r="X1808" i="1"/>
  <c r="X2025" i="1"/>
  <c r="X2419" i="1"/>
  <c r="X2478" i="1"/>
  <c r="X1970" i="1"/>
  <c r="X361" i="1"/>
  <c r="X1445" i="1"/>
  <c r="X1105" i="1"/>
  <c r="X2729" i="1"/>
  <c r="X2384" i="1"/>
  <c r="X2727" i="1"/>
  <c r="X2347" i="1"/>
  <c r="X1871" i="1"/>
  <c r="X398" i="1"/>
  <c r="X124" i="1"/>
  <c r="X688" i="1"/>
  <c r="X2545" i="1"/>
  <c r="X2725" i="1"/>
  <c r="X1543" i="1"/>
  <c r="X1540" i="1"/>
  <c r="X1913" i="1"/>
  <c r="X758" i="1"/>
  <c r="X460" i="1"/>
  <c r="X2233" i="1"/>
  <c r="X1185" i="1"/>
  <c r="X2070" i="1"/>
  <c r="X1085" i="1"/>
  <c r="X2783" i="1"/>
  <c r="X2571" i="1"/>
  <c r="X2839" i="1"/>
  <c r="X1178" i="1"/>
  <c r="X1278" i="1"/>
  <c r="X452" i="1"/>
  <c r="X1273" i="1"/>
  <c r="X1770" i="1"/>
  <c r="X1271" i="1"/>
  <c r="X2175" i="1"/>
  <c r="X2275" i="1"/>
  <c r="X422" i="1"/>
  <c r="X1906" i="1"/>
  <c r="X2057" i="1"/>
  <c r="X1521" i="1"/>
  <c r="X1169" i="1"/>
  <c r="X1167" i="1"/>
  <c r="X1633" i="1"/>
  <c r="X975" i="1"/>
  <c r="X2271" i="1"/>
  <c r="X1129" i="1"/>
  <c r="X1585" i="1"/>
  <c r="X2584" i="1"/>
  <c r="X2394" i="1"/>
  <c r="X235" i="1"/>
  <c r="X846" i="1"/>
  <c r="X1820" i="1"/>
  <c r="X2790" i="1"/>
  <c r="X1580" i="1"/>
  <c r="X1220" i="1"/>
  <c r="X82" i="1"/>
  <c r="X1334" i="1"/>
  <c r="X1819" i="1"/>
  <c r="AA1393" i="1"/>
  <c r="AA2735" i="1"/>
  <c r="AA2684" i="1"/>
  <c r="X473" i="1"/>
  <c r="X523" i="1"/>
  <c r="X232" i="1"/>
  <c r="X1118" i="1"/>
  <c r="X472" i="1"/>
  <c r="X2308" i="1"/>
  <c r="X2306" i="1"/>
  <c r="X1571" i="1"/>
  <c r="X1213" i="1"/>
  <c r="X2141" i="1"/>
  <c r="X582" i="1"/>
  <c r="X2443" i="1"/>
  <c r="X520" i="1"/>
  <c r="X580" i="1"/>
  <c r="X579" i="1"/>
  <c r="X577" i="1"/>
  <c r="X2087" i="1"/>
  <c r="X1883" i="1"/>
  <c r="X2515" i="1"/>
  <c r="X2826" i="1"/>
  <c r="X1561" i="1"/>
  <c r="X1559" i="1"/>
  <c r="X2546" i="1"/>
  <c r="X366" i="1"/>
  <c r="X1685" i="1"/>
  <c r="X2789" i="1"/>
  <c r="X625" i="1"/>
  <c r="X1805" i="1"/>
  <c r="X1557" i="1"/>
  <c r="X128" i="1"/>
  <c r="X43" i="1"/>
  <c r="X1015" i="1"/>
  <c r="X1321" i="1"/>
  <c r="X2351" i="1"/>
  <c r="X1673" i="1"/>
  <c r="X2511" i="1"/>
  <c r="X1919" i="1"/>
  <c r="X516" i="1"/>
  <c r="X1009" i="1"/>
  <c r="X1799" i="1"/>
  <c r="X2741" i="1"/>
  <c r="X338" i="1"/>
  <c r="X2475" i="1"/>
  <c r="X925" i="1"/>
  <c r="X2383" i="1"/>
  <c r="X336" i="1"/>
  <c r="X2082" i="1"/>
  <c r="X2080" i="1"/>
  <c r="X1434" i="1"/>
  <c r="X2711" i="1"/>
  <c r="X619" i="1"/>
  <c r="X2240" i="1"/>
  <c r="X2295" i="1"/>
  <c r="X920" i="1"/>
  <c r="X2294" i="1"/>
  <c r="X1545" i="1"/>
  <c r="X570" i="1"/>
  <c r="X918" i="1"/>
  <c r="X686" i="1"/>
  <c r="X2617" i="1"/>
  <c r="X2760" i="1"/>
  <c r="X2649" i="1"/>
  <c r="X2134" i="1"/>
  <c r="X2575" i="1"/>
  <c r="X914" i="1"/>
  <c r="X1292" i="1"/>
  <c r="X191" i="1"/>
  <c r="X2071" i="1"/>
  <c r="X567" i="1"/>
  <c r="X1657" i="1"/>
  <c r="X2235" i="1"/>
  <c r="X1000" i="1"/>
  <c r="X1866" i="1"/>
  <c r="X909" i="1"/>
  <c r="X1655" i="1"/>
  <c r="X1653" i="1"/>
  <c r="X2833" i="1"/>
  <c r="X905" i="1"/>
  <c r="X2015" i="1"/>
  <c r="X564" i="1"/>
  <c r="X563" i="1"/>
  <c r="X1962" i="1"/>
  <c r="X1778" i="1"/>
  <c r="X902" i="1"/>
  <c r="X2688" i="1"/>
  <c r="X2378" i="1"/>
  <c r="X2570" i="1"/>
  <c r="X676" i="1"/>
  <c r="X2699" i="1"/>
  <c r="X2466" i="1"/>
  <c r="X33" i="1"/>
  <c r="X749" i="1"/>
  <c r="X1280" i="1"/>
  <c r="X2569" i="1"/>
  <c r="X2008" i="1"/>
  <c r="X2062" i="1"/>
  <c r="X1078" i="1"/>
  <c r="X2607" i="1"/>
  <c r="X1644" i="1"/>
  <c r="X2178" i="1"/>
  <c r="X987" i="1"/>
  <c r="X147" i="1"/>
  <c r="X555" i="1"/>
  <c r="X220" i="1"/>
  <c r="X553" i="1"/>
  <c r="X7" i="1"/>
  <c r="X450" i="1"/>
  <c r="X890" i="1"/>
  <c r="X1074" i="1"/>
  <c r="X1641" i="1"/>
  <c r="X278" i="1"/>
  <c r="X1071" i="1"/>
  <c r="AA1481" i="1"/>
  <c r="AA1936" i="1"/>
  <c r="AA802" i="1"/>
  <c r="X632" i="1"/>
  <c r="X1816" i="1"/>
  <c r="X522" i="1"/>
  <c r="X1459" i="1"/>
  <c r="X2029" i="1"/>
  <c r="X2249" i="1"/>
  <c r="X1976" i="1"/>
  <c r="X2481" i="1"/>
  <c r="X103" i="1"/>
  <c r="X2139" i="1"/>
  <c r="X469" i="1"/>
  <c r="X2086" i="1"/>
  <c r="X2517" i="1"/>
  <c r="X1327" i="1"/>
  <c r="X626" i="1"/>
  <c r="X2137" i="1"/>
  <c r="X73" i="1"/>
  <c r="X228" i="1"/>
  <c r="X1678" i="1"/>
  <c r="X1675" i="1"/>
  <c r="X1318" i="1"/>
  <c r="X1672" i="1"/>
  <c r="X515" i="1"/>
  <c r="X2619" i="1"/>
  <c r="X2474" i="1"/>
  <c r="X1873" i="1"/>
  <c r="X620" i="1"/>
  <c r="X1305" i="1"/>
  <c r="X2020" i="1"/>
  <c r="X2346" i="1"/>
  <c r="X1193" i="1"/>
  <c r="X1915" i="1"/>
  <c r="X2508" i="1"/>
  <c r="X2019" i="1"/>
  <c r="X1424" i="1"/>
  <c r="X247" i="1"/>
  <c r="X2236" i="1"/>
  <c r="X1188" i="1"/>
  <c r="X355" i="1"/>
  <c r="X284" i="1"/>
  <c r="X223" i="1"/>
  <c r="X282" i="1"/>
  <c r="X122" i="1"/>
  <c r="X2014" i="1"/>
  <c r="X1861" i="1"/>
  <c r="X2232" i="1"/>
  <c r="X2755" i="1"/>
  <c r="X1279" i="1"/>
  <c r="X2409" i="1"/>
  <c r="X1404" i="1"/>
  <c r="X2177" i="1"/>
  <c r="X1524" i="1"/>
  <c r="X984" i="1"/>
  <c r="X423" i="1"/>
  <c r="X745" i="1"/>
  <c r="X216" i="1"/>
  <c r="X184" i="1"/>
  <c r="X2370" i="1"/>
  <c r="X1900" i="1"/>
  <c r="X352" i="1"/>
  <c r="X1578" i="1"/>
  <c r="X585" i="1"/>
  <c r="X1700" i="1"/>
  <c r="X470" i="1"/>
  <c r="X932" i="1"/>
  <c r="X1811" i="1"/>
  <c r="X1690" i="1"/>
  <c r="X1924" i="1"/>
  <c r="X1974" i="1"/>
  <c r="X1109" i="1"/>
  <c r="X1013" i="1"/>
  <c r="X693" i="1"/>
  <c r="X465" i="1"/>
  <c r="X1202" i="1"/>
  <c r="X919" i="1"/>
  <c r="X613" i="1"/>
  <c r="X306" i="1"/>
  <c r="X457" i="1"/>
  <c r="X1530" i="1"/>
  <c r="X748" i="1"/>
  <c r="X556" i="1"/>
  <c r="X303" i="1"/>
  <c r="X2223" i="1"/>
  <c r="X803" i="1"/>
  <c r="X1383" i="1"/>
  <c r="X1260" i="1"/>
  <c r="X2269" i="1"/>
  <c r="X877" i="1"/>
  <c r="X276" i="1"/>
  <c r="X446" i="1"/>
  <c r="X2694" i="1"/>
  <c r="X420" i="1"/>
  <c r="X725" i="1"/>
  <c r="X2114" i="1"/>
  <c r="X598" i="1"/>
  <c r="X2050" i="1"/>
  <c r="X958" i="1"/>
  <c r="X2591" i="1"/>
  <c r="X213" i="1"/>
  <c r="X484" i="1"/>
  <c r="X105" i="1"/>
  <c r="X2552" i="1"/>
  <c r="X1339" i="1"/>
  <c r="X2750" i="1"/>
  <c r="X2196" i="1"/>
  <c r="X406" i="1"/>
  <c r="X1783" i="1"/>
  <c r="X1186" i="1"/>
  <c r="X1534" i="1"/>
  <c r="X1285" i="1"/>
  <c r="X2840" i="1"/>
  <c r="X12" i="1"/>
  <c r="X509" i="1"/>
  <c r="X1961" i="1"/>
  <c r="X901" i="1"/>
  <c r="X2709" i="1"/>
  <c r="X899" i="1"/>
  <c r="X1649" i="1"/>
  <c r="X1647" i="1"/>
  <c r="X1282" i="1"/>
  <c r="X1412" i="1"/>
  <c r="X2064" i="1"/>
  <c r="X560" i="1"/>
  <c r="X2642" i="1"/>
  <c r="X1775" i="1"/>
  <c r="X1774" i="1"/>
  <c r="X1405" i="1"/>
  <c r="X2125" i="1"/>
  <c r="X2337" i="1"/>
  <c r="X2606" i="1"/>
  <c r="X1403" i="1"/>
  <c r="X330" i="1"/>
  <c r="X280" i="1"/>
  <c r="X48" i="1"/>
  <c r="X279" i="1"/>
  <c r="X2637" i="1"/>
  <c r="X1642" i="1"/>
  <c r="X670" i="1"/>
  <c r="X1171" i="1"/>
  <c r="X2228" i="1"/>
  <c r="X1399" i="1"/>
  <c r="X886" i="1"/>
  <c r="X2721" i="1"/>
  <c r="X1638" i="1"/>
  <c r="X1903" i="1"/>
  <c r="X1396" i="1"/>
  <c r="X2123" i="1"/>
  <c r="X979" i="1"/>
  <c r="X259" i="1"/>
  <c r="X2536" i="1"/>
  <c r="X2329" i="1"/>
  <c r="X496" i="1"/>
  <c r="X2600" i="1"/>
  <c r="X2272" i="1"/>
  <c r="X1629" i="1"/>
  <c r="X733" i="1"/>
  <c r="X1384" i="1"/>
  <c r="X2497" i="1"/>
  <c r="X2407" i="1"/>
  <c r="X1063" i="1"/>
  <c r="X1753" i="1"/>
  <c r="X1851" i="1"/>
  <c r="X2054" i="1"/>
  <c r="X386" i="1"/>
  <c r="X2268" i="1"/>
  <c r="X800" i="1"/>
  <c r="X2053" i="1"/>
  <c r="X27" i="1"/>
  <c r="X2696" i="1"/>
  <c r="X726" i="1"/>
  <c r="X1058" i="1"/>
  <c r="X1896" i="1"/>
  <c r="X870" i="1"/>
  <c r="X543" i="1"/>
  <c r="X2772" i="1"/>
  <c r="X791" i="1"/>
  <c r="X1501" i="1"/>
  <c r="X2492" i="1"/>
  <c r="X1500" i="1"/>
  <c r="X2325" i="1"/>
  <c r="X2159" i="1"/>
  <c r="X787" i="1"/>
  <c r="X2791" i="1"/>
  <c r="X444" i="1"/>
  <c r="X1359" i="1"/>
  <c r="X2404" i="1"/>
  <c r="X383" i="1"/>
  <c r="X2832" i="1"/>
  <c r="X2686" i="1"/>
  <c r="X134" i="1"/>
  <c r="X1495" i="1"/>
  <c r="X1356" i="1"/>
  <c r="X1840" i="1"/>
  <c r="X2210" i="1"/>
  <c r="X2558" i="1"/>
  <c r="X1732" i="1"/>
  <c r="X537" i="1"/>
  <c r="X952" i="1"/>
  <c r="X1992" i="1"/>
  <c r="X45" i="1"/>
  <c r="X1485" i="1"/>
  <c r="X860" i="1"/>
  <c r="X590" i="1"/>
  <c r="X2751" i="1"/>
  <c r="X1715" i="1"/>
  <c r="X1712" i="1"/>
  <c r="X1984" i="1"/>
  <c r="X777" i="1"/>
  <c r="X1336" i="1"/>
  <c r="X195" i="1"/>
  <c r="X1935" i="1"/>
  <c r="X194" i="1"/>
  <c r="X369" i="1"/>
  <c r="X702" i="1"/>
  <c r="X907" i="1"/>
  <c r="X2069" i="1"/>
  <c r="X331" i="1"/>
  <c r="X2013" i="1"/>
  <c r="X2128" i="1"/>
  <c r="X2338" i="1"/>
  <c r="X1771" i="1"/>
  <c r="X185" i="1"/>
  <c r="X1401" i="1"/>
  <c r="X746" i="1"/>
  <c r="X743" i="1"/>
  <c r="X2004" i="1"/>
  <c r="X2408" i="1"/>
  <c r="X548" i="1"/>
  <c r="X735" i="1"/>
  <c r="X1381" i="1"/>
  <c r="X1752" i="1"/>
  <c r="X2529" i="1"/>
  <c r="X875" i="1"/>
  <c r="X965" i="1"/>
  <c r="X1151" i="1"/>
  <c r="X2163" i="1"/>
  <c r="X256" i="1"/>
  <c r="X1146" i="1"/>
  <c r="X1251" i="1"/>
  <c r="X384" i="1"/>
  <c r="X648" i="1"/>
  <c r="X2104" i="1"/>
  <c r="X2630" i="1"/>
  <c r="X2757" i="1"/>
  <c r="X1142" i="1"/>
  <c r="X1832" i="1"/>
  <c r="X118" i="1"/>
  <c r="X197" i="1"/>
  <c r="X950" i="1"/>
  <c r="X856" i="1"/>
  <c r="X2683" i="1"/>
  <c r="X2039" i="1"/>
  <c r="X2588" i="1"/>
  <c r="X1476" i="1"/>
  <c r="X2355" i="1"/>
  <c r="X2199" i="1"/>
  <c r="X1716" i="1"/>
  <c r="X781" i="1"/>
  <c r="X2447" i="1"/>
  <c r="X940" i="1"/>
  <c r="X1582" i="1"/>
  <c r="X407" i="1"/>
  <c r="X211" i="1"/>
  <c r="X234" i="1"/>
  <c r="X371" i="1"/>
  <c r="X342" i="1"/>
  <c r="X1865" i="1"/>
  <c r="X1087" i="1"/>
  <c r="X2819" i="1"/>
  <c r="X1182" i="1"/>
  <c r="X1532" i="1"/>
  <c r="X2067" i="1"/>
  <c r="X22" i="1"/>
  <c r="X815" i="1"/>
  <c r="X1411" i="1"/>
  <c r="X989" i="1"/>
  <c r="X2231" i="1"/>
  <c r="X1270" i="1"/>
  <c r="X808" i="1"/>
  <c r="X1075" i="1"/>
  <c r="X35" i="1"/>
  <c r="X2538" i="1"/>
  <c r="X741" i="1"/>
  <c r="X1166" i="1"/>
  <c r="X1632" i="1"/>
  <c r="X1631" i="1"/>
  <c r="X257" i="1"/>
  <c r="X2119" i="1"/>
  <c r="X1162" i="1"/>
  <c r="X1382" i="1"/>
  <c r="X1751" i="1"/>
  <c r="X1158" i="1"/>
  <c r="X1624" i="1"/>
  <c r="X730" i="1"/>
  <c r="X874" i="1"/>
  <c r="X89" i="1"/>
  <c r="X182" i="1"/>
  <c r="X1366" i="1"/>
  <c r="X2112" i="1"/>
  <c r="X1616" i="1"/>
  <c r="X1055" i="1"/>
  <c r="X1246" i="1"/>
  <c r="X1144" i="1"/>
  <c r="X645" i="1"/>
  <c r="X2524" i="1"/>
  <c r="X1047" i="1"/>
  <c r="X1350" i="1"/>
  <c r="X535" i="1"/>
  <c r="X712" i="1"/>
  <c r="X412" i="1"/>
  <c r="X1723" i="1"/>
  <c r="X1721" i="1"/>
  <c r="X849" i="1"/>
  <c r="X1039" i="1"/>
  <c r="X2256" i="1"/>
  <c r="X1470" i="1"/>
  <c r="X1468" i="1"/>
  <c r="X1708" i="1"/>
  <c r="X372" i="1"/>
  <c r="X233" i="1"/>
  <c r="X1333" i="1"/>
  <c r="X2372" i="1"/>
  <c r="X1856" i="1"/>
  <c r="X885" i="1"/>
  <c r="X1069" i="1"/>
  <c r="X742" i="1"/>
  <c r="X448" i="1"/>
  <c r="X1855" i="1"/>
  <c r="X1393" i="1"/>
  <c r="X1391" i="1"/>
  <c r="X1760" i="1"/>
  <c r="X1263" i="1"/>
  <c r="X663" i="1"/>
  <c r="X2430" i="1"/>
  <c r="X1065" i="1"/>
  <c r="X108" i="1"/>
  <c r="X388" i="1"/>
  <c r="X494" i="1"/>
  <c r="X971" i="1"/>
  <c r="X322" i="1"/>
  <c r="X1261" i="1"/>
  <c r="X1161" i="1"/>
  <c r="X1750" i="1"/>
  <c r="X1508" i="1"/>
  <c r="X1380" i="1"/>
  <c r="X802" i="1"/>
  <c r="X731" i="1"/>
  <c r="X2166" i="1"/>
  <c r="X1060" i="1"/>
  <c r="X729" i="1"/>
  <c r="X727" i="1"/>
  <c r="X2217" i="1"/>
  <c r="X1372" i="1"/>
  <c r="X1998" i="1"/>
  <c r="X1847" i="1"/>
  <c r="X301" i="1"/>
  <c r="X2216" i="1"/>
  <c r="X1369" i="1"/>
  <c r="X1367" i="1"/>
  <c r="X1744" i="1"/>
  <c r="X1844" i="1"/>
  <c r="X961" i="1"/>
  <c r="X1148" i="1"/>
  <c r="X1364" i="1"/>
  <c r="X651" i="1"/>
  <c r="X1360" i="1"/>
  <c r="X2693" i="1"/>
  <c r="X1054" i="1"/>
  <c r="X2156" i="1"/>
  <c r="X1613" i="1"/>
  <c r="X2403" i="1"/>
  <c r="X2154" i="1"/>
  <c r="X1607" i="1"/>
  <c r="X1493" i="1"/>
  <c r="X1355" i="1"/>
  <c r="X1143" i="1"/>
  <c r="X2209" i="1"/>
  <c r="X2629" i="1"/>
  <c r="X2208" i="1"/>
  <c r="X378" i="1"/>
  <c r="X236" i="1"/>
  <c r="X536" i="1"/>
  <c r="X86" i="1"/>
  <c r="X376" i="1"/>
  <c r="X345" i="1"/>
  <c r="X2148" i="1"/>
  <c r="X1719" i="1"/>
  <c r="X1474" i="1"/>
  <c r="X1229" i="1"/>
  <c r="X2315" i="1"/>
  <c r="X2034" i="1"/>
  <c r="X941" i="1"/>
  <c r="X2354" i="1"/>
  <c r="X2551" i="1"/>
  <c r="X1221" i="1"/>
  <c r="X1125" i="1"/>
  <c r="X2800" i="1"/>
  <c r="X636" i="1"/>
  <c r="X271" i="1"/>
  <c r="X1936" i="1"/>
  <c r="X138" i="1"/>
  <c r="X115" i="1"/>
  <c r="X586" i="1"/>
  <c r="X61" i="1"/>
  <c r="X1465" i="1"/>
  <c r="X1818" i="1"/>
  <c r="X2830" i="1"/>
  <c r="X1368" i="1"/>
  <c r="X541" i="1"/>
  <c r="X319" i="1"/>
  <c r="X1830" i="1"/>
  <c r="X1940" i="1"/>
  <c r="X1985" i="1"/>
  <c r="X2096" i="1"/>
  <c r="X1711" i="1"/>
  <c r="X1469" i="1"/>
  <c r="X2314" i="1"/>
  <c r="X845" i="1"/>
  <c r="X1335" i="1"/>
  <c r="X157" i="1"/>
  <c r="X209" i="1"/>
  <c r="X370" i="1"/>
  <c r="X1706" i="1"/>
  <c r="X2681" i="1"/>
  <c r="O943" i="1"/>
  <c r="Q943" i="1" s="1"/>
  <c r="R943" i="1" s="1"/>
  <c r="O2552" i="1"/>
  <c r="Q2552" i="1" s="1"/>
  <c r="R2552" i="1" s="1"/>
  <c r="O2790" i="1"/>
  <c r="Q2790" i="1" s="1"/>
  <c r="R2790" i="1" s="1"/>
  <c r="O2311" i="1"/>
  <c r="Q2311" i="1" s="1"/>
  <c r="O60" i="1"/>
  <c r="Q60" i="1" s="1"/>
  <c r="O470" i="1"/>
  <c r="Q470" i="1" s="1"/>
  <c r="R470" i="1" s="1"/>
  <c r="O773" i="1"/>
  <c r="Q773" i="1" s="1"/>
  <c r="O1567" i="1"/>
  <c r="Q1567" i="1" s="1"/>
  <c r="R1567" i="1" s="1"/>
  <c r="O367" i="1"/>
  <c r="Q367" i="1" s="1"/>
  <c r="O311" i="1"/>
  <c r="Q311" i="1" s="1"/>
  <c r="R311" i="1" s="1"/>
  <c r="O1974" i="1"/>
  <c r="Q1974" i="1" s="1"/>
  <c r="O575" i="1"/>
  <c r="Q575" i="1" s="1"/>
  <c r="O227" i="1"/>
  <c r="Q227" i="1" s="1"/>
  <c r="O401" i="1"/>
  <c r="Q401" i="1" s="1"/>
  <c r="O430" i="1"/>
  <c r="Q430" i="1" s="1"/>
  <c r="O2243" i="1"/>
  <c r="Q2243" i="1" s="1"/>
  <c r="O2775" i="1"/>
  <c r="Q2775" i="1" s="1"/>
  <c r="O1005" i="1"/>
  <c r="Q1005" i="1" s="1"/>
  <c r="O1194" i="1"/>
  <c r="Q1194" i="1" s="1"/>
  <c r="O1429" i="1"/>
  <c r="Q1429" i="1" s="1"/>
  <c r="O687" i="1"/>
  <c r="Q687" i="1" s="1"/>
  <c r="O1003" i="1"/>
  <c r="Q1003" i="1" s="1"/>
  <c r="O1542" i="1"/>
  <c r="Q1542" i="1" s="1"/>
  <c r="O334" i="1"/>
  <c r="Q334" i="1" s="1"/>
  <c r="O2436" i="1"/>
  <c r="Q2436" i="1" s="1"/>
  <c r="O999" i="1"/>
  <c r="Q999" i="1" s="1"/>
  <c r="O2287" i="1"/>
  <c r="Q2287" i="1" s="1"/>
  <c r="O2286" i="1"/>
  <c r="Q2286" i="1" s="1"/>
  <c r="O66" i="1"/>
  <c r="Q66" i="1" s="1"/>
  <c r="O171" i="1"/>
  <c r="Q171" i="1" s="1"/>
  <c r="O2612" i="1"/>
  <c r="Q2612" i="1" s="1"/>
  <c r="O2468" i="1"/>
  <c r="Q2468" i="1" s="1"/>
  <c r="R2468" i="1" s="1"/>
  <c r="O1646" i="1"/>
  <c r="Q1646" i="1" s="1"/>
  <c r="O897" i="1"/>
  <c r="Q897" i="1" s="1"/>
  <c r="O2180" i="1"/>
  <c r="Q2180" i="1" s="1"/>
  <c r="O674" i="1"/>
  <c r="Q674" i="1" s="1"/>
  <c r="O1176" i="1"/>
  <c r="Q1176" i="1" s="1"/>
  <c r="O101" i="1"/>
  <c r="Q101" i="1" s="1"/>
  <c r="O605" i="1"/>
  <c r="Q605" i="1" s="1"/>
  <c r="O325" i="1"/>
  <c r="Q325" i="1" s="1"/>
  <c r="O1170" i="1"/>
  <c r="Q1170" i="1" s="1"/>
  <c r="O2687" i="1"/>
  <c r="Q2687" i="1" s="1"/>
  <c r="O497" i="1"/>
  <c r="Q497" i="1" s="1"/>
  <c r="O348" i="1"/>
  <c r="Q348" i="1" s="1"/>
  <c r="O960" i="1"/>
  <c r="Q960" i="1" s="1"/>
  <c r="O1615" i="1"/>
  <c r="Q1615" i="1" s="1"/>
  <c r="O2594" i="1"/>
  <c r="Q2594" i="1" s="1"/>
  <c r="O275" i="1"/>
  <c r="Q275" i="1" s="1"/>
  <c r="O1243" i="1"/>
  <c r="Q1243" i="1" s="1"/>
  <c r="O1342" i="1"/>
  <c r="Q1342" i="1" s="1"/>
  <c r="O1221" i="1"/>
  <c r="Q1221" i="1" s="1"/>
  <c r="R1221" i="1" s="1"/>
  <c r="O194" i="1"/>
  <c r="Q194" i="1" s="1"/>
  <c r="R194" i="1" s="1"/>
  <c r="O473" i="1"/>
  <c r="Q473" i="1" s="1"/>
  <c r="R473" i="1" s="1"/>
  <c r="O178" i="1"/>
  <c r="Q178" i="1" s="1"/>
  <c r="O1935" i="1"/>
  <c r="Q1935" i="1" s="1"/>
  <c r="O2826" i="1"/>
  <c r="Q2826" i="1" s="1"/>
  <c r="O1936" i="1"/>
  <c r="Q1936" i="1" s="1"/>
  <c r="R1936" i="1" s="1"/>
  <c r="O2302" i="1"/>
  <c r="Q2302" i="1" s="1"/>
  <c r="O2350" i="1"/>
  <c r="Q2350" i="1" s="1"/>
  <c r="O925" i="1"/>
  <c r="Q925" i="1" s="1"/>
  <c r="R925" i="1" s="1"/>
  <c r="O336" i="1"/>
  <c r="Q336" i="1" s="1"/>
  <c r="R336" i="1" s="1"/>
  <c r="O2711" i="1"/>
  <c r="Q2711" i="1" s="1"/>
  <c r="R2711" i="1" s="1"/>
  <c r="O1545" i="1"/>
  <c r="Q1545" i="1" s="1"/>
  <c r="R1545" i="1" s="1"/>
  <c r="O2760" i="1"/>
  <c r="Q2760" i="1" s="1"/>
  <c r="R2760" i="1" s="1"/>
  <c r="O914" i="1"/>
  <c r="Q914" i="1" s="1"/>
  <c r="R914" i="1" s="1"/>
  <c r="O1094" i="1"/>
  <c r="Q1094" i="1" s="1"/>
  <c r="O1289" i="1"/>
  <c r="Q1289" i="1" s="1"/>
  <c r="R1289" i="1" s="1"/>
  <c r="O1311" i="1"/>
  <c r="Q1311" i="1" s="1"/>
  <c r="R1311" i="1" s="1"/>
  <c r="O267" i="1"/>
  <c r="Q267" i="1" s="1"/>
  <c r="R267" i="1" s="1"/>
  <c r="O2511" i="1"/>
  <c r="Q2511" i="1" s="1"/>
  <c r="R2511" i="1" s="1"/>
  <c r="O514" i="1"/>
  <c r="Q514" i="1" s="1"/>
  <c r="O2825" i="1"/>
  <c r="Q2825" i="1" s="1"/>
  <c r="R2825" i="1" s="1"/>
  <c r="O1201" i="1"/>
  <c r="Q1201" i="1" s="1"/>
  <c r="O1301" i="1"/>
  <c r="Q1301" i="1" s="1"/>
  <c r="R1301" i="1" s="1"/>
  <c r="O2617" i="1"/>
  <c r="Q2617" i="1" s="1"/>
  <c r="R2617" i="1" s="1"/>
  <c r="O1965" i="1"/>
  <c r="Q1965" i="1" s="1"/>
  <c r="R1965" i="1" s="1"/>
  <c r="O1783" i="1"/>
  <c r="Q1783" i="1" s="1"/>
  <c r="R1783" i="1" s="1"/>
  <c r="O2813" i="1"/>
  <c r="Q2813" i="1" s="1"/>
  <c r="O1407" i="1"/>
  <c r="Q1407" i="1" s="1"/>
  <c r="O2372" i="1"/>
  <c r="Q2372" i="1" s="1"/>
  <c r="R2372" i="1" s="1"/>
  <c r="O603" i="1"/>
  <c r="Q603" i="1" s="1"/>
  <c r="O2325" i="1"/>
  <c r="Q2325" i="1" s="1"/>
  <c r="R2325" i="1" s="1"/>
  <c r="O2430" i="1"/>
  <c r="Q2430" i="1" s="1"/>
  <c r="R2430" i="1" s="1"/>
  <c r="O387" i="1"/>
  <c r="Q387" i="1" s="1"/>
  <c r="O91" i="1"/>
  <c r="Q91" i="1" s="1"/>
  <c r="O2832" i="1"/>
  <c r="Q2832" i="1" s="1"/>
  <c r="R2832" i="1" s="1"/>
  <c r="O1495" i="1"/>
  <c r="Q1495" i="1" s="1"/>
  <c r="R1495" i="1" s="1"/>
  <c r="O2688" i="1"/>
  <c r="Q2688" i="1" s="1"/>
  <c r="R2688" i="1" s="1"/>
  <c r="O147" i="1"/>
  <c r="Q147" i="1" s="1"/>
  <c r="R147" i="1" s="1"/>
  <c r="O734" i="1"/>
  <c r="Q734" i="1" s="1"/>
  <c r="O2117" i="1"/>
  <c r="Q2117" i="1" s="1"/>
  <c r="O726" i="1"/>
  <c r="Q726" i="1" s="1"/>
  <c r="R726" i="1" s="1"/>
  <c r="O330" i="1"/>
  <c r="Q330" i="1" s="1"/>
  <c r="R330" i="1" s="1"/>
  <c r="O108" i="1"/>
  <c r="Q108" i="1" s="1"/>
  <c r="R108" i="1" s="1"/>
  <c r="O1372" i="1"/>
  <c r="Q1372" i="1" s="1"/>
  <c r="R1372" i="1" s="1"/>
  <c r="O1621" i="1"/>
  <c r="Q1621" i="1" s="1"/>
  <c r="R1621" i="1" s="1"/>
  <c r="O787" i="1"/>
  <c r="Q787" i="1" s="1"/>
  <c r="R787" i="1" s="1"/>
  <c r="O450" i="1"/>
  <c r="Q450" i="1" s="1"/>
  <c r="R450" i="1" s="1"/>
  <c r="O670" i="1"/>
  <c r="Q670" i="1" s="1"/>
  <c r="R670" i="1" s="1"/>
  <c r="O1263" i="1"/>
  <c r="Q1263" i="1" s="1"/>
  <c r="R1263" i="1" s="1"/>
  <c r="O2558" i="1"/>
  <c r="Q2558" i="1" s="1"/>
  <c r="R2558" i="1" s="1"/>
  <c r="O1730" i="1"/>
  <c r="Q1730" i="1" s="1"/>
  <c r="O1992" i="1"/>
  <c r="Q1992" i="1" s="1"/>
  <c r="R1992" i="1" s="1"/>
  <c r="O1485" i="1"/>
  <c r="Q1485" i="1" s="1"/>
  <c r="R1485" i="1" s="1"/>
  <c r="O2357" i="1"/>
  <c r="Q2357" i="1" s="1"/>
  <c r="O439" i="1"/>
  <c r="Q439" i="1" s="1"/>
  <c r="O297" i="1"/>
  <c r="Q297" i="1" s="1"/>
  <c r="O410" i="1"/>
  <c r="Q410" i="1" s="1"/>
  <c r="O710" i="1"/>
  <c r="Q710" i="1" s="1"/>
  <c r="O342" i="1"/>
  <c r="Q342" i="1" s="1"/>
  <c r="R342" i="1" s="1"/>
  <c r="O2083" i="1"/>
  <c r="Q2083" i="1" s="1"/>
  <c r="R2083" i="1" s="1"/>
  <c r="O621" i="1"/>
  <c r="Q621" i="1" s="1"/>
  <c r="R621" i="1" s="1"/>
  <c r="O1549" i="1"/>
  <c r="Q1549" i="1" s="1"/>
  <c r="O1431" i="1"/>
  <c r="Q1431" i="1" s="1"/>
  <c r="O2689" i="1"/>
  <c r="Q2689" i="1" s="1"/>
  <c r="O2012" i="1"/>
  <c r="Q2012" i="1" s="1"/>
  <c r="R2012" i="1" s="1"/>
  <c r="O2176" i="1"/>
  <c r="Q2176" i="1" s="1"/>
  <c r="O552" i="1"/>
  <c r="Q552" i="1" s="1"/>
  <c r="O1639" i="1"/>
  <c r="Q1639" i="1" s="1"/>
  <c r="R1639" i="1" s="1"/>
  <c r="O2171" i="1"/>
  <c r="Q2171" i="1" s="1"/>
  <c r="R2171" i="1" s="1"/>
  <c r="O1958" i="1"/>
  <c r="Q1958" i="1" s="1"/>
  <c r="O1517" i="1"/>
  <c r="Q1517" i="1" s="1"/>
  <c r="O2566" i="1"/>
  <c r="Q2566" i="1" s="1"/>
  <c r="O1262" i="1"/>
  <c r="Q1262" i="1" s="1"/>
  <c r="O661" i="1"/>
  <c r="Q661" i="1" s="1"/>
  <c r="O1627" i="1"/>
  <c r="Q1627" i="1" s="1"/>
  <c r="O1159" i="1"/>
  <c r="Q1159" i="1" s="1"/>
  <c r="O968" i="1"/>
  <c r="Q968" i="1" s="1"/>
  <c r="O1156" i="1"/>
  <c r="Q1156" i="1" s="1"/>
  <c r="R1156" i="1" s="1"/>
  <c r="O349" i="1"/>
  <c r="Q349" i="1" s="1"/>
  <c r="O795" i="1"/>
  <c r="Q795" i="1" s="1"/>
  <c r="O1745" i="1"/>
  <c r="Q1745" i="1" s="1"/>
  <c r="R1745" i="1" s="1"/>
  <c r="O2164" i="1"/>
  <c r="Q2164" i="1" s="1"/>
  <c r="O1889" i="1"/>
  <c r="Q1889" i="1" s="1"/>
  <c r="O1332" i="1"/>
  <c r="Q1332" i="1" s="1"/>
  <c r="O1212" i="1"/>
  <c r="Q1212" i="1" s="1"/>
  <c r="O1920" i="1"/>
  <c r="Q1920" i="1" s="1"/>
  <c r="R1920" i="1" s="1"/>
  <c r="O916" i="1"/>
  <c r="Q916" i="1" s="1"/>
  <c r="O286" i="1"/>
  <c r="Q286" i="1" s="1"/>
  <c r="R286" i="1" s="1"/>
  <c r="O996" i="1"/>
  <c r="Q996" i="1" s="1"/>
  <c r="R996" i="1" s="1"/>
  <c r="O2541" i="1"/>
  <c r="Q2541" i="1" s="1"/>
  <c r="O1981" i="1"/>
  <c r="Q1981" i="1" s="1"/>
  <c r="O54" i="1"/>
  <c r="Q54" i="1" s="1"/>
  <c r="O1457" i="1"/>
  <c r="Q1457" i="1" s="1"/>
  <c r="O1454" i="1"/>
  <c r="Q1454" i="1" s="1"/>
  <c r="O2480" i="1"/>
  <c r="Q2480" i="1" s="1"/>
  <c r="R2480" i="1" s="1"/>
  <c r="O2785" i="1"/>
  <c r="Q2785" i="1" s="1"/>
  <c r="R2785" i="1" s="1"/>
  <c r="O1108" i="1"/>
  <c r="Q1108" i="1" s="1"/>
  <c r="O193" i="1"/>
  <c r="Q193" i="1" s="1"/>
  <c r="O833" i="1"/>
  <c r="Q833" i="1" s="1"/>
  <c r="R833" i="1" s="1"/>
  <c r="O397" i="1"/>
  <c r="Q397" i="1" s="1"/>
  <c r="O2506" i="1"/>
  <c r="Q2506" i="1" s="1"/>
  <c r="R2506" i="1" s="1"/>
  <c r="O1090" i="1"/>
  <c r="Q1090" i="1" s="1"/>
  <c r="O2543" i="1"/>
  <c r="Q2543" i="1" s="1"/>
  <c r="O1652" i="1"/>
  <c r="Q1652" i="1" s="1"/>
  <c r="R1652" i="1" s="1"/>
  <c r="O2808" i="1"/>
  <c r="Q2808" i="1" s="1"/>
  <c r="O2281" i="1"/>
  <c r="Q2281" i="1" s="1"/>
  <c r="O2011" i="1"/>
  <c r="Q2011" i="1" s="1"/>
  <c r="O2317" i="1"/>
  <c r="Q2317" i="1" s="1"/>
  <c r="R2317" i="1" s="1"/>
  <c r="O1713" i="1"/>
  <c r="Q1713" i="1" s="1"/>
  <c r="O2256" i="1"/>
  <c r="Q2256" i="1" s="1"/>
  <c r="R2256" i="1" s="1"/>
  <c r="O1469" i="1"/>
  <c r="Q1469" i="1" s="1"/>
  <c r="O1468" i="1"/>
  <c r="Q1468" i="1" s="1"/>
  <c r="R1468" i="1" s="1"/>
  <c r="O373" i="1"/>
  <c r="Q373" i="1" s="1"/>
  <c r="O1335" i="1"/>
  <c r="Q1335" i="1" s="1"/>
  <c r="O210" i="1"/>
  <c r="Q210" i="1" s="1"/>
  <c r="O209" i="1"/>
  <c r="Q209" i="1" s="1"/>
  <c r="R209" i="1" s="1"/>
  <c r="O370" i="1"/>
  <c r="Q370" i="1" s="1"/>
  <c r="R370" i="1" s="1"/>
  <c r="O2032" i="1"/>
  <c r="Q2032" i="1" s="1"/>
  <c r="O1576" i="1"/>
  <c r="Q1576" i="1" s="1"/>
  <c r="O1025" i="1"/>
  <c r="Q1025" i="1" s="1"/>
  <c r="O1574" i="1"/>
  <c r="Q1574" i="1" s="1"/>
  <c r="R1574" i="1" s="1"/>
  <c r="O522" i="1"/>
  <c r="Q522" i="1" s="1"/>
  <c r="O2484" i="1"/>
  <c r="Q2484" i="1" s="1"/>
  <c r="O2251" i="1"/>
  <c r="Q2251" i="1" s="1"/>
  <c r="O1331" i="1"/>
  <c r="Q1331" i="1" s="1"/>
  <c r="O1116" i="1"/>
  <c r="Q1116" i="1" s="1"/>
  <c r="R1116" i="1" s="1"/>
  <c r="O1937" i="1"/>
  <c r="Q1937" i="1" s="1"/>
  <c r="O1983" i="1"/>
  <c r="Q1983" i="1" s="1"/>
  <c r="O1932" i="1"/>
  <c r="Q1932" i="1" s="1"/>
  <c r="O2482" i="1"/>
  <c r="Q2482" i="1" s="1"/>
  <c r="R2482" i="1" s="1"/>
  <c r="O2731" i="1"/>
  <c r="Q2731" i="1" s="1"/>
  <c r="O1558" i="1"/>
  <c r="Q1558" i="1" s="1"/>
  <c r="R1558" i="1" s="1"/>
  <c r="O1320" i="1"/>
  <c r="Q1320" i="1" s="1"/>
  <c r="R1320" i="1" s="1"/>
  <c r="O151" i="1"/>
  <c r="Q151" i="1" s="1"/>
  <c r="R151" i="1" s="1"/>
  <c r="O2620" i="1"/>
  <c r="Q2620" i="1" s="1"/>
  <c r="R2620" i="1" s="1"/>
  <c r="O1101" i="1"/>
  <c r="Q1101" i="1" s="1"/>
  <c r="R1101" i="1" s="1"/>
  <c r="O1798" i="1"/>
  <c r="Q1798" i="1" s="1"/>
  <c r="R1798" i="1" s="1"/>
  <c r="O2296" i="1"/>
  <c r="Q2296" i="1" s="1"/>
  <c r="O690" i="1"/>
  <c r="Q690" i="1" s="1"/>
  <c r="R690" i="1" s="1"/>
  <c r="O825" i="1"/>
  <c r="Q825" i="1" s="1"/>
  <c r="O1296" i="1"/>
  <c r="Q1296" i="1" s="1"/>
  <c r="O148" i="1"/>
  <c r="Q148" i="1" s="1"/>
  <c r="O283" i="1"/>
  <c r="Q283" i="1" s="1"/>
  <c r="R283" i="1" s="1"/>
  <c r="O1533" i="1"/>
  <c r="Q1533" i="1" s="1"/>
  <c r="O2283" i="1"/>
  <c r="Q2283" i="1" s="1"/>
  <c r="R2283" i="1" s="1"/>
  <c r="O1275" i="1"/>
  <c r="Q1275" i="1" s="1"/>
  <c r="O2147" i="1"/>
  <c r="Q2147" i="1" s="1"/>
  <c r="O215" i="1"/>
  <c r="Q215" i="1" s="1"/>
  <c r="O2161" i="1"/>
  <c r="Q2161" i="1" s="1"/>
  <c r="O1619" i="1"/>
  <c r="Q1619" i="1" s="1"/>
  <c r="O1740" i="1"/>
  <c r="Q1740" i="1" s="1"/>
  <c r="O597" i="1"/>
  <c r="Q597" i="1" s="1"/>
  <c r="O721" i="1"/>
  <c r="Q721" i="1" s="1"/>
  <c r="O2453" i="1"/>
  <c r="Q2453" i="1" s="1"/>
  <c r="R2453" i="1" s="1"/>
  <c r="O648" i="1"/>
  <c r="Q648" i="1" s="1"/>
  <c r="R648" i="1" s="1"/>
  <c r="O133" i="1"/>
  <c r="Q133" i="1" s="1"/>
  <c r="R133" i="1" s="1"/>
  <c r="O2359" i="1"/>
  <c r="Q2359" i="1" s="1"/>
  <c r="R2359" i="1" s="1"/>
  <c r="O16" i="1"/>
  <c r="Q16" i="1" s="1"/>
  <c r="O300" i="1"/>
  <c r="Q300" i="1" s="1"/>
  <c r="O2737" i="1"/>
  <c r="Q2737" i="1" s="1"/>
  <c r="O2627" i="1"/>
  <c r="Q2627" i="1" s="1"/>
  <c r="O2831" i="1"/>
  <c r="Q2831" i="1" s="1"/>
  <c r="O1346" i="1"/>
  <c r="Q1346" i="1" s="1"/>
  <c r="O2101" i="1"/>
  <c r="Q2101" i="1" s="1"/>
  <c r="O159" i="1"/>
  <c r="Q159" i="1" s="1"/>
  <c r="O1233" i="1"/>
  <c r="Q1233" i="1" s="1"/>
  <c r="O1720" i="1"/>
  <c r="Q1720" i="1" s="1"/>
  <c r="O1589" i="1"/>
  <c r="Q1589" i="1" s="1"/>
  <c r="O1130" i="1"/>
  <c r="Q1130" i="1" s="1"/>
  <c r="O2305" i="1"/>
  <c r="Q2305" i="1" s="1"/>
  <c r="O2809" i="1"/>
  <c r="Q2809" i="1" s="1"/>
  <c r="R2809" i="1" s="1"/>
  <c r="O1455" i="1"/>
  <c r="Q1455" i="1" s="1"/>
  <c r="O519" i="1"/>
  <c r="Q519" i="1" s="1"/>
  <c r="O2088" i="1"/>
  <c r="Q2088" i="1" s="1"/>
  <c r="O1813" i="1"/>
  <c r="Q1813" i="1" s="1"/>
  <c r="O1566" i="1"/>
  <c r="Q1566" i="1" s="1"/>
  <c r="O1926" i="1"/>
  <c r="Q1926" i="1" s="1"/>
  <c r="O1453" i="1"/>
  <c r="Q1453" i="1" s="1"/>
  <c r="O2086" i="1"/>
  <c r="Q2086" i="1" s="1"/>
  <c r="R2086" i="1" s="1"/>
  <c r="O1925" i="1"/>
  <c r="Q1925" i="1" s="1"/>
  <c r="O518" i="1"/>
  <c r="Q518" i="1" s="1"/>
  <c r="O2387" i="1"/>
  <c r="Q2387" i="1" s="1"/>
  <c r="O2749" i="1"/>
  <c r="Q2749" i="1" s="1"/>
  <c r="R2749" i="1" s="1"/>
  <c r="O2778" i="1"/>
  <c r="Q2778" i="1" s="1"/>
  <c r="O1680" i="1"/>
  <c r="Q1680" i="1" s="1"/>
  <c r="O2479" i="1"/>
  <c r="Q2479" i="1" s="1"/>
  <c r="O695" i="1"/>
  <c r="Q695" i="1" s="1"/>
  <c r="R695" i="1" s="1"/>
  <c r="O2712" i="1"/>
  <c r="Q2712" i="1" s="1"/>
  <c r="R2712" i="1" s="1"/>
  <c r="O228" i="1"/>
  <c r="Q228" i="1" s="1"/>
  <c r="R228" i="1" s="1"/>
  <c r="O2512" i="1"/>
  <c r="Q2512" i="1" s="1"/>
  <c r="O2841" i="1"/>
  <c r="Q2841" i="1" s="1"/>
  <c r="R2841" i="1" s="1"/>
  <c r="O1678" i="1"/>
  <c r="Q1678" i="1" s="1"/>
  <c r="R1678" i="1" s="1"/>
  <c r="O1677" i="1"/>
  <c r="Q1677" i="1" s="1"/>
  <c r="R1677" i="1" s="1"/>
  <c r="O1556" i="1"/>
  <c r="Q1556" i="1" s="1"/>
  <c r="O1800" i="1"/>
  <c r="Q1800" i="1" s="1"/>
  <c r="R1800" i="1" s="1"/>
  <c r="O1555" i="1"/>
  <c r="Q1555" i="1" s="1"/>
  <c r="R1555" i="1" s="1"/>
  <c r="O72" i="1"/>
  <c r="Q72" i="1" s="1"/>
  <c r="O125" i="1"/>
  <c r="Q125" i="1" s="1"/>
  <c r="O1314" i="1"/>
  <c r="Q1314" i="1" s="1"/>
  <c r="R1314" i="1" s="1"/>
  <c r="O1440" i="1"/>
  <c r="Q1440" i="1" s="1"/>
  <c r="O1670" i="1"/>
  <c r="Q1670" i="1" s="1"/>
  <c r="R1670" i="1" s="1"/>
  <c r="O2474" i="1"/>
  <c r="Q2474" i="1" s="1"/>
  <c r="R2474" i="1" s="1"/>
  <c r="O831" i="1"/>
  <c r="Q831" i="1" s="1"/>
  <c r="O1438" i="1"/>
  <c r="Q1438" i="1" s="1"/>
  <c r="O52" i="1"/>
  <c r="Q52" i="1" s="1"/>
  <c r="R52" i="1" s="1"/>
  <c r="O828" i="1"/>
  <c r="Q828" i="1" s="1"/>
  <c r="O1795" i="1"/>
  <c r="Q1795" i="1" s="1"/>
  <c r="O2241" i="1"/>
  <c r="Q2241" i="1" s="1"/>
  <c r="R2241" i="1" s="1"/>
  <c r="O1667" i="1"/>
  <c r="Q1667" i="1" s="1"/>
  <c r="O1197" i="1"/>
  <c r="Q1197" i="1" s="1"/>
  <c r="O2676" i="1"/>
  <c r="Q2676" i="1" s="1"/>
  <c r="R2676" i="1" s="1"/>
  <c r="O2184" i="1"/>
  <c r="Q2184" i="1" s="1"/>
  <c r="O617" i="1"/>
  <c r="Q617" i="1" s="1"/>
  <c r="R617" i="1" s="1"/>
  <c r="O1788" i="1"/>
  <c r="Q1788" i="1" s="1"/>
  <c r="R1788" i="1" s="1"/>
  <c r="O1004" i="1"/>
  <c r="Q1004" i="1" s="1"/>
  <c r="O1785" i="1"/>
  <c r="Q1785" i="1" s="1"/>
  <c r="R1785" i="1" s="1"/>
  <c r="O307" i="1"/>
  <c r="Q307" i="1" s="1"/>
  <c r="R307" i="1" s="1"/>
  <c r="O1089" i="1"/>
  <c r="Q1089" i="1" s="1"/>
  <c r="O821" i="1"/>
  <c r="Q821" i="1" s="1"/>
  <c r="O611" i="1"/>
  <c r="Q611" i="1" s="1"/>
  <c r="O1964" i="1"/>
  <c r="Q1964" i="1" s="1"/>
  <c r="R1964" i="1" s="1"/>
  <c r="O223" i="1"/>
  <c r="Q223" i="1" s="1"/>
  <c r="R223" i="1" s="1"/>
  <c r="O1182" i="1"/>
  <c r="Q1182" i="1" s="1"/>
  <c r="O282" i="1"/>
  <c r="Q282" i="1" s="1"/>
  <c r="R282" i="1" s="1"/>
  <c r="O752" i="1"/>
  <c r="Q752" i="1" s="1"/>
  <c r="O1416" i="1"/>
  <c r="Q1416" i="1" s="1"/>
  <c r="R1416" i="1" s="1"/>
  <c r="O900" i="1"/>
  <c r="Q900" i="1" s="1"/>
  <c r="O2613" i="1"/>
  <c r="Q2613" i="1" s="1"/>
  <c r="O22" i="1"/>
  <c r="Q22" i="1" s="1"/>
  <c r="R22" i="1" s="1"/>
  <c r="O2469" i="1"/>
  <c r="Q2469" i="1" s="1"/>
  <c r="O1862" i="1"/>
  <c r="Q1862" i="1" s="1"/>
  <c r="O1180" i="1"/>
  <c r="Q1180" i="1" s="1"/>
  <c r="R1180" i="1" s="1"/>
  <c r="O2434" i="1"/>
  <c r="Q2434" i="1" s="1"/>
  <c r="O815" i="1"/>
  <c r="Q815" i="1" s="1"/>
  <c r="O2232" i="1"/>
  <c r="Q2232" i="1" s="1"/>
  <c r="R2232" i="1" s="1"/>
  <c r="O121" i="1"/>
  <c r="Q121" i="1" s="1"/>
  <c r="O262" i="1"/>
  <c r="Q262" i="1" s="1"/>
  <c r="O2662" i="1"/>
  <c r="Q2662" i="1" s="1"/>
  <c r="O1410" i="1"/>
  <c r="Q1410" i="1" s="1"/>
  <c r="R1410" i="1" s="1"/>
  <c r="O1409" i="1"/>
  <c r="Q1409" i="1" s="1"/>
  <c r="O1529" i="1"/>
  <c r="Q1529" i="1" s="1"/>
  <c r="O1406" i="1"/>
  <c r="Q1406" i="1" s="1"/>
  <c r="O1404" i="1"/>
  <c r="Q1404" i="1" s="1"/>
  <c r="R1404" i="1" s="1"/>
  <c r="O990" i="1"/>
  <c r="Q990" i="1" s="1"/>
  <c r="O120" i="1"/>
  <c r="Q120" i="1" s="1"/>
  <c r="O2638" i="1"/>
  <c r="Q2638" i="1" s="1"/>
  <c r="O2231" i="1"/>
  <c r="Q2231" i="1" s="1"/>
  <c r="O2177" i="1"/>
  <c r="Q2177" i="1" s="1"/>
  <c r="R2177" i="1" s="1"/>
  <c r="O1769" i="1"/>
  <c r="Q1769" i="1" s="1"/>
  <c r="O1175" i="1"/>
  <c r="Q1175" i="1" s="1"/>
  <c r="O329" i="1"/>
  <c r="Q329" i="1" s="1"/>
  <c r="O668" i="1"/>
  <c r="Q668" i="1" s="1"/>
  <c r="O216" i="1"/>
  <c r="Q216" i="1" s="1"/>
  <c r="R216" i="1" s="1"/>
  <c r="O40" i="1"/>
  <c r="Q40" i="1" s="1"/>
  <c r="O1398" i="1"/>
  <c r="Q1398" i="1" s="1"/>
  <c r="O2431" i="1"/>
  <c r="Q2431" i="1" s="1"/>
  <c r="R2431" i="1" s="1"/>
  <c r="O1166" i="1"/>
  <c r="Q1166" i="1" s="1"/>
  <c r="R1166" i="1" s="1"/>
  <c r="O977" i="1"/>
  <c r="Q977" i="1" s="1"/>
  <c r="R977" i="1" s="1"/>
  <c r="O1388" i="1"/>
  <c r="Q1388" i="1" s="1"/>
  <c r="O2121" i="1"/>
  <c r="Q2121" i="1" s="1"/>
  <c r="R2121" i="1" s="1"/>
  <c r="O2056" i="1"/>
  <c r="Q2056" i="1" s="1"/>
  <c r="O547" i="1"/>
  <c r="Q547" i="1" s="1"/>
  <c r="O880" i="1"/>
  <c r="Q880" i="1" s="1"/>
  <c r="O970" i="1"/>
  <c r="Q970" i="1" s="1"/>
  <c r="O2708" i="1"/>
  <c r="Q2708" i="1" s="1"/>
  <c r="R2708" i="1" s="1"/>
  <c r="O660" i="1"/>
  <c r="Q660" i="1" s="1"/>
  <c r="O658" i="1"/>
  <c r="Q658" i="1" s="1"/>
  <c r="O657" i="1"/>
  <c r="Q657" i="1" s="1"/>
  <c r="R657" i="1" s="1"/>
  <c r="O872" i="1"/>
  <c r="Q872" i="1" s="1"/>
  <c r="O2782" i="1"/>
  <c r="Q2782" i="1" s="1"/>
  <c r="O2562" i="1"/>
  <c r="Q2562" i="1" s="1"/>
  <c r="O1843" i="1"/>
  <c r="Q1843" i="1" s="1"/>
  <c r="O1056" i="1"/>
  <c r="Q1056" i="1" s="1"/>
  <c r="R1056" i="1" s="1"/>
  <c r="O959" i="1"/>
  <c r="Q959" i="1" s="1"/>
  <c r="O181" i="1"/>
  <c r="Q181" i="1" s="1"/>
  <c r="R181" i="1" s="1"/>
  <c r="O2323" i="1"/>
  <c r="Q2323" i="1" s="1"/>
  <c r="O163" i="1"/>
  <c r="Q163" i="1" s="1"/>
  <c r="O9" i="1"/>
  <c r="Q9" i="1" s="1"/>
  <c r="O538" i="1"/>
  <c r="Q538" i="1" s="1"/>
  <c r="R538" i="1" s="1"/>
  <c r="O645" i="1"/>
  <c r="Q645" i="1" s="1"/>
  <c r="R645" i="1" s="1"/>
  <c r="O1049" i="1"/>
  <c r="Q1049" i="1" s="1"/>
  <c r="O1601" i="1"/>
  <c r="Q1601" i="1" s="1"/>
  <c r="O298" i="1"/>
  <c r="Q298" i="1" s="1"/>
  <c r="O1043" i="1"/>
  <c r="Q1043" i="1" s="1"/>
  <c r="O854" i="1"/>
  <c r="Q854" i="1" s="1"/>
  <c r="O1825" i="1"/>
  <c r="Q1825" i="1" s="1"/>
  <c r="O1824" i="1"/>
  <c r="Q1824" i="1" s="1"/>
  <c r="O2553" i="1"/>
  <c r="Q2553" i="1" s="1"/>
  <c r="O1988" i="1"/>
  <c r="Q1988" i="1" s="1"/>
  <c r="O1987" i="1"/>
  <c r="Q1987" i="1" s="1"/>
  <c r="O2314" i="1"/>
  <c r="Q2314" i="1" s="1"/>
  <c r="R2314" i="1" s="1"/>
  <c r="O1586" i="1"/>
  <c r="Q1586" i="1" s="1"/>
  <c r="O779" i="1"/>
  <c r="Q779" i="1" s="1"/>
  <c r="O2198" i="1"/>
  <c r="Q2198" i="1" s="1"/>
  <c r="O44" i="1"/>
  <c r="Q44" i="1" s="1"/>
  <c r="O476" i="1"/>
  <c r="Q476" i="1" s="1"/>
  <c r="R476" i="1" s="1"/>
  <c r="O2316" i="1"/>
  <c r="Q2316" i="1" s="1"/>
  <c r="O1225" i="1"/>
  <c r="Q1225" i="1" s="1"/>
  <c r="O1580" i="1"/>
  <c r="Q1580" i="1" s="1"/>
  <c r="O2092" i="1"/>
  <c r="Q2092" i="1" s="1"/>
  <c r="R2092" i="1" s="1"/>
  <c r="O1121" i="1"/>
  <c r="Q1121" i="1" s="1"/>
  <c r="O2395" i="1"/>
  <c r="Q2395" i="1" s="1"/>
  <c r="O843" i="1"/>
  <c r="Q843" i="1" s="1"/>
  <c r="O128" i="1"/>
  <c r="Q128" i="1" s="1"/>
  <c r="R128" i="1" s="1"/>
  <c r="O174" i="1"/>
  <c r="Q174" i="1" s="1"/>
  <c r="R174" i="1" s="1"/>
  <c r="O517" i="1"/>
  <c r="Q517" i="1" s="1"/>
  <c r="R517" i="1" s="1"/>
  <c r="O516" i="1"/>
  <c r="Q516" i="1" s="1"/>
  <c r="R516" i="1" s="1"/>
  <c r="O1217" i="1"/>
  <c r="Q1217" i="1" s="1"/>
  <c r="R1217" i="1" s="1"/>
  <c r="O1459" i="1"/>
  <c r="Q1459" i="1" s="1"/>
  <c r="R1459" i="1" s="1"/>
  <c r="O2481" i="1"/>
  <c r="Q2481" i="1" s="1"/>
  <c r="R2481" i="1" s="1"/>
  <c r="O1884" i="1"/>
  <c r="Q1884" i="1" s="1"/>
  <c r="R1884" i="1" s="1"/>
  <c r="O2303" i="1"/>
  <c r="Q2303" i="1" s="1"/>
  <c r="R2303" i="1" s="1"/>
  <c r="O153" i="1"/>
  <c r="Q153" i="1" s="1"/>
  <c r="O1191" i="1"/>
  <c r="Q1191" i="1" s="1"/>
  <c r="O2096" i="1"/>
  <c r="Q2096" i="1" s="1"/>
  <c r="R2096" i="1" s="1"/>
  <c r="O636" i="1"/>
  <c r="Q636" i="1" s="1"/>
  <c r="R636" i="1" s="1"/>
  <c r="O1714" i="1"/>
  <c r="Q1714" i="1" s="1"/>
  <c r="R1714" i="1" s="1"/>
  <c r="O1681" i="1"/>
  <c r="Q1681" i="1" s="1"/>
  <c r="O1007" i="1"/>
  <c r="Q1007" i="1" s="1"/>
  <c r="R1007" i="1" s="1"/>
  <c r="O1309" i="1"/>
  <c r="Q1309" i="1" s="1"/>
  <c r="O192" i="1"/>
  <c r="Q192" i="1" s="1"/>
  <c r="R192" i="1" s="1"/>
  <c r="O2574" i="1"/>
  <c r="Q2574" i="1" s="1"/>
  <c r="R2574" i="1" s="1"/>
  <c r="O2342" i="1"/>
  <c r="Q2342" i="1" s="1"/>
  <c r="O2471" i="1"/>
  <c r="Q2471" i="1" s="1"/>
  <c r="R2471" i="1" s="1"/>
  <c r="O1784" i="1"/>
  <c r="Q1784" i="1" s="1"/>
  <c r="O332" i="1"/>
  <c r="Q332" i="1" s="1"/>
  <c r="R332" i="1" s="1"/>
  <c r="O2505" i="1"/>
  <c r="Q2505" i="1" s="1"/>
  <c r="O609" i="1"/>
  <c r="Q609" i="1" s="1"/>
  <c r="O2834" i="1"/>
  <c r="Q2834" i="1" s="1"/>
  <c r="O1119" i="1"/>
  <c r="Q1119" i="1" s="1"/>
  <c r="R1119" i="1" s="1"/>
  <c r="O313" i="1"/>
  <c r="Q313" i="1" s="1"/>
  <c r="R313" i="1" s="1"/>
  <c r="O1322" i="1"/>
  <c r="Q1322" i="1" s="1"/>
  <c r="O250" i="1"/>
  <c r="Q250" i="1" s="1"/>
  <c r="R250" i="1" s="1"/>
  <c r="O1443" i="1"/>
  <c r="Q1443" i="1" s="1"/>
  <c r="O2388" i="1"/>
  <c r="Q2388" i="1" s="1"/>
  <c r="R2388" i="1" s="1"/>
  <c r="O1684" i="1"/>
  <c r="Q1684" i="1" s="1"/>
  <c r="R1684" i="1" s="1"/>
  <c r="O927" i="1"/>
  <c r="Q927" i="1" s="1"/>
  <c r="R927" i="1" s="1"/>
  <c r="O623" i="1"/>
  <c r="Q623" i="1" s="1"/>
  <c r="R623" i="1" s="1"/>
  <c r="O2187" i="1"/>
  <c r="Q2187" i="1" s="1"/>
  <c r="R2187" i="1" s="1"/>
  <c r="O1465" i="1"/>
  <c r="Q1465" i="1" s="1"/>
  <c r="R1465" i="1" s="1"/>
  <c r="O1095" i="1"/>
  <c r="Q1095" i="1" s="1"/>
  <c r="O2800" i="1"/>
  <c r="Q2800" i="1" s="1"/>
  <c r="R2800" i="1" s="1"/>
  <c r="O1026" i="1"/>
  <c r="Q1026" i="1" s="1"/>
  <c r="O1023" i="1"/>
  <c r="Q1023" i="1" s="1"/>
  <c r="R1023" i="1" s="1"/>
  <c r="O2713" i="1"/>
  <c r="Q2713" i="1" s="1"/>
  <c r="O436" i="1"/>
  <c r="Q436" i="1" s="1"/>
  <c r="O1986" i="1"/>
  <c r="Q1986" i="1" s="1"/>
  <c r="O1715" i="1"/>
  <c r="Q1715" i="1" s="1"/>
  <c r="R1715" i="1" s="1"/>
  <c r="O942" i="1"/>
  <c r="Q942" i="1" s="1"/>
  <c r="R942" i="1" s="1"/>
  <c r="O1224" i="1"/>
  <c r="Q1224" i="1" s="1"/>
  <c r="O1583" i="1"/>
  <c r="Q1583" i="1" s="1"/>
  <c r="O2195" i="1"/>
  <c r="Q2195" i="1" s="1"/>
  <c r="O679" i="1"/>
  <c r="Q679" i="1" s="1"/>
  <c r="R679" i="1" s="1"/>
  <c r="O1415" i="1"/>
  <c r="Q1415" i="1" s="1"/>
  <c r="R1415" i="1" s="1"/>
  <c r="O677" i="1"/>
  <c r="Q677" i="1" s="1"/>
  <c r="O1177" i="1"/>
  <c r="Q1177" i="1" s="1"/>
  <c r="R1177" i="1" s="1"/>
  <c r="O245" i="1"/>
  <c r="Q245" i="1" s="1"/>
  <c r="O391" i="1"/>
  <c r="Q391" i="1" s="1"/>
  <c r="O244" i="1"/>
  <c r="Q244" i="1" s="1"/>
  <c r="R244" i="1" s="1"/>
  <c r="O1905" i="1"/>
  <c r="Q1905" i="1" s="1"/>
  <c r="O2766" i="1"/>
  <c r="Q2766" i="1" s="1"/>
  <c r="O2273" i="1"/>
  <c r="Q2273" i="1" s="1"/>
  <c r="R2273" i="1" s="1"/>
  <c r="O1520" i="1"/>
  <c r="Q1520" i="1" s="1"/>
  <c r="O548" i="1"/>
  <c r="Q548" i="1" s="1"/>
  <c r="O2534" i="1"/>
  <c r="Q2534" i="1" s="1"/>
  <c r="R2534" i="1" s="1"/>
  <c r="O1160" i="1"/>
  <c r="Q1160" i="1" s="1"/>
  <c r="R1160" i="1" s="1"/>
  <c r="O2366" i="1"/>
  <c r="Q2366" i="1" s="1"/>
  <c r="O2598" i="1"/>
  <c r="Q2598" i="1" s="1"/>
  <c r="R2598" i="1" s="1"/>
  <c r="O489" i="1"/>
  <c r="Q489" i="1" s="1"/>
  <c r="R489" i="1" s="1"/>
  <c r="O2267" i="1"/>
  <c r="Q2267" i="1" s="1"/>
  <c r="O789" i="1"/>
  <c r="Q789" i="1" s="1"/>
  <c r="O540" i="1"/>
  <c r="Q540" i="1" s="1"/>
  <c r="R540" i="1" s="1"/>
  <c r="O1361" i="1"/>
  <c r="Q1361" i="1" s="1"/>
  <c r="O1498" i="1"/>
  <c r="Q1498" i="1" s="1"/>
  <c r="O2263" i="1"/>
  <c r="Q2263" i="1" s="1"/>
  <c r="O953" i="1"/>
  <c r="Q953" i="1" s="1"/>
  <c r="O1027" i="1"/>
  <c r="Q1027" i="1" s="1"/>
  <c r="O1120" i="1"/>
  <c r="Q1120" i="1" s="1"/>
  <c r="R1120" i="1" s="1"/>
  <c r="O293" i="1"/>
  <c r="Q293" i="1" s="1"/>
  <c r="O1933" i="1"/>
  <c r="Q1933" i="1" s="1"/>
  <c r="R1933" i="1" s="1"/>
  <c r="O2143" i="1"/>
  <c r="Q2143" i="1" s="1"/>
  <c r="O2582" i="1"/>
  <c r="Q2582" i="1" s="1"/>
  <c r="O699" i="1"/>
  <c r="Q699" i="1" s="1"/>
  <c r="R699" i="1" s="1"/>
  <c r="O2390" i="1"/>
  <c r="Q2390" i="1" s="1"/>
  <c r="R2390" i="1" s="1"/>
  <c r="O581" i="1"/>
  <c r="Q581" i="1" s="1"/>
  <c r="O1698" i="1"/>
  <c r="Q1698" i="1" s="1"/>
  <c r="R1698" i="1" s="1"/>
  <c r="O1210" i="1"/>
  <c r="Q1210" i="1" s="1"/>
  <c r="O1812" i="1"/>
  <c r="Q1812" i="1" s="1"/>
  <c r="O772" i="1"/>
  <c r="Q772" i="1" s="1"/>
  <c r="O2761" i="1"/>
  <c r="Q2761" i="1" s="1"/>
  <c r="O628" i="1"/>
  <c r="Q628" i="1" s="1"/>
  <c r="O2667" i="1"/>
  <c r="Q2667" i="1" s="1"/>
  <c r="R2667" i="1" s="1"/>
  <c r="O434" i="1"/>
  <c r="Q434" i="1" s="1"/>
  <c r="R434" i="1" s="1"/>
  <c r="O1451" i="1"/>
  <c r="Q1451" i="1" s="1"/>
  <c r="O1450" i="1"/>
  <c r="Q1450" i="1" s="1"/>
  <c r="O2691" i="1"/>
  <c r="Q2691" i="1" s="1"/>
  <c r="O1922" i="1"/>
  <c r="Q1922" i="1" s="1"/>
  <c r="O769" i="1"/>
  <c r="Q769" i="1" s="1"/>
  <c r="O2419" i="1"/>
  <c r="Q2419" i="1" s="1"/>
  <c r="R2419" i="1" s="1"/>
  <c r="O768" i="1"/>
  <c r="Q768" i="1" s="1"/>
  <c r="R768" i="1" s="1"/>
  <c r="O694" i="1"/>
  <c r="Q694" i="1" s="1"/>
  <c r="R694" i="1" s="1"/>
  <c r="O1676" i="1"/>
  <c r="Q1676" i="1" s="1"/>
  <c r="R1676" i="1" s="1"/>
  <c r="O1013" i="1"/>
  <c r="Q1013" i="1" s="1"/>
  <c r="R1013" i="1" s="1"/>
  <c r="O1444" i="1"/>
  <c r="Q1444" i="1" s="1"/>
  <c r="O1554" i="1"/>
  <c r="Q1554" i="1" s="1"/>
  <c r="O1105" i="1"/>
  <c r="Q1105" i="1" s="1"/>
  <c r="R1105" i="1" s="1"/>
  <c r="O1010" i="1"/>
  <c r="Q1010" i="1" s="1"/>
  <c r="R1010" i="1" s="1"/>
  <c r="O2729" i="1"/>
  <c r="Q2729" i="1" s="1"/>
  <c r="R2729" i="1" s="1"/>
  <c r="O1439" i="1"/>
  <c r="Q1439" i="1" s="1"/>
  <c r="O2384" i="1"/>
  <c r="Q2384" i="1" s="1"/>
  <c r="R2384" i="1" s="1"/>
  <c r="O465" i="1"/>
  <c r="Q465" i="1" s="1"/>
  <c r="O2185" i="1"/>
  <c r="Q2185" i="1" s="1"/>
  <c r="O2347" i="1"/>
  <c r="Q2347" i="1" s="1"/>
  <c r="R2347" i="1" s="1"/>
  <c r="O1550" i="1"/>
  <c r="Q1550" i="1" s="1"/>
  <c r="O1307" i="1"/>
  <c r="Q1307" i="1" s="1"/>
  <c r="O1207" i="1"/>
  <c r="Q1207" i="1" s="1"/>
  <c r="O1463" i="1"/>
  <c r="Q1463" i="1" s="1"/>
  <c r="O1462" i="1"/>
  <c r="Q1462" i="1" s="1"/>
  <c r="O49" i="1"/>
  <c r="Q49" i="1" s="1"/>
  <c r="R49" i="1" s="1"/>
  <c r="O2308" i="1"/>
  <c r="Q2308" i="1" s="1"/>
  <c r="R2308" i="1" s="1"/>
  <c r="O2445" i="1"/>
  <c r="Q2445" i="1" s="1"/>
  <c r="R2445" i="1" s="1"/>
  <c r="O2193" i="1"/>
  <c r="Q2193" i="1" s="1"/>
  <c r="O2444" i="1"/>
  <c r="Q2444" i="1" s="1"/>
  <c r="O2250" i="1"/>
  <c r="Q2250" i="1" s="1"/>
  <c r="R2250" i="1" s="1"/>
  <c r="O2141" i="1"/>
  <c r="Q2141" i="1" s="1"/>
  <c r="R2141" i="1" s="1"/>
  <c r="O2090" i="1"/>
  <c r="Q2090" i="1" s="1"/>
  <c r="R2090" i="1" s="1"/>
  <c r="O2089" i="1"/>
  <c r="Q2089" i="1" s="1"/>
  <c r="O774" i="1"/>
  <c r="Q774" i="1" s="1"/>
  <c r="R774" i="1" s="1"/>
  <c r="O580" i="1"/>
  <c r="Q580" i="1" s="1"/>
  <c r="R580" i="1" s="1"/>
  <c r="O2518" i="1"/>
  <c r="Q2518" i="1" s="1"/>
  <c r="O1019" i="1"/>
  <c r="Q1019" i="1" s="1"/>
  <c r="O2547" i="1"/>
  <c r="Q2547" i="1" s="1"/>
  <c r="R2547" i="1" s="1"/>
  <c r="O2247" i="1"/>
  <c r="Q2247" i="1" s="1"/>
  <c r="R2247" i="1" s="1"/>
  <c r="O1561" i="1"/>
  <c r="Q1561" i="1" s="1"/>
  <c r="R1561" i="1" s="1"/>
  <c r="O340" i="1"/>
  <c r="Q340" i="1" s="1"/>
  <c r="R340" i="1" s="1"/>
  <c r="O366" i="1"/>
  <c r="Q366" i="1" s="1"/>
  <c r="R366" i="1" s="1"/>
  <c r="O2806" i="1"/>
  <c r="Q2806" i="1" s="1"/>
  <c r="R2806" i="1" s="1"/>
  <c r="O2789" i="1"/>
  <c r="Q2789" i="1" s="1"/>
  <c r="R2789" i="1" s="1"/>
  <c r="O2085" i="1"/>
  <c r="Q2085" i="1" s="1"/>
  <c r="R2085" i="1" s="1"/>
  <c r="O2244" i="1"/>
  <c r="Q2244" i="1" s="1"/>
  <c r="R2244" i="1" s="1"/>
  <c r="O2678" i="1"/>
  <c r="Q2678" i="1" s="1"/>
  <c r="R2678" i="1" s="1"/>
  <c r="O1805" i="1"/>
  <c r="Q1805" i="1" s="1"/>
  <c r="R1805" i="1" s="1"/>
  <c r="O229" i="1"/>
  <c r="Q229" i="1" s="1"/>
  <c r="O775" i="1"/>
  <c r="Q775" i="1" s="1"/>
  <c r="O337" i="1"/>
  <c r="Q337" i="1" s="1"/>
  <c r="O1873" i="1"/>
  <c r="Q1873" i="1" s="1"/>
  <c r="R1873" i="1" s="1"/>
  <c r="O1917" i="1"/>
  <c r="Q1917" i="1" s="1"/>
  <c r="O1308" i="1"/>
  <c r="Q1308" i="1" s="1"/>
  <c r="O1305" i="1"/>
  <c r="Q1305" i="1" s="1"/>
  <c r="R1305" i="1" s="1"/>
  <c r="O1195" i="1"/>
  <c r="Q1195" i="1" s="1"/>
  <c r="R1195" i="1" s="1"/>
  <c r="O1298" i="1"/>
  <c r="Q1298" i="1" s="1"/>
  <c r="O2074" i="1"/>
  <c r="Q2074" i="1" s="1"/>
  <c r="O1914" i="1"/>
  <c r="Q1914" i="1" s="1"/>
  <c r="O2019" i="1"/>
  <c r="Q2019" i="1" s="1"/>
  <c r="R2019" i="1" s="1"/>
  <c r="O225" i="1"/>
  <c r="Q225" i="1" s="1"/>
  <c r="O1190" i="1"/>
  <c r="Q1190" i="1" s="1"/>
  <c r="O614" i="1"/>
  <c r="Q614" i="1" s="1"/>
  <c r="R614" i="1" s="1"/>
  <c r="O1092" i="1"/>
  <c r="Q1092" i="1" s="1"/>
  <c r="R1092" i="1" s="1"/>
  <c r="O2615" i="1"/>
  <c r="Q2615" i="1" s="1"/>
  <c r="O356" i="1"/>
  <c r="Q356" i="1" s="1"/>
  <c r="O395" i="1"/>
  <c r="Q395" i="1" s="1"/>
  <c r="O1536" i="1"/>
  <c r="Q1536" i="1" s="1"/>
  <c r="R1536" i="1" s="1"/>
  <c r="O2819" i="1"/>
  <c r="Q2819" i="1" s="1"/>
  <c r="O2377" i="1"/>
  <c r="Q2377" i="1" s="1"/>
  <c r="O2065" i="1"/>
  <c r="Q2065" i="1" s="1"/>
  <c r="O425" i="1"/>
  <c r="Q425" i="1" s="1"/>
  <c r="O606" i="1"/>
  <c r="Q606" i="1" s="1"/>
  <c r="O988" i="1"/>
  <c r="Q988" i="1" s="1"/>
  <c r="O986" i="1"/>
  <c r="Q986" i="1" s="1"/>
  <c r="O71" i="1"/>
  <c r="Q71" i="1" s="1"/>
  <c r="O808" i="1"/>
  <c r="Q808" i="1" s="1"/>
  <c r="O2226" i="1"/>
  <c r="Q2226" i="1" s="1"/>
  <c r="O1394" i="1"/>
  <c r="Q1394" i="1" s="1"/>
  <c r="R1394" i="1" s="1"/>
  <c r="O1634" i="1"/>
  <c r="Q1634" i="1" s="1"/>
  <c r="R1634" i="1" s="1"/>
  <c r="O2003" i="1"/>
  <c r="Q2003" i="1" s="1"/>
  <c r="R2003" i="1" s="1"/>
  <c r="O1631" i="1"/>
  <c r="Q1631" i="1" s="1"/>
  <c r="R1631" i="1" s="1"/>
  <c r="O2120" i="1"/>
  <c r="Q2120" i="1" s="1"/>
  <c r="O257" i="1"/>
  <c r="Q257" i="1" s="1"/>
  <c r="R257" i="1" s="1"/>
  <c r="O2119" i="1"/>
  <c r="Q2119" i="1" s="1"/>
  <c r="O1064" i="1"/>
  <c r="Q1064" i="1" s="1"/>
  <c r="O1754" i="1"/>
  <c r="Q1754" i="1" s="1"/>
  <c r="O167" i="1"/>
  <c r="Q167" i="1" s="1"/>
  <c r="R167" i="1" s="1"/>
  <c r="O1368" i="1"/>
  <c r="Q1368" i="1" s="1"/>
  <c r="R1368" i="1" s="1"/>
  <c r="O1616" i="1"/>
  <c r="Q1616" i="1" s="1"/>
  <c r="R1616" i="1" s="1"/>
  <c r="O2527" i="1"/>
  <c r="Q2527" i="1" s="1"/>
  <c r="O2048" i="1"/>
  <c r="Q2048" i="1" s="1"/>
  <c r="O1994" i="1"/>
  <c r="Q1994" i="1" s="1"/>
  <c r="O1246" i="1"/>
  <c r="Q1246" i="1" s="1"/>
  <c r="R1246" i="1" s="1"/>
  <c r="O2524" i="1"/>
  <c r="Q2524" i="1" s="1"/>
  <c r="R2524" i="1" s="1"/>
  <c r="O1734" i="1"/>
  <c r="Q1734" i="1" s="1"/>
  <c r="O1600" i="1"/>
  <c r="Q1600" i="1" s="1"/>
  <c r="O1486" i="1"/>
  <c r="Q1486" i="1" s="1"/>
  <c r="O1729" i="1"/>
  <c r="Q1729" i="1" s="1"/>
  <c r="O2753" i="1"/>
  <c r="Q2753" i="1" s="1"/>
  <c r="O1236" i="1"/>
  <c r="Q1236" i="1" s="1"/>
  <c r="R1236" i="1" s="1"/>
  <c r="O1480" i="1"/>
  <c r="Q1480" i="1" s="1"/>
  <c r="R1480" i="1" s="1"/>
  <c r="O409" i="1"/>
  <c r="Q409" i="1" s="1"/>
  <c r="O2398" i="1"/>
  <c r="Q2398" i="1" s="1"/>
  <c r="O764" i="1"/>
  <c r="Q764" i="1" s="1"/>
  <c r="O398" i="1"/>
  <c r="Q398" i="1" s="1"/>
  <c r="R398" i="1" s="1"/>
  <c r="O1430" i="1"/>
  <c r="Q1430" i="1" s="1"/>
  <c r="R1430" i="1" s="1"/>
  <c r="O2413" i="1"/>
  <c r="Q2413" i="1" s="1"/>
  <c r="O688" i="1"/>
  <c r="Q688" i="1" s="1"/>
  <c r="R688" i="1" s="1"/>
  <c r="O1966" i="1"/>
  <c r="Q1966" i="1" s="1"/>
  <c r="O1543" i="1"/>
  <c r="Q1543" i="1" s="1"/>
  <c r="R1543" i="1" s="1"/>
  <c r="O2239" i="1"/>
  <c r="Q2239" i="1" s="1"/>
  <c r="O2133" i="1"/>
  <c r="Q2133" i="1" s="1"/>
  <c r="O95" i="1"/>
  <c r="Q95" i="1" s="1"/>
  <c r="O1913" i="1"/>
  <c r="Q1913" i="1" s="1"/>
  <c r="R1913" i="1" s="1"/>
  <c r="O684" i="1"/>
  <c r="Q684" i="1" s="1"/>
  <c r="O224" i="1"/>
  <c r="Q224" i="1" s="1"/>
  <c r="O1537" i="1"/>
  <c r="Q1537" i="1" s="1"/>
  <c r="O1422" i="1"/>
  <c r="Q1422" i="1" s="1"/>
  <c r="O2700" i="1"/>
  <c r="Q2700" i="1" s="1"/>
  <c r="O2544" i="1"/>
  <c r="Q2544" i="1" s="1"/>
  <c r="O906" i="1"/>
  <c r="Q906" i="1" s="1"/>
  <c r="O187" i="1"/>
  <c r="Q187" i="1" s="1"/>
  <c r="O2066" i="1"/>
  <c r="Q2066" i="1" s="1"/>
  <c r="O506" i="1"/>
  <c r="Q506" i="1" s="1"/>
  <c r="O2376" i="1"/>
  <c r="Q2376" i="1" s="1"/>
  <c r="O1179" i="1"/>
  <c r="Q1179" i="1" s="1"/>
  <c r="R1179" i="1" s="1"/>
  <c r="O1178" i="1"/>
  <c r="Q1178" i="1" s="1"/>
  <c r="R1178" i="1" s="1"/>
  <c r="O2503" i="1"/>
  <c r="Q2503" i="1" s="1"/>
  <c r="O2824" i="1"/>
  <c r="Q2824" i="1" s="1"/>
  <c r="O2126" i="1"/>
  <c r="Q2126" i="1" s="1"/>
  <c r="O748" i="1"/>
  <c r="Q748" i="1" s="1"/>
  <c r="O2639" i="1"/>
  <c r="Q2639" i="1" s="1"/>
  <c r="O32" i="1"/>
  <c r="Q32" i="1" s="1"/>
  <c r="O393" i="1"/>
  <c r="Q393" i="1" s="1"/>
  <c r="R393" i="1" s="1"/>
  <c r="O2698" i="1"/>
  <c r="Q2698" i="1" s="1"/>
  <c r="O2568" i="1"/>
  <c r="Q2568" i="1" s="1"/>
  <c r="O498" i="1"/>
  <c r="Q498" i="1" s="1"/>
  <c r="O1767" i="1"/>
  <c r="Q1767" i="1" s="1"/>
  <c r="O1267" i="1"/>
  <c r="Q1267" i="1" s="1"/>
  <c r="R1267" i="1" s="1"/>
  <c r="O1522" i="1"/>
  <c r="Q1522" i="1" s="1"/>
  <c r="O1765" i="1"/>
  <c r="Q1765" i="1" s="1"/>
  <c r="O1169" i="1"/>
  <c r="Q1169" i="1" s="1"/>
  <c r="R1169" i="1" s="1"/>
  <c r="O664" i="1"/>
  <c r="Q664" i="1" s="1"/>
  <c r="O976" i="1"/>
  <c r="Q976" i="1" s="1"/>
  <c r="O1390" i="1"/>
  <c r="Q1390" i="1" s="1"/>
  <c r="O1387" i="1"/>
  <c r="Q1387" i="1" s="1"/>
  <c r="O975" i="1"/>
  <c r="Q975" i="1" s="1"/>
  <c r="R975" i="1" s="1"/>
  <c r="O1956" i="1"/>
  <c r="Q1956" i="1" s="1"/>
  <c r="O2460" i="1"/>
  <c r="Q2460" i="1" s="1"/>
  <c r="O803" i="1"/>
  <c r="Q803" i="1" s="1"/>
  <c r="R803" i="1" s="1"/>
  <c r="O1260" i="1"/>
  <c r="Q1260" i="1" s="1"/>
  <c r="R1260" i="1" s="1"/>
  <c r="O2116" i="1"/>
  <c r="Q2116" i="1" s="1"/>
  <c r="R2116" i="1" s="1"/>
  <c r="O2269" i="1"/>
  <c r="Q2269" i="1" s="1"/>
  <c r="R2269" i="1" s="1"/>
  <c r="O877" i="1"/>
  <c r="Q877" i="1" s="1"/>
  <c r="R877" i="1" s="1"/>
  <c r="O876" i="1"/>
  <c r="Q876" i="1" s="1"/>
  <c r="O276" i="1"/>
  <c r="Q276" i="1" s="1"/>
  <c r="R276" i="1" s="1"/>
  <c r="O446" i="1"/>
  <c r="Q446" i="1" s="1"/>
  <c r="R446" i="1" s="1"/>
  <c r="O873" i="1"/>
  <c r="Q873" i="1" s="1"/>
  <c r="O2658" i="1"/>
  <c r="Q2658" i="1" s="1"/>
  <c r="O2694" i="1"/>
  <c r="Q2694" i="1" s="1"/>
  <c r="R2694" i="1" s="1"/>
  <c r="O1846" i="1"/>
  <c r="Q1846" i="1" s="1"/>
  <c r="O725" i="1"/>
  <c r="Q725" i="1" s="1"/>
  <c r="R725" i="1" s="1"/>
  <c r="O2597" i="1"/>
  <c r="Q2597" i="1" s="1"/>
  <c r="R2597" i="1" s="1"/>
  <c r="O868" i="1"/>
  <c r="Q868" i="1" s="1"/>
  <c r="O598" i="1"/>
  <c r="Q598" i="1" s="1"/>
  <c r="R598" i="1" s="1"/>
  <c r="O1617" i="1"/>
  <c r="Q1617" i="1" s="1"/>
  <c r="R1617" i="1" s="1"/>
  <c r="O2050" i="1"/>
  <c r="Q2050" i="1" s="1"/>
  <c r="R2050" i="1" s="1"/>
  <c r="O2718" i="1"/>
  <c r="Q2718" i="1" s="1"/>
  <c r="O318" i="1"/>
  <c r="Q318" i="1" s="1"/>
  <c r="R318" i="1" s="1"/>
  <c r="O2771" i="1"/>
  <c r="Q2771" i="1" s="1"/>
  <c r="O957" i="1"/>
  <c r="Q957" i="1" s="1"/>
  <c r="R957" i="1" s="1"/>
  <c r="O1496" i="1"/>
  <c r="Q1496" i="1" s="1"/>
  <c r="R1496" i="1" s="1"/>
  <c r="O1605" i="1"/>
  <c r="Q1605" i="1" s="1"/>
  <c r="O2591" i="1"/>
  <c r="Q2591" i="1" s="1"/>
  <c r="R2591" i="1" s="1"/>
  <c r="O132" i="1"/>
  <c r="Q132" i="1" s="1"/>
  <c r="R132" i="1" s="1"/>
  <c r="O213" i="1"/>
  <c r="Q213" i="1" s="1"/>
  <c r="R213" i="1" s="1"/>
  <c r="O180" i="1"/>
  <c r="Q180" i="1" s="1"/>
  <c r="O1731" i="1"/>
  <c r="Q1731" i="1" s="1"/>
  <c r="R1731" i="1" s="1"/>
  <c r="O377" i="1"/>
  <c r="Q377" i="1" s="1"/>
  <c r="R377" i="1" s="1"/>
  <c r="O591" i="1"/>
  <c r="Q591" i="1" s="1"/>
  <c r="R591" i="1" s="1"/>
  <c r="O25" i="1"/>
  <c r="Q25" i="1" s="1"/>
  <c r="R25" i="1" s="1"/>
  <c r="O2260" i="1"/>
  <c r="Q2260" i="1" s="1"/>
  <c r="R2260" i="1" s="1"/>
  <c r="O1345" i="1"/>
  <c r="Q1345" i="1" s="1"/>
  <c r="O2716" i="1"/>
  <c r="Q2716" i="1" s="1"/>
  <c r="O1477" i="1"/>
  <c r="Q1477" i="1" s="1"/>
  <c r="O1822" i="1"/>
  <c r="Q1822" i="1" s="1"/>
  <c r="O642" i="1"/>
  <c r="Q642" i="1" s="1"/>
  <c r="O1127" i="1"/>
  <c r="Q1127" i="1" s="1"/>
  <c r="O641" i="1"/>
  <c r="Q641" i="1" s="1"/>
  <c r="O515" i="1"/>
  <c r="Q515" i="1" s="1"/>
  <c r="R515" i="1" s="1"/>
  <c r="O1799" i="1"/>
  <c r="Q1799" i="1" s="1"/>
  <c r="R1799" i="1" s="1"/>
  <c r="O2741" i="1"/>
  <c r="Q2741" i="1" s="1"/>
  <c r="R2741" i="1" s="1"/>
  <c r="O2348" i="1"/>
  <c r="Q2348" i="1" s="1"/>
  <c r="O1553" i="1"/>
  <c r="Q1553" i="1" s="1"/>
  <c r="R1553" i="1" s="1"/>
  <c r="O2475" i="1"/>
  <c r="Q2475" i="1" s="1"/>
  <c r="R2475" i="1" s="1"/>
  <c r="O2186" i="1"/>
  <c r="Q2186" i="1" s="1"/>
  <c r="O763" i="1"/>
  <c r="Q763" i="1" s="1"/>
  <c r="O1436" i="1"/>
  <c r="Q1436" i="1" s="1"/>
  <c r="R1436" i="1" s="1"/>
  <c r="O2415" i="1"/>
  <c r="Q2415" i="1" s="1"/>
  <c r="R2415" i="1" s="1"/>
  <c r="O2080" i="1"/>
  <c r="Q2080" i="1" s="1"/>
  <c r="R2080" i="1" s="1"/>
  <c r="O1306" i="1"/>
  <c r="Q1306" i="1" s="1"/>
  <c r="R1306" i="1" s="1"/>
  <c r="O1547" i="1"/>
  <c r="Q1547" i="1" s="1"/>
  <c r="R1547" i="1" s="1"/>
  <c r="O2136" i="1"/>
  <c r="Q2136" i="1" s="1"/>
  <c r="O2295" i="1"/>
  <c r="Q2295" i="1" s="1"/>
  <c r="O921" i="1"/>
  <c r="Q921" i="1" s="1"/>
  <c r="R921" i="1" s="1"/>
  <c r="O920" i="1"/>
  <c r="Q920" i="1" s="1"/>
  <c r="R920" i="1" s="1"/>
  <c r="O1793" i="1"/>
  <c r="Q1793" i="1" s="1"/>
  <c r="O827" i="1"/>
  <c r="Q827" i="1" s="1"/>
  <c r="R827" i="1" s="1"/>
  <c r="O824" i="1"/>
  <c r="Q824" i="1" s="1"/>
  <c r="R824" i="1" s="1"/>
  <c r="O918" i="1"/>
  <c r="Q918" i="1" s="1"/>
  <c r="R918" i="1" s="1"/>
  <c r="O1295" i="1"/>
  <c r="Q1295" i="1" s="1"/>
  <c r="R1295" i="1" s="1"/>
  <c r="O2649" i="1"/>
  <c r="Q2649" i="1" s="1"/>
  <c r="R2649" i="1" s="1"/>
  <c r="O14" i="1"/>
  <c r="Q14" i="1" s="1"/>
  <c r="R14" i="1" s="1"/>
  <c r="O51" i="1"/>
  <c r="Q51" i="1" s="1"/>
  <c r="O358" i="1"/>
  <c r="Q358" i="1" s="1"/>
  <c r="O191" i="1"/>
  <c r="Q191" i="1" s="1"/>
  <c r="R191" i="1" s="1"/>
  <c r="O1659" i="1"/>
  <c r="Q1659" i="1" s="1"/>
  <c r="R1659" i="1" s="1"/>
  <c r="O1290" i="1"/>
  <c r="Q1290" i="1" s="1"/>
  <c r="O567" i="1"/>
  <c r="Q567" i="1" s="1"/>
  <c r="R567" i="1" s="1"/>
  <c r="O2288" i="1"/>
  <c r="Q2288" i="1" s="1"/>
  <c r="O1000" i="1"/>
  <c r="Q1000" i="1" s="1"/>
  <c r="R1000" i="1" s="1"/>
  <c r="O2132" i="1"/>
  <c r="Q2132" i="1" s="1"/>
  <c r="O1655" i="1"/>
  <c r="Q1655" i="1" s="1"/>
  <c r="R1655" i="1" s="1"/>
  <c r="O1184" i="1"/>
  <c r="Q1184" i="1" s="1"/>
  <c r="O2833" i="1"/>
  <c r="Q2833" i="1" s="1"/>
  <c r="R2833" i="1" s="1"/>
  <c r="O1534" i="1"/>
  <c r="Q1534" i="1" s="1"/>
  <c r="R1534" i="1" s="1"/>
  <c r="O754" i="1"/>
  <c r="Q754" i="1" s="1"/>
  <c r="O2015" i="1"/>
  <c r="Q2015" i="1" s="1"/>
  <c r="R2015" i="1" s="1"/>
  <c r="O2840" i="1"/>
  <c r="Q2840" i="1" s="1"/>
  <c r="R2840" i="1" s="1"/>
  <c r="O1962" i="1"/>
  <c r="Q1962" i="1" s="1"/>
  <c r="R1962" i="1" s="1"/>
  <c r="O509" i="1"/>
  <c r="Q509" i="1" s="1"/>
  <c r="R509" i="1" s="1"/>
  <c r="O2129" i="1"/>
  <c r="Q2129" i="1" s="1"/>
  <c r="O2570" i="1"/>
  <c r="Q2570" i="1" s="1"/>
  <c r="R2570" i="1" s="1"/>
  <c r="O2644" i="1"/>
  <c r="Q2644" i="1" s="1"/>
  <c r="O2699" i="1"/>
  <c r="Q2699" i="1" s="1"/>
  <c r="R2699" i="1" s="1"/>
  <c r="O749" i="1"/>
  <c r="Q749" i="1" s="1"/>
  <c r="R749" i="1" s="1"/>
  <c r="O560" i="1"/>
  <c r="Q560" i="1" s="1"/>
  <c r="R560" i="1" s="1"/>
  <c r="O1078" i="1"/>
  <c r="Q1078" i="1" s="1"/>
  <c r="R1078" i="1" s="1"/>
  <c r="O893" i="1"/>
  <c r="Q893" i="1" s="1"/>
  <c r="O2606" i="1"/>
  <c r="Q2606" i="1" s="1"/>
  <c r="R2606" i="1" s="1"/>
  <c r="O987" i="1"/>
  <c r="Q987" i="1" s="1"/>
  <c r="R987" i="1" s="1"/>
  <c r="O1643" i="1"/>
  <c r="Q1643" i="1" s="1"/>
  <c r="O2006" i="1"/>
  <c r="Q2006" i="1" s="1"/>
  <c r="O424" i="1"/>
  <c r="Q424" i="1" s="1"/>
  <c r="O220" i="1"/>
  <c r="Q220" i="1" s="1"/>
  <c r="R220" i="1" s="1"/>
  <c r="O328" i="1"/>
  <c r="Q328" i="1" s="1"/>
  <c r="O146" i="1"/>
  <c r="Q146" i="1" s="1"/>
  <c r="O553" i="1"/>
  <c r="Q553" i="1" s="1"/>
  <c r="R553" i="1" s="1"/>
  <c r="O889" i="1"/>
  <c r="Q889" i="1" s="1"/>
  <c r="O888" i="1"/>
  <c r="Q888" i="1" s="1"/>
  <c r="O2604" i="1"/>
  <c r="Q2604" i="1" s="1"/>
  <c r="O1400" i="1"/>
  <c r="Q1400" i="1" s="1"/>
  <c r="O886" i="1"/>
  <c r="Q886" i="1" s="1"/>
  <c r="R886" i="1" s="1"/>
  <c r="O1071" i="1"/>
  <c r="Q1071" i="1" s="1"/>
  <c r="R1071" i="1" s="1"/>
  <c r="O2432" i="1"/>
  <c r="Q2432" i="1" s="1"/>
  <c r="O2720" i="1"/>
  <c r="Q2720" i="1" s="1"/>
  <c r="O1397" i="1"/>
  <c r="Q1397" i="1" s="1"/>
  <c r="O1519" i="1"/>
  <c r="Q1519" i="1" s="1"/>
  <c r="O806" i="1"/>
  <c r="Q806" i="1" s="1"/>
  <c r="O448" i="1"/>
  <c r="Q448" i="1" s="1"/>
  <c r="R448" i="1" s="1"/>
  <c r="O979" i="1"/>
  <c r="Q979" i="1" s="1"/>
  <c r="R979" i="1" s="1"/>
  <c r="O1393" i="1"/>
  <c r="Q1393" i="1" s="1"/>
  <c r="R1393" i="1" s="1"/>
  <c r="O1636" i="1"/>
  <c r="Q1636" i="1" s="1"/>
  <c r="O978" i="1"/>
  <c r="Q978" i="1" s="1"/>
  <c r="O2122" i="1"/>
  <c r="Q2122" i="1" s="1"/>
  <c r="O1389" i="1"/>
  <c r="Q1389" i="1" s="1"/>
  <c r="O496" i="1"/>
  <c r="Q496" i="1" s="1"/>
  <c r="R496" i="1" s="1"/>
  <c r="O663" i="1"/>
  <c r="Q663" i="1" s="1"/>
  <c r="R663" i="1" s="1"/>
  <c r="O2224" i="1"/>
  <c r="Q2224" i="1" s="1"/>
  <c r="O1516" i="1"/>
  <c r="Q1516" i="1" s="1"/>
  <c r="O733" i="1"/>
  <c r="Q733" i="1" s="1"/>
  <c r="R733" i="1" s="1"/>
  <c r="O971" i="1"/>
  <c r="Q971" i="1" s="1"/>
  <c r="R971" i="1" s="1"/>
  <c r="O322" i="1"/>
  <c r="Q322" i="1" s="1"/>
  <c r="R322" i="1" s="1"/>
  <c r="O2407" i="1"/>
  <c r="Q2407" i="1" s="1"/>
  <c r="R2407" i="1" s="1"/>
  <c r="O2428" i="1"/>
  <c r="Q2428" i="1" s="1"/>
  <c r="O1753" i="1"/>
  <c r="Q1753" i="1" s="1"/>
  <c r="R1753" i="1" s="1"/>
  <c r="O1750" i="1"/>
  <c r="Q1750" i="1" s="1"/>
  <c r="R1750" i="1" s="1"/>
  <c r="O879" i="1"/>
  <c r="Q879" i="1" s="1"/>
  <c r="O1062" i="1"/>
  <c r="Q1062" i="1" s="1"/>
  <c r="O1506" i="1"/>
  <c r="Q1506" i="1" s="1"/>
  <c r="O1060" i="1"/>
  <c r="Q1060" i="1" s="1"/>
  <c r="R1060" i="1" s="1"/>
  <c r="O27" i="1"/>
  <c r="Q27" i="1" s="1"/>
  <c r="R27" i="1" s="1"/>
  <c r="O2217" i="1"/>
  <c r="Q2217" i="1" s="1"/>
  <c r="R2217" i="1" s="1"/>
  <c r="O2696" i="1"/>
  <c r="Q2696" i="1" s="1"/>
  <c r="R2696" i="1" s="1"/>
  <c r="O1998" i="1"/>
  <c r="Q1998" i="1" s="1"/>
  <c r="R1998" i="1" s="1"/>
  <c r="O1058" i="1"/>
  <c r="Q1058" i="1" s="1"/>
  <c r="R1058" i="1" s="1"/>
  <c r="O1896" i="1"/>
  <c r="Q1896" i="1" s="1"/>
  <c r="R1896" i="1" s="1"/>
  <c r="O543" i="1"/>
  <c r="Q543" i="1" s="1"/>
  <c r="R543" i="1" s="1"/>
  <c r="O1744" i="1"/>
  <c r="Q1744" i="1" s="1"/>
  <c r="R1744" i="1" s="1"/>
  <c r="O961" i="1"/>
  <c r="Q961" i="1" s="1"/>
  <c r="R961" i="1" s="1"/>
  <c r="O1618" i="1"/>
  <c r="Q1618" i="1" s="1"/>
  <c r="O1501" i="1"/>
  <c r="Q1501" i="1" s="1"/>
  <c r="R1501" i="1" s="1"/>
  <c r="O2561" i="1"/>
  <c r="Q2561" i="1" s="1"/>
  <c r="O2454" i="1"/>
  <c r="Q2454" i="1" s="1"/>
  <c r="O2693" i="1"/>
  <c r="Q2693" i="1" s="1"/>
  <c r="O1054" i="1"/>
  <c r="Q1054" i="1" s="1"/>
  <c r="R1054" i="1" s="1"/>
  <c r="O444" i="1"/>
  <c r="Q444" i="1" s="1"/>
  <c r="R444" i="1" s="1"/>
  <c r="O1248" i="1"/>
  <c r="Q1248" i="1" s="1"/>
  <c r="R1248" i="1" s="1"/>
  <c r="O2404" i="1"/>
  <c r="Q2404" i="1" s="1"/>
  <c r="R2404" i="1" s="1"/>
  <c r="O383" i="1"/>
  <c r="Q383" i="1" s="1"/>
  <c r="R383" i="1" s="1"/>
  <c r="O2403" i="1"/>
  <c r="Q2403" i="1" s="1"/>
  <c r="R2403" i="1" s="1"/>
  <c r="O26" i="1"/>
  <c r="Q26" i="1" s="1"/>
  <c r="R26" i="1" s="1"/>
  <c r="O1840" i="1"/>
  <c r="Q1840" i="1" s="1"/>
  <c r="R1840" i="1" s="1"/>
  <c r="O2629" i="1"/>
  <c r="Q2629" i="1" s="1"/>
  <c r="O952" i="1"/>
  <c r="Q952" i="1" s="1"/>
  <c r="R952" i="1" s="1"/>
  <c r="O236" i="1"/>
  <c r="Q236" i="1" s="1"/>
  <c r="O45" i="1"/>
  <c r="Q45" i="1" s="1"/>
  <c r="R45" i="1" s="1"/>
  <c r="O376" i="1"/>
  <c r="Q376" i="1" s="1"/>
  <c r="R376" i="1" s="1"/>
  <c r="O2733" i="1"/>
  <c r="Q2733" i="1" s="1"/>
  <c r="R2733" i="1" s="1"/>
  <c r="O948" i="1"/>
  <c r="Q948" i="1" s="1"/>
  <c r="O78" i="1"/>
  <c r="Q78" i="1" s="1"/>
  <c r="R78" i="1" s="1"/>
  <c r="O2356" i="1"/>
  <c r="Q2356" i="1" s="1"/>
  <c r="O1237" i="1"/>
  <c r="Q1237" i="1" s="1"/>
  <c r="O947" i="1"/>
  <c r="Q947" i="1" s="1"/>
  <c r="O2715" i="1"/>
  <c r="Q2715" i="1" s="1"/>
  <c r="O1234" i="1"/>
  <c r="Q1234" i="1" s="1"/>
  <c r="R1234" i="1" s="1"/>
  <c r="O2201" i="1"/>
  <c r="Q2201" i="1" s="1"/>
  <c r="O56" i="1"/>
  <c r="Q56" i="1" s="1"/>
  <c r="O1890" i="1"/>
  <c r="Q1890" i="1" s="1"/>
  <c r="O24" i="1"/>
  <c r="Q24" i="1" s="1"/>
  <c r="O55" i="1"/>
  <c r="Q55" i="1" s="1"/>
  <c r="O431" i="1"/>
  <c r="Q431" i="1" s="1"/>
  <c r="R431" i="1" s="1"/>
  <c r="O1420" i="1"/>
  <c r="Q1420" i="1" s="1"/>
  <c r="O705" i="1"/>
  <c r="Q705" i="1" s="1"/>
  <c r="R705" i="1" s="1"/>
  <c r="O1034" i="1"/>
  <c r="Q1034" i="1" s="1"/>
  <c r="O477" i="1"/>
  <c r="Q477" i="1" s="1"/>
  <c r="O703" i="1"/>
  <c r="Q703" i="1" s="1"/>
  <c r="O939" i="1"/>
  <c r="Q939" i="1" s="1"/>
  <c r="O1886" i="1"/>
  <c r="Q1886" i="1" s="1"/>
  <c r="R1886" i="1" s="1"/>
  <c r="O1980" i="1"/>
  <c r="Q1980" i="1" s="1"/>
  <c r="R1980" i="1" s="1"/>
  <c r="O1885" i="1"/>
  <c r="Q1885" i="1" s="1"/>
  <c r="R1885" i="1" s="1"/>
  <c r="O368" i="1"/>
  <c r="Q368" i="1" s="1"/>
  <c r="AA100" i="1" l="1"/>
  <c r="AA2812" i="1"/>
  <c r="AA2517" i="1"/>
  <c r="AA1323" i="1"/>
  <c r="AA211" i="1"/>
  <c r="AA241" i="1"/>
  <c r="AA1772" i="1"/>
  <c r="AA2542" i="1"/>
  <c r="AA86" i="1"/>
  <c r="AA182" i="1"/>
  <c r="AA212" i="1"/>
  <c r="AA2720" i="1"/>
  <c r="AA2801" i="1"/>
  <c r="AA877" i="1"/>
  <c r="AA497" i="1"/>
  <c r="AA2556" i="1"/>
  <c r="AA2707" i="1"/>
  <c r="AA2742" i="1"/>
  <c r="AA2069" i="1"/>
  <c r="AA1701" i="1"/>
  <c r="AA2100" i="1"/>
  <c r="AA1706" i="1"/>
  <c r="AA1054" i="1"/>
  <c r="R105" i="1"/>
  <c r="R488" i="1"/>
  <c r="R2114" i="1"/>
  <c r="AA1958" i="1"/>
  <c r="AA2638" i="1"/>
  <c r="AA2798" i="1"/>
  <c r="O1732" i="1"/>
  <c r="Q1732" i="1" s="1"/>
  <c r="R1732" i="1" s="1"/>
  <c r="R1064" i="1"/>
  <c r="R1190" i="1"/>
  <c r="R367" i="1"/>
  <c r="X2628" i="1"/>
  <c r="X2326" i="1"/>
  <c r="X254" i="1"/>
  <c r="X2771" i="1"/>
  <c r="X305" i="1"/>
  <c r="X356" i="1"/>
  <c r="X1041" i="1"/>
  <c r="X995" i="1"/>
  <c r="X1692" i="1"/>
  <c r="X1802" i="1"/>
  <c r="X1222" i="1"/>
  <c r="O2577" i="1"/>
  <c r="Q2577" i="1" s="1"/>
  <c r="AA2577" i="1"/>
  <c r="AA2165" i="1"/>
  <c r="X1231" i="1"/>
  <c r="X2074" i="1"/>
  <c r="X2479" i="1"/>
  <c r="X2609" i="1"/>
  <c r="AA2449" i="1"/>
  <c r="X1739" i="1"/>
  <c r="X822" i="1"/>
  <c r="X2659" i="1"/>
  <c r="AA469" i="1"/>
  <c r="AA597" i="1"/>
  <c r="Y1258" i="1"/>
  <c r="X1258" i="1"/>
  <c r="Y1538" i="1"/>
  <c r="AA1538" i="1" s="1"/>
  <c r="X1538" i="1"/>
  <c r="AA2354" i="1"/>
  <c r="Y2433" i="1"/>
  <c r="AA2433" i="1" s="1"/>
  <c r="X2433" i="1"/>
  <c r="Y186" i="1"/>
  <c r="X186" i="1"/>
  <c r="Y2676" i="1"/>
  <c r="AA2676" i="1" s="1"/>
  <c r="X2676" i="1"/>
  <c r="AA2122" i="1"/>
  <c r="Y1394" i="1"/>
  <c r="AA1394" i="1" s="1"/>
  <c r="X1394" i="1"/>
  <c r="Y685" i="1"/>
  <c r="X685" i="1"/>
  <c r="Y2795" i="1"/>
  <c r="X2795" i="1"/>
  <c r="Y1960" i="1"/>
  <c r="AA1960" i="1" s="1"/>
  <c r="X1960" i="1"/>
  <c r="Y1420" i="1"/>
  <c r="AA1420" i="1" s="1"/>
  <c r="X1420" i="1"/>
  <c r="Y2615" i="1"/>
  <c r="X2615" i="1"/>
  <c r="Y1358" i="1"/>
  <c r="X1358" i="1"/>
  <c r="Y1160" i="1"/>
  <c r="X1160" i="1"/>
  <c r="Y2168" i="1"/>
  <c r="AA2168" i="1" s="1"/>
  <c r="X2168" i="1"/>
  <c r="Y904" i="1"/>
  <c r="X904" i="1"/>
  <c r="Y459" i="1"/>
  <c r="X459" i="1"/>
  <c r="Y396" i="1"/>
  <c r="AA396" i="1" s="1"/>
  <c r="X396" i="1"/>
  <c r="AA2129" i="1"/>
  <c r="Y694" i="1"/>
  <c r="AA694" i="1" s="1"/>
  <c r="X694" i="1"/>
  <c r="Y311" i="1"/>
  <c r="X311" i="1"/>
  <c r="Y367" i="1"/>
  <c r="X367" i="1"/>
  <c r="Y1695" i="1"/>
  <c r="X1695" i="1"/>
  <c r="Y2549" i="1"/>
  <c r="AA2549" i="1" s="1"/>
  <c r="X2549" i="1"/>
  <c r="Y699" i="1"/>
  <c r="X699" i="1"/>
  <c r="Y1120" i="1"/>
  <c r="X1120" i="1"/>
  <c r="Y139" i="1"/>
  <c r="X139" i="1"/>
  <c r="Y2585" i="1"/>
  <c r="AA2585" i="1" s="1"/>
  <c r="X2585" i="1"/>
  <c r="Y2580" i="1"/>
  <c r="X2580" i="1"/>
  <c r="Y1813" i="1"/>
  <c r="AA1813" i="1" s="1"/>
  <c r="X1813" i="1"/>
  <c r="Y1331" i="1"/>
  <c r="X1331" i="1"/>
  <c r="Y1817" i="1"/>
  <c r="AA1817" i="1" s="1"/>
  <c r="X1817" i="1"/>
  <c r="Y210" i="1"/>
  <c r="X210" i="1"/>
  <c r="Y84" i="1"/>
  <c r="X84" i="1"/>
  <c r="Y1472" i="1"/>
  <c r="X1472" i="1"/>
  <c r="Y2317" i="1"/>
  <c r="X2317" i="1"/>
  <c r="Y1787" i="1"/>
  <c r="X1787" i="1"/>
  <c r="Y462" i="1"/>
  <c r="X462" i="1"/>
  <c r="Y2187" i="1"/>
  <c r="X2187" i="1"/>
  <c r="Y623" i="1"/>
  <c r="X623" i="1"/>
  <c r="Y1316" i="1"/>
  <c r="X1316" i="1"/>
  <c r="Y291" i="1"/>
  <c r="X291" i="1"/>
  <c r="Y2420" i="1"/>
  <c r="X2420" i="1"/>
  <c r="Y1563" i="1"/>
  <c r="AA1563" i="1" s="1"/>
  <c r="X1563" i="1"/>
  <c r="Y404" i="1"/>
  <c r="X404" i="1"/>
  <c r="Y2389" i="1"/>
  <c r="X2389" i="1"/>
  <c r="Y2192" i="1"/>
  <c r="AA2192" i="1" s="1"/>
  <c r="X2192" i="1"/>
  <c r="Y1461" i="1"/>
  <c r="AA1461" i="1" s="1"/>
  <c r="X1461" i="1"/>
  <c r="Y1885" i="1"/>
  <c r="X1885" i="1"/>
  <c r="Y435" i="1"/>
  <c r="X435" i="1"/>
  <c r="Y2745" i="1"/>
  <c r="X2745" i="1"/>
  <c r="Y847" i="1"/>
  <c r="AA847" i="1" s="1"/>
  <c r="X847" i="1"/>
  <c r="Y1349" i="1"/>
  <c r="X1349" i="1"/>
  <c r="Y1139" i="1"/>
  <c r="X1139" i="1"/>
  <c r="Y2450" i="1"/>
  <c r="AA2450" i="1" s="1"/>
  <c r="X2450" i="1"/>
  <c r="Y863" i="1"/>
  <c r="AA863" i="1" s="1"/>
  <c r="X863" i="1"/>
  <c r="Y2631" i="1"/>
  <c r="AA2631" i="1" s="1"/>
  <c r="X2631" i="1"/>
  <c r="Y416" i="1"/>
  <c r="X416" i="1"/>
  <c r="Y2596" i="1"/>
  <c r="X2596" i="1"/>
  <c r="Y2327" i="1"/>
  <c r="AA2327" i="1" s="1"/>
  <c r="X2327" i="1"/>
  <c r="Y493" i="1"/>
  <c r="X493" i="1"/>
  <c r="Y2459" i="1"/>
  <c r="X2459" i="1"/>
  <c r="Y2118" i="1"/>
  <c r="X2118" i="1"/>
  <c r="Y2754" i="1"/>
  <c r="X2754" i="1"/>
  <c r="Y1264" i="1"/>
  <c r="X1264" i="1"/>
  <c r="Y667" i="1"/>
  <c r="X667" i="1"/>
  <c r="Y390" i="1"/>
  <c r="X390" i="1"/>
  <c r="Y500" i="1"/>
  <c r="AA500" i="1" s="1"/>
  <c r="X500" i="1"/>
  <c r="Y1272" i="1"/>
  <c r="X1272" i="1"/>
  <c r="Y2608" i="1"/>
  <c r="X2608" i="1"/>
  <c r="Y2465" i="1"/>
  <c r="X2465" i="1"/>
  <c r="Y456" i="1"/>
  <c r="AA456" i="1" s="1"/>
  <c r="X456" i="1"/>
  <c r="Y2645" i="1"/>
  <c r="X2645" i="1"/>
  <c r="Y755" i="1"/>
  <c r="X755" i="1"/>
  <c r="Y1286" i="1"/>
  <c r="X1286" i="1"/>
  <c r="Y2573" i="1"/>
  <c r="AA2573" i="1" s="1"/>
  <c r="X2573" i="1"/>
  <c r="Y248" i="1"/>
  <c r="X248" i="1"/>
  <c r="Y1664" i="1"/>
  <c r="X1664" i="1"/>
  <c r="Y2472" i="1"/>
  <c r="X2472" i="1"/>
  <c r="Y1436" i="1"/>
  <c r="AA1436" i="1" s="1"/>
  <c r="X1436" i="1"/>
  <c r="Y2825" i="1"/>
  <c r="X2825" i="1"/>
  <c r="Y1206" i="1"/>
  <c r="AA1206" i="1" s="1"/>
  <c r="X1206" i="1"/>
  <c r="Y267" i="1"/>
  <c r="X267" i="1"/>
  <c r="Y2244" i="1"/>
  <c r="X2244" i="1"/>
  <c r="Y2514" i="1"/>
  <c r="AA2514" i="1" s="1"/>
  <c r="X2514" i="1"/>
  <c r="Y1019" i="1"/>
  <c r="X1019" i="1"/>
  <c r="Y578" i="1"/>
  <c r="X578" i="1"/>
  <c r="Y2444" i="1"/>
  <c r="AA2444" i="1" s="1"/>
  <c r="X2444" i="1"/>
  <c r="Y269" i="1"/>
  <c r="X269" i="1"/>
  <c r="Y478" i="1"/>
  <c r="X478" i="1"/>
  <c r="Y270" i="1"/>
  <c r="X270" i="1"/>
  <c r="Y707" i="1"/>
  <c r="AA707" i="1" s="1"/>
  <c r="X707" i="1"/>
  <c r="Y708" i="1"/>
  <c r="X708" i="1"/>
  <c r="O2575" i="1"/>
  <c r="Q2575" i="1" s="1"/>
  <c r="R2575" i="1" s="1"/>
  <c r="AA2575" i="1"/>
  <c r="AA2118" i="1"/>
  <c r="Y296" i="1"/>
  <c r="X296" i="1"/>
  <c r="AA601" i="1"/>
  <c r="O2210" i="1"/>
  <c r="Q2210" i="1" s="1"/>
  <c r="R2210" i="1" s="1"/>
  <c r="Y132" i="1"/>
  <c r="X132" i="1"/>
  <c r="Y1375" i="1"/>
  <c r="AA1375" i="1" s="1"/>
  <c r="X1375" i="1"/>
  <c r="Y801" i="1"/>
  <c r="AA801" i="1" s="1"/>
  <c r="X801" i="1"/>
  <c r="Y2265" i="1"/>
  <c r="X2265" i="1"/>
  <c r="Y2695" i="1"/>
  <c r="AA2695" i="1" s="1"/>
  <c r="X2695" i="1"/>
  <c r="Y133" i="1"/>
  <c r="X133" i="1"/>
  <c r="Y805" i="1"/>
  <c r="AA805" i="1" s="1"/>
  <c r="X805" i="1"/>
  <c r="Y65" i="1"/>
  <c r="X65" i="1"/>
  <c r="Y1179" i="1"/>
  <c r="X1179" i="1"/>
  <c r="Y508" i="1"/>
  <c r="X508" i="1"/>
  <c r="Y2289" i="1"/>
  <c r="AA2289" i="1" s="1"/>
  <c r="X2289" i="1"/>
  <c r="Y464" i="1"/>
  <c r="X464" i="1"/>
  <c r="Y454" i="1"/>
  <c r="AA454" i="1" s="1"/>
  <c r="X454" i="1"/>
  <c r="Y221" i="1"/>
  <c r="AA221" i="1" s="1"/>
  <c r="X221" i="1"/>
  <c r="Y1197" i="1"/>
  <c r="AA1197" i="1" s="1"/>
  <c r="X1197" i="1"/>
  <c r="Y1917" i="1"/>
  <c r="X1917" i="1"/>
  <c r="Y2417" i="1"/>
  <c r="AA2417" i="1" s="1"/>
  <c r="X2417" i="1"/>
  <c r="Y72" i="1"/>
  <c r="AA72" i="1" s="1"/>
  <c r="X72" i="1"/>
  <c r="Y251" i="1"/>
  <c r="AA251" i="1" s="1"/>
  <c r="X251" i="1"/>
  <c r="Y542" i="1"/>
  <c r="X542" i="1"/>
  <c r="R1387" i="1"/>
  <c r="R2120" i="1"/>
  <c r="R1554" i="1"/>
  <c r="X341" i="1"/>
  <c r="X445" i="1"/>
  <c r="X1490" i="1"/>
  <c r="X2747" i="1"/>
  <c r="X1092" i="1"/>
  <c r="X1975" i="1"/>
  <c r="X1704" i="1"/>
  <c r="X94" i="1"/>
  <c r="X1776" i="1"/>
  <c r="X312" i="1"/>
  <c r="X2035" i="1"/>
  <c r="X1309" i="1"/>
  <c r="Y167" i="1"/>
  <c r="X167" i="1"/>
  <c r="Y2121" i="1"/>
  <c r="X2121" i="1"/>
  <c r="Y2203" i="1"/>
  <c r="X2203" i="1"/>
  <c r="Y1829" i="1"/>
  <c r="AA1829" i="1" s="1"/>
  <c r="X1829" i="1"/>
  <c r="Y1066" i="1"/>
  <c r="X1066" i="1"/>
  <c r="Y1417" i="1"/>
  <c r="X1417" i="1"/>
  <c r="Y917" i="1"/>
  <c r="X917" i="1"/>
  <c r="Y1245" i="1"/>
  <c r="AA1245" i="1" s="1"/>
  <c r="X1245" i="1"/>
  <c r="Y1842" i="1"/>
  <c r="X1842" i="1"/>
  <c r="Y1622" i="1"/>
  <c r="X1622" i="1"/>
  <c r="Y90" i="1"/>
  <c r="X90" i="1"/>
  <c r="Y143" i="1"/>
  <c r="X143" i="1"/>
  <c r="Y985" i="1"/>
  <c r="X985" i="1"/>
  <c r="Y2464" i="1"/>
  <c r="X2464" i="1"/>
  <c r="Y2661" i="1"/>
  <c r="X2661" i="1"/>
  <c r="Y208" i="1"/>
  <c r="AA208" i="1" s="1"/>
  <c r="X208" i="1"/>
  <c r="R1822" i="1"/>
  <c r="R2771" i="1"/>
  <c r="R337" i="1"/>
  <c r="R1420" i="1"/>
  <c r="O860" i="1"/>
  <c r="Q860" i="1" s="1"/>
  <c r="R860" i="1" s="1"/>
  <c r="R2824" i="1"/>
  <c r="R906" i="1"/>
  <c r="R356" i="1"/>
  <c r="R2074" i="1"/>
  <c r="R72" i="1"/>
  <c r="R1331" i="1"/>
  <c r="X1250" i="1"/>
  <c r="X237" i="1"/>
  <c r="X1779" i="1"/>
  <c r="X2579" i="1"/>
  <c r="X2032" i="1"/>
  <c r="X1441" i="1"/>
  <c r="AA2571" i="1"/>
  <c r="X1152" i="1"/>
  <c r="X1115" i="1"/>
  <c r="X1446" i="1"/>
  <c r="AA2218" i="1"/>
  <c r="AA183" i="1"/>
  <c r="R210" i="1"/>
  <c r="AA813" i="1"/>
  <c r="AA909" i="1"/>
  <c r="AA973" i="1"/>
  <c r="AA478" i="1"/>
  <c r="AA510" i="1"/>
  <c r="AA958" i="1"/>
  <c r="AA1482" i="1"/>
  <c r="R2178" i="1"/>
  <c r="R2608" i="1"/>
  <c r="R1778" i="1"/>
  <c r="R248" i="1"/>
  <c r="R180" i="1"/>
  <c r="R1522" i="1"/>
  <c r="R1994" i="1"/>
  <c r="R2119" i="1"/>
  <c r="R1917" i="1"/>
  <c r="R1019" i="1"/>
  <c r="R2444" i="1"/>
  <c r="R1207" i="1"/>
  <c r="R953" i="1"/>
  <c r="R1309" i="1"/>
  <c r="R959" i="1"/>
  <c r="R1089" i="1"/>
  <c r="R1197" i="1"/>
  <c r="R2479" i="1"/>
  <c r="R522" i="1"/>
  <c r="R1335" i="1"/>
  <c r="R2826" i="1"/>
  <c r="R1974" i="1"/>
  <c r="X867" i="1"/>
  <c r="X258" i="1"/>
  <c r="X451" i="1"/>
  <c r="X994" i="1"/>
  <c r="X943" i="1"/>
  <c r="X770" i="1"/>
  <c r="X689" i="1"/>
  <c r="AA625" i="1"/>
  <c r="AA689" i="1"/>
  <c r="AA1009" i="1"/>
  <c r="AA610" i="1"/>
  <c r="AA962" i="1"/>
  <c r="AA2382" i="1"/>
  <c r="R2231" i="1"/>
  <c r="R1813" i="1"/>
  <c r="R1469" i="1"/>
  <c r="R1431" i="1"/>
  <c r="X39" i="1"/>
  <c r="X2220" i="1"/>
  <c r="X242" i="1"/>
  <c r="X895" i="1"/>
  <c r="X610" i="1"/>
  <c r="X2712" i="1"/>
  <c r="R341" i="1"/>
  <c r="R233" i="1"/>
  <c r="R2295" i="1"/>
  <c r="R1605" i="1"/>
  <c r="R976" i="1"/>
  <c r="R2615" i="1"/>
  <c r="R1298" i="1"/>
  <c r="R1322" i="1"/>
  <c r="R9" i="1"/>
  <c r="R2782" i="1"/>
  <c r="R547" i="1"/>
  <c r="R828" i="1"/>
  <c r="R2032" i="1"/>
  <c r="R1549" i="1"/>
  <c r="R773" i="1"/>
  <c r="X1249" i="1"/>
  <c r="X2719" i="1"/>
  <c r="X881" i="1"/>
  <c r="X1523" i="1"/>
  <c r="X559" i="1"/>
  <c r="X773" i="1"/>
  <c r="X1696" i="1"/>
  <c r="X1868" i="1"/>
  <c r="AA2154" i="1"/>
  <c r="R2472" i="1"/>
  <c r="AA676" i="1"/>
  <c r="AA996" i="1"/>
  <c r="AA1060" i="1"/>
  <c r="AA1092" i="1"/>
  <c r="AA1124" i="1"/>
  <c r="AA1156" i="1"/>
  <c r="AA1188" i="1"/>
  <c r="AA1316" i="1"/>
  <c r="AA1041" i="1"/>
  <c r="R2054" i="1"/>
  <c r="R2272" i="1"/>
  <c r="R1638" i="1"/>
  <c r="R2228" i="1"/>
  <c r="R2637" i="1"/>
  <c r="R48" i="1"/>
  <c r="AA14" i="1"/>
  <c r="R195" i="1"/>
  <c r="AA2321" i="1"/>
  <c r="AA2802" i="1"/>
  <c r="AA869" i="1"/>
  <c r="AA1045" i="1"/>
  <c r="AA1269" i="1"/>
  <c r="AA1621" i="1"/>
  <c r="AA1717" i="1"/>
  <c r="AA845" i="1"/>
  <c r="AA1578" i="1"/>
  <c r="AA1610" i="1"/>
  <c r="AA2026" i="1"/>
  <c r="AA1990" i="1"/>
  <c r="AA1770" i="1"/>
  <c r="AA561" i="1"/>
  <c r="AA866" i="1"/>
  <c r="AA1154" i="1"/>
  <c r="AA1223" i="1"/>
  <c r="AA2126" i="1"/>
  <c r="AA2318" i="1"/>
  <c r="AA23" i="1"/>
  <c r="AA501" i="1"/>
  <c r="AA533" i="1"/>
  <c r="AA486" i="1"/>
  <c r="AA2643" i="1"/>
  <c r="AA505" i="1"/>
  <c r="AA2358" i="1"/>
  <c r="AA2739" i="1"/>
  <c r="AA2771" i="1"/>
  <c r="AA91" i="1"/>
  <c r="AA2620" i="1"/>
  <c r="AA117" i="1"/>
  <c r="AA2133" i="1"/>
  <c r="AA1310" i="1"/>
  <c r="AA2339" i="1"/>
  <c r="AA708" i="1"/>
  <c r="AA740" i="1"/>
  <c r="AA1252" i="1"/>
  <c r="AA1476" i="1"/>
  <c r="AA1604" i="1"/>
  <c r="AA1732" i="1"/>
  <c r="AA1764" i="1"/>
  <c r="AA1796" i="1"/>
  <c r="AA1892" i="1"/>
  <c r="AA1988" i="1"/>
  <c r="AA1169" i="1"/>
  <c r="AA1233" i="1"/>
  <c r="AA1265" i="1"/>
  <c r="AA1297" i="1"/>
  <c r="AA1905" i="1"/>
  <c r="AA2534" i="1"/>
  <c r="AA2598" i="1"/>
  <c r="AA2630" i="1"/>
  <c r="AA2726" i="1"/>
  <c r="AA2084" i="1"/>
  <c r="AA2116" i="1"/>
  <c r="AA2148" i="1"/>
  <c r="AA2276" i="1"/>
  <c r="AA2404" i="1"/>
  <c r="AA2468" i="1"/>
  <c r="AA2564" i="1"/>
  <c r="AA2756" i="1"/>
  <c r="AA2788" i="1"/>
  <c r="AA85" i="1"/>
  <c r="AA1385" i="1"/>
  <c r="AA1417" i="1"/>
  <c r="AA1545" i="1"/>
  <c r="X2150" i="1"/>
  <c r="R2072" i="1"/>
  <c r="R112" i="1"/>
  <c r="R1570" i="1"/>
  <c r="R2653" i="1"/>
  <c r="R642" i="1"/>
  <c r="X1134" i="1"/>
  <c r="X1483" i="1"/>
  <c r="X1599" i="1"/>
  <c r="X954" i="1"/>
  <c r="X2625" i="1"/>
  <c r="X1610" i="1"/>
  <c r="X42" i="1"/>
  <c r="X549" i="1"/>
  <c r="X1057" i="1"/>
  <c r="X2501" i="1"/>
  <c r="X2169" i="1"/>
  <c r="X1863" i="1"/>
  <c r="X1539" i="1"/>
  <c r="X2259" i="1"/>
  <c r="X1343" i="1"/>
  <c r="X1137" i="1"/>
  <c r="X2801" i="1"/>
  <c r="X1994" i="1"/>
  <c r="X2103" i="1"/>
  <c r="X1072" i="1"/>
  <c r="R660" i="1"/>
  <c r="X1727" i="1"/>
  <c r="X1823" i="1"/>
  <c r="X2633" i="1"/>
  <c r="X962" i="1"/>
  <c r="X11" i="1"/>
  <c r="X1064" i="1"/>
  <c r="X1634" i="1"/>
  <c r="X782" i="1"/>
  <c r="X160" i="1"/>
  <c r="X953" i="1"/>
  <c r="X180" i="1"/>
  <c r="X1145" i="1"/>
  <c r="X2597" i="1"/>
  <c r="X798" i="1"/>
  <c r="X46" i="1"/>
  <c r="X2734" i="1"/>
  <c r="X2279" i="1"/>
  <c r="X2540" i="1"/>
  <c r="X1536" i="1"/>
  <c r="X1190" i="1"/>
  <c r="X1298" i="1"/>
  <c r="X337" i="1"/>
  <c r="X1208" i="1"/>
  <c r="X1324" i="1"/>
  <c r="X324" i="1"/>
  <c r="X31" i="1"/>
  <c r="X2007" i="1"/>
  <c r="X2767" i="1"/>
  <c r="X906" i="1"/>
  <c r="X2341" i="1"/>
  <c r="X1662" i="1"/>
  <c r="X1796" i="1"/>
  <c r="X1554" i="1"/>
  <c r="X929" i="1"/>
  <c r="X2363" i="1"/>
  <c r="X239" i="1"/>
  <c r="X2334" i="1"/>
  <c r="X751" i="1"/>
  <c r="X1299" i="1"/>
  <c r="X1373" i="1"/>
  <c r="X1528" i="1"/>
  <c r="X2131" i="1"/>
  <c r="X2083" i="1"/>
  <c r="X533" i="1"/>
  <c r="X1943" i="1"/>
  <c r="X1614" i="1"/>
  <c r="X786" i="1"/>
  <c r="X604" i="1"/>
  <c r="X1172" i="1"/>
  <c r="R1115" i="1"/>
  <c r="R1521" i="1"/>
  <c r="X2654" i="1"/>
  <c r="X96" i="1"/>
  <c r="X381" i="1"/>
  <c r="X1950" i="1"/>
  <c r="X326" i="1"/>
  <c r="X1386" i="1"/>
  <c r="X2502" i="1"/>
  <c r="R1324" i="1"/>
  <c r="X1479" i="1"/>
  <c r="X1363" i="1"/>
  <c r="X2457" i="1"/>
  <c r="X660" i="1"/>
  <c r="X2120" i="1"/>
  <c r="X2431" i="1"/>
  <c r="X5" i="1"/>
  <c r="X1135" i="1"/>
  <c r="X2207" i="1"/>
  <c r="X1605" i="1"/>
  <c r="X1617" i="1"/>
  <c r="X2494" i="1"/>
  <c r="X1749" i="1"/>
  <c r="X1387" i="1"/>
  <c r="X1267" i="1"/>
  <c r="X4" i="1"/>
  <c r="X2824" i="1"/>
  <c r="X1284" i="1"/>
  <c r="X333" i="1"/>
  <c r="X1541" i="1"/>
  <c r="X2784" i="1"/>
  <c r="X2084" i="1"/>
  <c r="X1676" i="1"/>
  <c r="X956" i="1"/>
  <c r="X1133" i="1"/>
  <c r="X2752" i="1"/>
  <c r="X2587" i="1"/>
  <c r="X1731" i="1"/>
  <c r="R874" i="1"/>
  <c r="X2369" i="1"/>
  <c r="R2161" i="1"/>
  <c r="X439" i="1"/>
  <c r="X1680" i="1"/>
  <c r="R1175" i="1"/>
  <c r="R1406" i="1"/>
  <c r="R1556" i="1"/>
  <c r="X2056" i="1"/>
  <c r="AA1737" i="1"/>
  <c r="R2747" i="1"/>
  <c r="R1693" i="1"/>
  <c r="R1222" i="1"/>
  <c r="R847" i="1"/>
  <c r="X2319" i="1"/>
  <c r="X655" i="1"/>
  <c r="R1846" i="1"/>
  <c r="X2613" i="1"/>
  <c r="R2568" i="1"/>
  <c r="R1529" i="1"/>
  <c r="R1680" i="1"/>
  <c r="R721" i="1"/>
  <c r="R674" i="1"/>
  <c r="R575" i="1"/>
  <c r="X1709" i="1"/>
  <c r="X1153" i="1"/>
  <c r="X2157" i="1"/>
  <c r="X1385" i="1"/>
  <c r="X1660" i="1"/>
  <c r="X2690" i="1"/>
  <c r="X1574" i="1"/>
  <c r="X934" i="1"/>
  <c r="X2804" i="1"/>
  <c r="X639" i="1"/>
  <c r="X739" i="1"/>
  <c r="X750" i="1"/>
  <c r="R686" i="1"/>
  <c r="AA2149" i="1"/>
  <c r="R1434" i="1"/>
  <c r="R2082" i="1"/>
  <c r="AA2309" i="1"/>
  <c r="AA2341" i="1"/>
  <c r="AA2373" i="1"/>
  <c r="R1673" i="1"/>
  <c r="R1015" i="1"/>
  <c r="AA2533" i="1"/>
  <c r="AA2565" i="1"/>
  <c r="AA2597" i="1"/>
  <c r="AA2693" i="1"/>
  <c r="R586" i="1"/>
  <c r="R2658" i="1"/>
  <c r="R970" i="1"/>
  <c r="X2373" i="1"/>
  <c r="X816" i="1"/>
  <c r="X2076" i="1"/>
  <c r="X2027" i="1"/>
  <c r="X2446" i="1"/>
  <c r="X1243" i="1"/>
  <c r="X1648" i="1"/>
  <c r="X2516" i="1"/>
  <c r="X1693" i="1"/>
  <c r="X1029" i="1"/>
  <c r="X841" i="1"/>
  <c r="AA2606" i="1"/>
  <c r="AA52" i="1"/>
  <c r="R846" i="1"/>
  <c r="R897" i="1"/>
  <c r="R999" i="1"/>
  <c r="X1033" i="1"/>
  <c r="X2357" i="1"/>
  <c r="X26" i="1"/>
  <c r="X1248" i="1"/>
  <c r="X631" i="1"/>
  <c r="X2255" i="1"/>
  <c r="X2213" i="1"/>
  <c r="X365" i="1"/>
  <c r="X1698" i="1"/>
  <c r="AA1489" i="1"/>
  <c r="X720" i="1"/>
  <c r="X2230" i="1"/>
  <c r="X819" i="1"/>
  <c r="X1927" i="1"/>
  <c r="X2623" i="1"/>
  <c r="X2161" i="1"/>
  <c r="X1916" i="1"/>
  <c r="AA1994" i="1"/>
  <c r="R1508" i="1"/>
  <c r="R1161" i="1"/>
  <c r="R388" i="1"/>
  <c r="R1391" i="1"/>
  <c r="R885" i="1"/>
  <c r="R1074" i="1"/>
  <c r="R890" i="1"/>
  <c r="O2536" i="1"/>
  <c r="Q2536" i="1" s="1"/>
  <c r="R2536" i="1" s="1"/>
  <c r="R1121" i="1"/>
  <c r="R2512" i="1"/>
  <c r="O1396" i="1"/>
  <c r="Q1396" i="1" s="1"/>
  <c r="R1396" i="1" s="1"/>
  <c r="X1204" i="1"/>
  <c r="X1702" i="1"/>
  <c r="X1121" i="1"/>
  <c r="X1103" i="1"/>
  <c r="X1806" i="1"/>
  <c r="X1933" i="1"/>
  <c r="X2822" i="1"/>
  <c r="X2821" i="1"/>
  <c r="X2453" i="1"/>
  <c r="X1910" i="1"/>
  <c r="X1320" i="1"/>
  <c r="X2414" i="1"/>
  <c r="AA785" i="1"/>
  <c r="AA817" i="1"/>
  <c r="AA849" i="1"/>
  <c r="X2788" i="1"/>
  <c r="X34" i="1"/>
  <c r="AA2053" i="1"/>
  <c r="X2153" i="1"/>
  <c r="R1580" i="1"/>
  <c r="R2613" i="1"/>
  <c r="R2251" i="1"/>
  <c r="O800" i="1"/>
  <c r="Q800" i="1" s="1"/>
  <c r="R800" i="1" s="1"/>
  <c r="R605" i="1"/>
  <c r="R1542" i="1"/>
  <c r="X83" i="1"/>
  <c r="X1491" i="1"/>
  <c r="X646" i="1"/>
  <c r="X654" i="1"/>
  <c r="X2805" i="1"/>
  <c r="X2251" i="1"/>
  <c r="X497" i="1"/>
  <c r="X394" i="1"/>
  <c r="X2390" i="1"/>
  <c r="X1200" i="1"/>
  <c r="X820" i="1"/>
  <c r="X2091" i="1"/>
  <c r="X2682" i="1"/>
  <c r="X1473" i="1"/>
  <c r="AA714" i="1"/>
  <c r="R2056" i="1"/>
  <c r="R1346" i="1"/>
  <c r="X1037" i="1"/>
  <c r="X2803" i="1"/>
  <c r="X1691" i="1"/>
  <c r="X476" i="1"/>
  <c r="X1326" i="1"/>
  <c r="X177" i="1"/>
  <c r="X2291" i="1"/>
  <c r="X1458" i="1"/>
  <c r="X1070" i="1"/>
  <c r="X2189" i="1"/>
  <c r="R2594" i="1"/>
  <c r="R325" i="1"/>
  <c r="R334" i="1"/>
  <c r="X1722" i="1"/>
  <c r="X116" i="1"/>
  <c r="X2264" i="1"/>
  <c r="X1510" i="1"/>
  <c r="X1597" i="1"/>
  <c r="X1419" i="1"/>
  <c r="X1011" i="1"/>
  <c r="X2793" i="1"/>
  <c r="X2605" i="1"/>
  <c r="X1423" i="1"/>
  <c r="X2703" i="1"/>
  <c r="X199" i="1"/>
  <c r="X624" i="1"/>
  <c r="R595" i="1"/>
  <c r="X642" i="1"/>
  <c r="AA1445" i="1"/>
  <c r="X1725" i="1"/>
  <c r="X414" i="1"/>
  <c r="X1481" i="1"/>
  <c r="AA645" i="1"/>
  <c r="AA677" i="1"/>
  <c r="AA933" i="1"/>
  <c r="AA244" i="1"/>
  <c r="Y479" i="1"/>
  <c r="AA259" i="1" s="1"/>
  <c r="AA583" i="1"/>
  <c r="Y1839" i="1"/>
  <c r="AA967" i="1"/>
  <c r="Y873" i="1"/>
  <c r="AA1063" i="1"/>
  <c r="Y1850" i="1"/>
  <c r="AA1078" i="1" s="1"/>
  <c r="AA1095" i="1"/>
  <c r="Y1259" i="1"/>
  <c r="Y2532" i="1"/>
  <c r="AA2532" i="1" s="1"/>
  <c r="AA652" i="1"/>
  <c r="Y2105" i="1"/>
  <c r="AA2105" i="1" s="1"/>
  <c r="AA684" i="1"/>
  <c r="Y2155" i="1"/>
  <c r="AA699" i="1" s="1"/>
  <c r="AA716" i="1"/>
  <c r="Y1052" i="1"/>
  <c r="AA731" i="1" s="1"/>
  <c r="Y544" i="1"/>
  <c r="AA544" i="1" s="1"/>
  <c r="AA972" i="1"/>
  <c r="Y1502" i="1"/>
  <c r="AA1004" i="1"/>
  <c r="Y728" i="1"/>
  <c r="AA1587" i="1"/>
  <c r="Y1276" i="1"/>
  <c r="AA1811" i="1"/>
  <c r="Y1418" i="1"/>
  <c r="AA1843" i="1"/>
  <c r="Y2544" i="1"/>
  <c r="AA1875" i="1"/>
  <c r="Y1422" i="1"/>
  <c r="AA1890" i="1" s="1"/>
  <c r="AA2291" i="1"/>
  <c r="Y1439" i="1"/>
  <c r="AA2306" i="1" s="1"/>
  <c r="AA1592" i="1"/>
  <c r="Y2374" i="1"/>
  <c r="AA1607" i="1" s="1"/>
  <c r="AA1624" i="1"/>
  <c r="Y558" i="1"/>
  <c r="Y922" i="1"/>
  <c r="AA2183" i="1" s="1"/>
  <c r="AA2296" i="1"/>
  <c r="Y622" i="1"/>
  <c r="AA2311" i="1" s="1"/>
  <c r="Y764" i="1"/>
  <c r="AA2456" i="1"/>
  <c r="Y153" i="1"/>
  <c r="AA2520" i="1"/>
  <c r="Y1807" i="1"/>
  <c r="AA2552" i="1"/>
  <c r="Y2622" i="1"/>
  <c r="AA2622" i="1" s="1"/>
  <c r="AA2491" i="1"/>
  <c r="Y769" i="1"/>
  <c r="AA2506" i="1" s="1"/>
  <c r="AA2523" i="1"/>
  <c r="Y432" i="1"/>
  <c r="AA2587" i="1"/>
  <c r="Y2814" i="1"/>
  <c r="AA2602" i="1" s="1"/>
  <c r="AA2811" i="1"/>
  <c r="Y1027" i="1"/>
  <c r="AA2826" i="1" s="1"/>
  <c r="Y1584" i="1"/>
  <c r="AA1584" i="1" s="1"/>
  <c r="AA2640" i="1"/>
  <c r="Y405" i="1"/>
  <c r="AA405" i="1" s="1"/>
  <c r="AA2704" i="1"/>
  <c r="Y2305" i="1"/>
  <c r="AA2719" i="1" s="1"/>
  <c r="AA2736" i="1"/>
  <c r="Y2392" i="1"/>
  <c r="AA2392" i="1" s="1"/>
  <c r="AA2800" i="1"/>
  <c r="Y1463" i="1"/>
  <c r="Y38" i="1"/>
  <c r="AA120" i="1"/>
  <c r="Y2815" i="1"/>
  <c r="AA184" i="1"/>
  <c r="Y588" i="1"/>
  <c r="AA588" i="1" s="1"/>
  <c r="AA216" i="1"/>
  <c r="Y2147" i="1"/>
  <c r="AA2169" i="1"/>
  <c r="Y1198" i="1"/>
  <c r="AA2201" i="1"/>
  <c r="Y2079" i="1"/>
  <c r="AA2216" i="1" s="1"/>
  <c r="AA2233" i="1"/>
  <c r="Y1797" i="1"/>
  <c r="AA1797" i="1" s="1"/>
  <c r="AA2265" i="1"/>
  <c r="Y832" i="1"/>
  <c r="AA2297" i="1"/>
  <c r="Y2476" i="1"/>
  <c r="AA2361" i="1"/>
  <c r="Y1443" i="1"/>
  <c r="AA2376" i="1" s="1"/>
  <c r="AA2425" i="1"/>
  <c r="Y1108" i="1"/>
  <c r="AA1108" i="1" s="1"/>
  <c r="AA2457" i="1"/>
  <c r="Y2713" i="1"/>
  <c r="AA2713" i="1" s="1"/>
  <c r="AA2489" i="1"/>
  <c r="Y1681" i="1"/>
  <c r="AA1681" i="1" s="1"/>
  <c r="AA2553" i="1"/>
  <c r="Y2246" i="1"/>
  <c r="Y2248" i="1"/>
  <c r="AA2248" i="1" s="1"/>
  <c r="Y1457" i="1"/>
  <c r="AA1457" i="1" s="1"/>
  <c r="AA2745" i="1"/>
  <c r="Y1215" i="1"/>
  <c r="AA2777" i="1"/>
  <c r="Y53" i="1"/>
  <c r="AA2792" i="1" s="1"/>
  <c r="AA946" i="1"/>
  <c r="Y1897" i="1"/>
  <c r="AA1897" i="1" s="1"/>
  <c r="Y2563" i="1"/>
  <c r="AA2563" i="1" s="1"/>
  <c r="AA1042" i="1"/>
  <c r="Y1506" i="1"/>
  <c r="AA1074" i="1"/>
  <c r="Y879" i="1"/>
  <c r="AA1089" i="1" s="1"/>
  <c r="AA1106" i="1"/>
  <c r="Y2117" i="1"/>
  <c r="AA2117" i="1" s="1"/>
  <c r="Y603" i="1"/>
  <c r="AA1202" i="1"/>
  <c r="Y1516" i="1"/>
  <c r="AA1516" i="1" s="1"/>
  <c r="AA1266" i="1"/>
  <c r="Y978" i="1"/>
  <c r="AA1281" i="1" s="1"/>
  <c r="AA1298" i="1"/>
  <c r="Y806" i="1"/>
  <c r="AA806" i="1" s="1"/>
  <c r="AA1330" i="1"/>
  <c r="Y1397" i="1"/>
  <c r="AA1397" i="1" s="1"/>
  <c r="Y217" i="1"/>
  <c r="AA217" i="1" s="1"/>
  <c r="Y767" i="1"/>
  <c r="AA2490" i="1"/>
  <c r="Y1682" i="1"/>
  <c r="AA1682" i="1" s="1"/>
  <c r="AA2586" i="1"/>
  <c r="Y837" i="1"/>
  <c r="AA837" i="1" s="1"/>
  <c r="AA2650" i="1"/>
  <c r="Y68" i="1"/>
  <c r="AA68" i="1" s="1"/>
  <c r="AA2810" i="1"/>
  <c r="Y2310" i="1"/>
  <c r="AA2825" i="1" s="1"/>
  <c r="AA34" i="1"/>
  <c r="Y1123" i="1"/>
  <c r="AA1123" i="1" s="1"/>
  <c r="AA186" i="1"/>
  <c r="Y2095" i="1"/>
  <c r="AA2834" i="1"/>
  <c r="AA2836" i="1"/>
  <c r="AA247" i="1"/>
  <c r="Y1127" i="1"/>
  <c r="AA262" i="1" s="1"/>
  <c r="AA248" i="1"/>
  <c r="Y1718" i="1"/>
  <c r="AA263" i="1" s="1"/>
  <c r="X2401" i="1"/>
  <c r="Y2401" i="1"/>
  <c r="X2324" i="1"/>
  <c r="Y2324" i="1"/>
  <c r="X88" i="1"/>
  <c r="Y88" i="1"/>
  <c r="AA927" i="1" s="1"/>
  <c r="X80" i="1"/>
  <c r="Y80" i="1"/>
  <c r="AA80" i="1" s="1"/>
  <c r="AA1136" i="1"/>
  <c r="Y2221" i="1"/>
  <c r="AA1168" i="1"/>
  <c r="Y2758" i="1"/>
  <c r="AA2758" i="1" s="1"/>
  <c r="AA1200" i="1"/>
  <c r="Y2328" i="1"/>
  <c r="AA1328" i="1"/>
  <c r="Y2332" i="1"/>
  <c r="AA2332" i="1" s="1"/>
  <c r="X2102" i="1"/>
  <c r="Y2102" i="1"/>
  <c r="Y2222" i="1"/>
  <c r="AA2222" i="1" s="1"/>
  <c r="Y882" i="1"/>
  <c r="AA1222" i="1" s="1"/>
  <c r="AA1239" i="1"/>
  <c r="Y1165" i="1"/>
  <c r="AA1165" i="1" s="1"/>
  <c r="AA1303" i="1"/>
  <c r="Y807" i="1"/>
  <c r="AA2231" i="1"/>
  <c r="Y2185" i="1"/>
  <c r="AA1468" i="1"/>
  <c r="Y2" i="1"/>
  <c r="AA1483" i="1" s="1"/>
  <c r="AA2204" i="1"/>
  <c r="Y1795" i="1"/>
  <c r="AA2219" i="1" s="1"/>
  <c r="AA2268" i="1"/>
  <c r="Y2510" i="1"/>
  <c r="Y125" i="1"/>
  <c r="AA125" i="1" s="1"/>
  <c r="AA2524" i="1"/>
  <c r="Y2387" i="1"/>
  <c r="AA2539" i="1" s="1"/>
  <c r="X2267" i="1"/>
  <c r="Y2267" i="1"/>
  <c r="AA2267" i="1" s="1"/>
  <c r="X1159" i="1"/>
  <c r="Y1159" i="1"/>
  <c r="AA1159" i="1" s="1"/>
  <c r="AA1309" i="1"/>
  <c r="Y884" i="1"/>
  <c r="AA1437" i="1"/>
  <c r="Y30" i="1"/>
  <c r="AA1452" i="1" s="1"/>
  <c r="AA1501" i="1"/>
  <c r="Y2174" i="1"/>
  <c r="X1526" i="1"/>
  <c r="Y1526" i="1"/>
  <c r="AA1526" i="1" s="1"/>
  <c r="AA1565" i="1"/>
  <c r="Y1858" i="1"/>
  <c r="X2340" i="1"/>
  <c r="Y2340" i="1"/>
  <c r="AA1868" i="1" s="1"/>
  <c r="AA1885" i="1"/>
  <c r="Y998" i="1"/>
  <c r="X1122" i="1"/>
  <c r="Y1122" i="1"/>
  <c r="AA1122" i="1" s="1"/>
  <c r="X44" i="1"/>
  <c r="Y44" i="1"/>
  <c r="AA2580" i="1"/>
  <c r="Y518" i="1"/>
  <c r="AA2595" i="1" s="1"/>
  <c r="AA2612" i="1"/>
  <c r="Y1566" i="1"/>
  <c r="Y2140" i="1"/>
  <c r="AA2140" i="1" s="1"/>
  <c r="AA2708" i="1"/>
  <c r="Y1815" i="1"/>
  <c r="AA2772" i="1"/>
  <c r="Y1575" i="1"/>
  <c r="AA2787" i="1" s="1"/>
  <c r="X2254" i="1"/>
  <c r="Y2254" i="1"/>
  <c r="AA2254" i="1" s="1"/>
  <c r="X129" i="1"/>
  <c r="Y129" i="1"/>
  <c r="AA129" i="1" s="1"/>
  <c r="AA92" i="1"/>
  <c r="Y373" i="1"/>
  <c r="AA2013" i="1"/>
  <c r="Y915" i="1"/>
  <c r="AA2028" i="1" s="1"/>
  <c r="AA2045" i="1"/>
  <c r="Y1426" i="1"/>
  <c r="AA1426" i="1" s="1"/>
  <c r="AA2077" i="1"/>
  <c r="Y397" i="1"/>
  <c r="AA2092" i="1" s="1"/>
  <c r="AA2109" i="1"/>
  <c r="Y1098" i="1"/>
  <c r="AA2124" i="1" s="1"/>
  <c r="X1792" i="1"/>
  <c r="Y1792" i="1"/>
  <c r="AA2156" i="1" s="1"/>
  <c r="AA2205" i="1"/>
  <c r="Y1435" i="1"/>
  <c r="AA2220" i="1" s="1"/>
  <c r="AA2237" i="1"/>
  <c r="Y203" i="1"/>
  <c r="AA203" i="1" s="1"/>
  <c r="AA2269" i="1"/>
  <c r="Y1008" i="1"/>
  <c r="AA2333" i="1"/>
  <c r="Y1104" i="1"/>
  <c r="AA2397" i="1"/>
  <c r="Y1674" i="1"/>
  <c r="AA1674" i="1" s="1"/>
  <c r="X1880" i="1"/>
  <c r="Y1880" i="1"/>
  <c r="AA1880" i="1" s="1"/>
  <c r="X1686" i="1"/>
  <c r="Y1686" i="1"/>
  <c r="AA1686" i="1" s="1"/>
  <c r="AA2621" i="1"/>
  <c r="Y838" i="1"/>
  <c r="AA2636" i="1" s="1"/>
  <c r="AA69" i="1"/>
  <c r="Y13" i="1"/>
  <c r="AA13" i="1" s="1"/>
  <c r="AA438" i="1"/>
  <c r="Y2422" i="1"/>
  <c r="AA2422" i="1" s="1"/>
  <c r="AA938" i="1"/>
  <c r="AA970" i="1"/>
  <c r="AA1002" i="1"/>
  <c r="Y893" i="1"/>
  <c r="AA1581" i="1" s="1"/>
  <c r="Y1407" i="1"/>
  <c r="AA1407" i="1" s="1"/>
  <c r="Y2641" i="1"/>
  <c r="AA1662" i="1"/>
  <c r="Y1860" i="1"/>
  <c r="AA1677" i="1" s="1"/>
  <c r="AA1726" i="1"/>
  <c r="Y678" i="1"/>
  <c r="AA1758" i="1"/>
  <c r="Y2572" i="1"/>
  <c r="AA1773" i="1" s="1"/>
  <c r="AA1790" i="1"/>
  <c r="Y562" i="1"/>
  <c r="Y1781" i="1"/>
  <c r="AA1781" i="1" s="1"/>
  <c r="Y1184" i="1"/>
  <c r="AA1184" i="1" s="1"/>
  <c r="AA1918" i="1"/>
  <c r="Y2288" i="1"/>
  <c r="AA1933" i="1" s="1"/>
  <c r="Y1290" i="1"/>
  <c r="AA1965" i="1" s="1"/>
  <c r="Y1094" i="1"/>
  <c r="AA1094" i="1" s="1"/>
  <c r="Y51" i="1"/>
  <c r="AA51" i="1" s="1"/>
  <c r="Y761" i="1"/>
  <c r="AA2061" i="1" s="1"/>
  <c r="AA2078" i="1"/>
  <c r="Y762" i="1"/>
  <c r="AA762" i="1" s="1"/>
  <c r="Y2293" i="1"/>
  <c r="AA2125" i="1" s="1"/>
  <c r="Y1872" i="1"/>
  <c r="Y2473" i="1"/>
  <c r="AA2253" i="1" s="1"/>
  <c r="Y360" i="1"/>
  <c r="AA360" i="1" s="1"/>
  <c r="Y2348" i="1"/>
  <c r="AA2334" i="1"/>
  <c r="Y126" i="1"/>
  <c r="AA2349" i="1" s="1"/>
  <c r="AA2590" i="1"/>
  <c r="Y1112" i="1"/>
  <c r="AA2605" i="1" s="1"/>
  <c r="Y1694" i="1"/>
  <c r="AA2637" i="1" s="1"/>
  <c r="Y1977" i="1"/>
  <c r="AA1977" i="1" s="1"/>
  <c r="AA2750" i="1"/>
  <c r="Y2193" i="1"/>
  <c r="AA2782" i="1"/>
  <c r="Y2421" i="1"/>
  <c r="AA2814" i="1"/>
  <c r="Y2668" i="1"/>
  <c r="AA2829" i="1" s="1"/>
  <c r="AA6" i="1"/>
  <c r="Y633" i="1"/>
  <c r="AA21" i="1" s="1"/>
  <c r="Y2485" i="1"/>
  <c r="AA190" i="1"/>
  <c r="Y1341" i="1"/>
  <c r="AA222" i="1"/>
  <c r="Y2097" i="1"/>
  <c r="Y1230" i="1"/>
  <c r="AA266" i="1" s="1"/>
  <c r="X483" i="1"/>
  <c r="Y483" i="1"/>
  <c r="AA446" i="1" s="1"/>
  <c r="X1140" i="1"/>
  <c r="Y1140" i="1"/>
  <c r="AA719" i="1"/>
  <c r="Y2559" i="1"/>
  <c r="AA734" i="1" s="1"/>
  <c r="AA751" i="1"/>
  <c r="Y1497" i="1"/>
  <c r="AA766" i="1" s="1"/>
  <c r="X2705" i="1"/>
  <c r="Y2705" i="1"/>
  <c r="AA894" i="1" s="1"/>
  <c r="X165" i="1"/>
  <c r="Y165" i="1"/>
  <c r="AA975" i="1"/>
  <c r="Y142" i="1"/>
  <c r="AA990" i="1" s="1"/>
  <c r="AA1007" i="1"/>
  <c r="Y1848" i="1"/>
  <c r="AA1022" i="1" s="1"/>
  <c r="X2458" i="1"/>
  <c r="Y2458" i="1"/>
  <c r="AA1086" i="1" s="1"/>
  <c r="X2818" i="1"/>
  <c r="Y2818" i="1"/>
  <c r="X2522" i="1"/>
  <c r="Y2522" i="1"/>
  <c r="AA419" i="1" s="1"/>
  <c r="X299" i="1"/>
  <c r="Y299" i="1"/>
  <c r="X1609" i="1"/>
  <c r="Y1609" i="1"/>
  <c r="AA675" i="1" s="1"/>
  <c r="AA1204" i="1"/>
  <c r="Y352" i="1"/>
  <c r="AA1883" i="1"/>
  <c r="Y908" i="1"/>
  <c r="AA1898" i="1" s="1"/>
  <c r="Y613" i="1"/>
  <c r="AA1962" i="1" s="1"/>
  <c r="X2239" i="1"/>
  <c r="Y2239" i="1"/>
  <c r="AA2058" i="1" s="1"/>
  <c r="AA2235" i="1"/>
  <c r="Y571" i="1"/>
  <c r="AA2250" i="1" s="1"/>
  <c r="Y465" i="1"/>
  <c r="AA2299" i="1"/>
  <c r="Y693" i="1"/>
  <c r="AA2314" i="1" s="1"/>
  <c r="AA2363" i="1"/>
  <c r="Y1444" i="1"/>
  <c r="AA2378" i="1" s="1"/>
  <c r="X2065" i="1"/>
  <c r="Y2065" i="1"/>
  <c r="AA2304" i="1"/>
  <c r="Y1671" i="1"/>
  <c r="AA2319" i="1" s="1"/>
  <c r="AA2368" i="1"/>
  <c r="Y2776" i="1"/>
  <c r="AA2383" i="1" s="1"/>
  <c r="AA2528" i="1"/>
  <c r="Y2245" i="1"/>
  <c r="AA2543" i="1" s="1"/>
  <c r="X201" i="1"/>
  <c r="Y201" i="1"/>
  <c r="AA201" i="1" s="1"/>
  <c r="AA1889" i="1"/>
  <c r="Y1911" i="1"/>
  <c r="AA1911" i="1" s="1"/>
  <c r="AA1985" i="1"/>
  <c r="Y148" i="1"/>
  <c r="AA2000" i="1" s="1"/>
  <c r="Y1018" i="1"/>
  <c r="AA1018" i="1" s="1"/>
  <c r="AA75" i="1"/>
  <c r="Y314" i="1"/>
  <c r="Y1888" i="1"/>
  <c r="AA218" i="1" s="1"/>
  <c r="AA2648" i="1"/>
  <c r="Y1884" i="1"/>
  <c r="AA2663" i="1" s="1"/>
  <c r="AA2744" i="1"/>
  <c r="Y2484" i="1"/>
  <c r="AA2759" i="1" s="1"/>
  <c r="X937" i="1"/>
  <c r="Y937" i="1"/>
  <c r="AA128" i="1"/>
  <c r="Y2486" i="1"/>
  <c r="AA160" i="1"/>
  <c r="Y2692" i="1"/>
  <c r="AA2692" i="1" s="1"/>
  <c r="AA2081" i="1"/>
  <c r="Y20" i="1"/>
  <c r="AA2096" i="1" s="1"/>
  <c r="AA2113" i="1"/>
  <c r="Y2618" i="1"/>
  <c r="AA2128" i="1" s="1"/>
  <c r="AA2209" i="1"/>
  <c r="Y1668" i="1"/>
  <c r="AA2224" i="1" s="1"/>
  <c r="AA2305" i="1"/>
  <c r="Y173" i="1"/>
  <c r="AA2401" i="1"/>
  <c r="Y1012" i="1"/>
  <c r="AA1012" i="1" s="1"/>
  <c r="AA2465" i="1"/>
  <c r="Y1111" i="1"/>
  <c r="AA2561" i="1"/>
  <c r="Y1560" i="1"/>
  <c r="AA2576" i="1" s="1"/>
  <c r="AA2753" i="1"/>
  <c r="Y840" i="1"/>
  <c r="AA840" i="1" s="1"/>
  <c r="AA2817" i="1"/>
  <c r="Y525" i="1"/>
  <c r="AA2832" i="1" s="1"/>
  <c r="AA2157" i="1"/>
  <c r="AA109" i="1"/>
  <c r="R1133" i="1"/>
  <c r="R2703" i="1"/>
  <c r="R1725" i="1"/>
  <c r="R492" i="1"/>
  <c r="R1376" i="1"/>
  <c r="R799" i="1"/>
  <c r="R2055" i="1"/>
  <c r="R1513" i="1"/>
  <c r="AA1198" i="1"/>
  <c r="AA1262" i="1"/>
  <c r="R1167" i="1"/>
  <c r="Y1336" i="1"/>
  <c r="AA113" i="1" s="1"/>
  <c r="R1278" i="1"/>
  <c r="R946" i="1"/>
  <c r="R97" i="1"/>
  <c r="R717" i="1"/>
  <c r="AA632" i="1"/>
  <c r="AA664" i="1"/>
  <c r="AA696" i="1"/>
  <c r="AA824" i="1"/>
  <c r="AA888" i="1"/>
  <c r="AA920" i="1"/>
  <c r="R995" i="1"/>
  <c r="AA1846" i="1"/>
  <c r="AA1878" i="1"/>
  <c r="AA1910" i="1"/>
  <c r="R2341" i="1"/>
  <c r="R2706" i="1"/>
  <c r="R1852" i="1"/>
  <c r="R2531" i="1"/>
  <c r="AA1507" i="1"/>
  <c r="AA956" i="1"/>
  <c r="R569" i="1"/>
  <c r="R691" i="1"/>
  <c r="R2279" i="1"/>
  <c r="AA2566" i="1"/>
  <c r="R2581" i="1"/>
  <c r="R2196" i="1"/>
  <c r="R2255" i="1"/>
  <c r="R1808" i="1"/>
  <c r="AA2694" i="1"/>
  <c r="AA2027" i="1"/>
  <c r="R848" i="1"/>
  <c r="R1888" i="1"/>
  <c r="R576" i="1"/>
  <c r="R2029" i="1"/>
  <c r="R1709" i="1"/>
  <c r="R1319" i="1"/>
  <c r="R468" i="1"/>
  <c r="R1515" i="1"/>
  <c r="R19" i="1"/>
  <c r="R811" i="1"/>
  <c r="R2063" i="1"/>
  <c r="R81" i="1"/>
  <c r="R1413" i="1"/>
  <c r="R2722" i="1"/>
  <c r="R2290" i="1"/>
  <c r="R308" i="1"/>
  <c r="R1425" i="1"/>
  <c r="R1427" i="1"/>
  <c r="AA2436" i="1"/>
  <c r="R1679" i="1"/>
  <c r="AA2548" i="1"/>
  <c r="AA2288" i="1"/>
  <c r="R364" i="1"/>
  <c r="AA2500" i="1"/>
  <c r="R154" i="1"/>
  <c r="AA2780" i="1"/>
  <c r="AA305" i="1"/>
  <c r="AA337" i="1"/>
  <c r="AA493" i="1"/>
  <c r="X2320" i="1"/>
  <c r="Y2320" i="1"/>
  <c r="AA429" i="1" s="1"/>
  <c r="AA351" i="1"/>
  <c r="Y375" i="1"/>
  <c r="AA375" i="1" s="1"/>
  <c r="X591" i="1"/>
  <c r="Y591" i="1"/>
  <c r="AA514" i="1" s="1"/>
  <c r="X1837" i="1"/>
  <c r="Y1837" i="1"/>
  <c r="AA578" i="1" s="1"/>
  <c r="X2257" i="1"/>
  <c r="Y2257" i="1"/>
  <c r="AA339" i="1" s="1"/>
  <c r="X275" i="1"/>
  <c r="Y275" i="1"/>
  <c r="AA275" i="1" s="1"/>
  <c r="X2718" i="1"/>
  <c r="Y2718" i="1"/>
  <c r="AA2718" i="1" s="1"/>
  <c r="X1615" i="1"/>
  <c r="Y1615" i="1"/>
  <c r="AA838" i="1" s="1"/>
  <c r="X348" i="1"/>
  <c r="Y348" i="1"/>
  <c r="AA902" i="1" s="1"/>
  <c r="AA951" i="1"/>
  <c r="Y1371" i="1"/>
  <c r="AA983" i="1"/>
  <c r="Y385" i="1"/>
  <c r="AA1143" i="1"/>
  <c r="Y168" i="1"/>
  <c r="AA1158" i="1" s="1"/>
  <c r="AA444" i="1"/>
  <c r="Y1830" i="1"/>
  <c r="AA459" i="1" s="1"/>
  <c r="AA476" i="1"/>
  <c r="Y1831" i="1"/>
  <c r="AA508" i="1"/>
  <c r="Y2823" i="1"/>
  <c r="AA523" i="1" s="1"/>
  <c r="AA540" i="1"/>
  <c r="Y1141" i="1"/>
  <c r="AA555" i="1" s="1"/>
  <c r="AA668" i="1"/>
  <c r="Y1947" i="1"/>
  <c r="AA683" i="1" s="1"/>
  <c r="X2108" i="1"/>
  <c r="Y2108" i="1"/>
  <c r="AA2108" i="1" s="1"/>
  <c r="X2717" i="1"/>
  <c r="Y2717" i="1"/>
  <c r="AA747" i="1" s="1"/>
  <c r="X181" i="1"/>
  <c r="Y181" i="1"/>
  <c r="AA779" i="1" s="1"/>
  <c r="AA828" i="1"/>
  <c r="Y415" i="1"/>
  <c r="AA843" i="1" s="1"/>
  <c r="X974" i="1"/>
  <c r="Y974" i="1"/>
  <c r="AA373" i="1"/>
  <c r="Y482" i="1"/>
  <c r="AA388" i="1" s="1"/>
  <c r="Y170" i="1"/>
  <c r="AA170" i="1" s="1"/>
  <c r="AA1635" i="1"/>
  <c r="Y2009" i="1"/>
  <c r="Y1650" i="1"/>
  <c r="AA1746" i="1" s="1"/>
  <c r="AA1763" i="1"/>
  <c r="Y457" i="1"/>
  <c r="AA2371" i="1"/>
  <c r="Y1207" i="1"/>
  <c r="AA2386" i="1" s="1"/>
  <c r="AA2403" i="1"/>
  <c r="Y1013" i="1"/>
  <c r="AA2418" i="1" s="1"/>
  <c r="AA1065" i="1"/>
  <c r="Y240" i="1"/>
  <c r="AA1080" i="1" s="1"/>
  <c r="AA1097" i="1"/>
  <c r="Y1381" i="1"/>
  <c r="AA1381" i="1" s="1"/>
  <c r="AA1225" i="1"/>
  <c r="Y2408" i="1"/>
  <c r="AA1449" i="1"/>
  <c r="Y1401" i="1"/>
  <c r="AA1464" i="1" s="1"/>
  <c r="AA2667" i="1"/>
  <c r="Y932" i="1"/>
  <c r="AA2682" i="1" s="1"/>
  <c r="AA2763" i="1"/>
  <c r="Y1218" i="1"/>
  <c r="AA83" i="1"/>
  <c r="Y62" i="1"/>
  <c r="AA98" i="1" s="1"/>
  <c r="AA147" i="1"/>
  <c r="Y1339" i="1"/>
  <c r="AA162" i="1" s="1"/>
  <c r="AA2592" i="1"/>
  <c r="Y771" i="1"/>
  <c r="AA2607" i="1" s="1"/>
  <c r="AA2752" i="1"/>
  <c r="Y1572" i="1"/>
  <c r="AA2767" i="1" s="1"/>
  <c r="AA2816" i="1"/>
  <c r="Y936" i="1"/>
  <c r="AA1005" i="1"/>
  <c r="X1822" i="1"/>
  <c r="Y1822" i="1"/>
  <c r="AA310" i="1" s="1"/>
  <c r="X410" i="1"/>
  <c r="Y410" i="1"/>
  <c r="X1237" i="1"/>
  <c r="Y1237" i="1"/>
  <c r="AA381" i="1" s="1"/>
  <c r="X850" i="1"/>
  <c r="Y850" i="1"/>
  <c r="AA850" i="1" s="1"/>
  <c r="AA451" i="1"/>
  <c r="Y1942" i="1"/>
  <c r="AA466" i="1" s="1"/>
  <c r="Y1891" i="1"/>
  <c r="AA579" i="1"/>
  <c r="Y140" i="1"/>
  <c r="AA594" i="1" s="1"/>
  <c r="AA611" i="1"/>
  <c r="Y2211" i="1"/>
  <c r="AA2211" i="1" s="1"/>
  <c r="AA643" i="1"/>
  <c r="Y1244" i="1"/>
  <c r="AA739" i="1"/>
  <c r="Y2111" i="1"/>
  <c r="AA754" i="1" s="1"/>
  <c r="AA803" i="1"/>
  <c r="Y2160" i="1"/>
  <c r="AA818" i="1" s="1"/>
  <c r="AA899" i="1"/>
  <c r="Y2406" i="1"/>
  <c r="AA2406" i="1" s="1"/>
  <c r="X1999" i="1"/>
  <c r="Y1999" i="1"/>
  <c r="AA1999" i="1" s="1"/>
  <c r="X2770" i="1"/>
  <c r="Y2770" i="1"/>
  <c r="AA2770" i="1" s="1"/>
  <c r="X1346" i="1"/>
  <c r="Y1346" i="1"/>
  <c r="AA432" i="1" s="1"/>
  <c r="X1834" i="1"/>
  <c r="Y1834" i="1"/>
  <c r="AA1834" i="1" s="1"/>
  <c r="AA1199" i="1"/>
  <c r="Y2498" i="1"/>
  <c r="AA1231" i="1"/>
  <c r="Y2535" i="1"/>
  <c r="AA1246" i="1" s="1"/>
  <c r="AA1263" i="1"/>
  <c r="Y2170" i="1"/>
  <c r="AA1278" i="1" s="1"/>
  <c r="AA1327" i="1"/>
  <c r="Y1170" i="1"/>
  <c r="AA1342" i="1" s="1"/>
  <c r="AA1391" i="1"/>
  <c r="Y327" i="1"/>
  <c r="AA1423" i="1"/>
  <c r="Y354" i="1"/>
  <c r="AA1455" i="1"/>
  <c r="Y2568" i="1"/>
  <c r="AA1470" i="1" s="1"/>
  <c r="AA1487" i="1"/>
  <c r="Y605" i="1"/>
  <c r="AA1502" i="1" s="1"/>
  <c r="AA1519" i="1"/>
  <c r="Y101" i="1"/>
  <c r="AA1534" i="1" s="1"/>
  <c r="AA1551" i="1"/>
  <c r="Y1176" i="1"/>
  <c r="AA1583" i="1"/>
  <c r="Y674" i="1"/>
  <c r="Y2410" i="1"/>
  <c r="AA1630" i="1" s="1"/>
  <c r="AA1839" i="1"/>
  <c r="Y2799" i="1"/>
  <c r="AA1935" i="1"/>
  <c r="Y334" i="1"/>
  <c r="AA1950" i="1" s="1"/>
  <c r="AA1967" i="1"/>
  <c r="Y1867" i="1"/>
  <c r="AA1982" i="1" s="1"/>
  <c r="Y913" i="1"/>
  <c r="AA2014" i="1" s="1"/>
  <c r="AA2031" i="1"/>
  <c r="Y1542" i="1"/>
  <c r="AA2046" i="1" s="1"/>
  <c r="AA2095" i="1"/>
  <c r="Y618" i="1"/>
  <c r="AA2110" i="1" s="1"/>
  <c r="AA2159" i="1"/>
  <c r="Y2135" i="1"/>
  <c r="AA2191" i="1"/>
  <c r="Y923" i="1"/>
  <c r="AA2206" i="1" s="1"/>
  <c r="AA2223" i="1"/>
  <c r="Y1203" i="1"/>
  <c r="AA2238" i="1" s="1"/>
  <c r="AA2255" i="1"/>
  <c r="Y1669" i="1"/>
  <c r="AA2287" i="1"/>
  <c r="Y102" i="1"/>
  <c r="AA1364" i="1"/>
  <c r="Y119" i="1"/>
  <c r="AA119" i="1" s="1"/>
  <c r="AA1396" i="1"/>
  <c r="Y2603" i="1"/>
  <c r="AA1411" i="1" s="1"/>
  <c r="AA1524" i="1"/>
  <c r="Y1175" i="1"/>
  <c r="AA1175" i="1" s="1"/>
  <c r="AA1556" i="1"/>
  <c r="Y1077" i="1"/>
  <c r="AA1571" i="1" s="1"/>
  <c r="AA1588" i="1"/>
  <c r="Y1406" i="1"/>
  <c r="AA1603" i="1" s="1"/>
  <c r="AA1652" i="1"/>
  <c r="Y2662" i="1"/>
  <c r="AA1667" i="1" s="1"/>
  <c r="AA1716" i="1"/>
  <c r="Y1862" i="1"/>
  <c r="AA1731" i="1" s="1"/>
  <c r="AA1780" i="1"/>
  <c r="Y246" i="1"/>
  <c r="AA1812" i="1"/>
  <c r="Y188" i="1"/>
  <c r="AA188" i="1" s="1"/>
  <c r="AA1844" i="1"/>
  <c r="Y565" i="1"/>
  <c r="AA565" i="1" s="1"/>
  <c r="AA1876" i="1"/>
  <c r="Y2016" i="1"/>
  <c r="AA1940" i="1"/>
  <c r="Y682" i="1"/>
  <c r="AA1955" i="1" s="1"/>
  <c r="AA2036" i="1"/>
  <c r="Y1192" i="1"/>
  <c r="AA1192" i="1" s="1"/>
  <c r="AA2068" i="1"/>
  <c r="Y2710" i="1"/>
  <c r="AA2710" i="1" s="1"/>
  <c r="AA2132" i="1"/>
  <c r="Y335" i="1"/>
  <c r="AA2292" i="1"/>
  <c r="Y1205" i="1"/>
  <c r="AA2307" i="1" s="1"/>
  <c r="AA2452" i="1"/>
  <c r="Y468" i="1"/>
  <c r="AA2516" i="1"/>
  <c r="Y1923" i="1"/>
  <c r="AA2531" i="1" s="1"/>
  <c r="AA2455" i="1"/>
  <c r="Y575" i="1"/>
  <c r="AA2470" i="1" s="1"/>
  <c r="AA2487" i="1"/>
  <c r="Y402" i="1"/>
  <c r="AA2502" i="1" s="1"/>
  <c r="Y638" i="1"/>
  <c r="AA163" i="1" s="1"/>
  <c r="X853" i="1"/>
  <c r="X408" i="1"/>
  <c r="AA623" i="1"/>
  <c r="X1993" i="1"/>
  <c r="AA532" i="1"/>
  <c r="X1488" i="1"/>
  <c r="X792" i="1"/>
  <c r="X2531" i="1"/>
  <c r="X1904" i="1"/>
  <c r="AA301" i="1"/>
  <c r="X1720" i="1"/>
  <c r="X1348" i="1"/>
  <c r="AA1915" i="1"/>
  <c r="X910" i="1"/>
  <c r="X71" i="1"/>
  <c r="AA1632" i="1"/>
  <c r="X607" i="1"/>
  <c r="X1914" i="1"/>
  <c r="X350" i="1"/>
  <c r="X1761" i="1"/>
  <c r="AA1825" i="1"/>
  <c r="X753" i="1"/>
  <c r="X2437" i="1"/>
  <c r="X1022" i="1"/>
  <c r="AA32" i="1"/>
  <c r="X703" i="1"/>
  <c r="AA2177" i="1"/>
  <c r="X1794" i="1"/>
  <c r="X2519" i="1"/>
  <c r="AA666" i="1"/>
  <c r="X1946" i="1"/>
  <c r="X2561" i="1"/>
  <c r="X883" i="1"/>
  <c r="X747" i="1"/>
  <c r="X453" i="1"/>
  <c r="X2136" i="1"/>
  <c r="X2186" i="1"/>
  <c r="X1447" i="1"/>
  <c r="X231" i="1"/>
  <c r="X1224" i="1"/>
  <c r="AA856" i="1"/>
  <c r="O867" i="1"/>
  <c r="Q867" i="1" s="1"/>
  <c r="R867" i="1" s="1"/>
  <c r="AA1787" i="1"/>
  <c r="O1148" i="1"/>
  <c r="Q1148" i="1" s="1"/>
  <c r="R1148" i="1" s="1"/>
  <c r="R1643" i="1"/>
  <c r="O2293" i="1"/>
  <c r="Q2293" i="1" s="1"/>
  <c r="R2293" i="1" s="1"/>
  <c r="O2271" i="1"/>
  <c r="Q2271" i="1" s="1"/>
  <c r="R2271" i="1" s="1"/>
  <c r="R2698" i="1"/>
  <c r="R606" i="1"/>
  <c r="R229" i="1"/>
  <c r="R1450" i="1"/>
  <c r="R1812" i="1"/>
  <c r="R2143" i="1"/>
  <c r="R1224" i="1"/>
  <c r="O1461" i="1"/>
  <c r="Q1461" i="1" s="1"/>
  <c r="R1461" i="1" s="1"/>
  <c r="R668" i="1"/>
  <c r="R990" i="1"/>
  <c r="R1925" i="1"/>
  <c r="R1455" i="1"/>
  <c r="R2101" i="1"/>
  <c r="R2541" i="1"/>
  <c r="O761" i="1"/>
  <c r="Q761" i="1" s="1"/>
  <c r="R761" i="1" s="1"/>
  <c r="R2350" i="1"/>
  <c r="X273" i="1"/>
  <c r="X443" i="1"/>
  <c r="X2486" i="1"/>
  <c r="X1714" i="1"/>
  <c r="X1746" i="1"/>
  <c r="X2278" i="1"/>
  <c r="X437" i="1"/>
  <c r="X2321" i="1"/>
  <c r="X1782" i="1"/>
  <c r="X571" i="1"/>
  <c r="X2581" i="1"/>
  <c r="X1497" i="1"/>
  <c r="X1021" i="1"/>
  <c r="X2040" i="1"/>
  <c r="X2038" i="1"/>
  <c r="AA380" i="1"/>
  <c r="X643" i="1"/>
  <c r="AA941" i="1"/>
  <c r="O301" i="1"/>
  <c r="Q301" i="1" s="1"/>
  <c r="R301" i="1" s="1"/>
  <c r="AA687" i="1"/>
  <c r="X1949" i="1"/>
  <c r="AA815" i="1"/>
  <c r="X2266" i="1"/>
  <c r="X1852" i="1"/>
  <c r="AA1659" i="1"/>
  <c r="X814" i="1"/>
  <c r="AA2011" i="1"/>
  <c r="X202" i="1"/>
  <c r="AA2139" i="1"/>
  <c r="X1430" i="1"/>
  <c r="AA2171" i="1"/>
  <c r="X1666" i="1"/>
  <c r="X1010" i="1"/>
  <c r="X990" i="1"/>
  <c r="X2010" i="1"/>
  <c r="X752" i="1"/>
  <c r="X821" i="1"/>
  <c r="X1195" i="1"/>
  <c r="X1308" i="1"/>
  <c r="AA2336" i="1"/>
  <c r="X2477" i="1"/>
  <c r="X2110" i="1"/>
  <c r="X809" i="1"/>
  <c r="AA1569" i="1"/>
  <c r="X2179" i="1"/>
  <c r="AA1633" i="1"/>
  <c r="X2280" i="1"/>
  <c r="AA1793" i="1"/>
  <c r="X36" i="1"/>
  <c r="AA2435" i="1"/>
  <c r="X835" i="1"/>
  <c r="X434" i="1"/>
  <c r="X1211" i="1"/>
  <c r="X2309" i="1"/>
  <c r="AA107" i="1"/>
  <c r="X374" i="1"/>
  <c r="X1925" i="1"/>
  <c r="AA192" i="1"/>
  <c r="X1226" i="1"/>
  <c r="X149" i="1"/>
  <c r="X250" i="1"/>
  <c r="AA2529" i="1"/>
  <c r="X2714" i="1"/>
  <c r="X2680" i="1"/>
  <c r="AA2721" i="1"/>
  <c r="X1117" i="1"/>
  <c r="X843" i="1"/>
  <c r="X1981" i="1"/>
  <c r="X710" i="1"/>
  <c r="O1694" i="1"/>
  <c r="Q1694" i="1" s="1"/>
  <c r="R1694" i="1" s="1"/>
  <c r="X1995" i="1"/>
  <c r="X8" i="1"/>
  <c r="X2518" i="1"/>
  <c r="X2445" i="1"/>
  <c r="X527" i="1"/>
  <c r="AA194" i="1"/>
  <c r="X942" i="1"/>
  <c r="O1688" i="1"/>
  <c r="Q1688" i="1" s="1"/>
  <c r="R1688" i="1" s="1"/>
  <c r="AA273" i="1"/>
  <c r="O2487" i="1"/>
  <c r="Q2487" i="1" s="1"/>
  <c r="R2487" i="1" s="1"/>
  <c r="R2454" i="1"/>
  <c r="O1844" i="1"/>
  <c r="Q1844" i="1" s="1"/>
  <c r="R1844" i="1" s="1"/>
  <c r="R2639" i="1"/>
  <c r="R2226" i="1"/>
  <c r="R1308" i="1"/>
  <c r="R1550" i="1"/>
  <c r="R548" i="1"/>
  <c r="O2254" i="1"/>
  <c r="Q2254" i="1" s="1"/>
  <c r="R2254" i="1" s="1"/>
  <c r="R2198" i="1"/>
  <c r="R821" i="1"/>
  <c r="R2627" i="1"/>
  <c r="R2484" i="1"/>
  <c r="R2176" i="1"/>
  <c r="X2692" i="1"/>
  <c r="X796" i="1"/>
  <c r="X891" i="1"/>
  <c r="X1911" i="1"/>
  <c r="X2261" i="1"/>
  <c r="X1899" i="1"/>
  <c r="X110" i="1"/>
  <c r="X2234" i="1"/>
  <c r="X1888" i="1"/>
  <c r="X818" i="1"/>
  <c r="X1018" i="1"/>
  <c r="X317" i="1"/>
  <c r="X1848" i="1"/>
  <c r="X2245" i="1"/>
  <c r="X2028" i="1"/>
  <c r="X1546" i="1"/>
  <c r="AA2285" i="1"/>
  <c r="X532" i="1"/>
  <c r="AA591" i="1"/>
  <c r="X2811" i="1"/>
  <c r="X2400" i="1"/>
  <c r="X1354" i="1"/>
  <c r="X788" i="1"/>
  <c r="X498" i="1"/>
  <c r="X2639" i="1"/>
  <c r="AA1819" i="1"/>
  <c r="X1086" i="1"/>
  <c r="AA1979" i="1"/>
  <c r="X428" i="1"/>
  <c r="X152" i="1"/>
  <c r="X225" i="1"/>
  <c r="AA2432" i="1"/>
  <c r="X766" i="1"/>
  <c r="X502" i="1"/>
  <c r="AA2616" i="1"/>
  <c r="X2303" i="1"/>
  <c r="AA2049" i="1"/>
  <c r="X1786" i="1"/>
  <c r="AA2273" i="1"/>
  <c r="X1874" i="1"/>
  <c r="X447" i="1"/>
  <c r="X2533" i="1"/>
  <c r="X1656" i="1"/>
  <c r="X340" i="1"/>
  <c r="O651" i="1"/>
  <c r="Q651" i="1" s="1"/>
  <c r="R651" i="1" s="1"/>
  <c r="R754" i="1"/>
  <c r="O2473" i="1"/>
  <c r="Q2473" i="1" s="1"/>
  <c r="R748" i="1"/>
  <c r="O2767" i="1"/>
  <c r="Q2767" i="1" s="1"/>
  <c r="R2767" i="1" s="1"/>
  <c r="O94" i="1"/>
  <c r="Q94" i="1" s="1"/>
  <c r="R94" i="1" s="1"/>
  <c r="R808" i="1"/>
  <c r="R2819" i="1"/>
  <c r="R225" i="1"/>
  <c r="R2195" i="1"/>
  <c r="R779" i="1"/>
  <c r="R2184" i="1"/>
  <c r="O1872" i="1"/>
  <c r="Q1872" i="1" s="1"/>
  <c r="X1598" i="1"/>
  <c r="X988" i="1"/>
  <c r="X1983" i="1"/>
  <c r="X1494" i="1"/>
  <c r="X790" i="1"/>
  <c r="X982" i="1"/>
  <c r="X1908" i="1"/>
  <c r="X323" i="1"/>
  <c r="X2344" i="1"/>
  <c r="X20" i="1"/>
  <c r="X1668" i="1"/>
  <c r="X2774" i="1"/>
  <c r="X1564" i="1"/>
  <c r="AA2738" i="1"/>
  <c r="X2101" i="1"/>
  <c r="R2692" i="1"/>
  <c r="X1252" i="1"/>
  <c r="X1757" i="1"/>
  <c r="X1759" i="1"/>
  <c r="AA1499" i="1"/>
  <c r="X2698" i="1"/>
  <c r="AA2203" i="1"/>
  <c r="X1550" i="1"/>
  <c r="AA2240" i="1"/>
  <c r="X1438" i="1"/>
  <c r="X1801" i="1"/>
  <c r="X1450" i="1"/>
  <c r="X1579" i="1"/>
  <c r="AA171" i="1"/>
  <c r="X779" i="1"/>
  <c r="X1455" i="1"/>
  <c r="X2197" i="1"/>
  <c r="AA2593" i="1"/>
  <c r="X176" i="1"/>
  <c r="X54" i="1"/>
  <c r="X2537" i="1"/>
  <c r="AA2018" i="1"/>
  <c r="X1191" i="1"/>
  <c r="X2548" i="1"/>
  <c r="R2561" i="1"/>
  <c r="R763" i="1"/>
  <c r="O1633" i="1"/>
  <c r="Q1633" i="1" s="1"/>
  <c r="R1633" i="1" s="1"/>
  <c r="R1767" i="1"/>
  <c r="R2239" i="1"/>
  <c r="O454" i="1"/>
  <c r="Q454" i="1" s="1"/>
  <c r="R454" i="1" s="1"/>
  <c r="R71" i="1"/>
  <c r="O1112" i="1"/>
  <c r="Q1112" i="1" s="1"/>
  <c r="R1112" i="1" s="1"/>
  <c r="R1444" i="1"/>
  <c r="O1336" i="1"/>
  <c r="Q1336" i="1" s="1"/>
  <c r="R1336" i="1" s="1"/>
  <c r="R1438" i="1"/>
  <c r="R1720" i="1"/>
  <c r="O1588" i="1"/>
  <c r="Q1588" i="1" s="1"/>
  <c r="R1588" i="1" s="1"/>
  <c r="X545" i="1"/>
  <c r="X2454" i="1"/>
  <c r="X2773" i="1"/>
  <c r="X2225" i="1"/>
  <c r="X2496" i="1"/>
  <c r="X1230" i="1"/>
  <c r="X2124" i="1"/>
  <c r="X826" i="1"/>
  <c r="X601" i="1"/>
  <c r="X2836" i="1"/>
  <c r="X1560" i="1"/>
  <c r="X205" i="1"/>
  <c r="X2624" i="1"/>
  <c r="AA653" i="1"/>
  <c r="O1493" i="1"/>
  <c r="Q1493" i="1" s="1"/>
  <c r="R1493" i="1" s="1"/>
  <c r="X1505" i="1"/>
  <c r="X2656" i="1"/>
  <c r="X277" i="1"/>
  <c r="X344" i="1"/>
  <c r="AA621" i="1"/>
  <c r="X2451" i="1"/>
  <c r="X393" i="1"/>
  <c r="X986" i="1"/>
  <c r="X1291" i="1"/>
  <c r="X2212" i="1"/>
  <c r="X1377" i="1"/>
  <c r="AA2499" i="1"/>
  <c r="X1922" i="1"/>
  <c r="AA2627" i="1"/>
  <c r="X1812" i="1"/>
  <c r="X2143" i="1"/>
  <c r="AA11" i="1"/>
  <c r="X2092" i="1"/>
  <c r="X2198" i="1"/>
  <c r="X2316" i="1"/>
  <c r="X2550" i="1"/>
  <c r="AA2241" i="1"/>
  <c r="X924" i="1"/>
  <c r="AA2337" i="1"/>
  <c r="X1918" i="1"/>
  <c r="AA2497" i="1"/>
  <c r="X1921" i="1"/>
  <c r="X2045" i="1"/>
  <c r="X57" i="1"/>
  <c r="X653" i="1"/>
  <c r="X797" i="1"/>
  <c r="AA1114" i="1"/>
  <c r="X2530" i="1"/>
  <c r="X1645" i="1"/>
  <c r="X754" i="1"/>
  <c r="X683" i="1"/>
  <c r="X2073" i="1"/>
  <c r="X1201" i="1"/>
  <c r="X229" i="1"/>
  <c r="X2031" i="1"/>
  <c r="R2759" i="1"/>
  <c r="AA1691" i="1"/>
  <c r="O221" i="1"/>
  <c r="Q221" i="1" s="1"/>
  <c r="R221" i="1" s="1"/>
  <c r="AA1723" i="1"/>
  <c r="AA2511" i="1"/>
  <c r="O1683" i="1"/>
  <c r="Q1683" i="1" s="1"/>
  <c r="R1683" i="1" s="1"/>
  <c r="R703" i="1"/>
  <c r="O435" i="1"/>
  <c r="Q435" i="1" s="1"/>
  <c r="R435" i="1" s="1"/>
  <c r="R901" i="1"/>
  <c r="R2136" i="1"/>
  <c r="R498" i="1"/>
  <c r="R986" i="1"/>
  <c r="R395" i="1"/>
  <c r="R1914" i="1"/>
  <c r="R1462" i="1"/>
  <c r="R465" i="1"/>
  <c r="R1922" i="1"/>
  <c r="R843" i="1"/>
  <c r="R1983" i="1"/>
  <c r="R1025" i="1"/>
  <c r="R54" i="1"/>
  <c r="O941" i="1"/>
  <c r="Q941" i="1" s="1"/>
  <c r="R941" i="1" s="1"/>
  <c r="X2365" i="1"/>
  <c r="X2397" i="1"/>
  <c r="X1032" i="1"/>
  <c r="X1937" i="1"/>
  <c r="X1255" i="1"/>
  <c r="X944" i="1"/>
  <c r="X2838" i="1"/>
  <c r="X418" i="1"/>
  <c r="X1643" i="1"/>
  <c r="X314" i="1"/>
  <c r="X2204" i="1"/>
  <c r="X1767" i="1"/>
  <c r="X458" i="1"/>
  <c r="X768" i="1"/>
  <c r="X2708" i="1"/>
  <c r="X1671" i="1"/>
  <c r="X2484" i="1"/>
  <c r="X2618" i="1"/>
  <c r="X1111" i="1"/>
  <c r="X1971" i="1"/>
  <c r="AA2467" i="1"/>
  <c r="X2827" i="1"/>
  <c r="AA2283" i="1"/>
  <c r="AA250" i="1"/>
  <c r="X530" i="1"/>
  <c r="X2100" i="1"/>
  <c r="X1590" i="1"/>
  <c r="X1945" i="1"/>
  <c r="X722" i="1"/>
  <c r="AA852" i="1"/>
  <c r="X1365" i="1"/>
  <c r="X2706" i="1"/>
  <c r="X594" i="1"/>
  <c r="X135" i="1"/>
  <c r="AA1856" i="1"/>
  <c r="X1963" i="1"/>
  <c r="X614" i="1"/>
  <c r="X1667" i="1"/>
  <c r="X255" i="1"/>
  <c r="AA865" i="1"/>
  <c r="X1620" i="1"/>
  <c r="X1268" i="1"/>
  <c r="X2176" i="1"/>
  <c r="X1281" i="1"/>
  <c r="AA1857" i="1"/>
  <c r="X2411" i="1"/>
  <c r="X2724" i="1"/>
  <c r="X2744" i="1"/>
  <c r="X1025" i="1"/>
  <c r="AA2808" i="1"/>
  <c r="X2253" i="1"/>
  <c r="X1887" i="1"/>
  <c r="AA2145" i="1"/>
  <c r="X2576" i="1"/>
  <c r="X1026" i="1"/>
  <c r="AA538" i="1"/>
  <c r="X2151" i="1"/>
  <c r="X1854" i="1"/>
  <c r="X50" i="1"/>
  <c r="X2350" i="1"/>
  <c r="AA2722" i="1"/>
  <c r="X2483" i="1"/>
  <c r="X2195" i="1"/>
  <c r="AA130" i="1"/>
  <c r="X637" i="1"/>
  <c r="R2186" i="1"/>
  <c r="R988" i="1"/>
  <c r="R2518" i="1"/>
  <c r="R1026" i="1"/>
  <c r="R1191" i="1"/>
  <c r="R2316" i="1"/>
  <c r="O2018" i="1"/>
  <c r="Q2018" i="1" s="1"/>
  <c r="R2018" i="1" s="1"/>
  <c r="R148" i="1"/>
  <c r="R1937" i="1"/>
  <c r="R1981" i="1"/>
  <c r="O1232" i="1"/>
  <c r="Q1232" i="1" s="1"/>
  <c r="R1232" i="1" s="1"/>
  <c r="O1355" i="1"/>
  <c r="Q1355" i="1" s="1"/>
  <c r="R1355" i="1" s="1"/>
  <c r="O1367" i="1"/>
  <c r="Q1367" i="1" s="1"/>
  <c r="R1367" i="1" s="1"/>
  <c r="R514" i="1"/>
  <c r="X486" i="1"/>
  <c r="X1378" i="1"/>
  <c r="X668" i="1"/>
  <c r="X606" i="1"/>
  <c r="X419" i="1"/>
  <c r="X1163" i="1"/>
  <c r="X2704" i="1"/>
  <c r="X804" i="1"/>
  <c r="X131" i="1"/>
  <c r="X145" i="1"/>
  <c r="X908" i="1"/>
  <c r="X2559" i="1"/>
  <c r="X395" i="1"/>
  <c r="X148" i="1"/>
  <c r="X525" i="1"/>
  <c r="X2412" i="1"/>
  <c r="X514" i="1"/>
  <c r="X1462" i="1"/>
  <c r="X2627" i="1"/>
  <c r="R607" i="1"/>
  <c r="R2550" i="1"/>
  <c r="AA403" i="1"/>
  <c r="AA2360" i="1"/>
  <c r="AA2555" i="1"/>
  <c r="AA35" i="1"/>
  <c r="AA131" i="1"/>
  <c r="AA66" i="1"/>
  <c r="R1667" i="1"/>
  <c r="AA1020" i="1"/>
  <c r="AA1052" i="1"/>
  <c r="AA1187" i="1"/>
  <c r="AA1219" i="1"/>
  <c r="AA1251" i="1"/>
  <c r="AA1475" i="1"/>
  <c r="AA1189" i="1"/>
  <c r="AA1573" i="1"/>
  <c r="AA1637" i="1"/>
  <c r="AA1765" i="1"/>
  <c r="AA1861" i="1"/>
  <c r="AA1989" i="1"/>
  <c r="AA2731" i="1"/>
  <c r="R710" i="1"/>
  <c r="R1201" i="1"/>
  <c r="AA833" i="1"/>
  <c r="AA931" i="1"/>
  <c r="AA963" i="1"/>
  <c r="AA1059" i="1"/>
  <c r="AA1091" i="1"/>
  <c r="AA1155" i="1"/>
  <c r="AA2423" i="1"/>
  <c r="O2686" i="1"/>
  <c r="Q2686" i="1" s="1"/>
  <c r="R2686" i="1" s="1"/>
  <c r="X2399" i="1"/>
  <c r="X2041" i="1"/>
  <c r="X77" i="1"/>
  <c r="X1496" i="1"/>
  <c r="O537" i="1"/>
  <c r="Q537" i="1" s="1"/>
  <c r="R537" i="1" s="1"/>
  <c r="X1941" i="1"/>
  <c r="X2037" i="1"/>
  <c r="X25" i="1"/>
  <c r="X488" i="1"/>
  <c r="X2200" i="1"/>
  <c r="X2098" i="1"/>
  <c r="R300" i="1"/>
  <c r="X1269" i="1"/>
  <c r="X170" i="1"/>
  <c r="X616" i="1"/>
  <c r="X2556" i="1"/>
  <c r="X1089" i="1"/>
  <c r="X695" i="1"/>
  <c r="R76" i="1"/>
  <c r="R2718" i="1"/>
  <c r="X17" i="1"/>
  <c r="X2509" i="1"/>
  <c r="X307" i="1"/>
  <c r="R2687" i="1"/>
  <c r="X1650" i="1"/>
  <c r="X2023" i="1"/>
  <c r="X375" i="1"/>
  <c r="X2241" i="1"/>
  <c r="X385" i="1"/>
  <c r="AA1073" i="1"/>
  <c r="AA1105" i="1"/>
  <c r="AA1137" i="1"/>
  <c r="AA1201" i="1"/>
  <c r="AA1425" i="1"/>
  <c r="AA1521" i="1"/>
  <c r="AA1553" i="1"/>
  <c r="AA1585" i="1"/>
  <c r="AA1617" i="1"/>
  <c r="AA1809" i="1"/>
  <c r="AA1841" i="1"/>
  <c r="AA1873" i="1"/>
  <c r="AA1969" i="1"/>
  <c r="AA65" i="1"/>
  <c r="AA649" i="1"/>
  <c r="AA681" i="1"/>
  <c r="AA745" i="1"/>
  <c r="AA777" i="1"/>
  <c r="AA809" i="1"/>
  <c r="AA841" i="1"/>
  <c r="AA873" i="1"/>
  <c r="AA905" i="1"/>
  <c r="AA937" i="1"/>
  <c r="AA1001" i="1"/>
  <c r="X2052" i="1"/>
  <c r="X966" i="1"/>
  <c r="X1076" i="1"/>
  <c r="X6" i="1"/>
  <c r="X2487" i="1"/>
  <c r="X1256" i="1"/>
  <c r="X2687" i="1"/>
  <c r="X261" i="1"/>
  <c r="X426" i="1"/>
  <c r="X427" i="1"/>
  <c r="X263" i="1"/>
  <c r="X1304" i="1"/>
  <c r="X1875" i="1"/>
  <c r="X1003" i="1"/>
  <c r="X2135" i="1"/>
  <c r="X1091" i="1"/>
  <c r="X617" i="1"/>
  <c r="X828" i="1"/>
  <c r="X127" i="1"/>
  <c r="X2238" i="1"/>
  <c r="X1059" i="1"/>
  <c r="X2564" i="1"/>
  <c r="R981" i="1"/>
  <c r="R849" i="1"/>
  <c r="R771" i="1"/>
  <c r="X9" i="1"/>
  <c r="X1388" i="1"/>
  <c r="X981" i="1"/>
  <c r="X2277" i="1"/>
  <c r="X861" i="1"/>
  <c r="X1522" i="1"/>
  <c r="X2009" i="1"/>
  <c r="X1170" i="1"/>
  <c r="X2568" i="1"/>
  <c r="X1867" i="1"/>
  <c r="X1319" i="1"/>
  <c r="X2138" i="1"/>
  <c r="X566" i="1"/>
  <c r="X721" i="1"/>
  <c r="X1748" i="1"/>
  <c r="R439" i="1"/>
  <c r="X658" i="1"/>
  <c r="X866" i="1"/>
  <c r="X1766" i="1"/>
  <c r="X1773" i="1"/>
  <c r="X1083" i="1"/>
  <c r="X1232" i="1"/>
  <c r="X1612" i="1"/>
  <c r="X1379" i="1"/>
  <c r="X325" i="1"/>
  <c r="X992" i="1"/>
  <c r="X1207" i="1"/>
  <c r="X2001" i="1"/>
  <c r="X2170" i="1"/>
  <c r="X618" i="1"/>
  <c r="X923" i="1"/>
  <c r="X1677" i="1"/>
  <c r="X627" i="1"/>
  <c r="X1002" i="1"/>
  <c r="O1644" i="1"/>
  <c r="Q1644" i="1" s="1"/>
  <c r="R1644" i="1" s="1"/>
  <c r="X1635" i="1"/>
  <c r="X2276" i="1"/>
  <c r="X1535" i="1"/>
  <c r="X274" i="1"/>
  <c r="X85" i="1"/>
  <c r="X2467" i="1"/>
  <c r="X997" i="1"/>
  <c r="X912" i="1"/>
  <c r="X1428" i="1"/>
  <c r="X829" i="1"/>
  <c r="X1489" i="1"/>
  <c r="X605" i="1"/>
  <c r="X2542" i="1"/>
  <c r="X227" i="1"/>
  <c r="X1964" i="1"/>
  <c r="X1785" i="1"/>
  <c r="X1099" i="1"/>
  <c r="X287" i="1"/>
  <c r="X2359" i="1"/>
  <c r="X2792" i="1"/>
  <c r="X546" i="1"/>
  <c r="R1333" i="1"/>
  <c r="AA2101" i="1"/>
  <c r="AA2261" i="1"/>
  <c r="AA2293" i="1"/>
  <c r="AA2389" i="1"/>
  <c r="AA2645" i="1"/>
  <c r="AA2805" i="1"/>
  <c r="AA93" i="1"/>
  <c r="AA157" i="1"/>
  <c r="R2162" i="1"/>
  <c r="R2495" i="1"/>
  <c r="AA2714" i="1"/>
  <c r="R17" i="1"/>
  <c r="R2336" i="1"/>
  <c r="R170" i="1"/>
  <c r="AA154" i="1"/>
  <c r="R255" i="1"/>
  <c r="R2839" i="1"/>
  <c r="R2571" i="1"/>
  <c r="R2783" i="1"/>
  <c r="R1085" i="1"/>
  <c r="R2070" i="1"/>
  <c r="R2734" i="1"/>
  <c r="R305" i="1"/>
  <c r="R1960" i="1"/>
  <c r="R1875" i="1"/>
  <c r="R1279" i="1"/>
  <c r="R1861" i="1"/>
  <c r="R1317" i="1"/>
  <c r="R2650" i="1"/>
  <c r="R1325" i="1"/>
  <c r="R246" i="1"/>
  <c r="R188" i="1"/>
  <c r="R1923" i="1"/>
  <c r="R1817" i="1"/>
  <c r="R2253" i="1"/>
  <c r="R1671" i="1"/>
  <c r="R2477" i="1"/>
  <c r="R2776" i="1"/>
  <c r="R251" i="1"/>
  <c r="R2137" i="1"/>
  <c r="R937" i="1"/>
  <c r="R242" i="1"/>
  <c r="R2389" i="1"/>
  <c r="R2730" i="1"/>
  <c r="R836" i="1"/>
  <c r="R2035" i="1"/>
  <c r="R530" i="1"/>
  <c r="X2406" i="1"/>
  <c r="X241" i="1"/>
  <c r="X2160" i="1"/>
  <c r="R2603" i="1"/>
  <c r="AA661" i="1"/>
  <c r="R520" i="1"/>
  <c r="R2830" i="1"/>
  <c r="R61" i="1"/>
  <c r="R669" i="1"/>
  <c r="R271" i="1"/>
  <c r="AA842" i="1"/>
  <c r="AA2430" i="1"/>
  <c r="AA2462" i="1"/>
  <c r="R1516" i="1"/>
  <c r="R978" i="1"/>
  <c r="R2129" i="1"/>
  <c r="R1583" i="1"/>
  <c r="R880" i="1"/>
  <c r="R1862" i="1"/>
  <c r="R101" i="1"/>
  <c r="X650" i="1"/>
  <c r="X70" i="1"/>
  <c r="X2601" i="1"/>
  <c r="X1726" i="1"/>
  <c r="X2111" i="1"/>
  <c r="X69" i="1"/>
  <c r="X2219" i="1"/>
  <c r="X669" i="1"/>
  <c r="X1175" i="1"/>
  <c r="X246" i="1"/>
  <c r="X1192" i="1"/>
  <c r="X1205" i="1"/>
  <c r="X1688" i="1"/>
  <c r="X744" i="1"/>
  <c r="X1176" i="1"/>
  <c r="X999" i="1"/>
  <c r="X1669" i="1"/>
  <c r="X554" i="1"/>
  <c r="X1181" i="1"/>
  <c r="X309" i="1"/>
  <c r="X1552" i="1"/>
  <c r="X2679" i="1"/>
  <c r="X2367" i="1"/>
  <c r="X2182" i="1"/>
  <c r="R731" i="1"/>
  <c r="R278" i="1"/>
  <c r="R1352" i="1"/>
  <c r="R2214" i="1"/>
  <c r="R424" i="1"/>
  <c r="R675" i="1"/>
  <c r="R2662" i="1"/>
  <c r="O2159" i="1"/>
  <c r="Q2159" i="1" s="1"/>
  <c r="R2159" i="1" s="1"/>
  <c r="R497" i="1"/>
  <c r="R1176" i="1"/>
  <c r="R227" i="1"/>
  <c r="X1603" i="1"/>
  <c r="X2456" i="1"/>
  <c r="X970" i="1"/>
  <c r="X2424" i="1"/>
  <c r="X1244" i="1"/>
  <c r="X1846" i="1"/>
  <c r="X1529" i="1"/>
  <c r="X2016" i="1"/>
  <c r="X335" i="1"/>
  <c r="X1556" i="1"/>
  <c r="X413" i="1"/>
  <c r="X2498" i="1"/>
  <c r="X897" i="1"/>
  <c r="X1777" i="1"/>
  <c r="X913" i="1"/>
  <c r="X1317" i="1"/>
  <c r="X1894" i="1"/>
  <c r="X421" i="1"/>
  <c r="X887" i="1"/>
  <c r="X1177" i="1"/>
  <c r="X1654" i="1"/>
  <c r="X1482" i="1"/>
  <c r="X1758" i="1"/>
  <c r="X823" i="1"/>
  <c r="R2373" i="1"/>
  <c r="R2666" i="1"/>
  <c r="R1691" i="1"/>
  <c r="R2058" i="1"/>
  <c r="R1077" i="1"/>
  <c r="AA693" i="1"/>
  <c r="AA725" i="1"/>
  <c r="AA757" i="1"/>
  <c r="AA885" i="1"/>
  <c r="AA917" i="1"/>
  <c r="AA981" i="1"/>
  <c r="AA1013" i="1"/>
  <c r="R1988" i="1"/>
  <c r="R1170" i="1"/>
  <c r="R1003" i="1"/>
  <c r="X1951" i="1"/>
  <c r="X2427" i="1"/>
  <c r="X1902" i="1"/>
  <c r="X140" i="1"/>
  <c r="X320" i="1"/>
  <c r="X2167" i="1"/>
  <c r="X1077" i="1"/>
  <c r="X188" i="1"/>
  <c r="X2710" i="1"/>
  <c r="X2349" i="1"/>
  <c r="X327" i="1"/>
  <c r="X674" i="1"/>
  <c r="X334" i="1"/>
  <c r="X102" i="1"/>
  <c r="X2646" i="1"/>
  <c r="X214" i="1"/>
  <c r="X1164" i="1"/>
  <c r="X2229" i="1"/>
  <c r="O791" i="1"/>
  <c r="Q791" i="1" s="1"/>
  <c r="R791" i="1" s="1"/>
  <c r="R1388" i="1"/>
  <c r="X485" i="1"/>
  <c r="X442" i="1"/>
  <c r="X963" i="1"/>
  <c r="X880" i="1"/>
  <c r="X2658" i="1"/>
  <c r="X2662" i="1"/>
  <c r="X1288" i="1"/>
  <c r="X2577" i="1"/>
  <c r="X2512" i="1"/>
  <c r="X2535" i="1"/>
  <c r="X2068" i="1"/>
  <c r="X1542" i="1"/>
  <c r="X310" i="1"/>
  <c r="X2058" i="1"/>
  <c r="X595" i="1"/>
  <c r="X190" i="1"/>
  <c r="X2298" i="1"/>
  <c r="X949" i="1"/>
  <c r="X656" i="1"/>
  <c r="X1859" i="1"/>
  <c r="X1870" i="1"/>
  <c r="R1457" i="1"/>
  <c r="X507" i="1"/>
  <c r="AA1049" i="1"/>
  <c r="AA1081" i="1"/>
  <c r="AA1145" i="1"/>
  <c r="AA1177" i="1"/>
  <c r="AA1714" i="1"/>
  <c r="AA1842" i="1"/>
  <c r="AA1874" i="1"/>
  <c r="AA1938" i="1"/>
  <c r="AA1970" i="1"/>
  <c r="AA166" i="1"/>
  <c r="R1681" i="1"/>
  <c r="R2808" i="1"/>
  <c r="R53" i="1"/>
  <c r="X2361" i="1"/>
  <c r="AA2415" i="1"/>
  <c r="R1506" i="1"/>
  <c r="R1389" i="1"/>
  <c r="R1095" i="1"/>
  <c r="X2260" i="1"/>
  <c r="O842" i="1"/>
  <c r="Q842" i="1" s="1"/>
  <c r="R842" i="1" s="1"/>
  <c r="O525" i="1"/>
  <c r="Q525" i="1" s="1"/>
  <c r="R525" i="1" s="1"/>
  <c r="X2310" i="1"/>
  <c r="R2395" i="1"/>
  <c r="AA2699" i="1"/>
  <c r="R146" i="1"/>
  <c r="R673" i="1"/>
  <c r="R510" i="1"/>
  <c r="R1986" i="1"/>
  <c r="R153" i="1"/>
  <c r="O1919" i="1"/>
  <c r="Q1919" i="1" s="1"/>
  <c r="R1919" i="1" s="1"/>
  <c r="R879" i="1"/>
  <c r="R507" i="1"/>
  <c r="R1168" i="1"/>
  <c r="R2427" i="1"/>
  <c r="AA1209" i="1"/>
  <c r="AA1273" i="1"/>
  <c r="AA1433" i="1"/>
  <c r="AA1465" i="1"/>
  <c r="AA1593" i="1"/>
  <c r="AA1657" i="1"/>
  <c r="AA1721" i="1"/>
  <c r="AA1881" i="1"/>
  <c r="AA1913" i="1"/>
  <c r="R1035" i="1"/>
  <c r="R156" i="1"/>
  <c r="R1826" i="1"/>
  <c r="AA690" i="1"/>
  <c r="AA722" i="1"/>
  <c r="AA914" i="1"/>
  <c r="R1395" i="1"/>
  <c r="R422" i="1"/>
  <c r="R1072" i="1"/>
  <c r="R31" i="1"/>
  <c r="R1723" i="1"/>
  <c r="AA463" i="1"/>
  <c r="R2355" i="1"/>
  <c r="R1231" i="1"/>
  <c r="R782" i="1"/>
  <c r="R1135" i="1"/>
  <c r="R1829" i="1"/>
  <c r="R254" i="1"/>
  <c r="R2207" i="1"/>
  <c r="AA692" i="1"/>
  <c r="AA724" i="1"/>
  <c r="AA884" i="1"/>
  <c r="AA916" i="1"/>
  <c r="R306" i="1"/>
  <c r="R989" i="1"/>
  <c r="AA952" i="1"/>
  <c r="AA984" i="1"/>
  <c r="AA1016" i="1"/>
  <c r="AA2006" i="1"/>
  <c r="R1541" i="1"/>
  <c r="AA2070" i="1"/>
  <c r="R1662" i="1"/>
  <c r="AA2134" i="1"/>
  <c r="AA2230" i="1"/>
  <c r="AA2262" i="1"/>
  <c r="AA2618" i="1"/>
  <c r="AA2674" i="1"/>
  <c r="R1578" i="1"/>
  <c r="R1579" i="1"/>
  <c r="R1581" i="1"/>
  <c r="AA2614" i="1"/>
  <c r="R1703" i="1"/>
  <c r="AA70" i="1"/>
  <c r="AA150" i="1"/>
  <c r="AA2651" i="1"/>
  <c r="R1706" i="1"/>
  <c r="R84" i="1"/>
  <c r="R37" i="1"/>
  <c r="AA115" i="1"/>
  <c r="AA2419" i="1"/>
  <c r="AA179" i="1"/>
  <c r="AA1276" i="1"/>
  <c r="R2501" i="1"/>
  <c r="R1172" i="1"/>
  <c r="R2502" i="1"/>
  <c r="R2661" i="1"/>
  <c r="R2643" i="1"/>
  <c r="R2614" i="1"/>
  <c r="R396" i="1"/>
  <c r="R822" i="1"/>
  <c r="R1539" i="1"/>
  <c r="AA2604" i="1"/>
  <c r="AA2660" i="1"/>
  <c r="AA4" i="1"/>
  <c r="AA2284" i="1"/>
  <c r="AA2424" i="1"/>
  <c r="R1941" i="1"/>
  <c r="R2148" i="1"/>
  <c r="R2399" i="1"/>
  <c r="R2320" i="1"/>
  <c r="AA269" i="1"/>
  <c r="R138" i="1"/>
  <c r="O845" i="1"/>
  <c r="Q845" i="1" s="1"/>
  <c r="R845" i="1" s="1"/>
  <c r="O474" i="1"/>
  <c r="Q474" i="1" s="1"/>
  <c r="R474" i="1" s="1"/>
  <c r="O1538" i="1"/>
  <c r="Q1538" i="1" s="1"/>
  <c r="R1538" i="1" s="1"/>
  <c r="O1811" i="1"/>
  <c r="Q1811" i="1" s="1"/>
  <c r="R1811" i="1" s="1"/>
  <c r="X1717" i="1"/>
  <c r="R80" i="1"/>
  <c r="X120" i="1"/>
  <c r="X1303" i="1"/>
  <c r="X587" i="1"/>
  <c r="AA205" i="1"/>
  <c r="X141" i="1"/>
  <c r="X411" i="1"/>
  <c r="X2473" i="1"/>
  <c r="X2094" i="1"/>
  <c r="AA365" i="1"/>
  <c r="AA1462" i="1"/>
  <c r="AA274" i="1"/>
  <c r="R2422" i="1"/>
  <c r="R2557" i="1"/>
  <c r="R2046" i="1"/>
  <c r="R2632" i="1"/>
  <c r="R141" i="1"/>
  <c r="R490" i="1"/>
  <c r="R1154" i="1"/>
  <c r="AA665" i="1"/>
  <c r="AA729" i="1"/>
  <c r="AA213" i="1"/>
  <c r="R1129" i="1"/>
  <c r="R375" i="1"/>
  <c r="R2817" i="1"/>
  <c r="R385" i="1"/>
  <c r="AA1062" i="1"/>
  <c r="AA1554" i="1"/>
  <c r="R556" i="1"/>
  <c r="AA1618" i="1"/>
  <c r="R63" i="1"/>
  <c r="AA1742" i="1"/>
  <c r="AA1806" i="1"/>
  <c r="AA1838" i="1"/>
  <c r="AA1934" i="1"/>
  <c r="AA1243" i="1"/>
  <c r="AA1531" i="1"/>
  <c r="AA1595" i="1"/>
  <c r="AA1076" i="1"/>
  <c r="R1755" i="1"/>
  <c r="AA2162" i="1"/>
  <c r="AA2194" i="1"/>
  <c r="AA2226" i="1"/>
  <c r="AA2322" i="1"/>
  <c r="R2409" i="1"/>
  <c r="R122" i="1"/>
  <c r="AA2678" i="1"/>
  <c r="AA62" i="1"/>
  <c r="AA142" i="1"/>
  <c r="AA1827" i="1"/>
  <c r="R682" i="1"/>
  <c r="AA2147" i="1"/>
  <c r="AA230" i="1"/>
  <c r="R1708" i="1"/>
  <c r="AA2803" i="1"/>
  <c r="AA111" i="1"/>
  <c r="R1976" i="1"/>
  <c r="AA215" i="1"/>
  <c r="AA2351" i="1"/>
  <c r="AA2515" i="1"/>
  <c r="AA15" i="1"/>
  <c r="R638" i="1"/>
  <c r="AA1144" i="1"/>
  <c r="AA1208" i="1"/>
  <c r="AA1272" i="1"/>
  <c r="O345" i="1"/>
  <c r="Q345" i="1" s="1"/>
  <c r="R345" i="1" s="1"/>
  <c r="R628" i="1"/>
  <c r="O1711" i="1"/>
  <c r="Q1711" i="1" s="1"/>
  <c r="R1711" i="1" s="1"/>
  <c r="R518" i="1"/>
  <c r="X1046" i="1"/>
  <c r="X2672" i="1"/>
  <c r="AA1753" i="1"/>
  <c r="X772" i="1"/>
  <c r="X2786" i="1"/>
  <c r="AA60" i="1"/>
  <c r="R2768" i="1"/>
  <c r="R795" i="1"/>
  <c r="O1642" i="1"/>
  <c r="Q1642" i="1" s="1"/>
  <c r="R1642" i="1" s="1"/>
  <c r="X117" i="1"/>
  <c r="X2006" i="1"/>
  <c r="R1134" i="1"/>
  <c r="O2587" i="1"/>
  <c r="Q2587" i="1" s="1"/>
  <c r="R2587" i="1" s="1"/>
  <c r="R2193" i="1"/>
  <c r="O1008" i="1"/>
  <c r="Q1008" i="1" s="1"/>
  <c r="R1008" i="1" s="1"/>
  <c r="R349" i="1"/>
  <c r="X2097" i="1"/>
  <c r="X2557" i="1"/>
  <c r="X2510" i="1"/>
  <c r="X1225" i="1"/>
  <c r="X2185" i="1"/>
  <c r="X1623" i="1"/>
  <c r="AA1494" i="1"/>
  <c r="AA1193" i="1"/>
  <c r="AA1321" i="1"/>
  <c r="AA1925" i="1"/>
  <c r="R44" i="1"/>
  <c r="X2432" i="1"/>
  <c r="X2033" i="1"/>
  <c r="AA2323" i="1"/>
  <c r="AA135" i="1"/>
  <c r="R1519" i="1"/>
  <c r="O1912" i="1"/>
  <c r="Q1912" i="1" s="1"/>
  <c r="R1912" i="1" s="1"/>
  <c r="R2033" i="1"/>
  <c r="R163" i="1"/>
  <c r="R1843" i="1"/>
  <c r="R215" i="1"/>
  <c r="X2422" i="1"/>
  <c r="AA1529" i="1"/>
  <c r="O685" i="1"/>
  <c r="Q685" i="1" s="1"/>
  <c r="R685" i="1" s="1"/>
  <c r="O2583" i="1"/>
  <c r="Q2583" i="1" s="1"/>
  <c r="R2583" i="1" s="1"/>
  <c r="X2047" i="1"/>
  <c r="AA101" i="1"/>
  <c r="X1098" i="1"/>
  <c r="AA1046" i="1"/>
  <c r="AA1031" i="1"/>
  <c r="AA338" i="1"/>
  <c r="AA502" i="1"/>
  <c r="AA630" i="1"/>
  <c r="AA615" i="1"/>
  <c r="AA679" i="1"/>
  <c r="AA822" i="1"/>
  <c r="AA807" i="1"/>
  <c r="AA748" i="1"/>
  <c r="AA1762" i="1"/>
  <c r="AA1747" i="1"/>
  <c r="AA1794" i="1"/>
  <c r="AA1779" i="1"/>
  <c r="AA1986" i="1"/>
  <c r="AA1971" i="1"/>
  <c r="AA278" i="1"/>
  <c r="X56" i="1"/>
  <c r="AA342" i="1"/>
  <c r="X2837" i="1"/>
  <c r="X1990" i="1"/>
  <c r="AA406" i="1"/>
  <c r="X1238" i="1"/>
  <c r="X1587" i="1"/>
  <c r="AA358" i="1"/>
  <c r="AA343" i="1"/>
  <c r="AA407" i="1"/>
  <c r="X2555" i="1"/>
  <c r="AA376" i="1"/>
  <c r="X315" i="1"/>
  <c r="AA713" i="1"/>
  <c r="O2838" i="1"/>
  <c r="Q2838" i="1" s="1"/>
  <c r="R2838" i="1" s="1"/>
  <c r="AA474" i="1"/>
  <c r="X1240" i="1"/>
  <c r="X64" i="1"/>
  <c r="AA602" i="1"/>
  <c r="AA587" i="1"/>
  <c r="AA651" i="1"/>
  <c r="X539" i="1"/>
  <c r="AA715" i="1"/>
  <c r="X1892" i="1"/>
  <c r="AA875" i="1"/>
  <c r="X2113" i="1"/>
  <c r="AA954" i="1"/>
  <c r="AA939" i="1"/>
  <c r="X2051" i="1"/>
  <c r="AA1003" i="1"/>
  <c r="X2115" i="1"/>
  <c r="AA1082" i="1"/>
  <c r="AA1067" i="1"/>
  <c r="AA1146" i="1"/>
  <c r="AA1131" i="1"/>
  <c r="X858" i="1"/>
  <c r="AA496" i="1"/>
  <c r="X298" i="1"/>
  <c r="X2322" i="1"/>
  <c r="AA607" i="1"/>
  <c r="AA592" i="1"/>
  <c r="X1049" i="1"/>
  <c r="AA767" i="1"/>
  <c r="AA752" i="1"/>
  <c r="X2049" i="1"/>
  <c r="AA831" i="1"/>
  <c r="AA895" i="1"/>
  <c r="AA880" i="1"/>
  <c r="X1845" i="1"/>
  <c r="AA959" i="1"/>
  <c r="AA944" i="1"/>
  <c r="X1370" i="1"/>
  <c r="AA1023" i="1"/>
  <c r="AA1008" i="1"/>
  <c r="X1254" i="1"/>
  <c r="AA1087" i="1"/>
  <c r="AA1072" i="1"/>
  <c r="AA1247" i="1"/>
  <c r="AA1232" i="1"/>
  <c r="AA265" i="1"/>
  <c r="X480" i="1"/>
  <c r="X1233" i="1"/>
  <c r="AA393" i="1"/>
  <c r="X346" i="1"/>
  <c r="AA472" i="1"/>
  <c r="AA457" i="1"/>
  <c r="AA617" i="1"/>
  <c r="X1051" i="1"/>
  <c r="AA1414" i="1"/>
  <c r="X353" i="1"/>
  <c r="AA1431" i="1"/>
  <c r="X392" i="1"/>
  <c r="AA1478" i="1"/>
  <c r="AA1463" i="1"/>
  <c r="AA1510" i="1"/>
  <c r="AA1527" i="1"/>
  <c r="AA1574" i="1"/>
  <c r="AA1559" i="1"/>
  <c r="AA1606" i="1"/>
  <c r="AA1591" i="1"/>
  <c r="AA1734" i="1"/>
  <c r="AA1766" i="1"/>
  <c r="AA1751" i="1"/>
  <c r="AA1798" i="1"/>
  <c r="AA1862" i="1"/>
  <c r="AA1847" i="1"/>
  <c r="X2700" i="1"/>
  <c r="AA1894" i="1"/>
  <c r="X285" i="1"/>
  <c r="AA1926" i="1"/>
  <c r="X2436" i="1"/>
  <c r="AA1943" i="1"/>
  <c r="X2379" i="1"/>
  <c r="AA2007" i="1"/>
  <c r="X2133" i="1"/>
  <c r="AA2039" i="1"/>
  <c r="X2183" i="1"/>
  <c r="AA2086" i="1"/>
  <c r="AA2071" i="1"/>
  <c r="X687" i="1"/>
  <c r="AA2103" i="1"/>
  <c r="X2345" i="1"/>
  <c r="AA2150" i="1"/>
  <c r="AA2135" i="1"/>
  <c r="AA2182" i="1"/>
  <c r="AA2167" i="1"/>
  <c r="AA2199" i="1"/>
  <c r="X2297" i="1"/>
  <c r="AA2278" i="1"/>
  <c r="X2775" i="1"/>
  <c r="AA2342" i="1"/>
  <c r="AA2374" i="1"/>
  <c r="AA2359" i="1"/>
  <c r="AA2391" i="1"/>
  <c r="X1857" i="1"/>
  <c r="AA1515" i="1"/>
  <c r="AA1500" i="1"/>
  <c r="X329" i="1"/>
  <c r="AA1547" i="1"/>
  <c r="AA1532" i="1"/>
  <c r="AA1611" i="1"/>
  <c r="AA1643" i="1"/>
  <c r="AA1628" i="1"/>
  <c r="AA1675" i="1"/>
  <c r="AA1660" i="1"/>
  <c r="AA1707" i="1"/>
  <c r="AA1692" i="1"/>
  <c r="AA1739" i="1"/>
  <c r="AA1724" i="1"/>
  <c r="AA1771" i="1"/>
  <c r="AA1756" i="1"/>
  <c r="AA1835" i="1"/>
  <c r="AA1820" i="1"/>
  <c r="AA1867" i="1"/>
  <c r="AA1852" i="1"/>
  <c r="X2470" i="1"/>
  <c r="AA1899" i="1"/>
  <c r="X681" i="1"/>
  <c r="AA1916" i="1"/>
  <c r="X611" i="1"/>
  <c r="AA1963" i="1"/>
  <c r="AA1948" i="1"/>
  <c r="X1658" i="1"/>
  <c r="AA1995" i="1"/>
  <c r="AA1980" i="1"/>
  <c r="X2768" i="1"/>
  <c r="AA2012" i="1"/>
  <c r="X2018" i="1"/>
  <c r="AA2059" i="1"/>
  <c r="AA2044" i="1"/>
  <c r="X150" i="1"/>
  <c r="AA2091" i="1"/>
  <c r="AA2076" i="1"/>
  <c r="X1004" i="1"/>
  <c r="AA2123" i="1"/>
  <c r="X1789" i="1"/>
  <c r="AA2187" i="1"/>
  <c r="AA2172" i="1"/>
  <c r="AA2251" i="1"/>
  <c r="AA2236" i="1"/>
  <c r="X2820" i="1"/>
  <c r="AA2315" i="1"/>
  <c r="AA2300" i="1"/>
  <c r="R88" i="1"/>
  <c r="R1370" i="1"/>
  <c r="AA243" i="1"/>
  <c r="AA308" i="1"/>
  <c r="AA293" i="1"/>
  <c r="AA468" i="1"/>
  <c r="AA1410" i="1"/>
  <c r="AA1395" i="1"/>
  <c r="AA246" i="1"/>
  <c r="X2520" i="1"/>
  <c r="X1478" i="1"/>
  <c r="AA326" i="1"/>
  <c r="AA280" i="1"/>
  <c r="X2521" i="1"/>
  <c r="AA344" i="1"/>
  <c r="X1827" i="1"/>
  <c r="O2261" i="1"/>
  <c r="Q2261" i="1" s="1"/>
  <c r="R2261" i="1" s="1"/>
  <c r="AA506" i="1"/>
  <c r="AA491" i="1"/>
  <c r="X715" i="1"/>
  <c r="AA570" i="1"/>
  <c r="AA634" i="1"/>
  <c r="X1841" i="1"/>
  <c r="X2107" i="1"/>
  <c r="X2491" i="1"/>
  <c r="AA858" i="1"/>
  <c r="AA907" i="1"/>
  <c r="X871" i="1"/>
  <c r="AA986" i="1"/>
  <c r="AA971" i="1"/>
  <c r="X1953" i="1"/>
  <c r="AA1050" i="1"/>
  <c r="AA1035" i="1"/>
  <c r="AA415" i="1"/>
  <c r="X1484" i="1"/>
  <c r="AA639" i="1"/>
  <c r="AA624" i="1"/>
  <c r="AA671" i="1"/>
  <c r="AA656" i="1"/>
  <c r="X1608" i="1"/>
  <c r="X163" i="1"/>
  <c r="AA799" i="1"/>
  <c r="AA784" i="1"/>
  <c r="AA848" i="1"/>
  <c r="AA912" i="1"/>
  <c r="AA991" i="1"/>
  <c r="AA1055" i="1"/>
  <c r="AA1040" i="1"/>
  <c r="AA1279" i="1"/>
  <c r="AA1264" i="1"/>
  <c r="AA312" i="1"/>
  <c r="AA297" i="1"/>
  <c r="X2042" i="1"/>
  <c r="AA425" i="1"/>
  <c r="X2206" i="1"/>
  <c r="AA504" i="1"/>
  <c r="AA489" i="1"/>
  <c r="X1045" i="1"/>
  <c r="AA1830" i="1"/>
  <c r="AA1975" i="1"/>
  <c r="R2047" i="1"/>
  <c r="R1997" i="1"/>
  <c r="X1843" i="1"/>
  <c r="AA470" i="1"/>
  <c r="AA455" i="1"/>
  <c r="AA566" i="1"/>
  <c r="AA551" i="1"/>
  <c r="AA758" i="1"/>
  <c r="AA743" i="1"/>
  <c r="AA886" i="1"/>
  <c r="AA871" i="1"/>
  <c r="AA950" i="1"/>
  <c r="AA935" i="1"/>
  <c r="AA1474" i="1"/>
  <c r="AA1459" i="1"/>
  <c r="AA2003" i="1"/>
  <c r="X2716" i="1"/>
  <c r="AA370" i="1"/>
  <c r="AA475" i="1"/>
  <c r="AA436" i="1"/>
  <c r="AA485" i="1"/>
  <c r="AA628" i="1"/>
  <c r="AA613" i="1"/>
  <c r="AA1442" i="1"/>
  <c r="AA1954" i="1"/>
  <c r="AA1939" i="1"/>
  <c r="AA2082" i="1"/>
  <c r="AA2067" i="1"/>
  <c r="O1602" i="1"/>
  <c r="Q1602" i="1" s="1"/>
  <c r="R1602" i="1" s="1"/>
  <c r="R2716" i="1"/>
  <c r="X1589" i="1"/>
  <c r="X1795" i="1"/>
  <c r="AA322" i="1"/>
  <c r="AA307" i="1"/>
  <c r="AA387" i="1"/>
  <c r="AA372" i="1"/>
  <c r="AA854" i="1"/>
  <c r="AA918" i="1"/>
  <c r="AA903" i="1"/>
  <c r="AA1014" i="1"/>
  <c r="AA507" i="1"/>
  <c r="AA492" i="1"/>
  <c r="AA1634" i="1"/>
  <c r="AA1619" i="1"/>
  <c r="AA1730" i="1"/>
  <c r="R1233" i="1"/>
  <c r="X1409" i="1"/>
  <c r="X2243" i="1"/>
  <c r="AA2114" i="1"/>
  <c r="AA2099" i="1"/>
  <c r="AA2210" i="1"/>
  <c r="AA2195" i="1"/>
  <c r="AA2242" i="1"/>
  <c r="AA2227" i="1"/>
  <c r="AA2274" i="1"/>
  <c r="AA2259" i="1"/>
  <c r="AA1415" i="1"/>
  <c r="AA1479" i="1"/>
  <c r="AA1511" i="1"/>
  <c r="AA1496" i="1"/>
  <c r="AA1575" i="1"/>
  <c r="AA1560" i="1"/>
  <c r="AA1671" i="1"/>
  <c r="AA1656" i="1"/>
  <c r="AA1703" i="1"/>
  <c r="AA1688" i="1"/>
  <c r="AA1735" i="1"/>
  <c r="AA1720" i="1"/>
  <c r="AA1863" i="1"/>
  <c r="AA1848" i="1"/>
  <c r="AA1895" i="1"/>
  <c r="AA1927" i="1"/>
  <c r="AA1912" i="1"/>
  <c r="AA2023" i="1"/>
  <c r="AA2008" i="1"/>
  <c r="AA2055" i="1"/>
  <c r="AA2087" i="1"/>
  <c r="AA2119" i="1"/>
  <c r="AA2104" i="1"/>
  <c r="AA2215" i="1"/>
  <c r="AA2200" i="1"/>
  <c r="AA2247" i="1"/>
  <c r="AA2232" i="1"/>
  <c r="AA2279" i="1"/>
  <c r="AA2264" i="1"/>
  <c r="AA2407" i="1"/>
  <c r="AA712" i="1"/>
  <c r="AA697" i="1"/>
  <c r="AA872" i="1"/>
  <c r="AA1032" i="1"/>
  <c r="AA1017" i="1"/>
  <c r="AA1256" i="1"/>
  <c r="AA1241" i="1"/>
  <c r="AA1320" i="1"/>
  <c r="AA1305" i="1"/>
  <c r="AA1384" i="1"/>
  <c r="AA1369" i="1"/>
  <c r="AA1704" i="1"/>
  <c r="AA1689" i="1"/>
  <c r="AA1800" i="1"/>
  <c r="AA1785" i="1"/>
  <c r="AA1864" i="1"/>
  <c r="AA1849" i="1"/>
  <c r="AA2634" i="1"/>
  <c r="AA2794" i="1"/>
  <c r="AA2779" i="1"/>
  <c r="AA2024" i="1"/>
  <c r="AA2009" i="1"/>
  <c r="AA2056" i="1"/>
  <c r="AA2088" i="1"/>
  <c r="AA2073" i="1"/>
  <c r="AA2120" i="1"/>
  <c r="AA2408" i="1"/>
  <c r="AA2393" i="1"/>
  <c r="AA2632" i="1"/>
  <c r="AA2617" i="1"/>
  <c r="AA2681" i="1"/>
  <c r="AA2824" i="1"/>
  <c r="AA2809" i="1"/>
  <c r="AA48" i="1"/>
  <c r="AA33" i="1"/>
  <c r="AA609" i="1"/>
  <c r="R807" i="1"/>
  <c r="AA1609" i="1"/>
  <c r="AA1594" i="1"/>
  <c r="AA1673" i="1"/>
  <c r="AA1658" i="1"/>
  <c r="AA1522" i="1"/>
  <c r="AA791" i="1"/>
  <c r="AA1651" i="1"/>
  <c r="AA1683" i="1"/>
  <c r="AA2494" i="1"/>
  <c r="AA2366" i="1"/>
  <c r="AA3" i="1"/>
  <c r="AA2459" i="1"/>
  <c r="AA1368" i="1"/>
  <c r="AA1528" i="1"/>
  <c r="AA1752" i="1"/>
  <c r="AA1816" i="1"/>
  <c r="AA2136" i="1"/>
  <c r="AA2480" i="1"/>
  <c r="R1032" i="1"/>
  <c r="AA2560" i="1"/>
  <c r="AA64" i="1"/>
  <c r="AA164" i="1"/>
  <c r="AA196" i="1"/>
  <c r="AA228" i="1"/>
  <c r="AA2507" i="1"/>
  <c r="AA2492" i="1"/>
  <c r="AA940" i="1"/>
  <c r="AA925" i="1"/>
  <c r="AA1132" i="1"/>
  <c r="AA1117" i="1"/>
  <c r="AA1260" i="1"/>
  <c r="AA1612" i="1"/>
  <c r="AA1597" i="1"/>
  <c r="AA1804" i="1"/>
  <c r="AA1789" i="1"/>
  <c r="AA1964" i="1"/>
  <c r="AA1949" i="1"/>
  <c r="AA2478" i="1"/>
  <c r="O2139" i="1"/>
  <c r="Q2139" i="1" s="1"/>
  <c r="R2139" i="1" s="1"/>
  <c r="O2394" i="1"/>
  <c r="Q2394" i="1" s="1"/>
  <c r="R2394" i="1" s="1"/>
  <c r="R900" i="1"/>
  <c r="R1243" i="1"/>
  <c r="X373" i="1"/>
  <c r="X1340" i="1"/>
  <c r="X161" i="1"/>
  <c r="X1503" i="1"/>
  <c r="X635" i="1"/>
  <c r="X1223" i="1"/>
  <c r="X1604" i="1"/>
  <c r="X382" i="1"/>
  <c r="X1519" i="1"/>
  <c r="X2815" i="1"/>
  <c r="X1588" i="1"/>
  <c r="X2205" i="1"/>
  <c r="X1849" i="1"/>
  <c r="X547" i="1"/>
  <c r="X501" i="1"/>
  <c r="X1184" i="1"/>
  <c r="X2288" i="1"/>
  <c r="X1094" i="1"/>
  <c r="X761" i="1"/>
  <c r="X2293" i="1"/>
  <c r="X1694" i="1"/>
  <c r="X1944" i="1"/>
  <c r="AA2166" i="1"/>
  <c r="X2425" i="1"/>
  <c r="X696" i="1"/>
  <c r="X915" i="1"/>
  <c r="X852" i="1"/>
  <c r="X644" i="1"/>
  <c r="X785" i="1"/>
  <c r="R1076" i="1"/>
  <c r="R1535" i="1"/>
  <c r="AA2715" i="1"/>
  <c r="AA431" i="1"/>
  <c r="AA542" i="1"/>
  <c r="AA527" i="1"/>
  <c r="AA574" i="1"/>
  <c r="AA559" i="1"/>
  <c r="AA926" i="1"/>
  <c r="AA911" i="1"/>
  <c r="AA1071" i="1"/>
  <c r="AA1150" i="1"/>
  <c r="AA1135" i="1"/>
  <c r="AA404" i="1"/>
  <c r="AA660" i="1"/>
  <c r="AA572" i="1"/>
  <c r="AA557" i="1"/>
  <c r="AA604" i="1"/>
  <c r="AA589" i="1"/>
  <c r="AA2043" i="1"/>
  <c r="AA1711" i="1"/>
  <c r="AA1743" i="1"/>
  <c r="AA1728" i="1"/>
  <c r="AA1775" i="1"/>
  <c r="AA1296" i="1"/>
  <c r="AA1360" i="1"/>
  <c r="AA1345" i="1"/>
  <c r="AA1392" i="1"/>
  <c r="AA1377" i="1"/>
  <c r="AA1712" i="1"/>
  <c r="AA1697" i="1"/>
  <c r="AA1744" i="1"/>
  <c r="AA1729" i="1"/>
  <c r="AA1776" i="1"/>
  <c r="AA1761" i="1"/>
  <c r="AA1757" i="1"/>
  <c r="AA2384" i="1"/>
  <c r="AA2369" i="1"/>
  <c r="AA1036" i="1"/>
  <c r="AA1021" i="1"/>
  <c r="AA1196" i="1"/>
  <c r="AA1181" i="1"/>
  <c r="AA1740" i="1"/>
  <c r="AA1725" i="1"/>
  <c r="AA2659" i="1"/>
  <c r="AA2644" i="1"/>
  <c r="AA2796" i="1"/>
  <c r="AA2781" i="1"/>
  <c r="O1412" i="1"/>
  <c r="Q1412" i="1" s="1"/>
  <c r="R1412" i="1" s="1"/>
  <c r="O902" i="1"/>
  <c r="Q902" i="1" s="1"/>
  <c r="R902" i="1" s="1"/>
  <c r="R2288" i="1"/>
  <c r="R360" i="1"/>
  <c r="R1127" i="1"/>
  <c r="O2315" i="1"/>
  <c r="Q2315" i="1" s="1"/>
  <c r="R2315" i="1" s="1"/>
  <c r="R838" i="1"/>
  <c r="R1049" i="1"/>
  <c r="R368" i="1"/>
  <c r="R2590" i="1"/>
  <c r="O1171" i="1"/>
  <c r="Q1171" i="1" s="1"/>
  <c r="R1171" i="1" s="1"/>
  <c r="R51" i="1"/>
  <c r="R2133" i="1"/>
  <c r="O2443" i="1"/>
  <c r="Q2443" i="1" s="1"/>
  <c r="R2443" i="1" s="1"/>
  <c r="R772" i="1"/>
  <c r="R2582" i="1"/>
  <c r="R436" i="1"/>
  <c r="O1223" i="1"/>
  <c r="Q1223" i="1" s="1"/>
  <c r="R1223" i="1" s="1"/>
  <c r="R2049" i="1"/>
  <c r="R1845" i="1"/>
  <c r="R658" i="1"/>
  <c r="R2434" i="1"/>
  <c r="R2470" i="1"/>
  <c r="R1433" i="1"/>
  <c r="R2510" i="1"/>
  <c r="O1940" i="1"/>
  <c r="Q1940" i="1" s="1"/>
  <c r="R1940" i="1" s="1"/>
  <c r="O1369" i="1"/>
  <c r="Q1369" i="1" s="1"/>
  <c r="R1369" i="1" s="1"/>
  <c r="R275" i="1"/>
  <c r="X2099" i="1"/>
  <c r="X1831" i="1"/>
  <c r="X2782" i="1"/>
  <c r="X1707" i="1"/>
  <c r="X2046" i="1"/>
  <c r="X793" i="1"/>
  <c r="X1154" i="1"/>
  <c r="X939" i="1"/>
  <c r="X1826" i="1"/>
  <c r="X976" i="1"/>
  <c r="X2059" i="1"/>
  <c r="X2336" i="1"/>
  <c r="X1566" i="1"/>
  <c r="X1107" i="1"/>
  <c r="X2589" i="1"/>
  <c r="X302" i="1"/>
  <c r="X168" i="1"/>
  <c r="X63" i="1"/>
  <c r="X2237" i="1"/>
  <c r="X1435" i="1"/>
  <c r="X838" i="1"/>
  <c r="X2146" i="1"/>
  <c r="X79" i="1"/>
  <c r="X1498" i="1"/>
  <c r="AA2" i="1"/>
  <c r="R2213" i="1"/>
  <c r="AA333" i="1"/>
  <c r="AA318" i="1"/>
  <c r="AA414" i="1"/>
  <c r="AA384" i="1"/>
  <c r="AA482" i="1"/>
  <c r="AA499" i="1"/>
  <c r="AA563" i="1"/>
  <c r="AA706" i="1"/>
  <c r="AA691" i="1"/>
  <c r="AA738" i="1"/>
  <c r="AA770" i="1"/>
  <c r="AA755" i="1"/>
  <c r="AA898" i="1"/>
  <c r="AA883" i="1"/>
  <c r="AA930" i="1"/>
  <c r="AA915" i="1"/>
  <c r="AA994" i="1"/>
  <c r="AA979" i="1"/>
  <c r="AA1107" i="1"/>
  <c r="AA423" i="1"/>
  <c r="AA408" i="1"/>
  <c r="AA728" i="1"/>
  <c r="AA775" i="1"/>
  <c r="AA760" i="1"/>
  <c r="AA1422" i="1"/>
  <c r="AA1454" i="1"/>
  <c r="AA1582" i="1"/>
  <c r="AA1567" i="1"/>
  <c r="AA1646" i="1"/>
  <c r="AA2190" i="1"/>
  <c r="AA2175" i="1"/>
  <c r="AA2286" i="1"/>
  <c r="AA1363" i="1"/>
  <c r="AA1348" i="1"/>
  <c r="AA1380" i="1"/>
  <c r="AA1523" i="1"/>
  <c r="AA1508" i="1"/>
  <c r="AA1555" i="1"/>
  <c r="AA1540" i="1"/>
  <c r="AA1300" i="1"/>
  <c r="AA1332" i="1"/>
  <c r="AA1428" i="1"/>
  <c r="AA2411" i="1"/>
  <c r="AA2396" i="1"/>
  <c r="AA812" i="1"/>
  <c r="AA1676" i="1"/>
  <c r="AA1661" i="1"/>
  <c r="AA1836" i="1"/>
  <c r="AA1821" i="1"/>
  <c r="AA2041" i="1"/>
  <c r="AA2141" i="1"/>
  <c r="AA2476" i="1"/>
  <c r="AA2461" i="1"/>
  <c r="AA2572" i="1"/>
  <c r="AA2557" i="1"/>
  <c r="AA2732" i="1"/>
  <c r="AA2717" i="1"/>
  <c r="O427" i="1"/>
  <c r="Q427" i="1" s="1"/>
  <c r="R427" i="1" s="1"/>
  <c r="X272" i="1"/>
  <c r="AA58" i="1"/>
  <c r="AA123" i="1"/>
  <c r="X2657" i="1"/>
  <c r="X998" i="1"/>
  <c r="X368" i="1"/>
  <c r="X13" i="1"/>
  <c r="X1982" i="1"/>
  <c r="AA2038" i="1"/>
  <c r="AA369" i="1"/>
  <c r="AA354" i="1"/>
  <c r="AA401" i="1"/>
  <c r="AA386" i="1"/>
  <c r="AA324" i="1"/>
  <c r="AA518" i="1"/>
  <c r="AA550" i="1"/>
  <c r="AA646" i="1"/>
  <c r="AA631" i="1"/>
  <c r="AA742" i="1"/>
  <c r="AA727" i="1"/>
  <c r="AA774" i="1"/>
  <c r="AA823" i="1"/>
  <c r="AA870" i="1"/>
  <c r="AA855" i="1"/>
  <c r="AA887" i="1"/>
  <c r="AA700" i="1"/>
  <c r="AA732" i="1"/>
  <c r="AA811" i="1"/>
  <c r="AA796" i="1"/>
  <c r="AA860" i="1"/>
  <c r="AA924" i="1"/>
  <c r="AA1099" i="1"/>
  <c r="AA1116" i="1"/>
  <c r="AA1148" i="1"/>
  <c r="AA1227" i="1"/>
  <c r="AA1212" i="1"/>
  <c r="AA1164" i="1"/>
  <c r="AA1149" i="1"/>
  <c r="AA1292" i="1"/>
  <c r="AA1277" i="1"/>
  <c r="AA1484" i="1"/>
  <c r="AA1469" i="1"/>
  <c r="AA2446" i="1"/>
  <c r="AA2431" i="1"/>
  <c r="AA2734" i="1"/>
  <c r="AA54" i="1"/>
  <c r="AA39" i="1"/>
  <c r="AA2819" i="1"/>
  <c r="AA2804" i="1"/>
  <c r="AA2508" i="1"/>
  <c r="AA2493" i="1"/>
  <c r="AA2764" i="1"/>
  <c r="AA2749" i="1"/>
  <c r="AA2828" i="1"/>
  <c r="AA2813" i="1"/>
  <c r="R633" i="1"/>
  <c r="O74" i="1"/>
  <c r="Q74" i="1" s="1"/>
  <c r="R74" i="1" s="1"/>
  <c r="R888" i="1"/>
  <c r="O2062" i="1"/>
  <c r="Q2062" i="1" s="1"/>
  <c r="R2062" i="1" s="1"/>
  <c r="O1186" i="1"/>
  <c r="Q1186" i="1" s="1"/>
  <c r="R1186" i="1" s="1"/>
  <c r="R1290" i="1"/>
  <c r="R764" i="1"/>
  <c r="O1796" i="1"/>
  <c r="Q1796" i="1" s="1"/>
  <c r="R1796" i="1" s="1"/>
  <c r="R2401" i="1"/>
  <c r="R1004" i="1"/>
  <c r="R1566" i="1"/>
  <c r="O1661" i="1"/>
  <c r="Q1661" i="1" s="1"/>
  <c r="R1661" i="1" s="1"/>
  <c r="R1872" i="1"/>
  <c r="R1615" i="1"/>
  <c r="R687" i="1"/>
  <c r="R2775" i="1"/>
  <c r="X946" i="1"/>
  <c r="X711" i="1"/>
  <c r="X2823" i="1"/>
  <c r="X1594" i="1"/>
  <c r="X1762" i="1"/>
  <c r="X1872" i="1"/>
  <c r="X360" i="1"/>
  <c r="X844" i="1"/>
  <c r="X2583" i="1"/>
  <c r="X377" i="1"/>
  <c r="X2493" i="1"/>
  <c r="X1507" i="1"/>
  <c r="X628" i="1"/>
  <c r="X1568" i="1"/>
  <c r="AA2675" i="1"/>
  <c r="AA1561" i="1"/>
  <c r="X215" i="1"/>
  <c r="X397" i="1"/>
  <c r="X1838" i="1"/>
  <c r="AA277" i="1"/>
  <c r="AA390" i="1"/>
  <c r="AA437" i="1"/>
  <c r="AA422" i="1"/>
  <c r="AA327" i="1"/>
  <c r="AA374" i="1"/>
  <c r="AA359" i="1"/>
  <c r="AA392" i="1"/>
  <c r="AA761" i="1"/>
  <c r="AA889" i="1"/>
  <c r="AA953" i="1"/>
  <c r="AA985" i="1"/>
  <c r="AA586" i="1"/>
  <c r="AA571" i="1"/>
  <c r="AA650" i="1"/>
  <c r="AA635" i="1"/>
  <c r="AA746" i="1"/>
  <c r="AA778" i="1"/>
  <c r="AA763" i="1"/>
  <c r="AA810" i="1"/>
  <c r="AA795" i="1"/>
  <c r="AA874" i="1"/>
  <c r="AA859" i="1"/>
  <c r="AA906" i="1"/>
  <c r="AA891" i="1"/>
  <c r="AA648" i="1"/>
  <c r="AA633" i="1"/>
  <c r="AA1270" i="1"/>
  <c r="AA1255" i="1"/>
  <c r="AA2475" i="1"/>
  <c r="AA2460" i="1"/>
  <c r="AA876" i="1"/>
  <c r="AA861" i="1"/>
  <c r="AA1100" i="1"/>
  <c r="AA1085" i="1"/>
  <c r="AA1548" i="1"/>
  <c r="AA1533" i="1"/>
  <c r="AA1708" i="1"/>
  <c r="AA1693" i="1"/>
  <c r="AA2702" i="1"/>
  <c r="AA2429" i="1"/>
  <c r="AA2700" i="1"/>
  <c r="AA2685" i="1"/>
  <c r="R1184" i="1"/>
  <c r="O2203" i="1"/>
  <c r="Q2203" i="1" s="1"/>
  <c r="R2203" i="1" s="1"/>
  <c r="R681" i="1"/>
  <c r="X1978" i="1"/>
  <c r="O390" i="1"/>
  <c r="Q390" i="1" s="1"/>
  <c r="R390" i="1" s="1"/>
  <c r="O338" i="1"/>
  <c r="Q338" i="1" s="1"/>
  <c r="R338" i="1" s="1"/>
  <c r="R2185" i="1"/>
  <c r="R2267" i="1"/>
  <c r="O82" i="1"/>
  <c r="Q82" i="1" s="1"/>
  <c r="R82" i="1" s="1"/>
  <c r="R611" i="1"/>
  <c r="R1795" i="1"/>
  <c r="R1589" i="1"/>
  <c r="R2164" i="1"/>
  <c r="R1094" i="1"/>
  <c r="R2436" i="1"/>
  <c r="X104" i="1"/>
  <c r="X1467" i="1"/>
  <c r="X2396" i="1"/>
  <c r="X1947" i="1"/>
  <c r="X959" i="1"/>
  <c r="X794" i="1"/>
  <c r="X2485" i="1"/>
  <c r="X1341" i="1"/>
  <c r="X2152" i="1"/>
  <c r="X2632" i="1"/>
  <c r="X76" i="1"/>
  <c r="X969" i="1"/>
  <c r="X2660" i="1"/>
  <c r="X2132" i="1"/>
  <c r="X1290" i="1"/>
  <c r="X51" i="1"/>
  <c r="X762" i="1"/>
  <c r="X1112" i="1"/>
  <c r="X697" i="1"/>
  <c r="X719" i="1"/>
  <c r="X2594" i="1"/>
  <c r="X1215" i="1"/>
  <c r="AA1622" i="1"/>
  <c r="AA19" i="1"/>
  <c r="X862" i="1"/>
  <c r="X2164" i="1"/>
  <c r="X1426" i="1"/>
  <c r="X203" i="1"/>
  <c r="X1008" i="1"/>
  <c r="X482" i="1"/>
  <c r="X300" i="1"/>
  <c r="R1766" i="1"/>
  <c r="AA282" i="1"/>
  <c r="AA267" i="1"/>
  <c r="AA346" i="1"/>
  <c r="AA331" i="1"/>
  <c r="AA410" i="1"/>
  <c r="AA637" i="1"/>
  <c r="AA701" i="1"/>
  <c r="AA733" i="1"/>
  <c r="AA765" i="1"/>
  <c r="AA797" i="1"/>
  <c r="AA957" i="1"/>
  <c r="AA467" i="1"/>
  <c r="AA452" i="1"/>
  <c r="AA531" i="1"/>
  <c r="AA516" i="1"/>
  <c r="AA659" i="1"/>
  <c r="AA644" i="1"/>
  <c r="AA787" i="1"/>
  <c r="AA851" i="1"/>
  <c r="AA836" i="1"/>
  <c r="AA900" i="1"/>
  <c r="AA964" i="1"/>
  <c r="AA1043" i="1"/>
  <c r="AA1028" i="1"/>
  <c r="AA1178" i="1"/>
  <c r="AA1163" i="1"/>
  <c r="AA1631" i="1"/>
  <c r="AA1616" i="1"/>
  <c r="AA1823" i="1"/>
  <c r="AA1808" i="1"/>
  <c r="AA1952" i="1"/>
  <c r="AA1937" i="1"/>
  <c r="AA2583" i="1"/>
  <c r="AA2711" i="1"/>
  <c r="AA2696" i="1"/>
  <c r="AA95" i="1"/>
  <c r="AA159" i="1"/>
  <c r="AA144" i="1"/>
  <c r="AA2016" i="1"/>
  <c r="AA2001" i="1"/>
  <c r="AA2080" i="1"/>
  <c r="AA2065" i="1"/>
  <c r="AA2272" i="1"/>
  <c r="AA2257" i="1"/>
  <c r="AA2624" i="1"/>
  <c r="AA2609" i="1"/>
  <c r="AA2688" i="1"/>
  <c r="AA2673" i="1"/>
  <c r="AA104" i="1"/>
  <c r="AA89" i="1"/>
  <c r="AA136" i="1"/>
  <c r="AA121" i="1"/>
  <c r="AA168" i="1"/>
  <c r="AA153" i="1"/>
  <c r="AA232" i="1"/>
  <c r="AA197" i="1"/>
  <c r="AA253" i="1"/>
  <c r="AA844" i="1"/>
  <c r="AA829" i="1"/>
  <c r="AA1068" i="1"/>
  <c r="AA1053" i="1"/>
  <c r="AA1228" i="1"/>
  <c r="AA1213" i="1"/>
  <c r="AA1853" i="1"/>
  <c r="AA2510" i="1"/>
  <c r="AA2495" i="1"/>
  <c r="AA22" i="1"/>
  <c r="AA7" i="1"/>
  <c r="AA43" i="1"/>
  <c r="AA28" i="1"/>
  <c r="AA2188" i="1"/>
  <c r="AA2173" i="1"/>
  <c r="AA2380" i="1"/>
  <c r="AA2365" i="1"/>
  <c r="AA2540" i="1"/>
  <c r="AA2525" i="1"/>
  <c r="AA2668" i="1"/>
  <c r="AA2653" i="1"/>
  <c r="R1225" i="1"/>
  <c r="R373" i="1"/>
  <c r="X1138" i="1"/>
  <c r="X1400" i="1"/>
  <c r="R939" i="1"/>
  <c r="R56" i="1"/>
  <c r="R806" i="1"/>
  <c r="R1400" i="1"/>
  <c r="R2132" i="1"/>
  <c r="R762" i="1"/>
  <c r="R2473" i="1"/>
  <c r="R2700" i="1"/>
  <c r="R298" i="1"/>
  <c r="R1608" i="1"/>
  <c r="R2088" i="1"/>
  <c r="R397" i="1"/>
  <c r="O2631" i="1"/>
  <c r="Q2631" i="1" s="1"/>
  <c r="R2631" i="1" s="1"/>
  <c r="O1009" i="1"/>
  <c r="Q1009" i="1" s="1"/>
  <c r="R1009" i="1" s="1"/>
  <c r="R348" i="1"/>
  <c r="X481" i="1"/>
  <c r="X1136" i="1"/>
  <c r="X1141" i="1"/>
  <c r="X633" i="1"/>
  <c r="X490" i="1"/>
  <c r="X2165" i="1"/>
  <c r="X1475" i="1"/>
  <c r="X1724" i="1"/>
  <c r="X2429" i="1"/>
  <c r="X550" i="1"/>
  <c r="X518" i="1"/>
  <c r="X2088" i="1"/>
  <c r="X888" i="1"/>
  <c r="X1860" i="1"/>
  <c r="X926" i="1"/>
  <c r="X436" i="1"/>
  <c r="X1833" i="1"/>
  <c r="X1371" i="1"/>
  <c r="X2495" i="1"/>
  <c r="X1212" i="1"/>
  <c r="X2673" i="1"/>
  <c r="X680" i="1"/>
  <c r="X757" i="1"/>
  <c r="X529" i="1"/>
  <c r="X2360" i="1"/>
  <c r="AA2428" i="1"/>
  <c r="R2277" i="1"/>
  <c r="AA317" i="1"/>
  <c r="AA302" i="1"/>
  <c r="AA349" i="1"/>
  <c r="AA334" i="1"/>
  <c r="AA366" i="1"/>
  <c r="AA254" i="1"/>
  <c r="AA286" i="1"/>
  <c r="AA271" i="1"/>
  <c r="AA303" i="1"/>
  <c r="AA382" i="1"/>
  <c r="AA367" i="1"/>
  <c r="AA399" i="1"/>
  <c r="AA255" i="1"/>
  <c r="AA287" i="1"/>
  <c r="AA272" i="1"/>
  <c r="AA319" i="1"/>
  <c r="AA304" i="1"/>
  <c r="AA383" i="1"/>
  <c r="AA368" i="1"/>
  <c r="AA530" i="1"/>
  <c r="AA515" i="1"/>
  <c r="AA1010" i="1"/>
  <c r="AA995" i="1"/>
  <c r="AA439" i="1"/>
  <c r="AA424" i="1"/>
  <c r="AA471" i="1"/>
  <c r="AA567" i="1"/>
  <c r="AA552" i="1"/>
  <c r="AA336" i="1"/>
  <c r="AA321" i="1"/>
  <c r="AA353" i="1"/>
  <c r="AA400" i="1"/>
  <c r="AA385" i="1"/>
  <c r="AA464" i="1"/>
  <c r="AA560" i="1"/>
  <c r="AA545" i="1"/>
  <c r="AA1694" i="1"/>
  <c r="AA1679" i="1"/>
  <c r="AA2142" i="1"/>
  <c r="AA2127" i="1"/>
  <c r="AA1700" i="1"/>
  <c r="AA1685" i="1"/>
  <c r="AA238" i="1"/>
  <c r="AA223" i="1"/>
  <c r="AA195" i="1"/>
  <c r="AA180" i="1"/>
  <c r="AA204" i="1"/>
  <c r="AA189" i="1"/>
  <c r="AA236" i="1"/>
  <c r="AA225" i="1"/>
  <c r="AA445" i="1"/>
  <c r="AA430" i="1"/>
  <c r="AA258" i="1"/>
  <c r="X641" i="1"/>
  <c r="O1604" i="1"/>
  <c r="Q1604" i="1" s="1"/>
  <c r="R1604" i="1" s="1"/>
  <c r="X1734" i="1"/>
  <c r="X2560" i="1"/>
  <c r="X865" i="1"/>
  <c r="X544" i="1"/>
  <c r="X1257" i="1"/>
  <c r="AA1083" i="1"/>
  <c r="X1747" i="1"/>
  <c r="X1756" i="1"/>
  <c r="X351" i="1"/>
  <c r="X662" i="1"/>
  <c r="AA1211" i="1"/>
  <c r="X1630" i="1"/>
  <c r="AA1275" i="1"/>
  <c r="X1901" i="1"/>
  <c r="X666" i="1"/>
  <c r="AA276" i="1"/>
  <c r="X253" i="1"/>
  <c r="AA340" i="1"/>
  <c r="X2488" i="1"/>
  <c r="X2669" i="1"/>
  <c r="X716" i="1"/>
  <c r="AA564" i="1"/>
  <c r="X2738" i="1"/>
  <c r="AA1186" i="1"/>
  <c r="X2460" i="1"/>
  <c r="AA1250" i="1"/>
  <c r="X1390" i="1"/>
  <c r="AA1282" i="1"/>
  <c r="X664" i="1"/>
  <c r="AA1378" i="1"/>
  <c r="X1640" i="1"/>
  <c r="AA1506" i="1"/>
  <c r="X59" i="1"/>
  <c r="AA1698" i="1"/>
  <c r="X2376" i="1"/>
  <c r="X1418" i="1"/>
  <c r="AA1858" i="1"/>
  <c r="X2544" i="1"/>
  <c r="X1422" i="1"/>
  <c r="AA2146" i="1"/>
  <c r="X2413" i="1"/>
  <c r="X1302" i="1"/>
  <c r="X1439" i="1"/>
  <c r="AA2338" i="1"/>
  <c r="X1315" i="1"/>
  <c r="X265" i="1"/>
  <c r="AA1383" i="1"/>
  <c r="X2602" i="1"/>
  <c r="X92" i="1"/>
  <c r="AA1543" i="1"/>
  <c r="X813" i="1"/>
  <c r="X2374" i="1"/>
  <c r="AA1639" i="1"/>
  <c r="X558" i="1"/>
  <c r="AA1799" i="1"/>
  <c r="X2285" i="1"/>
  <c r="AA1831" i="1"/>
  <c r="X1183" i="1"/>
  <c r="AA1991" i="1"/>
  <c r="X2664" i="1"/>
  <c r="X1300" i="1"/>
  <c r="X622" i="1"/>
  <c r="AA2343" i="1"/>
  <c r="X764" i="1"/>
  <c r="AA2375" i="1"/>
  <c r="X266" i="1"/>
  <c r="AA2439" i="1"/>
  <c r="X113" i="1"/>
  <c r="AA2471" i="1"/>
  <c r="X153" i="1"/>
  <c r="AA2503" i="1"/>
  <c r="X290" i="1"/>
  <c r="X1807" i="1"/>
  <c r="AA2567" i="1"/>
  <c r="X2622" i="1"/>
  <c r="AA680" i="1"/>
  <c r="X2263" i="1"/>
  <c r="AA808" i="1"/>
  <c r="X597" i="1"/>
  <c r="X789" i="1"/>
  <c r="X724" i="1"/>
  <c r="X2366" i="1"/>
  <c r="AA1128" i="1"/>
  <c r="X21" i="1"/>
  <c r="AA1160" i="1"/>
  <c r="X1628" i="1"/>
  <c r="X495" i="1"/>
  <c r="X1067" i="1"/>
  <c r="AA1352" i="1"/>
  <c r="X2766" i="1"/>
  <c r="X391" i="1"/>
  <c r="AA1448" i="1"/>
  <c r="AA1544" i="1"/>
  <c r="X1768" i="1"/>
  <c r="AA1576" i="1"/>
  <c r="X2794" i="1"/>
  <c r="X1277" i="1"/>
  <c r="X1080" i="1"/>
  <c r="X2127" i="1"/>
  <c r="AA1736" i="1"/>
  <c r="X2281" i="1"/>
  <c r="AA1768" i="1"/>
  <c r="X2808" i="1"/>
  <c r="AA1832" i="1"/>
  <c r="X1533" i="1"/>
  <c r="AA1896" i="1"/>
  <c r="X1784" i="1"/>
  <c r="AA1992" i="1"/>
  <c r="X2342" i="1"/>
  <c r="O7" i="1"/>
  <c r="Q7" i="1" s="1"/>
  <c r="R7" i="1" s="1"/>
  <c r="AA1493" i="1"/>
  <c r="AA1589" i="1"/>
  <c r="O2607" i="1"/>
  <c r="Q2607" i="1" s="1"/>
  <c r="R2607" i="1" s="1"/>
  <c r="O2378" i="1"/>
  <c r="Q2378" i="1" s="1"/>
  <c r="R2378" i="1" s="1"/>
  <c r="AA1749" i="1"/>
  <c r="AA1845" i="1"/>
  <c r="O905" i="1"/>
  <c r="Q905" i="1" s="1"/>
  <c r="R905" i="1" s="1"/>
  <c r="O2235" i="1"/>
  <c r="Q2235" i="1" s="1"/>
  <c r="R2235" i="1" s="1"/>
  <c r="AA1941" i="1"/>
  <c r="AA2442" i="1"/>
  <c r="X1804" i="1"/>
  <c r="X2024" i="1"/>
  <c r="X769" i="1"/>
  <c r="X432" i="1"/>
  <c r="X1809" i="1"/>
  <c r="AA2666" i="1"/>
  <c r="X1210" i="1"/>
  <c r="AA2698" i="1"/>
  <c r="X1020" i="1"/>
  <c r="X839" i="1"/>
  <c r="AA2762" i="1"/>
  <c r="X2582" i="1"/>
  <c r="X1027" i="1"/>
  <c r="AA18" i="1"/>
  <c r="X1030" i="1"/>
  <c r="X634" i="1"/>
  <c r="AA82" i="1"/>
  <c r="X2312" i="1"/>
  <c r="AA114" i="1"/>
  <c r="X1581" i="1"/>
  <c r="AA146" i="1"/>
  <c r="X1337" i="1"/>
  <c r="AA178" i="1"/>
  <c r="X1584" i="1"/>
  <c r="X640" i="1"/>
  <c r="X2305" i="1"/>
  <c r="AA2751" i="1"/>
  <c r="X2392" i="1"/>
  <c r="AA2783" i="1"/>
  <c r="X1024" i="1"/>
  <c r="AA2815" i="1"/>
  <c r="X1463" i="1"/>
  <c r="X1464" i="1"/>
  <c r="AA71" i="1"/>
  <c r="X1124" i="1"/>
  <c r="X38" i="1"/>
  <c r="AA167" i="1"/>
  <c r="X706" i="1"/>
  <c r="AA231" i="1"/>
  <c r="X2147" i="1"/>
  <c r="AA2152" i="1"/>
  <c r="X2726" i="1"/>
  <c r="X2476" i="1"/>
  <c r="AA2344" i="1"/>
  <c r="X466" i="1"/>
  <c r="X1443" i="1"/>
  <c r="AA2440" i="1"/>
  <c r="X1108" i="1"/>
  <c r="AA2504" i="1"/>
  <c r="X1681" i="1"/>
  <c r="X2246" i="1"/>
  <c r="AA2664" i="1"/>
  <c r="AA2728" i="1"/>
  <c r="X1457" i="1"/>
  <c r="X53" i="1"/>
  <c r="X1332" i="1"/>
  <c r="X2093" i="1"/>
  <c r="AA112" i="1"/>
  <c r="X1036" i="1"/>
  <c r="X29" i="1"/>
  <c r="X2395" i="1"/>
  <c r="AA240" i="1"/>
  <c r="X1889" i="1"/>
  <c r="O2354" i="1"/>
  <c r="Q2354" i="1" s="1"/>
  <c r="R2354" i="1" s="1"/>
  <c r="AA165" i="1"/>
  <c r="O570" i="1"/>
  <c r="Q570" i="1" s="1"/>
  <c r="R570" i="1" s="1"/>
  <c r="AA2501" i="1"/>
  <c r="O625" i="1"/>
  <c r="Q625" i="1" s="1"/>
  <c r="R625" i="1" s="1"/>
  <c r="O2087" i="1"/>
  <c r="Q2087" i="1" s="1"/>
  <c r="R2087" i="1" s="1"/>
  <c r="AA2629" i="1"/>
  <c r="AA2661" i="1"/>
  <c r="O579" i="1"/>
  <c r="Q579" i="1" s="1"/>
  <c r="R579" i="1" s="1"/>
  <c r="AA2725" i="1"/>
  <c r="O1213" i="1"/>
  <c r="Q1213" i="1" s="1"/>
  <c r="R1213" i="1" s="1"/>
  <c r="AA2789" i="1"/>
  <c r="O472" i="1"/>
  <c r="Q472" i="1" s="1"/>
  <c r="R472" i="1" s="1"/>
  <c r="O523" i="1"/>
  <c r="Q523" i="1" s="1"/>
  <c r="R523" i="1" s="1"/>
  <c r="AA2821" i="1"/>
  <c r="AA641" i="1"/>
  <c r="X1357" i="1"/>
  <c r="X347" i="1"/>
  <c r="AA821" i="1"/>
  <c r="X2787" i="1"/>
  <c r="X1741" i="1"/>
  <c r="AA1057" i="1"/>
  <c r="X1506" i="1"/>
  <c r="X879" i="1"/>
  <c r="AA1121" i="1"/>
  <c r="X2117" i="1"/>
  <c r="AA1153" i="1"/>
  <c r="X387" i="1"/>
  <c r="AA1185" i="1"/>
  <c r="X603" i="1"/>
  <c r="X1516" i="1"/>
  <c r="X1389" i="1"/>
  <c r="X978" i="1"/>
  <c r="X1397" i="1"/>
  <c r="AA1441" i="1"/>
  <c r="X449" i="1"/>
  <c r="AA1505" i="1"/>
  <c r="X146" i="1"/>
  <c r="AA1537" i="1"/>
  <c r="X424" i="1"/>
  <c r="O168" i="1"/>
  <c r="Q168" i="1" s="1"/>
  <c r="R168" i="1" s="1"/>
  <c r="X673" i="1"/>
  <c r="AA1641" i="1"/>
  <c r="X675" i="1"/>
  <c r="X1283" i="1"/>
  <c r="AA1769" i="1"/>
  <c r="X2129" i="1"/>
  <c r="AA1801" i="1"/>
  <c r="X2435" i="1"/>
  <c r="AA1833" i="1"/>
  <c r="X510" i="1"/>
  <c r="X1287" i="1"/>
  <c r="AA1929" i="1"/>
  <c r="X1088" i="1"/>
  <c r="X568" i="1"/>
  <c r="AA2057" i="1"/>
  <c r="X760" i="1"/>
  <c r="X1869" i="1"/>
  <c r="AA2153" i="1"/>
  <c r="X2380" i="1"/>
  <c r="X2418" i="1"/>
  <c r="X111" i="1"/>
  <c r="X400" i="1"/>
  <c r="AA2441" i="1"/>
  <c r="X1803" i="1"/>
  <c r="X1682" i="1"/>
  <c r="AA2569" i="1"/>
  <c r="X2352" i="1"/>
  <c r="X2797" i="1"/>
  <c r="AA2729" i="1"/>
  <c r="X1214" i="1"/>
  <c r="AA2793" i="1"/>
  <c r="X156" i="1"/>
  <c r="X294" i="1"/>
  <c r="AA49" i="1"/>
  <c r="X1123" i="1"/>
  <c r="AA81" i="1"/>
  <c r="X1979" i="1"/>
  <c r="O2059" i="1"/>
  <c r="Q2059" i="1" s="1"/>
  <c r="R2059" i="1" s="1"/>
  <c r="AA105" i="1"/>
  <c r="X1035" i="1"/>
  <c r="AA137" i="1"/>
  <c r="X1583" i="1"/>
  <c r="AA169" i="1"/>
  <c r="X1710" i="1"/>
  <c r="X2095" i="1"/>
  <c r="AA233" i="1"/>
  <c r="X1986" i="1"/>
  <c r="O852" i="1"/>
  <c r="Q852" i="1" s="1"/>
  <c r="R852" i="1" s="1"/>
  <c r="AA292" i="1"/>
  <c r="O482" i="1"/>
  <c r="Q482" i="1" s="1"/>
  <c r="R482" i="1" s="1"/>
  <c r="O1838" i="1"/>
  <c r="Q1838" i="1" s="1"/>
  <c r="R1838" i="1" s="1"/>
  <c r="AA580" i="1"/>
  <c r="AA1051" i="1"/>
  <c r="AA1115" i="1"/>
  <c r="AA1147" i="1"/>
  <c r="AA1179" i="1"/>
  <c r="AA1307" i="1"/>
  <c r="O42" i="1"/>
  <c r="Q42" i="1" s="1"/>
  <c r="R42" i="1" s="1"/>
  <c r="AA2778" i="1"/>
  <c r="O1218" i="1"/>
  <c r="Q1218" i="1" s="1"/>
  <c r="R1218" i="1" s="1"/>
  <c r="AA50" i="1"/>
  <c r="O1339" i="1"/>
  <c r="Q1339" i="1" s="1"/>
  <c r="R1339" i="1" s="1"/>
  <c r="O272" i="1"/>
  <c r="Q272" i="1" s="1"/>
  <c r="R272" i="1" s="1"/>
  <c r="AA214" i="1"/>
  <c r="O469" i="1"/>
  <c r="Q469" i="1" s="1"/>
  <c r="R469" i="1" s="1"/>
  <c r="AA2635" i="1"/>
  <c r="AA2519" i="1"/>
  <c r="O2138" i="1"/>
  <c r="Q2138" i="1" s="1"/>
  <c r="R2138" i="1" s="1"/>
  <c r="O1881" i="1"/>
  <c r="Q1881" i="1" s="1"/>
  <c r="R1881" i="1" s="1"/>
  <c r="AA2591" i="1"/>
  <c r="O2004" i="1"/>
  <c r="Q2004" i="1" s="1"/>
  <c r="R2004" i="1" s="1"/>
  <c r="AA1304" i="1"/>
  <c r="O994" i="1"/>
  <c r="Q994" i="1" s="1"/>
  <c r="R994" i="1" s="1"/>
  <c r="AA1784" i="1"/>
  <c r="AA2364" i="1"/>
  <c r="O1316" i="1"/>
  <c r="Q1316" i="1" s="1"/>
  <c r="R1316" i="1" s="1"/>
  <c r="AA2536" i="1"/>
  <c r="AA2776" i="1"/>
  <c r="O1701" i="1"/>
  <c r="Q1701" i="1" s="1"/>
  <c r="R1701" i="1" s="1"/>
  <c r="O1036" i="1"/>
  <c r="Q1036" i="1" s="1"/>
  <c r="R1036" i="1" s="1"/>
  <c r="O1569" i="1"/>
  <c r="Q1569" i="1" s="1"/>
  <c r="R1569" i="1" s="1"/>
  <c r="O2745" i="1"/>
  <c r="Q2745" i="1" s="1"/>
  <c r="R2745" i="1" s="1"/>
  <c r="AA132" i="1"/>
  <c r="O2624" i="1"/>
  <c r="Q2624" i="1" s="1"/>
  <c r="R2624" i="1" s="1"/>
  <c r="AA361" i="1"/>
  <c r="AA1570" i="1"/>
  <c r="X32" i="1"/>
  <c r="R2544" i="1"/>
  <c r="O676" i="1"/>
  <c r="Q676" i="1" s="1"/>
  <c r="R676" i="1" s="1"/>
  <c r="R641" i="1"/>
  <c r="R2460" i="1"/>
  <c r="R664" i="1"/>
  <c r="R2503" i="1"/>
  <c r="R164" i="1"/>
  <c r="O1559" i="1"/>
  <c r="Q1559" i="1" s="1"/>
  <c r="R1559" i="1" s="1"/>
  <c r="R1210" i="1"/>
  <c r="R789" i="1"/>
  <c r="R2713" i="1"/>
  <c r="R2834" i="1"/>
  <c r="O1360" i="1"/>
  <c r="Q1360" i="1" s="1"/>
  <c r="R1360" i="1" s="1"/>
  <c r="X2638" i="1"/>
  <c r="X1938" i="1"/>
  <c r="X2611" i="1"/>
  <c r="X1956" i="1"/>
  <c r="X2300" i="1"/>
  <c r="X1216" i="1"/>
  <c r="AA289" i="1"/>
  <c r="X1890" i="1"/>
  <c r="X379" i="1"/>
  <c r="X2593" i="1"/>
  <c r="AA982" i="1"/>
  <c r="X873" i="1"/>
  <c r="X1850" i="1"/>
  <c r="AA1142" i="1"/>
  <c r="X1853" i="1"/>
  <c r="X1525" i="1"/>
  <c r="R1901" i="1"/>
  <c r="R2553" i="1"/>
  <c r="R662" i="1"/>
  <c r="O1264" i="1"/>
  <c r="Q1264" i="1" s="1"/>
  <c r="R1264" i="1" s="1"/>
  <c r="R1747" i="1"/>
  <c r="R2715" i="1"/>
  <c r="O1272" i="1"/>
  <c r="Q1272" i="1" s="1"/>
  <c r="R1272" i="1" s="1"/>
  <c r="O563" i="1"/>
  <c r="Q563" i="1" s="1"/>
  <c r="R563" i="1" s="1"/>
  <c r="R32" i="1"/>
  <c r="R1710" i="1"/>
  <c r="R1443" i="1"/>
  <c r="R609" i="1"/>
  <c r="R1825" i="1"/>
  <c r="R1296" i="1"/>
  <c r="O1507" i="1"/>
  <c r="Q1507" i="1" s="1"/>
  <c r="R1507" i="1" s="1"/>
  <c r="X2553" i="1"/>
  <c r="X894" i="1"/>
  <c r="X2126" i="1"/>
  <c r="X2713" i="1"/>
  <c r="X1928" i="1"/>
  <c r="X2318" i="1"/>
  <c r="X479" i="1"/>
  <c r="X1259" i="1"/>
  <c r="AA1174" i="1"/>
  <c r="X2532" i="1"/>
  <c r="AA1666" i="1"/>
  <c r="X2503" i="1"/>
  <c r="X262" i="1"/>
  <c r="X736" i="1"/>
  <c r="R1464" i="1"/>
  <c r="R1630" i="1"/>
  <c r="O2294" i="1"/>
  <c r="Q2294" i="1" s="1"/>
  <c r="R2294" i="1" s="1"/>
  <c r="R1956" i="1"/>
  <c r="R769" i="1"/>
  <c r="R1520" i="1"/>
  <c r="R1926" i="1"/>
  <c r="R1332" i="1"/>
  <c r="X219" i="1"/>
  <c r="X1955" i="1"/>
  <c r="X1996" i="1"/>
  <c r="X193" i="1"/>
  <c r="X837" i="1"/>
  <c r="AA417" i="1"/>
  <c r="X948" i="1"/>
  <c r="AA418" i="1"/>
  <c r="X1345" i="1"/>
  <c r="AA662" i="1"/>
  <c r="X2452" i="1"/>
  <c r="AA1602" i="1"/>
  <c r="X1276" i="1"/>
  <c r="R666" i="1"/>
  <c r="R1890" i="1"/>
  <c r="R2376" i="1"/>
  <c r="R2413" i="1"/>
  <c r="R1463" i="1"/>
  <c r="R1027" i="1"/>
  <c r="O1818" i="1"/>
  <c r="Q1818" i="1" s="1"/>
  <c r="R1818" i="1" s="1"/>
  <c r="R1586" i="1"/>
  <c r="R2638" i="1"/>
  <c r="O1364" i="1"/>
  <c r="Q1364" i="1" s="1"/>
  <c r="R1364" i="1" s="1"/>
  <c r="X704" i="1"/>
  <c r="X1173" i="1"/>
  <c r="X2386" i="1"/>
  <c r="AA948" i="1"/>
  <c r="AA323" i="1"/>
  <c r="X1825" i="1"/>
  <c r="O33" i="1"/>
  <c r="Q33" i="1" s="1"/>
  <c r="R33" i="1" s="1"/>
  <c r="R1756" i="1"/>
  <c r="R1537" i="1"/>
  <c r="R1600" i="1"/>
  <c r="R1257" i="1"/>
  <c r="R2366" i="1"/>
  <c r="R2300" i="1"/>
  <c r="R2611" i="1"/>
  <c r="X588" i="1"/>
  <c r="X1586" i="1"/>
  <c r="X767" i="1"/>
  <c r="AA290" i="1"/>
  <c r="X851" i="1"/>
  <c r="R736" i="1"/>
  <c r="R1477" i="1"/>
  <c r="R1390" i="1"/>
  <c r="R2126" i="1"/>
  <c r="O1685" i="1"/>
  <c r="Q1685" i="1" s="1"/>
  <c r="R1685" i="1" s="1"/>
  <c r="R1804" i="1"/>
  <c r="O2097" i="1"/>
  <c r="Q2097" i="1" s="1"/>
  <c r="R2097" i="1" s="1"/>
  <c r="R1784" i="1"/>
  <c r="R262" i="1"/>
  <c r="R1533" i="1"/>
  <c r="X737" i="1"/>
  <c r="X2834" i="1"/>
  <c r="R1080" i="1"/>
  <c r="R2392" i="1"/>
  <c r="R2815" i="1"/>
  <c r="AA1190" i="1"/>
  <c r="AA1254" i="1"/>
  <c r="AA1318" i="1"/>
  <c r="AA1350" i="1"/>
  <c r="AA1382" i="1"/>
  <c r="AA1638" i="1"/>
  <c r="AA1670" i="1"/>
  <c r="AA1702" i="1"/>
  <c r="AA2155" i="1"/>
  <c r="AA2830" i="1"/>
  <c r="AA2313" i="1"/>
  <c r="R111" i="1"/>
  <c r="R400" i="1"/>
  <c r="R1106" i="1"/>
  <c r="R767" i="1"/>
  <c r="AA2505" i="1"/>
  <c r="R2386" i="1"/>
  <c r="R1928" i="1"/>
  <c r="AA17" i="1"/>
  <c r="R1108" i="1"/>
  <c r="R1283" i="1"/>
  <c r="R1741" i="1"/>
  <c r="AA299" i="1"/>
  <c r="R2117" i="1"/>
  <c r="R894" i="1"/>
  <c r="AA270" i="1"/>
  <c r="R449" i="1"/>
  <c r="R2305" i="1"/>
  <c r="R2147" i="1"/>
  <c r="R1212" i="1"/>
  <c r="R2435" i="1"/>
  <c r="R1144" i="1"/>
  <c r="R1366" i="1"/>
  <c r="R1158" i="1"/>
  <c r="R1632" i="1"/>
  <c r="R491" i="1"/>
  <c r="AA789" i="1"/>
  <c r="AA853" i="1"/>
  <c r="AA260" i="1"/>
  <c r="R387" i="1"/>
  <c r="R603" i="1"/>
  <c r="R706" i="1"/>
  <c r="R1938" i="1"/>
  <c r="R597" i="1"/>
  <c r="R1310" i="1"/>
  <c r="R1382" i="1"/>
  <c r="AA1037" i="1"/>
  <c r="AA1101" i="1"/>
  <c r="AA1229" i="1"/>
  <c r="AA1485" i="1"/>
  <c r="AA1517" i="1"/>
  <c r="AA1549" i="1"/>
  <c r="R1979" i="1"/>
  <c r="R2011" i="1"/>
  <c r="R1889" i="1"/>
  <c r="R21" i="1"/>
  <c r="R1024" i="1"/>
  <c r="R290" i="1"/>
  <c r="AA285" i="1"/>
  <c r="AA449" i="1"/>
  <c r="R713" i="1"/>
  <c r="AA577" i="1"/>
  <c r="AA227" i="1"/>
  <c r="AA673" i="1"/>
  <c r="AA705" i="1"/>
  <c r="R2098" i="1"/>
  <c r="AA398" i="1"/>
  <c r="R380" i="1"/>
  <c r="R2490" i="1"/>
  <c r="R2402" i="1"/>
  <c r="R1736" i="1"/>
  <c r="R864" i="1"/>
  <c r="R417" i="1"/>
  <c r="AA897" i="1"/>
  <c r="AA929" i="1"/>
  <c r="AA961" i="1"/>
  <c r="AA993" i="1"/>
  <c r="AA1025" i="1"/>
  <c r="AA1313" i="1"/>
  <c r="AA966" i="1"/>
  <c r="R302" i="1"/>
  <c r="AA1705" i="1"/>
  <c r="AA1865" i="1"/>
  <c r="AA1993" i="1"/>
  <c r="AA2025" i="1"/>
  <c r="AA2089" i="1"/>
  <c r="AA2217" i="1"/>
  <c r="AA2249" i="1"/>
  <c r="AA793" i="1"/>
  <c r="AA786" i="1"/>
  <c r="AA1061" i="1"/>
  <c r="AA1093" i="1"/>
  <c r="AA1125" i="1"/>
  <c r="AA1157" i="1"/>
  <c r="AA1221" i="1"/>
  <c r="AA1285" i="1"/>
  <c r="AA1349" i="1"/>
  <c r="AA1509" i="1"/>
  <c r="AA1066" i="1"/>
  <c r="AA1162" i="1"/>
  <c r="AA1194" i="1"/>
  <c r="R1759" i="1"/>
  <c r="AA1290" i="1"/>
  <c r="AA1322" i="1"/>
  <c r="R2371" i="1"/>
  <c r="R2124" i="1"/>
  <c r="AA2189" i="1"/>
  <c r="AA2413" i="1"/>
  <c r="R1839" i="1"/>
  <c r="AA717" i="1"/>
  <c r="AA294" i="1"/>
  <c r="R1230" i="1"/>
  <c r="R408" i="1"/>
  <c r="AA330" i="1"/>
  <c r="AA362" i="1"/>
  <c r="AA394" i="1"/>
  <c r="R131" i="1"/>
  <c r="R2625" i="1"/>
  <c r="R484" i="1"/>
  <c r="R2103" i="1"/>
  <c r="R1269" i="1"/>
  <c r="R261" i="1"/>
  <c r="AA363" i="1"/>
  <c r="AA356" i="1"/>
  <c r="R949" i="1"/>
  <c r="AA484" i="1"/>
  <c r="R79" i="1"/>
  <c r="R862" i="1"/>
  <c r="AA663" i="1"/>
  <c r="AA919" i="1"/>
  <c r="R2212" i="1"/>
  <c r="R2110" i="1"/>
  <c r="R1620" i="1"/>
  <c r="AA1870" i="1"/>
  <c r="AA1902" i="1"/>
  <c r="AA1966" i="1"/>
  <c r="AA955" i="1"/>
  <c r="AA987" i="1"/>
  <c r="AA1371" i="1"/>
  <c r="R326" i="1"/>
  <c r="R423" i="1"/>
  <c r="R321" i="1"/>
  <c r="AA980" i="1"/>
  <c r="AA1044" i="1"/>
  <c r="AA2002" i="1"/>
  <c r="R616" i="1"/>
  <c r="AA2066" i="1"/>
  <c r="AA2098" i="1"/>
  <c r="AA2130" i="1"/>
  <c r="R829" i="1"/>
  <c r="AA2290" i="1"/>
  <c r="AA2610" i="1"/>
  <c r="R362" i="1"/>
  <c r="R2814" i="1"/>
  <c r="AA1891" i="1"/>
  <c r="R1288" i="1"/>
  <c r="AA2051" i="1"/>
  <c r="AA2083" i="1"/>
  <c r="R2690" i="1"/>
  <c r="AA2243" i="1"/>
  <c r="R2803" i="1"/>
  <c r="R1975" i="1"/>
  <c r="R1801" i="1"/>
  <c r="AA1336" i="1"/>
  <c r="AA1944" i="1"/>
  <c r="AA2040" i="1"/>
  <c r="AA2072" i="1"/>
  <c r="AA2420" i="1"/>
  <c r="R2679" i="1"/>
  <c r="AA2656" i="1"/>
  <c r="AA2212" i="1"/>
  <c r="AA2244" i="1"/>
  <c r="AA2280" i="1"/>
  <c r="AA2416" i="1"/>
  <c r="AA2628" i="1"/>
  <c r="AA2477" i="1"/>
  <c r="AA2509" i="1"/>
  <c r="AA2541" i="1"/>
  <c r="AA2701" i="1"/>
  <c r="AA2733" i="1"/>
  <c r="AA2797" i="1"/>
  <c r="AA1398" i="1"/>
  <c r="R65" i="1"/>
  <c r="R1770" i="1"/>
  <c r="AA1590" i="1"/>
  <c r="R2609" i="1"/>
  <c r="AA1642" i="1"/>
  <c r="R1490" i="1"/>
  <c r="R2423" i="1"/>
  <c r="R2560" i="1"/>
  <c r="R865" i="1"/>
  <c r="R1738" i="1"/>
  <c r="R1895" i="1"/>
  <c r="AA1778" i="1"/>
  <c r="AA1810" i="1"/>
  <c r="AA1119" i="1"/>
  <c r="R2567" i="1"/>
  <c r="AA1048" i="1"/>
  <c r="R2784" i="1"/>
  <c r="AA2198" i="1"/>
  <c r="AA1623" i="1"/>
  <c r="AA1655" i="1"/>
  <c r="AA1687" i="1"/>
  <c r="AA1719" i="1"/>
  <c r="AA1783" i="1"/>
  <c r="AA2558" i="1"/>
  <c r="AA2730" i="1"/>
  <c r="R1315" i="1"/>
  <c r="AA2370" i="1"/>
  <c r="R363" i="1"/>
  <c r="AA2438" i="1"/>
  <c r="AA2474" i="1"/>
  <c r="AA2538" i="1"/>
  <c r="AA2838" i="1"/>
  <c r="R1300" i="1"/>
  <c r="AA2547" i="1"/>
  <c r="R2245" i="1"/>
  <c r="AA2691" i="1"/>
  <c r="AA2827" i="1"/>
  <c r="R2651" i="1"/>
  <c r="R631" i="1"/>
  <c r="R2619" i="1"/>
  <c r="AA2355" i="1"/>
  <c r="AA2387" i="1"/>
  <c r="R268" i="1"/>
  <c r="AA1180" i="1"/>
  <c r="R2168" i="1"/>
  <c r="AA1244" i="1"/>
  <c r="AA1308" i="1"/>
  <c r="AA1340" i="1"/>
  <c r="AA1372" i="1"/>
  <c r="AA1404" i="1"/>
  <c r="R985" i="1"/>
  <c r="R672" i="1"/>
  <c r="AA1564" i="1"/>
  <c r="AA1596" i="1"/>
  <c r="R1776" i="1"/>
  <c r="R1299" i="1"/>
  <c r="AA2372" i="1"/>
  <c r="R1802" i="1"/>
  <c r="AA2544" i="1"/>
  <c r="AA2724" i="1"/>
  <c r="AA2784" i="1"/>
  <c r="AA2316" i="1"/>
  <c r="AA2352" i="1"/>
  <c r="AA2768" i="1"/>
  <c r="AA1353" i="1"/>
  <c r="AA1326" i="1"/>
  <c r="AA1358" i="1"/>
  <c r="AA1390" i="1"/>
  <c r="AA1713" i="1"/>
  <c r="AA1745" i="1"/>
  <c r="AA1777" i="1"/>
  <c r="AA2385" i="1"/>
  <c r="AA600" i="1"/>
  <c r="AA1750" i="1"/>
  <c r="R1284" i="1"/>
  <c r="AA1814" i="1"/>
  <c r="AA1347" i="1"/>
  <c r="R119" i="1"/>
  <c r="R834" i="1"/>
  <c r="R2333" i="1"/>
  <c r="AA1438" i="1"/>
  <c r="R443" i="1"/>
  <c r="AA771" i="1"/>
  <c r="R1842" i="1"/>
  <c r="AA1447" i="1"/>
  <c r="AA1412" i="1"/>
  <c r="AA881" i="1"/>
  <c r="AA2625" i="1"/>
  <c r="AA2657" i="1"/>
  <c r="AA2689" i="1"/>
  <c r="AA9" i="1"/>
  <c r="AA41" i="1"/>
  <c r="AA73" i="1"/>
  <c r="AA97" i="1"/>
  <c r="AA193" i="1"/>
  <c r="AA284" i="1"/>
  <c r="R1695" i="1"/>
  <c r="R208" i="1"/>
  <c r="AA94" i="1"/>
  <c r="R374" i="1"/>
  <c r="AA198" i="1"/>
  <c r="AA2611" i="1"/>
  <c r="R588" i="1"/>
  <c r="R2197" i="1"/>
  <c r="R1033" i="1"/>
  <c r="AA187" i="1"/>
  <c r="R371" i="1"/>
  <c r="AA96" i="1"/>
  <c r="R1882" i="1"/>
  <c r="R2191" i="1"/>
  <c r="AA124" i="1"/>
  <c r="R1338" i="1"/>
  <c r="R780" i="1"/>
  <c r="R1040" i="1"/>
  <c r="R945" i="1"/>
  <c r="R2318" i="1"/>
  <c r="AA229" i="1"/>
  <c r="R1718" i="1"/>
  <c r="AA295" i="1"/>
  <c r="R315" i="1"/>
  <c r="R412" i="1"/>
  <c r="R712" i="1"/>
  <c r="R535" i="1"/>
  <c r="R1350" i="1"/>
  <c r="AA256" i="1"/>
  <c r="AA320" i="1"/>
  <c r="AA352" i="1"/>
  <c r="AA416" i="1"/>
  <c r="R950" i="1"/>
  <c r="AA512" i="1"/>
  <c r="R2586" i="1"/>
  <c r="AA210" i="1"/>
  <c r="AA226" i="1"/>
  <c r="R1985" i="1"/>
  <c r="R2397" i="1"/>
  <c r="AA224" i="1"/>
  <c r="R1478" i="1"/>
  <c r="R2837" i="1"/>
  <c r="AA389" i="1"/>
  <c r="R1238" i="1"/>
  <c r="AA261" i="1"/>
  <c r="X1705" i="1"/>
  <c r="AA5" i="1"/>
  <c r="O294" i="1"/>
  <c r="Q294" i="1" s="1"/>
  <c r="R294" i="1" s="1"/>
  <c r="X938" i="1"/>
  <c r="AA38" i="1"/>
  <c r="AA37" i="1"/>
  <c r="R475" i="1"/>
  <c r="X475" i="1"/>
  <c r="R477" i="1"/>
  <c r="R1034" i="1"/>
  <c r="O1472" i="1"/>
  <c r="Q1472" i="1" s="1"/>
  <c r="R1472" i="1" s="1"/>
  <c r="R2393" i="1"/>
  <c r="X178" i="1"/>
  <c r="X1034" i="1"/>
  <c r="AA77" i="1"/>
  <c r="O2485" i="1"/>
  <c r="Q2485" i="1" s="1"/>
  <c r="R2485" i="1" s="1"/>
  <c r="R940" i="1"/>
  <c r="AA79" i="1"/>
  <c r="R2311" i="1"/>
  <c r="X295" i="1"/>
  <c r="X2393" i="1"/>
  <c r="AA67" i="1"/>
  <c r="AA161" i="1"/>
  <c r="O1220" i="1"/>
  <c r="Q1220" i="1" s="1"/>
  <c r="R1220" i="1" s="1"/>
  <c r="X1466" i="1"/>
  <c r="X2145" i="1"/>
  <c r="O778" i="1"/>
  <c r="Q778" i="1" s="1"/>
  <c r="R778" i="1" s="1"/>
  <c r="R1935" i="1"/>
  <c r="R295" i="1"/>
  <c r="R178" i="1"/>
  <c r="X1342" i="1"/>
  <c r="O2520" i="1"/>
  <c r="Q2520" i="1" s="1"/>
  <c r="R2520" i="1" s="1"/>
  <c r="R1987" i="1"/>
  <c r="R1227" i="1"/>
  <c r="O1474" i="1"/>
  <c r="Q1474" i="1" s="1"/>
  <c r="R1474" i="1" s="1"/>
  <c r="X2835" i="1"/>
  <c r="X848" i="1"/>
  <c r="R1342" i="1"/>
  <c r="X1939" i="1"/>
  <c r="X1228" i="1"/>
  <c r="O2034" i="1"/>
  <c r="Q2034" i="1" s="1"/>
  <c r="R2034" i="1" s="1"/>
  <c r="AA206" i="1"/>
  <c r="AA257" i="1"/>
  <c r="R1228" i="1"/>
  <c r="R55" i="1"/>
  <c r="X2586" i="1"/>
  <c r="X1227" i="1"/>
  <c r="X709" i="1"/>
  <c r="X1987" i="1"/>
  <c r="X589" i="1"/>
  <c r="X1038" i="1"/>
  <c r="R1037" i="1"/>
  <c r="R1130" i="1"/>
  <c r="R709" i="1"/>
  <c r="X1718" i="1"/>
  <c r="X1130" i="1"/>
  <c r="R24" i="1"/>
  <c r="X1988" i="1"/>
  <c r="X24" i="1"/>
  <c r="X212" i="1"/>
  <c r="X1239" i="1"/>
  <c r="O1138" i="1"/>
  <c r="Q1138" i="1" s="1"/>
  <c r="R1138" i="1" s="1"/>
  <c r="R1237" i="1"/>
  <c r="R2356" i="1"/>
  <c r="O1728" i="1"/>
  <c r="Q1728" i="1" s="1"/>
  <c r="R1728" i="1" s="1"/>
  <c r="R1991" i="1"/>
  <c r="O1990" i="1"/>
  <c r="Q1990" i="1" s="1"/>
  <c r="R1990" i="1" s="1"/>
  <c r="R236" i="1"/>
  <c r="R2629" i="1"/>
  <c r="O2200" i="1"/>
  <c r="Q2200" i="1" s="1"/>
  <c r="R2200" i="1" s="1"/>
  <c r="O2040" i="1"/>
  <c r="Q2040" i="1" s="1"/>
  <c r="R2040" i="1" s="1"/>
  <c r="O2556" i="1"/>
  <c r="Q2556" i="1" s="1"/>
  <c r="R2556" i="1" s="1"/>
  <c r="R1824" i="1"/>
  <c r="R1601" i="1"/>
  <c r="R410" i="1"/>
  <c r="R1730" i="1"/>
  <c r="X438" i="1"/>
  <c r="X1729" i="1"/>
  <c r="X2448" i="1"/>
  <c r="X713" i="1"/>
  <c r="X1351" i="1"/>
  <c r="X1477" i="1"/>
  <c r="X440" i="1"/>
  <c r="AA487" i="1"/>
  <c r="AA509" i="1"/>
  <c r="AA541" i="1"/>
  <c r="AA573" i="1"/>
  <c r="R297" i="1"/>
  <c r="X2626" i="1"/>
  <c r="R948" i="1"/>
  <c r="O1590" i="1"/>
  <c r="Q1590" i="1" s="1"/>
  <c r="R1590" i="1" s="1"/>
  <c r="O2204" i="1"/>
  <c r="Q2204" i="1" s="1"/>
  <c r="R2204" i="1" s="1"/>
  <c r="R2753" i="1"/>
  <c r="O1047" i="1"/>
  <c r="Q1047" i="1" s="1"/>
  <c r="R1047" i="1" s="1"/>
  <c r="R1043" i="1"/>
  <c r="R2831" i="1"/>
  <c r="X1486" i="1"/>
  <c r="X1824" i="1"/>
  <c r="X1043" i="1"/>
  <c r="X2715" i="1"/>
  <c r="X1593" i="1"/>
  <c r="X855" i="1"/>
  <c r="X1821" i="1"/>
  <c r="AA548" i="1"/>
  <c r="AA325" i="1"/>
  <c r="AA391" i="1"/>
  <c r="AA498" i="1"/>
  <c r="AA562" i="1"/>
  <c r="O77" i="1"/>
  <c r="Q77" i="1" s="1"/>
  <c r="R77" i="1" s="1"/>
  <c r="R534" i="1"/>
  <c r="R1734" i="1"/>
  <c r="X1728" i="1"/>
  <c r="X2590" i="1"/>
  <c r="X1352" i="1"/>
  <c r="X1131" i="1"/>
  <c r="X534" i="1"/>
  <c r="AA490" i="1"/>
  <c r="X1347" i="1"/>
  <c r="AA329" i="1"/>
  <c r="AA426" i="1"/>
  <c r="R2358" i="1"/>
  <c r="R1729" i="1"/>
  <c r="R159" i="1"/>
  <c r="R2357" i="1"/>
  <c r="R1942" i="1"/>
  <c r="X2149" i="1"/>
  <c r="X2753" i="1"/>
  <c r="X297" i="1"/>
  <c r="X2756" i="1"/>
  <c r="X2044" i="1"/>
  <c r="X1730" i="1"/>
  <c r="X1591" i="1"/>
  <c r="X159" i="1"/>
  <c r="X2655" i="1"/>
  <c r="X2737" i="1"/>
  <c r="X2358" i="1"/>
  <c r="AA519" i="1"/>
  <c r="AA480" i="1"/>
  <c r="X1601" i="1"/>
  <c r="X2685" i="1"/>
  <c r="R1345" i="1"/>
  <c r="R2737" i="1"/>
  <c r="X1600" i="1"/>
  <c r="X196" i="1"/>
  <c r="X1487" i="1"/>
  <c r="X2356" i="1"/>
  <c r="X2258" i="1"/>
  <c r="X1942" i="1"/>
  <c r="X593" i="1"/>
  <c r="X1595" i="1"/>
  <c r="X1235" i="1"/>
  <c r="X2831" i="1"/>
  <c r="R861" i="1"/>
  <c r="R1593" i="1"/>
  <c r="AA427" i="1"/>
  <c r="R854" i="1"/>
  <c r="X1891" i="1"/>
  <c r="O1351" i="1"/>
  <c r="Q1351" i="1" s="1"/>
  <c r="R1351" i="1" s="1"/>
  <c r="R1486" i="1"/>
  <c r="X854" i="1"/>
  <c r="X1592" i="1"/>
  <c r="X1991" i="1"/>
  <c r="AA458" i="1"/>
  <c r="AA554" i="1"/>
  <c r="X2807" i="1"/>
  <c r="X1835" i="1"/>
  <c r="X2262" i="1"/>
  <c r="R1241" i="1"/>
  <c r="AA603" i="1"/>
  <c r="AA596" i="1"/>
  <c r="R2449" i="1"/>
  <c r="X1048" i="1"/>
  <c r="X2810" i="1"/>
  <c r="X1733" i="1"/>
  <c r="X1735" i="1"/>
  <c r="X1602" i="1"/>
  <c r="X1241" i="1"/>
  <c r="X1836" i="1"/>
  <c r="X783" i="1"/>
  <c r="R441" i="1"/>
  <c r="X2423" i="1"/>
  <c r="R1492" i="1"/>
  <c r="X1839" i="1"/>
  <c r="X441" i="1"/>
  <c r="X1492" i="1"/>
  <c r="X2763" i="1"/>
  <c r="X1050" i="1"/>
  <c r="AA581" i="1"/>
  <c r="X106" i="1"/>
  <c r="R1357" i="1"/>
  <c r="O2152" i="1"/>
  <c r="Q2152" i="1" s="1"/>
  <c r="R2152" i="1" s="1"/>
  <c r="R106" i="1"/>
  <c r="R718" i="1"/>
  <c r="O382" i="1"/>
  <c r="Q382" i="1" s="1"/>
  <c r="R382" i="1" s="1"/>
  <c r="R2155" i="1"/>
  <c r="X718" i="1"/>
  <c r="X1948" i="1"/>
  <c r="R2263" i="1"/>
  <c r="X2105" i="1"/>
  <c r="R2105" i="1"/>
  <c r="X162" i="1"/>
  <c r="X2048" i="1"/>
  <c r="AA698" i="1"/>
  <c r="AA773" i="1"/>
  <c r="X1737" i="1"/>
  <c r="X784" i="1"/>
  <c r="X2525" i="1"/>
  <c r="X2109" i="1"/>
  <c r="AA749" i="1"/>
  <c r="X2155" i="1"/>
  <c r="X957" i="1"/>
  <c r="X318" i="1"/>
  <c r="X87" i="1"/>
  <c r="R107" i="1"/>
  <c r="R2048" i="1"/>
  <c r="X2592" i="1"/>
  <c r="X107" i="1"/>
  <c r="X2527" i="1"/>
  <c r="X2798" i="1"/>
  <c r="R784" i="1"/>
  <c r="R1052" i="1"/>
  <c r="R958" i="1"/>
  <c r="R2527" i="1"/>
  <c r="R162" i="1"/>
  <c r="R2426" i="1"/>
  <c r="X2426" i="1"/>
  <c r="X2214" i="1"/>
  <c r="R2798" i="1"/>
  <c r="R2693" i="1"/>
  <c r="R2592" i="1"/>
  <c r="X1052" i="1"/>
  <c r="X2764" i="1"/>
  <c r="X2526" i="1"/>
  <c r="AA790" i="1"/>
  <c r="X649" i="1"/>
  <c r="AA788" i="1"/>
  <c r="R1361" i="1"/>
  <c r="R1740" i="1"/>
  <c r="X2816" i="1"/>
  <c r="X1147" i="1"/>
  <c r="X2405" i="1"/>
  <c r="R487" i="1"/>
  <c r="X487" i="1"/>
  <c r="X1499" i="1"/>
  <c r="X1997" i="1"/>
  <c r="X1740" i="1"/>
  <c r="R1498" i="1"/>
  <c r="R2324" i="1"/>
  <c r="R2816" i="1"/>
  <c r="X960" i="1"/>
  <c r="R960" i="1"/>
  <c r="X1742" i="1"/>
  <c r="R1618" i="1"/>
  <c r="X1618" i="1"/>
  <c r="X868" i="1"/>
  <c r="O2634" i="1"/>
  <c r="Q2634" i="1" s="1"/>
  <c r="R2634" i="1" s="1"/>
  <c r="R1619" i="1"/>
  <c r="AA862" i="1"/>
  <c r="X164" i="1"/>
  <c r="X1619" i="1"/>
  <c r="X1621" i="1"/>
  <c r="R868" i="1"/>
  <c r="X2595" i="1"/>
  <c r="X2634" i="1"/>
  <c r="R2781" i="1"/>
  <c r="O544" i="1"/>
  <c r="Q544" i="1" s="1"/>
  <c r="R544" i="1" s="1"/>
  <c r="X728" i="1"/>
  <c r="X238" i="1"/>
  <c r="AA1034" i="1"/>
  <c r="O1502" i="1"/>
  <c r="Q1502" i="1" s="1"/>
  <c r="R1502" i="1" s="1"/>
  <c r="R1897" i="1"/>
  <c r="O1952" i="1"/>
  <c r="Q1952" i="1" s="1"/>
  <c r="R1952" i="1" s="1"/>
  <c r="X652" i="1"/>
  <c r="R2563" i="1"/>
  <c r="O728" i="1"/>
  <c r="Q728" i="1" s="1"/>
  <c r="R728" i="1" s="1"/>
  <c r="X1952" i="1"/>
  <c r="X491" i="1"/>
  <c r="X2781" i="1"/>
  <c r="X1897" i="1"/>
  <c r="X198" i="1"/>
  <c r="X1954" i="1"/>
  <c r="R876" i="1"/>
  <c r="O1253" i="1"/>
  <c r="Q1253" i="1" s="1"/>
  <c r="R1253" i="1" s="1"/>
  <c r="X1743" i="1"/>
  <c r="X166" i="1"/>
  <c r="AA934" i="1"/>
  <c r="AA1030" i="1"/>
  <c r="X2599" i="1"/>
  <c r="AA965" i="1"/>
  <c r="R166" i="1"/>
  <c r="R964" i="1"/>
  <c r="R198" i="1"/>
  <c r="X1502" i="1"/>
  <c r="X1898" i="1"/>
  <c r="X876" i="1"/>
  <c r="R873" i="1"/>
  <c r="R1743" i="1"/>
  <c r="O1371" i="1"/>
  <c r="Q1371" i="1" s="1"/>
  <c r="R1371" i="1" s="1"/>
  <c r="X964" i="1"/>
  <c r="X2563" i="1"/>
  <c r="X2739" i="1"/>
  <c r="R724" i="1"/>
  <c r="AA1311" i="1"/>
  <c r="R1504" i="1"/>
  <c r="X2218" i="1"/>
  <c r="X2221" i="1"/>
  <c r="X2328" i="1"/>
  <c r="X183" i="1"/>
  <c r="X1157" i="1"/>
  <c r="X1512" i="1"/>
  <c r="X968" i="1"/>
  <c r="O2497" i="1"/>
  <c r="Q2497" i="1" s="1"/>
  <c r="R2497" i="1" s="1"/>
  <c r="R2566" i="1"/>
  <c r="R2222" i="1"/>
  <c r="X1504" i="1"/>
  <c r="X91" i="1"/>
  <c r="X732" i="1"/>
  <c r="X2224" i="1"/>
  <c r="X882" i="1"/>
  <c r="AA1289" i="1"/>
  <c r="AA1294" i="1"/>
  <c r="O2268" i="1"/>
  <c r="Q2268" i="1" s="1"/>
  <c r="R2268" i="1" s="1"/>
  <c r="R2224" i="1"/>
  <c r="R968" i="1"/>
  <c r="R1517" i="1"/>
  <c r="O1629" i="1"/>
  <c r="Q1629" i="1" s="1"/>
  <c r="R1629" i="1" s="1"/>
  <c r="R882" i="1"/>
  <c r="R2428" i="1"/>
  <c r="R1159" i="1"/>
  <c r="X600" i="1"/>
  <c r="X1626" i="1"/>
  <c r="X2758" i="1"/>
  <c r="X2368" i="1"/>
  <c r="X2331" i="1"/>
  <c r="X1061" i="1"/>
  <c r="X1625" i="1"/>
  <c r="X1262" i="1"/>
  <c r="R1165" i="1"/>
  <c r="R1627" i="1"/>
  <c r="R734" i="1"/>
  <c r="R91" i="1"/>
  <c r="R1062" i="1"/>
  <c r="O1851" i="1"/>
  <c r="Q1851" i="1" s="1"/>
  <c r="R1851" i="1" s="1"/>
  <c r="R661" i="1"/>
  <c r="X1062" i="1"/>
  <c r="X2428" i="1"/>
  <c r="X734" i="1"/>
  <c r="X2122" i="1"/>
  <c r="X349" i="1"/>
  <c r="AA1258" i="1"/>
  <c r="R2122" i="1"/>
  <c r="R1262" i="1"/>
  <c r="X1517" i="1"/>
  <c r="AA1386" i="1"/>
  <c r="X2461" i="1"/>
  <c r="O604" i="1"/>
  <c r="Q604" i="1" s="1"/>
  <c r="R604" i="1" s="1"/>
  <c r="R1765" i="1"/>
  <c r="R1398" i="1"/>
  <c r="X2226" i="1"/>
  <c r="X2670" i="1"/>
  <c r="X1763" i="1"/>
  <c r="X1392" i="1"/>
  <c r="AA1365" i="1"/>
  <c r="R2500" i="1"/>
  <c r="AA1409" i="1"/>
  <c r="R327" i="1"/>
  <c r="X807" i="1"/>
  <c r="X1958" i="1"/>
  <c r="X1395" i="1"/>
  <c r="X551" i="1"/>
  <c r="AA1405" i="1"/>
  <c r="X243" i="1"/>
  <c r="AA1354" i="1"/>
  <c r="R2720" i="1"/>
  <c r="R40" i="1"/>
  <c r="X1636" i="1"/>
  <c r="X2720" i="1"/>
  <c r="X2332" i="1"/>
  <c r="X1637" i="1"/>
  <c r="X1905" i="1"/>
  <c r="X806" i="1"/>
  <c r="X98" i="1"/>
  <c r="X1168" i="1"/>
  <c r="AA1283" i="1"/>
  <c r="AA1337" i="1"/>
  <c r="R1636" i="1"/>
  <c r="R1905" i="1"/>
  <c r="X2500" i="1"/>
  <c r="X136" i="1"/>
  <c r="X980" i="1"/>
  <c r="X2671" i="1"/>
  <c r="X1765" i="1"/>
  <c r="X2759" i="1"/>
  <c r="X40" i="1"/>
  <c r="X2746" i="1"/>
  <c r="X1266" i="1"/>
  <c r="AA1293" i="1"/>
  <c r="AA1357" i="1"/>
  <c r="AA1389" i="1"/>
  <c r="R1397" i="1"/>
  <c r="R2766" i="1"/>
  <c r="O2123" i="1"/>
  <c r="Q2123" i="1" s="1"/>
  <c r="R2123" i="1" s="1"/>
  <c r="R2432" i="1"/>
  <c r="R1958" i="1"/>
  <c r="X1398" i="1"/>
  <c r="X1520" i="1"/>
  <c r="X2371" i="1"/>
  <c r="X2005" i="1"/>
  <c r="X41" i="1"/>
  <c r="AA1458" i="1"/>
  <c r="X889" i="1"/>
  <c r="AA1403" i="1"/>
  <c r="X217" i="1"/>
  <c r="X499" i="1"/>
  <c r="X18" i="1"/>
  <c r="R391" i="1"/>
  <c r="X2636" i="1"/>
  <c r="X99" i="1"/>
  <c r="R245" i="1"/>
  <c r="O217" i="1"/>
  <c r="Q217" i="1" s="1"/>
  <c r="R217" i="1" s="1"/>
  <c r="X2604" i="1"/>
  <c r="AA1421" i="1"/>
  <c r="AA1453" i="1"/>
  <c r="R889" i="1"/>
  <c r="O500" i="1"/>
  <c r="Q500" i="1" s="1"/>
  <c r="R500" i="1" s="1"/>
  <c r="R2604" i="1"/>
  <c r="O354" i="1"/>
  <c r="Q354" i="1" s="1"/>
  <c r="R354" i="1" s="1"/>
  <c r="X2227" i="1"/>
  <c r="AA1490" i="1"/>
  <c r="AA1477" i="1"/>
  <c r="X304" i="1"/>
  <c r="AA1467" i="1"/>
  <c r="X47" i="1"/>
  <c r="X3" i="1"/>
  <c r="R983" i="1"/>
  <c r="R3" i="1"/>
  <c r="X983" i="1"/>
  <c r="X218" i="1"/>
  <c r="R1769" i="1"/>
  <c r="O2007" i="1"/>
  <c r="Q2007" i="1" s="1"/>
  <c r="R2007" i="1" s="1"/>
  <c r="O1773" i="1"/>
  <c r="Q1773" i="1" s="1"/>
  <c r="R1773" i="1" s="1"/>
  <c r="O2464" i="1"/>
  <c r="Q2464" i="1" s="1"/>
  <c r="R2464" i="1" s="1"/>
  <c r="AA1558" i="1"/>
  <c r="X1858" i="1"/>
  <c r="R328" i="1"/>
  <c r="O4" i="1"/>
  <c r="Q4" i="1" s="1"/>
  <c r="R4" i="1" s="1"/>
  <c r="R1409" i="1"/>
  <c r="X1407" i="1"/>
  <c r="X810" i="1"/>
  <c r="X812" i="1"/>
  <c r="X1079" i="1"/>
  <c r="X505" i="1"/>
  <c r="R329" i="1"/>
  <c r="R120" i="1"/>
  <c r="O1528" i="1"/>
  <c r="Q1528" i="1" s="1"/>
  <c r="R1528" i="1" s="1"/>
  <c r="O2642" i="1"/>
  <c r="Q2642" i="1" s="1"/>
  <c r="R2642" i="1" s="1"/>
  <c r="O2433" i="1"/>
  <c r="Q2433" i="1" s="1"/>
  <c r="R2433" i="1" s="1"/>
  <c r="X503" i="1"/>
  <c r="R893" i="1"/>
  <c r="R1407" i="1"/>
  <c r="X2" i="1"/>
  <c r="X1769" i="1"/>
  <c r="X991" i="1"/>
  <c r="X328" i="1"/>
  <c r="X2174" i="1"/>
  <c r="R2006" i="1"/>
  <c r="O2125" i="1"/>
  <c r="Q2125" i="1" s="1"/>
  <c r="R2125" i="1" s="1"/>
  <c r="X893" i="1"/>
  <c r="X2641" i="1"/>
  <c r="X1907" i="1"/>
  <c r="X892" i="1"/>
  <c r="X2610" i="1"/>
  <c r="X2060" i="1"/>
  <c r="X121" i="1"/>
  <c r="R121" i="1"/>
  <c r="X817" i="1"/>
  <c r="X2504" i="1"/>
  <c r="X281" i="1"/>
  <c r="X2066" i="1"/>
  <c r="R506" i="1"/>
  <c r="O1647" i="1"/>
  <c r="Q1647" i="1" s="1"/>
  <c r="R1647" i="1" s="1"/>
  <c r="O186" i="1"/>
  <c r="Q186" i="1" s="1"/>
  <c r="R186" i="1" s="1"/>
  <c r="O508" i="1"/>
  <c r="Q508" i="1" s="1"/>
  <c r="R508" i="1" s="1"/>
  <c r="R752" i="1"/>
  <c r="R2281" i="1"/>
  <c r="X2377" i="1"/>
  <c r="X1084" i="1"/>
  <c r="X2434" i="1"/>
  <c r="X900" i="1"/>
  <c r="X678" i="1"/>
  <c r="X562" i="1"/>
  <c r="X200" i="1"/>
  <c r="X2339" i="1"/>
  <c r="X993" i="1"/>
  <c r="X1909" i="1"/>
  <c r="X1651" i="1"/>
  <c r="R2644" i="1"/>
  <c r="X2541" i="1"/>
  <c r="X1414" i="1"/>
  <c r="X187" i="1"/>
  <c r="AA1782" i="1"/>
  <c r="R2066" i="1"/>
  <c r="R425" i="1"/>
  <c r="R2065" i="1"/>
  <c r="X608" i="1"/>
  <c r="X2011" i="1"/>
  <c r="X222" i="1"/>
  <c r="X2284" i="1"/>
  <c r="R608" i="1"/>
  <c r="R2469" i="1"/>
  <c r="R187" i="1"/>
  <c r="R2377" i="1"/>
  <c r="X425" i="1"/>
  <c r="X1416" i="1"/>
  <c r="X1082" i="1"/>
  <c r="X609" i="1"/>
  <c r="X506" i="1"/>
  <c r="X2469" i="1"/>
  <c r="X561" i="1"/>
  <c r="X2644" i="1"/>
  <c r="X2572" i="1"/>
  <c r="X898" i="1"/>
  <c r="X903" i="1"/>
  <c r="X1781" i="1"/>
  <c r="X189" i="1"/>
  <c r="X1780" i="1"/>
  <c r="O1183" i="1"/>
  <c r="Q1183" i="1" s="1"/>
  <c r="R1183" i="1" s="1"/>
  <c r="R189" i="1"/>
  <c r="X2130" i="1"/>
  <c r="R565" i="1"/>
  <c r="R2802" i="1"/>
  <c r="R2343" i="1"/>
  <c r="R825" i="1"/>
  <c r="R760" i="1"/>
  <c r="X684" i="1"/>
  <c r="X2675" i="1"/>
  <c r="AA2037" i="1"/>
  <c r="X2689" i="1"/>
  <c r="R568" i="1"/>
  <c r="O2710" i="1"/>
  <c r="Q2710" i="1" s="1"/>
  <c r="R2710" i="1" s="1"/>
  <c r="AA2121" i="1"/>
  <c r="AA2093" i="1"/>
  <c r="R358" i="1"/>
  <c r="R224" i="1"/>
  <c r="R1421" i="1"/>
  <c r="R1090" i="1"/>
  <c r="X2723" i="1"/>
  <c r="X1966" i="1"/>
  <c r="X1001" i="1"/>
  <c r="AA2034" i="1"/>
  <c r="R2664" i="1"/>
  <c r="R2675" i="1"/>
  <c r="O2016" i="1"/>
  <c r="Q2016" i="1" s="1"/>
  <c r="R2016" i="1" s="1"/>
  <c r="R2813" i="1"/>
  <c r="R1869" i="1"/>
  <c r="X1537" i="1"/>
  <c r="X23" i="1"/>
  <c r="X1296" i="1"/>
  <c r="O1185" i="1"/>
  <c r="Q1185" i="1" s="1"/>
  <c r="R1185" i="1" s="1"/>
  <c r="R684" i="1"/>
  <c r="R1966" i="1"/>
  <c r="R2723" i="1"/>
  <c r="R2342" i="1"/>
  <c r="X2813" i="1"/>
  <c r="X95" i="1"/>
  <c r="X1967" i="1"/>
  <c r="X1095" i="1"/>
  <c r="X911" i="1"/>
  <c r="X358" i="1"/>
  <c r="X172" i="1"/>
  <c r="O2071" i="1"/>
  <c r="Q2071" i="1" s="1"/>
  <c r="R2071" i="1" s="1"/>
  <c r="O2509" i="1"/>
  <c r="Q2509" i="1" s="1"/>
  <c r="R2509" i="1" s="1"/>
  <c r="R1967" i="1"/>
  <c r="R2505" i="1"/>
  <c r="X2505" i="1"/>
  <c r="X463" i="1"/>
  <c r="X2802" i="1"/>
  <c r="X1090" i="1"/>
  <c r="R1422" i="1"/>
  <c r="R23" i="1"/>
  <c r="R916" i="1"/>
  <c r="R1287" i="1"/>
  <c r="O1653" i="1"/>
  <c r="Q1653" i="1" s="1"/>
  <c r="R1653" i="1" s="1"/>
  <c r="X1421" i="1"/>
  <c r="X224" i="1"/>
  <c r="X2343" i="1"/>
  <c r="X825" i="1"/>
  <c r="R95" i="1"/>
  <c r="R1001" i="1"/>
  <c r="R2689" i="1"/>
  <c r="R172" i="1"/>
  <c r="X1294" i="1"/>
  <c r="X916" i="1"/>
  <c r="R1088" i="1"/>
  <c r="X1429" i="1"/>
  <c r="R1429" i="1"/>
  <c r="O2380" i="1"/>
  <c r="Q2380" i="1" s="1"/>
  <c r="R2380" i="1" s="1"/>
  <c r="AA2151" i="1"/>
  <c r="X1194" i="1"/>
  <c r="R1194" i="1"/>
  <c r="AA2184" i="1"/>
  <c r="AA2185" i="1"/>
  <c r="R2577" i="1"/>
  <c r="AA2180" i="1"/>
  <c r="R1793" i="1"/>
  <c r="X15" i="1"/>
  <c r="R1005" i="1"/>
  <c r="X1793" i="1"/>
  <c r="X2078" i="1"/>
  <c r="X1433" i="1"/>
  <c r="X1005" i="1"/>
  <c r="R922" i="1"/>
  <c r="X2021" i="1"/>
  <c r="X832" i="1"/>
  <c r="X2665" i="1"/>
  <c r="X2728" i="1"/>
  <c r="AA2258" i="1"/>
  <c r="AA2281" i="1"/>
  <c r="AA2294" i="1"/>
  <c r="R1307" i="1"/>
  <c r="O2023" i="1"/>
  <c r="Q2023" i="1" s="1"/>
  <c r="R2023" i="1" s="1"/>
  <c r="X2381" i="1"/>
  <c r="X2079" i="1"/>
  <c r="AA2179" i="1"/>
  <c r="R1439" i="1"/>
  <c r="AA2213" i="1"/>
  <c r="R2021" i="1"/>
  <c r="X1437" i="1"/>
  <c r="X429" i="1"/>
  <c r="X1797" i="1"/>
  <c r="X1665" i="1"/>
  <c r="X1310" i="1"/>
  <c r="AA2275" i="1"/>
  <c r="R2728" i="1"/>
  <c r="R1665" i="1"/>
  <c r="X922" i="1"/>
  <c r="X1198" i="1"/>
  <c r="R2665" i="1"/>
  <c r="X1307" i="1"/>
  <c r="X1312" i="1"/>
  <c r="R2348" i="1"/>
  <c r="O1672" i="1"/>
  <c r="Q1672" i="1" s="1"/>
  <c r="R1672" i="1" s="1"/>
  <c r="X2348" i="1"/>
  <c r="R2243" i="1"/>
  <c r="R1440" i="1"/>
  <c r="X1440" i="1"/>
  <c r="X1104" i="1"/>
  <c r="X126" i="1"/>
  <c r="X339" i="1"/>
  <c r="X2578" i="1"/>
  <c r="R125" i="1"/>
  <c r="X125" i="1"/>
  <c r="O1318" i="1"/>
  <c r="Q1318" i="1" s="1"/>
  <c r="R1318" i="1" s="1"/>
  <c r="AA2377" i="1"/>
  <c r="X226" i="1"/>
  <c r="X1444" i="1"/>
  <c r="AA2381" i="1"/>
  <c r="X834" i="1"/>
  <c r="X204" i="1"/>
  <c r="X2776" i="1"/>
  <c r="X573" i="1"/>
  <c r="X249" i="1"/>
  <c r="X362" i="1"/>
  <c r="X28" i="1"/>
  <c r="X363" i="1"/>
  <c r="R193" i="1"/>
  <c r="X1106" i="1"/>
  <c r="AA2405" i="1"/>
  <c r="O1877" i="1"/>
  <c r="Q1877" i="1" s="1"/>
  <c r="R1877" i="1" s="1"/>
  <c r="X1674" i="1"/>
  <c r="AA2402" i="1"/>
  <c r="X1209" i="1"/>
  <c r="R1209" i="1"/>
  <c r="O1682" i="1"/>
  <c r="Q1682" i="1" s="1"/>
  <c r="R1682" i="1" s="1"/>
  <c r="R175" i="1"/>
  <c r="O626" i="1"/>
  <c r="Q626" i="1" s="1"/>
  <c r="R626" i="1" s="1"/>
  <c r="X1972" i="1"/>
  <c r="X2778" i="1"/>
  <c r="R2778" i="1"/>
  <c r="X2677" i="1"/>
  <c r="X2513" i="1"/>
  <c r="X1328" i="1"/>
  <c r="X2026" i="1"/>
  <c r="R1017" i="1"/>
  <c r="O402" i="1"/>
  <c r="Q402" i="1" s="1"/>
  <c r="R402" i="1" s="1"/>
  <c r="X175" i="1"/>
  <c r="X1449" i="1"/>
  <c r="X403" i="1"/>
  <c r="X1879" i="1"/>
  <c r="R2513" i="1"/>
  <c r="X2777" i="1"/>
  <c r="X2387" i="1"/>
  <c r="R2777" i="1"/>
  <c r="O2246" i="1"/>
  <c r="Q2246" i="1" s="1"/>
  <c r="R2246" i="1" s="1"/>
  <c r="X2621" i="1"/>
  <c r="R2387" i="1"/>
  <c r="X1448" i="1"/>
  <c r="X2691" i="1"/>
  <c r="R403" i="1"/>
  <c r="R2691" i="1"/>
  <c r="R2385" i="1"/>
  <c r="X2385" i="1"/>
  <c r="X1017" i="1"/>
  <c r="O2515" i="1"/>
  <c r="Q2515" i="1" s="1"/>
  <c r="R2515" i="1" s="1"/>
  <c r="R837" i="1"/>
  <c r="X1881" i="1"/>
  <c r="X2248" i="1"/>
  <c r="R1565" i="1"/>
  <c r="X1454" i="1"/>
  <c r="X292" i="1"/>
  <c r="AA2647" i="1"/>
  <c r="AA2654" i="1"/>
  <c r="AA2670" i="1"/>
  <c r="AA2665" i="1"/>
  <c r="AA2669" i="1"/>
  <c r="R2549" i="1"/>
  <c r="R2761" i="1"/>
  <c r="R2731" i="1"/>
  <c r="X2814" i="1"/>
  <c r="X630" i="1"/>
  <c r="X68" i="1"/>
  <c r="X1926" i="1"/>
  <c r="R1454" i="1"/>
  <c r="R2302" i="1"/>
  <c r="X1814" i="1"/>
  <c r="R2089" i="1"/>
  <c r="R519" i="1"/>
  <c r="X2761" i="1"/>
  <c r="X2731" i="1"/>
  <c r="X2302" i="1"/>
  <c r="X2089" i="1"/>
  <c r="R2797" i="1"/>
  <c r="X405" i="1"/>
  <c r="R1568" i="1"/>
  <c r="O68" i="1"/>
  <c r="Q68" i="1" s="1"/>
  <c r="R68" i="1" s="1"/>
  <c r="R697" i="1"/>
  <c r="X1114" i="1"/>
  <c r="X1977" i="1"/>
  <c r="X1815" i="1"/>
  <c r="X2391" i="1"/>
  <c r="O2140" i="1"/>
  <c r="Q2140" i="1" s="1"/>
  <c r="R2140" i="1" s="1"/>
  <c r="R2307" i="1"/>
  <c r="X2743" i="1"/>
  <c r="X1699" i="1"/>
  <c r="AA2703" i="1"/>
  <c r="AA2686" i="1"/>
  <c r="X933" i="1"/>
  <c r="R1977" i="1"/>
  <c r="X2140" i="1"/>
  <c r="X581" i="1"/>
  <c r="R581" i="1"/>
  <c r="X1575" i="1"/>
  <c r="X2421" i="1"/>
  <c r="X2307" i="1"/>
  <c r="X1932" i="1"/>
  <c r="O2252" i="1"/>
  <c r="Q2252" i="1" s="1"/>
  <c r="R2252" i="1" s="1"/>
  <c r="X114" i="1"/>
  <c r="R293" i="1"/>
  <c r="R1932" i="1"/>
  <c r="X206" i="1"/>
  <c r="X2193" i="1"/>
  <c r="X293" i="1"/>
  <c r="R524" i="1"/>
  <c r="O632" i="1"/>
  <c r="Q632" i="1" s="1"/>
  <c r="R632" i="1" s="1"/>
  <c r="R1576" i="1"/>
  <c r="X524" i="1"/>
  <c r="O2310" i="1"/>
  <c r="Q2310" i="1" s="1"/>
  <c r="R2310" i="1" s="1"/>
  <c r="R2668" i="1"/>
  <c r="X1576" i="1"/>
  <c r="X1934" i="1"/>
  <c r="X2668" i="1"/>
  <c r="X2222" i="1"/>
  <c r="X1165" i="1"/>
  <c r="X661" i="1"/>
  <c r="X2539" i="1"/>
  <c r="X2566" i="1"/>
  <c r="X2274" i="1"/>
  <c r="X504" i="1"/>
  <c r="R277" i="1"/>
  <c r="R1717" i="1"/>
  <c r="AA517" i="1"/>
  <c r="AA549" i="1"/>
  <c r="AA709" i="1"/>
  <c r="AA741" i="1"/>
  <c r="AA901" i="1"/>
  <c r="R2165" i="1"/>
  <c r="AA997" i="1"/>
  <c r="AA667" i="1"/>
  <c r="AA827" i="1"/>
  <c r="R2807" i="1"/>
  <c r="X1127" i="1"/>
  <c r="X1132" i="1"/>
  <c r="X2554" i="1"/>
  <c r="X2282" i="1"/>
  <c r="X612" i="1"/>
  <c r="X795" i="1"/>
  <c r="X1627" i="1"/>
  <c r="X665" i="1"/>
  <c r="X30" i="1"/>
  <c r="R858" i="1"/>
  <c r="R1623" i="1"/>
  <c r="R561" i="1"/>
  <c r="R1392" i="1"/>
  <c r="R1426" i="1"/>
  <c r="R1815" i="1"/>
  <c r="R1467" i="1"/>
  <c r="AA306" i="1"/>
  <c r="AA434" i="1"/>
  <c r="R1827" i="1"/>
  <c r="R206" i="1"/>
  <c r="R2005" i="1"/>
  <c r="AA825" i="1"/>
  <c r="AA1130" i="1"/>
  <c r="AA1430" i="1"/>
  <c r="R145" i="1"/>
  <c r="AA1503" i="1"/>
  <c r="AA1613" i="1"/>
  <c r="R2641" i="1"/>
  <c r="AA1709" i="1"/>
  <c r="R678" i="1"/>
  <c r="AA1997" i="1"/>
  <c r="AA2029" i="1"/>
  <c r="AA2839" i="1"/>
  <c r="AA31" i="1"/>
  <c r="X1361" i="1"/>
  <c r="X884" i="1"/>
  <c r="R1378" i="1"/>
  <c r="R1972" i="1"/>
  <c r="R501" i="1"/>
  <c r="R926" i="1"/>
  <c r="R2746" i="1"/>
  <c r="X1042" i="1"/>
  <c r="X1989" i="1"/>
  <c r="R1042" i="1"/>
  <c r="R481" i="1"/>
  <c r="R2001" i="1"/>
  <c r="R2448" i="1"/>
  <c r="R551" i="1"/>
  <c r="R379" i="1"/>
  <c r="R2201" i="1"/>
  <c r="R947" i="1"/>
  <c r="R1362" i="1"/>
  <c r="X2043" i="1"/>
  <c r="X2765" i="1"/>
  <c r="X1408" i="1"/>
  <c r="AA281" i="1"/>
  <c r="X55" i="1"/>
  <c r="AA313" i="1"/>
  <c r="X2201" i="1"/>
  <c r="AA345" i="1"/>
  <c r="X1234" i="1"/>
  <c r="X947" i="1"/>
  <c r="AA409" i="1"/>
  <c r="X78" i="1"/>
  <c r="AA441" i="1"/>
  <c r="X2733" i="1"/>
  <c r="X2202" i="1"/>
  <c r="AA378" i="1"/>
  <c r="X158" i="1"/>
  <c r="AA442" i="1"/>
  <c r="X316" i="1"/>
  <c r="AA283" i="1"/>
  <c r="X2398" i="1"/>
  <c r="AA315" i="1"/>
  <c r="X409" i="1"/>
  <c r="AA347" i="1"/>
  <c r="X1480" i="1"/>
  <c r="AA379" i="1"/>
  <c r="X1236" i="1"/>
  <c r="AA411" i="1"/>
  <c r="X1828" i="1"/>
  <c r="O2044" i="1"/>
  <c r="Q2044" i="1" s="1"/>
  <c r="R2044" i="1" s="1"/>
  <c r="AA477" i="1"/>
  <c r="O1143" i="1"/>
  <c r="Q1143" i="1" s="1"/>
  <c r="R1143" i="1" s="1"/>
  <c r="AA669" i="1"/>
  <c r="O646" i="1"/>
  <c r="Q646" i="1" s="1"/>
  <c r="R646" i="1" s="1"/>
  <c r="O2216" i="1"/>
  <c r="Q2216" i="1" s="1"/>
  <c r="R2216" i="1" s="1"/>
  <c r="X179" i="1"/>
  <c r="AA494" i="1"/>
  <c r="X1044" i="1"/>
  <c r="X592" i="1"/>
  <c r="AA558" i="1"/>
  <c r="X380" i="1"/>
  <c r="AA590" i="1"/>
  <c r="X2449" i="1"/>
  <c r="X2490" i="1"/>
  <c r="AA654" i="1"/>
  <c r="X2402" i="1"/>
  <c r="AA686" i="1"/>
  <c r="X1736" i="1"/>
  <c r="AA718" i="1"/>
  <c r="X864" i="1"/>
  <c r="AA750" i="1"/>
  <c r="X2364" i="1"/>
  <c r="AA782" i="1"/>
  <c r="X2817" i="1"/>
  <c r="AA814" i="1"/>
  <c r="X1362" i="1"/>
  <c r="AA846" i="1"/>
  <c r="X1149" i="1"/>
  <c r="AA878" i="1"/>
  <c r="X417" i="1"/>
  <c r="AA910" i="1"/>
  <c r="X2162" i="1"/>
  <c r="AA942" i="1"/>
  <c r="X1150" i="1"/>
  <c r="X492" i="1"/>
  <c r="AA1006" i="1"/>
  <c r="X1376" i="1"/>
  <c r="AA1038" i="1"/>
  <c r="X799" i="1"/>
  <c r="AA1070" i="1"/>
  <c r="X878" i="1"/>
  <c r="X2116" i="1"/>
  <c r="AA1134" i="1"/>
  <c r="X2055" i="1"/>
  <c r="AA1166" i="1"/>
  <c r="X1513" i="1"/>
  <c r="AA435" i="1"/>
  <c r="X857" i="1"/>
  <c r="X714" i="1"/>
  <c r="X717" i="1"/>
  <c r="AA627" i="1"/>
  <c r="X538" i="1"/>
  <c r="X1611" i="1"/>
  <c r="X2323" i="1"/>
  <c r="AA819" i="1"/>
  <c r="X1056" i="1"/>
  <c r="X2562" i="1"/>
  <c r="AA947" i="1"/>
  <c r="X872" i="1"/>
  <c r="AA1011" i="1"/>
  <c r="X657" i="1"/>
  <c r="AA1075" i="1"/>
  <c r="X602" i="1"/>
  <c r="X1754" i="1"/>
  <c r="AA1139" i="1"/>
  <c r="X2635" i="1"/>
  <c r="AA1171" i="1"/>
  <c r="X2565" i="1"/>
  <c r="X389" i="1"/>
  <c r="AA1235" i="1"/>
  <c r="X2003" i="1"/>
  <c r="AA1267" i="1"/>
  <c r="X977" i="1"/>
  <c r="AA1299" i="1"/>
  <c r="X1518" i="1"/>
  <c r="AA1331" i="1"/>
  <c r="X1959" i="1"/>
  <c r="AA268" i="1"/>
  <c r="X1128" i="1"/>
  <c r="AA300" i="1"/>
  <c r="X130" i="1"/>
  <c r="AA364" i="1"/>
  <c r="X2732" i="1"/>
  <c r="X2489" i="1"/>
  <c r="AA428" i="1"/>
  <c r="X1596" i="1"/>
  <c r="X859" i="1"/>
  <c r="X951" i="1"/>
  <c r="AA524" i="1"/>
  <c r="X2523" i="1"/>
  <c r="AA556" i="1"/>
  <c r="X2828" i="1"/>
  <c r="X1242" i="1"/>
  <c r="AA620" i="1"/>
  <c r="X16" i="1"/>
  <c r="AA1210" i="1"/>
  <c r="X973" i="1"/>
  <c r="AA1274" i="1"/>
  <c r="X1265" i="1"/>
  <c r="AA1306" i="1"/>
  <c r="X740" i="1"/>
  <c r="AA1338" i="1"/>
  <c r="X1764" i="1"/>
  <c r="AA1370" i="1"/>
  <c r="X2172" i="1"/>
  <c r="AA1402" i="1"/>
  <c r="X109" i="1"/>
  <c r="AA1434" i="1"/>
  <c r="X1073" i="1"/>
  <c r="AA1466" i="1"/>
  <c r="X169" i="1"/>
  <c r="AA1498" i="1"/>
  <c r="X93" i="1"/>
  <c r="AA1530" i="1"/>
  <c r="X671" i="1"/>
  <c r="AA1562" i="1"/>
  <c r="X1772" i="1"/>
  <c r="X1274" i="1"/>
  <c r="X2375" i="1"/>
  <c r="X2180" i="1"/>
  <c r="AA1690" i="1"/>
  <c r="X1646" i="1"/>
  <c r="AA1722" i="1"/>
  <c r="X2468" i="1"/>
  <c r="AA1754" i="1"/>
  <c r="X2612" i="1"/>
  <c r="AA1786" i="1"/>
  <c r="X171" i="1"/>
  <c r="AA1818" i="1"/>
  <c r="X66" i="1"/>
  <c r="AA1850" i="1"/>
  <c r="X2674" i="1"/>
  <c r="AA1882" i="1"/>
  <c r="X2286" i="1"/>
  <c r="AA1914" i="1"/>
  <c r="X2287" i="1"/>
  <c r="AA1946" i="1"/>
  <c r="X461" i="1"/>
  <c r="AA1978" i="1"/>
  <c r="X2663" i="1"/>
  <c r="AA2010" i="1"/>
  <c r="X615" i="1"/>
  <c r="AA2042" i="1"/>
  <c r="X2648" i="1"/>
  <c r="AA2074" i="1"/>
  <c r="X123" i="1"/>
  <c r="AA2106" i="1"/>
  <c r="X569" i="1"/>
  <c r="AA2138" i="1"/>
  <c r="X1297" i="1"/>
  <c r="X264" i="1"/>
  <c r="AA2202" i="1"/>
  <c r="X1548" i="1"/>
  <c r="AA2234" i="1"/>
  <c r="X2022" i="1"/>
  <c r="AA2266" i="1"/>
  <c r="X830" i="1"/>
  <c r="AA2298" i="1"/>
  <c r="X691" i="1"/>
  <c r="AA2330" i="1"/>
  <c r="X1313" i="1"/>
  <c r="AA2362" i="1"/>
  <c r="X430" i="1"/>
  <c r="AA2394" i="1"/>
  <c r="X574" i="1"/>
  <c r="AA2426" i="1"/>
  <c r="X401" i="1"/>
  <c r="X2567" i="1"/>
  <c r="AA1471" i="1"/>
  <c r="X144" i="1"/>
  <c r="AA1535" i="1"/>
  <c r="X2812" i="1"/>
  <c r="AA1599" i="1"/>
  <c r="X2640" i="1"/>
  <c r="AA1663" i="1"/>
  <c r="X1410" i="1"/>
  <c r="AA1727" i="1"/>
  <c r="X1180" i="1"/>
  <c r="AA1791" i="1"/>
  <c r="X1531" i="1"/>
  <c r="AA1855" i="1"/>
  <c r="X1864" i="1"/>
  <c r="AA1919" i="1"/>
  <c r="X2181" i="1"/>
  <c r="AA1951" i="1"/>
  <c r="X2438" i="1"/>
  <c r="AA1983" i="1"/>
  <c r="X2507" i="1"/>
  <c r="AA2015" i="1"/>
  <c r="X1293" i="1"/>
  <c r="AA2047" i="1"/>
  <c r="X759" i="1"/>
  <c r="AA2079" i="1"/>
  <c r="X2292" i="1"/>
  <c r="AA2111" i="1"/>
  <c r="X1097" i="1"/>
  <c r="AA2143" i="1"/>
  <c r="X1790" i="1"/>
  <c r="X1432" i="1"/>
  <c r="AA2207" i="1"/>
  <c r="X1199" i="1"/>
  <c r="X52" i="1"/>
  <c r="X831" i="1"/>
  <c r="AA2303" i="1"/>
  <c r="X1670" i="1"/>
  <c r="AA2335" i="1"/>
  <c r="X1314" i="1"/>
  <c r="X1555" i="1"/>
  <c r="AA2399" i="1"/>
  <c r="X1800" i="1"/>
  <c r="X2841" i="1"/>
  <c r="AA2463" i="1"/>
  <c r="X1110" i="1"/>
  <c r="X2651" i="1"/>
  <c r="AA2527" i="1"/>
  <c r="X2749" i="1"/>
  <c r="AA2559" i="1"/>
  <c r="X576" i="1"/>
  <c r="AA672" i="1"/>
  <c r="X2106" i="1"/>
  <c r="AA704" i="1"/>
  <c r="X2362" i="1"/>
  <c r="AA736" i="1"/>
  <c r="X1053" i="1"/>
  <c r="AA768" i="1"/>
  <c r="X1893" i="1"/>
  <c r="AA800" i="1"/>
  <c r="X2158" i="1"/>
  <c r="AA832" i="1"/>
  <c r="X540" i="1"/>
  <c r="AA864" i="1"/>
  <c r="X723" i="1"/>
  <c r="AA896" i="1"/>
  <c r="X489" i="1"/>
  <c r="AA928" i="1"/>
  <c r="X2598" i="1"/>
  <c r="AA960" i="1"/>
  <c r="X1745" i="1"/>
  <c r="AA992" i="1"/>
  <c r="X1374" i="1"/>
  <c r="AA1024" i="1"/>
  <c r="X1155" i="1"/>
  <c r="AA1056" i="1"/>
  <c r="X1156" i="1"/>
  <c r="AA1088" i="1"/>
  <c r="X1509" i="1"/>
  <c r="AA1120" i="1"/>
  <c r="X1511" i="1"/>
  <c r="AA1152" i="1"/>
  <c r="X2740" i="1"/>
  <c r="X1514" i="1"/>
  <c r="AA1216" i="1"/>
  <c r="X1515" i="1"/>
  <c r="AA1248" i="1"/>
  <c r="X1957" i="1"/>
  <c r="AA1280" i="1"/>
  <c r="X2330" i="1"/>
  <c r="X58" i="1"/>
  <c r="AA1344" i="1"/>
  <c r="X2499" i="1"/>
  <c r="AA1376" i="1"/>
  <c r="X2333" i="1"/>
  <c r="AA1408" i="1"/>
  <c r="X2335" i="1"/>
  <c r="AA1440" i="1"/>
  <c r="X552" i="1"/>
  <c r="X19" i="1"/>
  <c r="AA1504" i="1"/>
  <c r="X811" i="1"/>
  <c r="AA1536" i="1"/>
  <c r="X1402" i="1"/>
  <c r="AA1568" i="1"/>
  <c r="X1527" i="1"/>
  <c r="AA1600" i="1"/>
  <c r="X1275" i="1"/>
  <c r="X2063" i="1"/>
  <c r="X81" i="1"/>
  <c r="AA1696" i="1"/>
  <c r="X1413" i="1"/>
  <c r="X677" i="1"/>
  <c r="AA1760" i="1"/>
  <c r="X1415" i="1"/>
  <c r="AA1792" i="1"/>
  <c r="X2735" i="1"/>
  <c r="AA1824" i="1"/>
  <c r="X2543" i="1"/>
  <c r="X996" i="1"/>
  <c r="AA1888" i="1"/>
  <c r="X2722" i="1"/>
  <c r="AA1920" i="1"/>
  <c r="X1187" i="1"/>
  <c r="AA1984" i="1"/>
  <c r="X1093" i="1"/>
  <c r="O802" i="1"/>
  <c r="Q802" i="1" s="1"/>
  <c r="R802" i="1" s="1"/>
  <c r="AA1069" i="1"/>
  <c r="AA1133" i="1"/>
  <c r="O1261" i="1"/>
  <c r="Q1261" i="1" s="1"/>
  <c r="R1261" i="1" s="1"/>
  <c r="O1760" i="1"/>
  <c r="Q1760" i="1" s="1"/>
  <c r="R1760" i="1" s="1"/>
  <c r="AA1261" i="1"/>
  <c r="O742" i="1"/>
  <c r="Q742" i="1" s="1"/>
  <c r="R742" i="1" s="1"/>
  <c r="AA1325" i="1"/>
  <c r="O1860" i="1"/>
  <c r="Q1860" i="1" s="1"/>
  <c r="R1860" i="1" s="1"/>
  <c r="O2572" i="1"/>
  <c r="Q2572" i="1" s="1"/>
  <c r="R2572" i="1" s="1"/>
  <c r="O562" i="1"/>
  <c r="Q562" i="1" s="1"/>
  <c r="R562" i="1" s="1"/>
  <c r="AA1805" i="1"/>
  <c r="O1781" i="1"/>
  <c r="Q1781" i="1" s="1"/>
  <c r="R1781" i="1" s="1"/>
  <c r="AA2434" i="1"/>
  <c r="X467" i="1"/>
  <c r="AA2466" i="1"/>
  <c r="X2650" i="1"/>
  <c r="AA2498" i="1"/>
  <c r="X1016" i="1"/>
  <c r="AA2530" i="1"/>
  <c r="X1325" i="1"/>
  <c r="AA2562" i="1"/>
  <c r="X1451" i="1"/>
  <c r="AA2594" i="1"/>
  <c r="X2301" i="1"/>
  <c r="AA2626" i="1"/>
  <c r="X1565" i="1"/>
  <c r="AA2658" i="1"/>
  <c r="X2762" i="1"/>
  <c r="AA2690" i="1"/>
  <c r="X1697" i="1"/>
  <c r="X2142" i="1"/>
  <c r="AA2754" i="1"/>
  <c r="X700" i="1"/>
  <c r="AA2786" i="1"/>
  <c r="X935" i="1"/>
  <c r="AA2818" i="1"/>
  <c r="X60" i="1"/>
  <c r="AA10" i="1"/>
  <c r="X207" i="1"/>
  <c r="AA42" i="1"/>
  <c r="X526" i="1"/>
  <c r="AA74" i="1"/>
  <c r="X2311" i="1"/>
  <c r="AA106" i="1"/>
  <c r="X2313" i="1"/>
  <c r="AA138" i="1"/>
  <c r="X528" i="1"/>
  <c r="X1471" i="1"/>
  <c r="AA202" i="1"/>
  <c r="X1126" i="1"/>
  <c r="AA234" i="1"/>
  <c r="X2036" i="1"/>
  <c r="AA2615" i="1"/>
  <c r="X1453" i="1"/>
  <c r="AA2679" i="1"/>
  <c r="X519" i="1"/>
  <c r="AA2743" i="1"/>
  <c r="X583" i="1"/>
  <c r="AA2807" i="1"/>
  <c r="X775" i="1"/>
  <c r="AA63" i="1"/>
  <c r="X477" i="1"/>
  <c r="AA127" i="1"/>
  <c r="X705" i="1"/>
  <c r="AA191" i="1"/>
  <c r="X1713" i="1"/>
  <c r="AA2048" i="1"/>
  <c r="X1425" i="1"/>
  <c r="AA2112" i="1"/>
  <c r="X2075" i="1"/>
  <c r="AA2176" i="1"/>
  <c r="X690" i="1"/>
  <c r="O729" i="1"/>
  <c r="Q729" i="1" s="1"/>
  <c r="R729" i="1" s="1"/>
  <c r="X2455" i="1"/>
  <c r="X100" i="1"/>
  <c r="AA1741" i="1"/>
  <c r="R2364" i="1"/>
  <c r="R1149" i="1"/>
  <c r="X2215" i="1"/>
  <c r="X1068" i="1"/>
  <c r="X531" i="1"/>
  <c r="R1044" i="1"/>
  <c r="R409" i="1"/>
  <c r="X1247" i="1"/>
  <c r="X972" i="1"/>
  <c r="R1646" i="1"/>
  <c r="X955" i="1"/>
  <c r="X2684" i="1"/>
  <c r="X1353" i="1"/>
  <c r="X1344" i="1"/>
  <c r="R179" i="1"/>
  <c r="R592" i="1"/>
  <c r="R878" i="1"/>
  <c r="X97" i="1"/>
  <c r="X967" i="1"/>
  <c r="X75" i="1"/>
  <c r="R775" i="1"/>
  <c r="R58" i="1"/>
  <c r="R2335" i="1"/>
  <c r="R1402" i="1"/>
  <c r="R2323" i="1"/>
  <c r="R2562" i="1"/>
  <c r="R2304" i="1"/>
  <c r="R16" i="1"/>
  <c r="R1939" i="1"/>
  <c r="R552" i="1"/>
  <c r="R93" i="1"/>
  <c r="R830" i="1"/>
  <c r="R401" i="1"/>
  <c r="R207" i="1"/>
  <c r="R2674" i="1"/>
  <c r="R2181" i="1"/>
  <c r="R1790" i="1"/>
  <c r="R1150" i="1"/>
  <c r="R2398" i="1"/>
  <c r="R714" i="1"/>
  <c r="R2732" i="1"/>
  <c r="R2499" i="1"/>
  <c r="R857" i="1"/>
  <c r="R831" i="1"/>
  <c r="R1275" i="1"/>
  <c r="R2612" i="1"/>
  <c r="R700" i="1"/>
  <c r="R677" i="1"/>
  <c r="R1187" i="1"/>
  <c r="R872" i="1"/>
  <c r="R1182" i="1"/>
  <c r="R1453" i="1"/>
  <c r="R583" i="1"/>
  <c r="R1713" i="1"/>
  <c r="R171" i="1"/>
  <c r="R615" i="1"/>
  <c r="R430" i="1"/>
  <c r="R759" i="1"/>
  <c r="R1791" i="1"/>
  <c r="R2735" i="1"/>
  <c r="R66" i="1"/>
  <c r="R264" i="1"/>
  <c r="R60" i="1"/>
  <c r="X621" i="1"/>
  <c r="R1073" i="1"/>
  <c r="R2375" i="1"/>
  <c r="R2286" i="1"/>
  <c r="R2648" i="1"/>
  <c r="R2507" i="1"/>
  <c r="R1754" i="1"/>
  <c r="R1451" i="1"/>
  <c r="R2330" i="1"/>
  <c r="R815" i="1"/>
  <c r="R2296" i="1"/>
  <c r="R2543" i="1"/>
  <c r="R1093" i="1"/>
  <c r="R1265" i="1"/>
  <c r="R2180" i="1"/>
  <c r="R2287" i="1"/>
  <c r="R2022" i="1"/>
  <c r="R1865" i="1"/>
  <c r="R2292" i="1"/>
  <c r="R160" i="1"/>
  <c r="R2259" i="1"/>
  <c r="R5" i="1"/>
  <c r="AA534" i="1"/>
  <c r="AA1356" i="1"/>
  <c r="AA1803" i="1"/>
  <c r="AA1140" i="1"/>
  <c r="AA1172" i="1"/>
  <c r="AA776" i="1"/>
  <c r="AA783" i="1"/>
  <c r="O2265" i="1"/>
  <c r="Q2265" i="1" s="1"/>
  <c r="R2265" i="1" s="1"/>
  <c r="O6" i="1"/>
  <c r="Q6" i="1" s="1"/>
  <c r="R6" i="1" s="1"/>
  <c r="O2424" i="1"/>
  <c r="Q2424" i="1" s="1"/>
  <c r="R2424" i="1" s="1"/>
  <c r="O70" i="1"/>
  <c r="Q70" i="1" s="1"/>
  <c r="R70" i="1" s="1"/>
  <c r="AA1047" i="1"/>
  <c r="AA1111" i="1"/>
  <c r="O1510" i="1"/>
  <c r="Q1510" i="1" s="1"/>
  <c r="R1510" i="1" s="1"/>
  <c r="O238" i="1"/>
  <c r="Q238" i="1" s="1"/>
  <c r="R238" i="1" s="1"/>
  <c r="AA1000" i="1"/>
  <c r="AA1096" i="1"/>
  <c r="O1955" i="1"/>
  <c r="Q1955" i="1" s="1"/>
  <c r="R1955" i="1" s="1"/>
  <c r="AA1224" i="1"/>
  <c r="O1067" i="1"/>
  <c r="Q1067" i="1" s="1"/>
  <c r="R1067" i="1" s="1"/>
  <c r="AA1324" i="1"/>
  <c r="O884" i="1"/>
  <c r="Q884" i="1" s="1"/>
  <c r="R884" i="1" s="1"/>
  <c r="O2274" i="1"/>
  <c r="Q2274" i="1" s="1"/>
  <c r="R2274" i="1" s="1"/>
  <c r="AA1388" i="1"/>
  <c r="O2565" i="1"/>
  <c r="Q2565" i="1" s="1"/>
  <c r="R2565" i="1" s="1"/>
  <c r="AA309" i="1"/>
  <c r="O1635" i="1"/>
  <c r="Q1635" i="1" s="1"/>
  <c r="R1635" i="1" s="1"/>
  <c r="AA1271" i="1"/>
  <c r="AA1335" i="1"/>
  <c r="O1902" i="1"/>
  <c r="Q1902" i="1" s="1"/>
  <c r="R1902" i="1" s="1"/>
  <c r="O1270" i="1"/>
  <c r="Q1270" i="1" s="1"/>
  <c r="R1270" i="1" s="1"/>
  <c r="AA1495" i="1"/>
  <c r="AA1699" i="1"/>
  <c r="O816" i="1"/>
  <c r="Q816" i="1" s="1"/>
  <c r="R816" i="1" s="1"/>
  <c r="AA1512" i="1"/>
  <c r="O1173" i="1"/>
  <c r="Q1173" i="1" s="1"/>
  <c r="R1173" i="1" s="1"/>
  <c r="O1277" i="1"/>
  <c r="Q1277" i="1" s="1"/>
  <c r="R1277" i="1" s="1"/>
  <c r="AA1608" i="1"/>
  <c r="O2127" i="1"/>
  <c r="Q2127" i="1" s="1"/>
  <c r="R2127" i="1" s="1"/>
  <c r="AA1672" i="1"/>
  <c r="AA1932" i="1"/>
  <c r="O612" i="1"/>
  <c r="Q612" i="1" s="1"/>
  <c r="R612" i="1" s="1"/>
  <c r="AA2131" i="1"/>
  <c r="O1193" i="1"/>
  <c r="Q1193" i="1" s="1"/>
  <c r="R1193" i="1" s="1"/>
  <c r="AA288" i="1"/>
  <c r="AA2163" i="1"/>
  <c r="AA2619" i="1"/>
  <c r="O2027" i="1"/>
  <c r="Q2027" i="1" s="1"/>
  <c r="R2027" i="1" s="1"/>
  <c r="O630" i="1"/>
  <c r="Q630" i="1" s="1"/>
  <c r="R630" i="1" s="1"/>
  <c r="AA2687" i="1"/>
  <c r="AA2831" i="1"/>
  <c r="O936" i="1"/>
  <c r="Q936" i="1" s="1"/>
  <c r="R936" i="1" s="1"/>
  <c r="O2079" i="1"/>
  <c r="Q2079" i="1" s="1"/>
  <c r="R2079" i="1" s="1"/>
  <c r="O1797" i="1"/>
  <c r="Q1797" i="1" s="1"/>
  <c r="R1797" i="1" s="1"/>
  <c r="AA2312" i="1"/>
  <c r="O2476" i="1"/>
  <c r="Q2476" i="1" s="1"/>
  <c r="R2476" i="1" s="1"/>
  <c r="O1674" i="1"/>
  <c r="Q1674" i="1" s="1"/>
  <c r="R1674" i="1" s="1"/>
  <c r="AA2412" i="1"/>
  <c r="AA2740" i="1"/>
  <c r="O698" i="1"/>
  <c r="Q698" i="1" s="1"/>
  <c r="R698" i="1" s="1"/>
  <c r="O2440" i="1"/>
  <c r="Q2440" i="1" s="1"/>
  <c r="R2440" i="1" s="1"/>
  <c r="AA2263" i="1"/>
  <c r="AA2295" i="1"/>
  <c r="O287" i="1"/>
  <c r="Q287" i="1" s="1"/>
  <c r="R287" i="1" s="1"/>
  <c r="O1208" i="1"/>
  <c r="Q1208" i="1" s="1"/>
  <c r="R1208" i="1" s="1"/>
  <c r="AA2395" i="1"/>
  <c r="O627" i="1"/>
  <c r="Q627" i="1" s="1"/>
  <c r="R627" i="1" s="1"/>
  <c r="AA2551" i="1"/>
  <c r="AA357" i="1"/>
  <c r="O1575" i="1"/>
  <c r="Q1575" i="1" s="1"/>
  <c r="R1575" i="1" s="1"/>
  <c r="O2205" i="1"/>
  <c r="Q2205" i="1" s="1"/>
  <c r="R2205" i="1" s="1"/>
  <c r="AA433" i="1"/>
  <c r="O369" i="1"/>
  <c r="Q369" i="1" s="1"/>
  <c r="R369" i="1" s="1"/>
  <c r="AA1961" i="1"/>
  <c r="O911" i="1"/>
  <c r="Q911" i="1" s="1"/>
  <c r="R911" i="1" s="1"/>
  <c r="AA2421" i="1"/>
  <c r="O2351" i="1"/>
  <c r="Q2351" i="1" s="1"/>
  <c r="R2351" i="1" s="1"/>
  <c r="AA2705" i="1"/>
  <c r="O1021" i="1"/>
  <c r="Q1021" i="1" s="1"/>
  <c r="R1021" i="1" s="1"/>
  <c r="O1125" i="1"/>
  <c r="Q1125" i="1" s="1"/>
  <c r="R1125" i="1" s="1"/>
  <c r="AA133" i="1"/>
  <c r="AA737" i="1"/>
  <c r="O2525" i="1"/>
  <c r="Q2525" i="1" s="1"/>
  <c r="R2525" i="1" s="1"/>
  <c r="AA2774" i="1"/>
  <c r="O2144" i="1"/>
  <c r="Q2144" i="1" s="1"/>
  <c r="R2144" i="1" s="1"/>
  <c r="O2306" i="1"/>
  <c r="Q2306" i="1" s="1"/>
  <c r="R2306" i="1" s="1"/>
  <c r="AA2757" i="1"/>
  <c r="AA2398" i="1"/>
  <c r="O310" i="1"/>
  <c r="Q310" i="1" s="1"/>
  <c r="R310" i="1" s="1"/>
  <c r="AA185" i="1"/>
  <c r="O1712" i="1"/>
  <c r="Q1712" i="1" s="1"/>
  <c r="R1712" i="1" s="1"/>
  <c r="AA678" i="1"/>
  <c r="O719" i="1"/>
  <c r="Q719" i="1" s="1"/>
  <c r="R719" i="1" s="1"/>
  <c r="AA2600" i="1"/>
  <c r="O2248" i="1"/>
  <c r="Q2248" i="1" s="1"/>
  <c r="R2248" i="1" s="1"/>
  <c r="AA949" i="1"/>
  <c r="O1847" i="1"/>
  <c r="Q1847" i="1" s="1"/>
  <c r="R1847" i="1" s="1"/>
  <c r="O1216" i="1"/>
  <c r="Q1216" i="1" s="1"/>
  <c r="R1216" i="1" s="1"/>
  <c r="AA2761" i="1"/>
  <c r="O2756" i="1"/>
  <c r="Q2756" i="1" s="1"/>
  <c r="R2756" i="1" s="1"/>
  <c r="AA413" i="1"/>
  <c r="O351" i="1"/>
  <c r="Q351" i="1" s="1"/>
  <c r="R351" i="1" s="1"/>
  <c r="O2521" i="1"/>
  <c r="Q2521" i="1" s="1"/>
  <c r="R2521" i="1" s="1"/>
  <c r="O2346" i="1"/>
  <c r="Q2346" i="1" s="1"/>
  <c r="R2346" i="1" s="1"/>
  <c r="O35" i="1"/>
  <c r="Q35" i="1" s="1"/>
  <c r="R35" i="1" s="1"/>
  <c r="O247" i="1"/>
  <c r="Q247" i="1" s="1"/>
  <c r="R247" i="1" s="1"/>
  <c r="O1340" i="1"/>
  <c r="Q1340" i="1" s="1"/>
  <c r="R1340" i="1" s="1"/>
  <c r="O915" i="1"/>
  <c r="Q915" i="1" s="1"/>
  <c r="R915" i="1" s="1"/>
  <c r="O1768" i="1"/>
  <c r="Q1768" i="1" s="1"/>
  <c r="R1768" i="1" s="1"/>
  <c r="O1856" i="1"/>
  <c r="Q1856" i="1" s="1"/>
  <c r="R1856" i="1" s="1"/>
  <c r="AA1079" i="1"/>
  <c r="AA647" i="1"/>
  <c r="AA2035" i="1"/>
  <c r="O2322" i="1"/>
  <c r="Q2322" i="1" s="1"/>
  <c r="R2322" i="1" s="1"/>
  <c r="AA543" i="1"/>
  <c r="O826" i="1"/>
  <c r="Q826" i="1" s="1"/>
  <c r="R826" i="1" s="1"/>
  <c r="O2043" i="1"/>
  <c r="Q2043" i="1" s="1"/>
  <c r="R2043" i="1" s="1"/>
  <c r="O2794" i="1"/>
  <c r="Q2794" i="1" s="1"/>
  <c r="R2794" i="1" s="1"/>
  <c r="O680" i="1"/>
  <c r="Q680" i="1" s="1"/>
  <c r="R680" i="1" s="1"/>
  <c r="O1989" i="1"/>
  <c r="Q1989" i="1" s="1"/>
  <c r="R1989" i="1" s="1"/>
  <c r="O2681" i="1"/>
  <c r="Q2681" i="1" s="1"/>
  <c r="R2681" i="1" s="1"/>
  <c r="O1887" i="1"/>
  <c r="Q1887" i="1" s="1"/>
  <c r="R1887" i="1" s="1"/>
  <c r="O1628" i="1"/>
  <c r="Q1628" i="1" s="1"/>
  <c r="R1628" i="1" s="1"/>
  <c r="AA1767" i="1"/>
  <c r="O411" i="1"/>
  <c r="Q411" i="1" s="1"/>
  <c r="R411" i="1" s="1"/>
  <c r="O281" i="1"/>
  <c r="Q281" i="1" s="1"/>
  <c r="R281" i="1" s="1"/>
  <c r="O1915" i="1"/>
  <c r="Q1915" i="1" s="1"/>
  <c r="R1915" i="1" s="1"/>
  <c r="O495" i="1"/>
  <c r="Q495" i="1" s="1"/>
  <c r="R495" i="1" s="1"/>
  <c r="O1494" i="1"/>
  <c r="Q1494" i="1" s="1"/>
  <c r="R1494" i="1" s="1"/>
  <c r="O665" i="1"/>
  <c r="Q665" i="1" s="1"/>
  <c r="R665" i="1" s="1"/>
  <c r="O1214" i="1"/>
  <c r="Q1214" i="1" s="1"/>
  <c r="R1214" i="1" s="1"/>
  <c r="O1039" i="1"/>
  <c r="Q1039" i="1" s="1"/>
  <c r="R1039" i="1" s="1"/>
  <c r="O47" i="1"/>
  <c r="Q47" i="1" s="1"/>
  <c r="R47" i="1" s="1"/>
  <c r="O2276" i="1"/>
  <c r="Q2276" i="1" s="1"/>
  <c r="R2276" i="1" s="1"/>
  <c r="O1110" i="1"/>
  <c r="Q1110" i="1" s="1"/>
  <c r="R1110" i="1" s="1"/>
  <c r="O1198" i="1"/>
  <c r="Q1198" i="1" s="1"/>
  <c r="R1198" i="1" s="1"/>
  <c r="O466" i="1"/>
  <c r="Q466" i="1" s="1"/>
  <c r="R466" i="1" s="1"/>
  <c r="AA904" i="1"/>
  <c r="O2285" i="1"/>
  <c r="Q2285" i="1" s="1"/>
  <c r="R2285" i="1" s="1"/>
  <c r="O620" i="1"/>
  <c r="Q620" i="1" s="1"/>
  <c r="R620" i="1" s="1"/>
  <c r="O1087" i="1"/>
  <c r="Q1087" i="1" s="1"/>
  <c r="R1087" i="1" s="1"/>
  <c r="O2508" i="1"/>
  <c r="Q2508" i="1" s="1"/>
  <c r="R2508" i="1" s="1"/>
  <c r="O1482" i="1"/>
  <c r="Q1482" i="1" s="1"/>
  <c r="R1482" i="1" s="1"/>
  <c r="O832" i="1"/>
  <c r="Q832" i="1" s="1"/>
  <c r="R832" i="1" s="1"/>
  <c r="O1880" i="1"/>
  <c r="Q1880" i="1" s="1"/>
  <c r="R1880" i="1" s="1"/>
  <c r="O2493" i="1"/>
  <c r="Q2493" i="1" s="1"/>
  <c r="R2493" i="1" s="1"/>
  <c r="AA1859" i="1"/>
  <c r="O1188" i="1"/>
  <c r="Q1188" i="1" s="1"/>
  <c r="R1188" i="1" s="1"/>
  <c r="O737" i="1"/>
  <c r="Q737" i="1" s="1"/>
  <c r="R737" i="1" s="1"/>
  <c r="O2726" i="1"/>
  <c r="Q2726" i="1" s="1"/>
  <c r="R2726" i="1" s="1"/>
  <c r="O2601" i="1"/>
  <c r="Q2601" i="1" s="1"/>
  <c r="R2601" i="1" s="1"/>
  <c r="O103" i="1"/>
  <c r="Q103" i="1" s="1"/>
  <c r="R103" i="1" s="1"/>
  <c r="O2655" i="1"/>
  <c r="Q2655" i="1" s="1"/>
  <c r="R2655" i="1" s="1"/>
  <c r="O2673" i="1"/>
  <c r="Q2673" i="1" s="1"/>
  <c r="R2673" i="1" s="1"/>
  <c r="AA2427" i="1"/>
  <c r="AA780" i="1"/>
  <c r="AA1176" i="1"/>
  <c r="AA1647" i="1"/>
  <c r="AA695" i="1"/>
  <c r="AA636" i="1"/>
  <c r="AA27" i="1"/>
  <c r="AA1312" i="1"/>
  <c r="AA816" i="1"/>
  <c r="AA1379" i="1"/>
  <c r="AA220" i="1"/>
  <c r="AA152" i="1"/>
  <c r="AA503" i="1"/>
  <c r="AA76" i="1"/>
  <c r="AA711" i="1"/>
  <c r="AA1480" i="1"/>
  <c r="AA488" i="1"/>
  <c r="AA1815" i="1"/>
  <c r="AA2823" i="1"/>
  <c r="AA535" i="1"/>
  <c r="AA2672" i="1"/>
  <c r="AA1879" i="1"/>
  <c r="AA2260" i="1"/>
  <c r="AA2550" i="1"/>
  <c r="AA2277" i="1"/>
  <c r="AA1627" i="1"/>
  <c r="AA1367" i="1"/>
  <c r="AA1539" i="1"/>
  <c r="AA1387" i="1"/>
  <c r="AA1427" i="1"/>
  <c r="AA1491" i="1"/>
  <c r="AA511" i="1"/>
  <c r="AA443" i="1"/>
  <c r="AA316" i="1"/>
  <c r="AA199" i="1"/>
  <c r="AA55" i="1"/>
  <c r="AA12" i="1"/>
  <c r="AA2356" i="1"/>
  <c r="AA879" i="1"/>
  <c r="AA536" i="1"/>
  <c r="AA108" i="1"/>
  <c r="AA8" i="1"/>
  <c r="AA735" i="1"/>
  <c r="AA988" i="1"/>
  <c r="AA252" i="1"/>
  <c r="AA176" i="1"/>
  <c r="AA139" i="1"/>
  <c r="AA1629" i="1"/>
  <c r="AA122" i="1"/>
  <c r="AA2137" i="1"/>
  <c r="AA1945" i="1"/>
  <c r="AA1976" i="1"/>
  <c r="AA835" i="1"/>
  <c r="AA291" i="1"/>
  <c r="AA2060" i="1"/>
  <c r="AA1577" i="1"/>
  <c r="AA759" i="1"/>
  <c r="AA2324" i="1"/>
  <c r="AA868" i="1"/>
  <c r="AA1443" i="1"/>
  <c r="AA2345" i="1"/>
  <c r="AA606" i="1"/>
  <c r="AA723" i="1"/>
  <c r="AA936" i="1"/>
  <c r="AA1112" i="1"/>
  <c r="AA1315" i="1"/>
  <c r="AA239" i="1"/>
  <c r="AA2472" i="1"/>
  <c r="AA1953" i="1"/>
  <c r="AA1887" i="1"/>
  <c r="AA1648" i="1"/>
  <c r="AA1295" i="1"/>
  <c r="AA710" i="1"/>
  <c r="AA116" i="1"/>
  <c r="AA2347" i="1"/>
  <c r="AA943" i="1"/>
  <c r="AA421" i="1"/>
  <c r="AA296" i="1"/>
  <c r="AA576" i="1"/>
  <c r="AA1871" i="1"/>
  <c r="AA1788" i="1"/>
  <c r="AA839" i="1"/>
  <c r="AA764" i="1"/>
  <c r="AA744" i="1"/>
  <c r="AA1167" i="1"/>
  <c r="AA820" i="1"/>
  <c r="AA1104" i="1"/>
  <c r="AA1242" i="1"/>
  <c r="AA999" i="1"/>
  <c r="AA99" i="1"/>
  <c r="AA1084" i="1"/>
  <c r="AA640" i="1"/>
  <c r="AA1351" i="1"/>
  <c r="AA1492" i="1"/>
  <c r="AA2584" i="1"/>
  <c r="AA2608" i="1"/>
  <c r="AA1472" i="1"/>
  <c r="AA1579" i="1"/>
  <c r="AA332" i="1"/>
  <c r="AA45" i="1"/>
  <c r="O1828" i="1"/>
  <c r="Q1828" i="1" s="1"/>
  <c r="R1828" i="1" s="1"/>
  <c r="O2030" i="1"/>
  <c r="Q2030" i="1" s="1"/>
  <c r="R2030" i="1" s="1"/>
  <c r="O2677" i="1"/>
  <c r="Q2677" i="1" s="1"/>
  <c r="R2677" i="1" s="1"/>
  <c r="O2000" i="1"/>
  <c r="Q2000" i="1" s="1"/>
  <c r="R2000" i="1" s="1"/>
  <c r="O634" i="1"/>
  <c r="Q634" i="1" s="1"/>
  <c r="R634" i="1" s="1"/>
  <c r="O117" i="1"/>
  <c r="Q117" i="1" s="1"/>
  <c r="R117" i="1" s="1"/>
  <c r="O2014" i="1"/>
  <c r="Q2014" i="1" s="1"/>
  <c r="R2014" i="1" s="1"/>
  <c r="O1293" i="1"/>
  <c r="Q1293" i="1" s="1"/>
  <c r="R1293" i="1" s="1"/>
  <c r="O1432" i="1"/>
  <c r="Q1432" i="1" s="1"/>
  <c r="R1432" i="1" s="1"/>
  <c r="O274" i="1"/>
  <c r="Q274" i="1" s="1"/>
  <c r="R274" i="1" s="1"/>
  <c r="O2770" i="1"/>
  <c r="Q2770" i="1" s="1"/>
  <c r="R2770" i="1" s="1"/>
  <c r="O83" i="1"/>
  <c r="Q83" i="1" s="1"/>
  <c r="R83" i="1" s="1"/>
  <c r="O1968" i="1"/>
  <c r="Q1968" i="1" s="1"/>
  <c r="R1968" i="1" s="1"/>
  <c r="O744" i="1"/>
  <c r="Q744" i="1" s="1"/>
  <c r="R744" i="1" s="1"/>
  <c r="AA172" i="1"/>
  <c r="AA974" i="1"/>
  <c r="AA1922" i="1"/>
  <c r="AA1664" i="1"/>
  <c r="AA1333" i="1"/>
  <c r="AA619" i="1"/>
  <c r="AA46" i="1"/>
  <c r="AA1416" i="1"/>
  <c r="O2240" i="1"/>
  <c r="Q2240" i="1" s="1"/>
  <c r="R2240" i="1" s="1"/>
  <c r="O1597" i="1"/>
  <c r="Q1597" i="1" s="1"/>
  <c r="R1597" i="1" s="1"/>
  <c r="O1803" i="1"/>
  <c r="Q1803" i="1" s="1"/>
  <c r="R1803" i="1" s="1"/>
  <c r="O1532" i="1"/>
  <c r="Q1532" i="1" s="1"/>
  <c r="R1532" i="1" s="1"/>
  <c r="O1097" i="1"/>
  <c r="Q1097" i="1" s="1"/>
  <c r="R1097" i="1" s="1"/>
  <c r="O1204" i="1"/>
  <c r="Q1204" i="1" s="1"/>
  <c r="R1204" i="1" s="1"/>
  <c r="O644" i="1"/>
  <c r="Q644" i="1" s="1"/>
  <c r="R644" i="1" s="1"/>
  <c r="O738" i="1"/>
  <c r="Q738" i="1" s="1"/>
  <c r="R738" i="1" s="1"/>
  <c r="O12" i="1"/>
  <c r="Q12" i="1" s="1"/>
  <c r="R12" i="1" s="1"/>
  <c r="O2053" i="1"/>
  <c r="Q2053" i="1" s="1"/>
  <c r="R2053" i="1" s="1"/>
  <c r="O2548" i="1"/>
  <c r="Q2548" i="1" s="1"/>
  <c r="R2548" i="1" s="1"/>
  <c r="O1929" i="1"/>
  <c r="Q1929" i="1" s="1"/>
  <c r="R1929" i="1" s="1"/>
  <c r="AA1399" i="1"/>
  <c r="AA1684" i="1"/>
  <c r="AA726" i="1"/>
  <c r="AA1904" i="1"/>
  <c r="AA1907" i="1"/>
  <c r="AA1287" i="1"/>
  <c r="AA1317" i="1"/>
  <c r="AA2017" i="1"/>
  <c r="AA1183" i="1"/>
  <c r="O1837" i="1"/>
  <c r="Q1837" i="1" s="1"/>
  <c r="R1837" i="1" s="1"/>
  <c r="O955" i="1"/>
  <c r="Q955" i="1" s="1"/>
  <c r="R955" i="1" s="1"/>
  <c r="O2106" i="1"/>
  <c r="Q2106" i="1" s="1"/>
  <c r="R2106" i="1" s="1"/>
  <c r="O2829" i="1"/>
  <c r="Q2829" i="1" s="1"/>
  <c r="R2829" i="1" s="1"/>
  <c r="O126" i="1"/>
  <c r="Q126" i="1" s="1"/>
  <c r="R126" i="1" s="1"/>
  <c r="O1303" i="1"/>
  <c r="Q1303" i="1" s="1"/>
  <c r="R1303" i="1" s="1"/>
  <c r="O2707" i="1"/>
  <c r="Q2707" i="1" s="1"/>
  <c r="R2707" i="1" s="1"/>
  <c r="O2697" i="1"/>
  <c r="Q2697" i="1" s="1"/>
  <c r="R2697" i="1" s="1"/>
  <c r="O18" i="1"/>
  <c r="Q18" i="1" s="1"/>
  <c r="R18" i="1" s="1"/>
  <c r="O1341" i="1"/>
  <c r="Q1341" i="1" s="1"/>
  <c r="R1341" i="1" s="1"/>
  <c r="O513" i="1"/>
  <c r="Q513" i="1" s="1"/>
  <c r="R513" i="1" s="1"/>
  <c r="O2099" i="1"/>
  <c r="Q2099" i="1" s="1"/>
  <c r="R2099" i="1" s="1"/>
  <c r="O2438" i="1"/>
  <c r="Q2438" i="1" s="1"/>
  <c r="R2438" i="1" s="1"/>
  <c r="O1205" i="1"/>
  <c r="Q1205" i="1" s="1"/>
  <c r="R1205" i="1" s="1"/>
  <c r="O1251" i="1"/>
  <c r="Q1251" i="1" s="1"/>
  <c r="R1251" i="1" s="1"/>
  <c r="O462" i="1"/>
  <c r="Q462" i="1" s="1"/>
  <c r="R462" i="1" s="1"/>
  <c r="O659" i="1"/>
  <c r="Q659" i="1" s="1"/>
  <c r="R659" i="1" s="1"/>
  <c r="O2542" i="1"/>
  <c r="Q2542" i="1" s="1"/>
  <c r="R2542" i="1" s="1"/>
  <c r="AA772" i="1"/>
  <c r="AA84" i="1"/>
  <c r="AA1113" i="1"/>
  <c r="AA279" i="1"/>
  <c r="AA2063" i="1"/>
  <c r="AA1302" i="1"/>
  <c r="O1900" i="1"/>
  <c r="Q1900" i="1" s="1"/>
  <c r="R1900" i="1" s="1"/>
  <c r="O720" i="1"/>
  <c r="Q720" i="1" s="1"/>
  <c r="R720" i="1" s="1"/>
  <c r="O404" i="1"/>
  <c r="Q404" i="1" s="1"/>
  <c r="R404" i="1" s="1"/>
  <c r="AA2214" i="1"/>
  <c r="AA1755" i="1"/>
  <c r="AA703" i="1"/>
  <c r="AA976" i="1"/>
  <c r="AA798" i="1"/>
  <c r="AA1996" i="1"/>
  <c r="AA1886" i="1"/>
  <c r="AA264" i="1"/>
  <c r="AA1355" i="1"/>
  <c r="AA1774" i="1"/>
  <c r="AA1286" i="1"/>
  <c r="O2374" i="1"/>
  <c r="Q2374" i="1" s="1"/>
  <c r="R2374" i="1" s="1"/>
  <c r="O2528" i="1"/>
  <c r="Q2528" i="1" s="1"/>
  <c r="R2528" i="1" s="1"/>
  <c r="O557" i="1"/>
  <c r="Q557" i="1" s="1"/>
  <c r="R557" i="1" s="1"/>
  <c r="O1199" i="1"/>
  <c r="Q1199" i="1" s="1"/>
  <c r="R1199" i="1" s="1"/>
  <c r="O2805" i="1"/>
  <c r="Q2805" i="1" s="1"/>
  <c r="R2805" i="1" s="1"/>
  <c r="O104" i="1"/>
  <c r="Q104" i="1" s="1"/>
  <c r="R104" i="1" s="1"/>
  <c r="O590" i="1"/>
  <c r="Q590" i="1" s="1"/>
  <c r="R590" i="1" s="1"/>
  <c r="O98" i="1"/>
  <c r="Q98" i="1" s="1"/>
  <c r="R98" i="1" s="1"/>
  <c r="O269" i="1"/>
  <c r="Q269" i="1" s="1"/>
  <c r="R269" i="1" s="1"/>
  <c r="AA1374" i="1"/>
  <c r="AA539" i="1"/>
  <c r="AA1601" i="1"/>
  <c r="AA175" i="1"/>
  <c r="O312" i="1"/>
  <c r="Q312" i="1" s="1"/>
  <c r="R312" i="1" s="1"/>
  <c r="O1491" i="1"/>
  <c r="Q1491" i="1" s="1"/>
  <c r="R1491" i="1" s="1"/>
  <c r="O601" i="1"/>
  <c r="Q601" i="1" s="1"/>
  <c r="R601" i="1" s="1"/>
  <c r="O1904" i="1"/>
  <c r="Q1904" i="1" s="1"/>
  <c r="R1904" i="1" s="1"/>
  <c r="O2605" i="1"/>
  <c r="Q2605" i="1" s="1"/>
  <c r="R2605" i="1" s="1"/>
  <c r="O226" i="1"/>
  <c r="Q226" i="1" s="1"/>
  <c r="R226" i="1" s="1"/>
  <c r="O1327" i="1"/>
  <c r="Q1327" i="1" s="1"/>
  <c r="R1327" i="1" s="1"/>
  <c r="AA1715" i="1"/>
  <c r="O1466" i="1"/>
  <c r="Q1466" i="1" s="1"/>
  <c r="R1466" i="1" s="1"/>
  <c r="O1452" i="1"/>
  <c r="Q1452" i="1" s="1"/>
  <c r="R1452" i="1" s="1"/>
  <c r="O1864" i="1"/>
  <c r="Q1864" i="1" s="1"/>
  <c r="R1864" i="1" s="1"/>
  <c r="O1834" i="1"/>
  <c r="Q1834" i="1" s="1"/>
  <c r="R1834" i="1" s="1"/>
  <c r="O1898" i="1"/>
  <c r="Q1898" i="1" s="1"/>
  <c r="R1898" i="1" s="1"/>
  <c r="O1963" i="1"/>
  <c r="Q1963" i="1" s="1"/>
  <c r="R1963" i="1" s="1"/>
  <c r="AA149" i="1"/>
  <c r="O1794" i="1"/>
  <c r="Q1794" i="1" s="1"/>
  <c r="R1794" i="1" s="1"/>
  <c r="O1418" i="1"/>
  <c r="Q1418" i="1" s="1"/>
  <c r="R1418" i="1" s="1"/>
  <c r="O1611" i="1"/>
  <c r="Q1611" i="1" s="1"/>
  <c r="R1611" i="1" s="1"/>
  <c r="O1591" i="1"/>
  <c r="Q1591" i="1" s="1"/>
  <c r="R1591" i="1" s="1"/>
  <c r="AA348" i="1"/>
  <c r="AA526" i="1"/>
  <c r="AA537" i="1"/>
  <c r="AA595" i="1"/>
  <c r="O1675" i="1"/>
  <c r="Q1675" i="1" s="1"/>
  <c r="R1675" i="1" s="1"/>
  <c r="O1527" i="1"/>
  <c r="Q1527" i="1" s="1"/>
  <c r="R1527" i="1" s="1"/>
  <c r="AA522" i="1"/>
  <c r="O150" i="1"/>
  <c r="Q150" i="1" s="1"/>
  <c r="R150" i="1" s="1"/>
  <c r="AA1931" i="1"/>
  <c r="O1751" i="1"/>
  <c r="Q1751" i="1" s="1"/>
  <c r="R1751" i="1" s="1"/>
  <c r="O2695" i="1"/>
  <c r="Q2695" i="1" s="1"/>
  <c r="R2695" i="1" s="1"/>
  <c r="O938" i="1"/>
  <c r="Q938" i="1" s="1"/>
  <c r="R938" i="1" s="1"/>
  <c r="O622" i="1"/>
  <c r="Q622" i="1" s="1"/>
  <c r="R622" i="1" s="1"/>
  <c r="O89" i="1"/>
  <c r="Q89" i="1" s="1"/>
  <c r="R89" i="1" s="1"/>
  <c r="O219" i="1"/>
  <c r="Q219" i="1" s="1"/>
  <c r="R219" i="1" s="1"/>
  <c r="O2420" i="1"/>
  <c r="Q2420" i="1" s="1"/>
  <c r="R2420" i="1" s="1"/>
  <c r="O1484" i="1"/>
  <c r="Q1484" i="1" s="1"/>
  <c r="R1484" i="1" s="1"/>
  <c r="O1779" i="1"/>
  <c r="Q1779" i="1" s="1"/>
  <c r="R1779" i="1" s="1"/>
  <c r="O1660" i="1"/>
  <c r="Q1660" i="1" s="1"/>
  <c r="R1660" i="1" s="1"/>
  <c r="O335" i="1"/>
  <c r="Q335" i="1" s="1"/>
  <c r="R335" i="1" s="1"/>
  <c r="O28" i="1"/>
  <c r="Q28" i="1" s="1"/>
  <c r="R28" i="1" s="1"/>
  <c r="O405" i="1"/>
  <c r="Q405" i="1" s="1"/>
  <c r="R405" i="1" s="1"/>
  <c r="O1702" i="1"/>
  <c r="Q1702" i="1" s="1"/>
  <c r="R1702" i="1" s="1"/>
  <c r="AA2115" i="1"/>
  <c r="AA53" i="1"/>
  <c r="AA2102" i="1"/>
  <c r="AA1288" i="1"/>
  <c r="AA2252" i="1"/>
  <c r="O266" i="1"/>
  <c r="Q266" i="1" s="1"/>
  <c r="R266" i="1" s="1"/>
  <c r="O741" i="1"/>
  <c r="Q741" i="1" s="1"/>
  <c r="R741" i="1" s="1"/>
  <c r="O813" i="1"/>
  <c r="Q813" i="1" s="1"/>
  <c r="R813" i="1" s="1"/>
  <c r="O1312" i="1"/>
  <c r="Q1312" i="1" s="1"/>
  <c r="R1312" i="1" s="1"/>
  <c r="O2299" i="1"/>
  <c r="Q2299" i="1" s="1"/>
  <c r="R2299" i="1" s="1"/>
  <c r="O352" i="1"/>
  <c r="Q352" i="1" s="1"/>
  <c r="R352" i="1" s="1"/>
  <c r="O2755" i="1"/>
  <c r="Q2755" i="1" s="1"/>
  <c r="R2755" i="1" s="1"/>
  <c r="O1192" i="1"/>
  <c r="Q1192" i="1" s="1"/>
  <c r="R1192" i="1" s="1"/>
  <c r="O2580" i="1"/>
  <c r="Q2580" i="1" s="1"/>
  <c r="R2580" i="1" s="1"/>
  <c r="AA2579" i="1"/>
  <c r="AA24" i="1"/>
  <c r="AA1238" i="1"/>
  <c r="AA2181" i="1"/>
  <c r="AA2822" i="1"/>
  <c r="AA2589" i="1"/>
  <c r="AA2775" i="1"/>
  <c r="O2112" i="1"/>
  <c r="Q2112" i="1" s="1"/>
  <c r="R2112" i="1" s="1"/>
  <c r="O2076" i="1"/>
  <c r="Q2076" i="1" s="1"/>
  <c r="R2076" i="1" s="1"/>
  <c r="O1562" i="1"/>
  <c r="Q1562" i="1" s="1"/>
  <c r="R1562" i="1" s="1"/>
  <c r="O2736" i="1"/>
  <c r="Q2736" i="1" s="1"/>
  <c r="R2736" i="1" s="1"/>
  <c r="O155" i="1"/>
  <c r="Q155" i="1" s="1"/>
  <c r="R155" i="1" s="1"/>
  <c r="O2131" i="1"/>
  <c r="Q2131" i="1" s="1"/>
  <c r="R2131" i="1" s="1"/>
  <c r="O1863" i="1"/>
  <c r="Q1863" i="1" s="1"/>
  <c r="R1863" i="1" s="1"/>
  <c r="O1458" i="1"/>
  <c r="Q1458" i="1" s="1"/>
  <c r="R1458" i="1" s="1"/>
  <c r="AA1928" i="1"/>
  <c r="AA2400" i="1"/>
  <c r="AA1240" i="1"/>
  <c r="O1737" i="1"/>
  <c r="Q1737" i="1" s="1"/>
  <c r="R1737" i="1" s="1"/>
  <c r="O1563" i="1"/>
  <c r="Q1563" i="1" s="1"/>
  <c r="R1563" i="1" s="1"/>
  <c r="O1226" i="1"/>
  <c r="Q1226" i="1" s="1"/>
  <c r="R1226" i="1" s="1"/>
  <c r="O459" i="1"/>
  <c r="Q459" i="1" s="1"/>
  <c r="R459" i="1" s="1"/>
  <c r="AA2144" i="1"/>
  <c r="AA616" i="1"/>
  <c r="O92" i="1"/>
  <c r="Q92" i="1" s="1"/>
  <c r="R92" i="1" s="1"/>
  <c r="O751" i="1"/>
  <c r="Q751" i="1" s="1"/>
  <c r="R751" i="1" s="1"/>
  <c r="O1083" i="1"/>
  <c r="Q1083" i="1" s="1"/>
  <c r="R1083" i="1" s="1"/>
  <c r="O1423" i="1"/>
  <c r="Q1423" i="1" s="1"/>
  <c r="R1423" i="1" s="1"/>
  <c r="O1787" i="1"/>
  <c r="Q1787" i="1" s="1"/>
  <c r="R1787" i="1" s="1"/>
  <c r="O904" i="1"/>
  <c r="Q904" i="1" s="1"/>
  <c r="R904" i="1" s="1"/>
  <c r="O1814" i="1"/>
  <c r="Q1814" i="1" s="1"/>
  <c r="R1814" i="1" s="1"/>
  <c r="AA1253" i="1"/>
  <c r="AA2521" i="1"/>
  <c r="O2764" i="1"/>
  <c r="Q2764" i="1" s="1"/>
  <c r="R2764" i="1" s="1"/>
  <c r="O2075" i="1"/>
  <c r="Q2075" i="1" s="1"/>
  <c r="R2075" i="1" s="1"/>
  <c r="O869" i="1"/>
  <c r="Q869" i="1" s="1"/>
  <c r="R869" i="1" s="1"/>
  <c r="O1816" i="1"/>
  <c r="Q1816" i="1" s="1"/>
  <c r="R1816" i="1" s="1"/>
  <c r="O2486" i="1"/>
  <c r="Q2486" i="1" s="1"/>
  <c r="R2486" i="1" s="1"/>
  <c r="AA528" i="1"/>
  <c r="O1055" i="1"/>
  <c r="Q1055" i="1" s="1"/>
  <c r="R1055" i="1" s="1"/>
  <c r="O1437" i="1"/>
  <c r="Q1437" i="1" s="1"/>
  <c r="R1437" i="1" s="1"/>
  <c r="O2780" i="1"/>
  <c r="Q2780" i="1" s="1"/>
  <c r="R2780" i="1" s="1"/>
  <c r="O2353" i="1"/>
  <c r="Q2353" i="1" s="1"/>
  <c r="R2353" i="1" s="1"/>
  <c r="O991" i="1"/>
  <c r="Q991" i="1" s="1"/>
  <c r="R991" i="1" s="1"/>
  <c r="O1113" i="1"/>
  <c r="Q1113" i="1" s="1"/>
  <c r="R1113" i="1" s="1"/>
  <c r="O2149" i="1"/>
  <c r="Q2149" i="1" s="1"/>
  <c r="R2149" i="1" s="1"/>
  <c r="AA1064" i="1"/>
  <c r="O438" i="1"/>
  <c r="Q438" i="1" s="1"/>
  <c r="R438" i="1" s="1"/>
  <c r="AA1525" i="1"/>
  <c r="O130" i="1"/>
  <c r="Q130" i="1" s="1"/>
  <c r="R130" i="1" s="1"/>
  <c r="AA688" i="1"/>
  <c r="O859" i="1"/>
  <c r="Q859" i="1" s="1"/>
  <c r="R859" i="1" s="1"/>
  <c r="AA1401" i="1"/>
  <c r="O2360" i="1"/>
  <c r="Q2360" i="1" s="1"/>
  <c r="R2360" i="1" s="1"/>
  <c r="AA1644" i="1"/>
  <c r="O2494" i="1"/>
  <c r="Q2494" i="1" s="1"/>
  <c r="R2494" i="1" s="1"/>
  <c r="AA412" i="1"/>
  <c r="O1488" i="1"/>
  <c r="Q1488" i="1" s="1"/>
  <c r="R1488" i="1" s="1"/>
  <c r="AA30" i="1"/>
  <c r="O1735" i="1"/>
  <c r="Q1735" i="1" s="1"/>
  <c r="R1735" i="1" s="1"/>
  <c r="AA804" i="1"/>
  <c r="O1365" i="1"/>
  <c r="Q1365" i="1" s="1"/>
  <c r="R1365" i="1" s="1"/>
  <c r="AA2623" i="1"/>
  <c r="O1761" i="1"/>
  <c r="Q1761" i="1" s="1"/>
  <c r="R1761" i="1" s="1"/>
  <c r="AA242" i="1"/>
  <c r="O1268" i="1"/>
  <c r="Q1268" i="1" s="1"/>
  <c r="R1268" i="1" s="1"/>
  <c r="O1448" i="1"/>
  <c r="Q1448" i="1" s="1"/>
  <c r="R1448" i="1" s="1"/>
  <c r="AA1972" i="1"/>
  <c r="O2516" i="1"/>
  <c r="Q2516" i="1" s="1"/>
  <c r="R2516" i="1" s="1"/>
  <c r="AA1626" i="1"/>
  <c r="O2762" i="1"/>
  <c r="Q2762" i="1" s="1"/>
  <c r="R2762" i="1" s="1"/>
  <c r="O471" i="1"/>
  <c r="Q471" i="1" s="1"/>
  <c r="R471" i="1" s="1"/>
  <c r="AA945" i="1"/>
  <c r="O2172" i="1"/>
  <c r="Q2172" i="1" s="1"/>
  <c r="R2172" i="1" s="1"/>
  <c r="AA2469" i="1"/>
  <c r="O1772" i="1"/>
  <c r="Q1772" i="1" s="1"/>
  <c r="R1772" i="1" s="1"/>
  <c r="AA2601" i="1"/>
  <c r="O1648" i="1"/>
  <c r="Q1648" i="1" s="1"/>
  <c r="R1648" i="1" s="1"/>
  <c r="AA2840" i="1"/>
  <c r="O2799" i="1"/>
  <c r="Q2799" i="1" s="1"/>
  <c r="R2799" i="1" s="1"/>
  <c r="AA1759" i="1"/>
  <c r="O394" i="1"/>
  <c r="Q394" i="1" s="1"/>
  <c r="R394" i="1" s="1"/>
  <c r="AA1284" i="1"/>
  <c r="O613" i="1"/>
  <c r="Q613" i="1" s="1"/>
  <c r="R613" i="1" s="1"/>
  <c r="AA1314" i="1"/>
  <c r="O919" i="1"/>
  <c r="Q919" i="1" s="1"/>
  <c r="R919" i="1" s="1"/>
  <c r="AA1257" i="1"/>
  <c r="O467" i="1"/>
  <c r="Q467" i="1" s="1"/>
  <c r="R467" i="1" s="1"/>
  <c r="O600" i="1"/>
  <c r="Q600" i="1" s="1"/>
  <c r="R600" i="1" s="1"/>
  <c r="AA245" i="1"/>
  <c r="O1626" i="1"/>
  <c r="Q1626" i="1" s="1"/>
  <c r="R1626" i="1" s="1"/>
  <c r="AA2599" i="1"/>
  <c r="O183" i="1"/>
  <c r="Q183" i="1" s="1"/>
  <c r="R183" i="1" s="1"/>
  <c r="AA1917" i="1"/>
  <c r="O1075" i="1"/>
  <c r="Q1075" i="1" s="1"/>
  <c r="R1075" i="1" s="1"/>
  <c r="AA2760" i="1"/>
  <c r="O199" i="1"/>
  <c r="Q199" i="1" s="1"/>
  <c r="R199" i="1" s="1"/>
  <c r="O554" i="1"/>
  <c r="Q554" i="1" s="1"/>
  <c r="R554" i="1" s="1"/>
  <c r="AA968" i="1"/>
  <c r="O2230" i="1"/>
  <c r="Q2230" i="1" s="1"/>
  <c r="R2230" i="1" s="1"/>
  <c r="O1859" i="1"/>
  <c r="Q1859" i="1" s="1"/>
  <c r="R1859" i="1" s="1"/>
  <c r="AA1665" i="1"/>
  <c r="O750" i="1"/>
  <c r="Q750" i="1" s="1"/>
  <c r="R750" i="1" s="1"/>
  <c r="AA2746" i="1"/>
  <c r="O1910" i="1"/>
  <c r="Q1910" i="1" s="1"/>
  <c r="R1910" i="1" s="1"/>
  <c r="O820" i="1"/>
  <c r="Q820" i="1" s="1"/>
  <c r="R820" i="1" s="1"/>
  <c r="AA2464" i="1"/>
  <c r="O309" i="1"/>
  <c r="Q309" i="1" s="1"/>
  <c r="R309" i="1" s="1"/>
  <c r="AA2795" i="1"/>
  <c r="O823" i="1"/>
  <c r="Q823" i="1" s="1"/>
  <c r="R823" i="1" s="1"/>
  <c r="AA794" i="1"/>
  <c r="O2298" i="1"/>
  <c r="Q2298" i="1" s="1"/>
  <c r="R2298" i="1" s="1"/>
  <c r="O2804" i="1"/>
  <c r="Q2804" i="1" s="1"/>
  <c r="R2804" i="1" s="1"/>
  <c r="AA1903" i="1"/>
  <c r="O624" i="1"/>
  <c r="Q624" i="1" s="1"/>
  <c r="R624" i="1" s="1"/>
  <c r="O230" i="1"/>
  <c r="Q230" i="1" s="1"/>
  <c r="R230" i="1" s="1"/>
  <c r="AA2329" i="1"/>
  <c r="O2091" i="1"/>
  <c r="Q2091" i="1" s="1"/>
  <c r="R2091" i="1" s="1"/>
  <c r="O114" i="1"/>
  <c r="Q114" i="1" s="1"/>
  <c r="R114" i="1" s="1"/>
  <c r="AA1151" i="1"/>
  <c r="O235" i="1"/>
  <c r="Q235" i="1" s="1"/>
  <c r="R235" i="1" s="1"/>
  <c r="AA350" i="1"/>
  <c r="O2584" i="1"/>
  <c r="Q2584" i="1" s="1"/>
  <c r="R2584" i="1" s="1"/>
  <c r="AA1906" i="1"/>
  <c r="O407" i="1"/>
  <c r="Q407" i="1" s="1"/>
  <c r="R407" i="1" s="1"/>
  <c r="AA453" i="1"/>
  <c r="O1582" i="1"/>
  <c r="Q1582" i="1" s="1"/>
  <c r="R1582" i="1" s="1"/>
  <c r="O2447" i="1"/>
  <c r="Q2447" i="1" s="1"/>
  <c r="R2447" i="1" s="1"/>
  <c r="AA2367" i="1"/>
  <c r="O2045" i="1"/>
  <c r="Q2045" i="1" s="1"/>
  <c r="R2045" i="1" s="1"/>
  <c r="AA2164" i="1"/>
  <c r="O2704" i="1"/>
  <c r="Q2704" i="1" s="1"/>
  <c r="R2704" i="1" s="1"/>
  <c r="AA341" i="1"/>
  <c r="O1995" i="1"/>
  <c r="Q1995" i="1" s="1"/>
  <c r="R1995" i="1" s="1"/>
  <c r="AA2005" i="1"/>
  <c r="O2492" i="1"/>
  <c r="Q2492" i="1" s="1"/>
  <c r="R2492" i="1" s="1"/>
  <c r="AA685" i="1"/>
  <c r="O2530" i="1"/>
  <c r="Q2530" i="1" s="1"/>
  <c r="R2530" i="1" s="1"/>
  <c r="O804" i="1"/>
  <c r="Q804" i="1" s="1"/>
  <c r="R804" i="1" s="1"/>
  <c r="O110" i="1"/>
  <c r="Q110" i="1" s="1"/>
  <c r="R110" i="1" s="1"/>
  <c r="AA1226" i="1"/>
  <c r="O944" i="1"/>
  <c r="Q944" i="1" s="1"/>
  <c r="R944" i="1" s="1"/>
  <c r="AA890" i="1"/>
  <c r="O2514" i="1"/>
  <c r="Q2514" i="1" s="1"/>
  <c r="R2514" i="1" s="1"/>
  <c r="AA1373" i="1"/>
  <c r="O582" i="1"/>
  <c r="Q582" i="1" s="1"/>
  <c r="R582" i="1" s="1"/>
  <c r="AA2773" i="1"/>
  <c r="O2774" i="1"/>
  <c r="Q2774" i="1" s="1"/>
  <c r="R2774" i="1" s="1"/>
  <c r="AA460" i="1"/>
  <c r="O1551" i="1"/>
  <c r="Q1551" i="1" s="1"/>
  <c r="R1551" i="1" s="1"/>
  <c r="AA2186" i="1"/>
  <c r="O232" i="1"/>
  <c r="Q232" i="1" s="1"/>
  <c r="R232" i="1" s="1"/>
  <c r="AA1173" i="1"/>
  <c r="O478" i="1"/>
  <c r="Q478" i="1" s="1"/>
  <c r="R478" i="1" s="1"/>
  <c r="AA1640" i="1"/>
  <c r="O2836" i="1"/>
  <c r="Q2836" i="1" s="1"/>
  <c r="R2836" i="1" s="1"/>
  <c r="AA867" i="1"/>
  <c r="O558" i="1"/>
  <c r="Q558" i="1" s="1"/>
  <c r="R558" i="1" s="1"/>
  <c r="O2417" i="1"/>
  <c r="Q2417" i="1" s="1"/>
  <c r="R2417" i="1" s="1"/>
  <c r="AA1625" i="1"/>
  <c r="O2349" i="1"/>
  <c r="Q2349" i="1" s="1"/>
  <c r="R2349" i="1" s="1"/>
  <c r="AA1217" i="1"/>
  <c r="O113" i="1"/>
  <c r="Q113" i="1" s="1"/>
  <c r="R113" i="1" s="1"/>
  <c r="AA1138" i="1"/>
  <c r="O2579" i="1"/>
  <c r="Q2579" i="1" s="1"/>
  <c r="R2579" i="1" s="1"/>
  <c r="AA2582" i="1"/>
  <c r="O2396" i="1"/>
  <c r="Q2396" i="1" s="1"/>
  <c r="R2396" i="1" s="1"/>
  <c r="AA495" i="1"/>
  <c r="O1470" i="1"/>
  <c r="Q1470" i="1" s="1"/>
  <c r="R1470" i="1" s="1"/>
  <c r="AA2379" i="1"/>
  <c r="O2622" i="1"/>
  <c r="Q2622" i="1" s="1"/>
  <c r="R2622" i="1" s="1"/>
  <c r="AA2050" i="1"/>
  <c r="O2517" i="1"/>
  <c r="Q2517" i="1" s="1"/>
  <c r="R2517" i="1" s="1"/>
  <c r="AA720" i="1"/>
  <c r="O931" i="1"/>
  <c r="Q931" i="1" s="1"/>
  <c r="R931" i="1" s="1"/>
  <c r="O1696" i="1"/>
  <c r="Q1696" i="1" s="1"/>
  <c r="R1696" i="1" s="1"/>
  <c r="AA1446" i="1"/>
  <c r="O372" i="1"/>
  <c r="Q372" i="1" s="1"/>
  <c r="R372" i="1" s="1"/>
  <c r="O10" i="1"/>
  <c r="Q10" i="1" s="1"/>
  <c r="R10" i="1" s="1"/>
  <c r="O639" i="1"/>
  <c r="Q639" i="1" s="1"/>
  <c r="R639" i="1" s="1"/>
  <c r="O437" i="1"/>
  <c r="Q437" i="1" s="1"/>
  <c r="R437" i="1" s="1"/>
  <c r="O2100" i="1"/>
  <c r="Q2100" i="1" s="1"/>
  <c r="R2100" i="1" s="1"/>
  <c r="O57" i="1"/>
  <c r="Q57" i="1" s="1"/>
  <c r="R57" i="1" s="1"/>
  <c r="O653" i="1"/>
  <c r="Q653" i="1" s="1"/>
  <c r="R653" i="1" s="1"/>
  <c r="O2118" i="1"/>
  <c r="Q2118" i="1" s="1"/>
  <c r="R2118" i="1" s="1"/>
  <c r="O2533" i="1"/>
  <c r="Q2533" i="1" s="1"/>
  <c r="R2533" i="1" s="1"/>
  <c r="O883" i="1"/>
  <c r="Q883" i="1" s="1"/>
  <c r="R883" i="1" s="1"/>
  <c r="O1645" i="1"/>
  <c r="Q1645" i="1" s="1"/>
  <c r="R1645" i="1" s="1"/>
  <c r="O1280" i="1"/>
  <c r="Q1280" i="1" s="1"/>
  <c r="R1280" i="1" s="1"/>
  <c r="O1664" i="1"/>
  <c r="Q1664" i="1" s="1"/>
  <c r="R1664" i="1" s="1"/>
  <c r="O2383" i="1"/>
  <c r="Q2383" i="1" s="1"/>
  <c r="R2383" i="1" s="1"/>
  <c r="O1594" i="1"/>
  <c r="Q1594" i="1" s="1"/>
  <c r="R1594" i="1" s="1"/>
  <c r="O140" i="1"/>
  <c r="Q140" i="1" s="1"/>
  <c r="R140" i="1" s="1"/>
  <c r="O786" i="1"/>
  <c r="Q786" i="1" s="1"/>
  <c r="R786" i="1" s="1"/>
  <c r="O798" i="1"/>
  <c r="Q798" i="1" s="1"/>
  <c r="R798" i="1" s="1"/>
  <c r="O324" i="1"/>
  <c r="Q324" i="1" s="1"/>
  <c r="R324" i="1" s="1"/>
  <c r="O1079" i="1"/>
  <c r="Q1079" i="1" s="1"/>
  <c r="R1079" i="1" s="1"/>
  <c r="O460" i="1"/>
  <c r="Q460" i="1" s="1"/>
  <c r="R460" i="1" s="1"/>
  <c r="O464" i="1"/>
  <c r="Q464" i="1" s="1"/>
  <c r="R464" i="1" s="1"/>
  <c r="O1614" i="1"/>
  <c r="Q1614" i="1" s="1"/>
  <c r="R1614" i="1" s="1"/>
  <c r="O1291" i="1"/>
  <c r="Q1291" i="1" s="1"/>
  <c r="R1291" i="1" s="1"/>
  <c r="O693" i="1"/>
  <c r="Q693" i="1" s="1"/>
  <c r="R693" i="1" s="1"/>
  <c r="O361" i="1"/>
  <c r="Q361" i="1" s="1"/>
  <c r="R361" i="1" s="1"/>
  <c r="O1151" i="1"/>
  <c r="Q1151" i="1" s="1"/>
  <c r="R1151" i="1" s="1"/>
  <c r="O1255" i="1"/>
  <c r="Q1255" i="1" s="1"/>
  <c r="R1255" i="1" s="1"/>
  <c r="O2280" i="1"/>
  <c r="Q2280" i="1" s="1"/>
  <c r="R2280" i="1" s="1"/>
  <c r="O2714" i="1"/>
  <c r="Q2714" i="1" s="1"/>
  <c r="R2714" i="1" s="1"/>
  <c r="O288" i="1"/>
  <c r="Q288" i="1" s="1"/>
  <c r="R288" i="1" s="1"/>
  <c r="O1704" i="1"/>
  <c r="Q1704" i="1" s="1"/>
  <c r="R1704" i="1" s="1"/>
  <c r="O1354" i="1"/>
  <c r="Q1354" i="1" s="1"/>
  <c r="R1354" i="1" s="1"/>
  <c r="O486" i="1"/>
  <c r="Q486" i="1" s="1"/>
  <c r="R486" i="1" s="1"/>
  <c r="O792" i="1"/>
  <c r="Q792" i="1" s="1"/>
  <c r="R792" i="1" s="1"/>
  <c r="O2365" i="1"/>
  <c r="Q2365" i="1" s="1"/>
  <c r="R2365" i="1" s="1"/>
  <c r="O2758" i="1"/>
  <c r="Q2758" i="1" s="1"/>
  <c r="R2758" i="1" s="1"/>
  <c r="O2660" i="1"/>
  <c r="Q2660" i="1" s="1"/>
  <c r="R2660" i="1" s="1"/>
  <c r="O2020" i="1"/>
  <c r="Q2020" i="1" s="1"/>
  <c r="R2020" i="1" s="1"/>
  <c r="O2820" i="1"/>
  <c r="Q2820" i="1" s="1"/>
  <c r="R2820" i="1" s="1"/>
  <c r="O649" i="1"/>
  <c r="Q649" i="1" s="1"/>
  <c r="R649" i="1" s="1"/>
  <c r="O1927" i="1"/>
  <c r="Q1927" i="1" s="1"/>
  <c r="R1927" i="1" s="1"/>
  <c r="O343" i="1"/>
  <c r="Q343" i="1" s="1"/>
  <c r="R343" i="1" s="1"/>
  <c r="O2337" i="1"/>
  <c r="Q2337" i="1" s="1"/>
  <c r="R2337" i="1" s="1"/>
  <c r="O747" i="1"/>
  <c r="Q747" i="1" s="1"/>
  <c r="R747" i="1" s="1"/>
  <c r="O1107" i="1"/>
  <c r="Q1107" i="1" s="1"/>
  <c r="R1107" i="1" s="1"/>
  <c r="O67" i="1"/>
  <c r="Q67" i="1" s="1"/>
  <c r="R67" i="1" s="1"/>
  <c r="O593" i="1"/>
  <c r="Q593" i="1" s="1"/>
  <c r="R593" i="1" s="1"/>
  <c r="O2068" i="1"/>
  <c r="Q2068" i="1" s="1"/>
  <c r="R2068" i="1" s="1"/>
  <c r="O461" i="1"/>
  <c r="Q461" i="1" s="1"/>
  <c r="R461" i="1" s="1"/>
  <c r="AA90" i="1"/>
  <c r="O1726" i="1"/>
  <c r="Q1726" i="1" s="1"/>
  <c r="R1726" i="1" s="1"/>
  <c r="O299" i="1"/>
  <c r="Q299" i="1" s="1"/>
  <c r="R299" i="1" s="1"/>
  <c r="AA1869" i="1"/>
  <c r="O531" i="1"/>
  <c r="Q531" i="1" s="1"/>
  <c r="R531" i="1" s="1"/>
  <c r="O1596" i="1"/>
  <c r="Q1596" i="1" s="1"/>
  <c r="R1596" i="1" s="1"/>
  <c r="AA1998" i="1"/>
  <c r="O2828" i="1"/>
  <c r="Q2828" i="1" s="1"/>
  <c r="R2828" i="1" s="1"/>
  <c r="AA1802" i="1"/>
  <c r="O2657" i="1"/>
  <c r="Q2657" i="1" s="1"/>
  <c r="R2657" i="1" s="1"/>
  <c r="AA1909" i="1"/>
  <c r="O46" i="1"/>
  <c r="Q46" i="1" s="1"/>
  <c r="R46" i="1" s="1"/>
  <c r="AA1419" i="1"/>
  <c r="O135" i="1"/>
  <c r="Q135" i="1" s="1"/>
  <c r="R135" i="1" s="1"/>
  <c r="AA2712" i="1"/>
  <c r="O2656" i="1"/>
  <c r="Q2656" i="1" s="1"/>
  <c r="R2656" i="1" s="1"/>
  <c r="AA1015" i="1"/>
  <c r="O788" i="1"/>
  <c r="Q788" i="1" s="1"/>
  <c r="R788" i="1" s="1"/>
  <c r="AA2033" i="1"/>
  <c r="O545" i="1"/>
  <c r="Q545" i="1" s="1"/>
  <c r="R545" i="1" s="1"/>
  <c r="AA1432" i="1"/>
  <c r="O790" i="1"/>
  <c r="Q790" i="1" s="1"/>
  <c r="R790" i="1" s="1"/>
  <c r="AA235" i="1"/>
  <c r="O1377" i="1"/>
  <c r="Q1377" i="1" s="1"/>
  <c r="R1377" i="1" s="1"/>
  <c r="AA1429" i="1"/>
  <c r="O2225" i="1"/>
  <c r="Q2225" i="1" s="1"/>
  <c r="R2225" i="1" s="1"/>
  <c r="O2670" i="1"/>
  <c r="Q2670" i="1" s="1"/>
  <c r="R2670" i="1" s="1"/>
  <c r="AA1497" i="1"/>
  <c r="O2135" i="1"/>
  <c r="Q2135" i="1" s="1"/>
  <c r="R2135" i="1" s="1"/>
  <c r="AA520" i="1"/>
  <c r="O1203" i="1"/>
  <c r="Q1203" i="1" s="1"/>
  <c r="R1203" i="1" s="1"/>
  <c r="AA2239" i="1"/>
  <c r="O2084" i="1"/>
  <c r="Q2084" i="1" s="1"/>
  <c r="R2084" i="1" s="1"/>
  <c r="AA2208" i="1"/>
  <c r="O1970" i="1"/>
  <c r="Q1970" i="1" s="1"/>
  <c r="R1970" i="1" s="1"/>
  <c r="AA2409" i="1"/>
  <c r="O432" i="1"/>
  <c r="Q432" i="1" s="1"/>
  <c r="R432" i="1" s="1"/>
  <c r="AA599" i="1"/>
  <c r="O1456" i="1"/>
  <c r="Q1456" i="1" s="1"/>
  <c r="R1456" i="1" s="1"/>
  <c r="AA1620" i="1"/>
  <c r="O1334" i="1"/>
  <c r="Q1334" i="1" s="1"/>
  <c r="R1334" i="1" s="1"/>
  <c r="AA2697" i="1"/>
  <c r="O1764" i="1"/>
  <c r="Q1764" i="1" s="1"/>
  <c r="R1764" i="1" s="1"/>
  <c r="AA769" i="1"/>
  <c r="O671" i="1"/>
  <c r="Q671" i="1" s="1"/>
  <c r="R671" i="1" s="1"/>
  <c r="O1274" i="1"/>
  <c r="Q1274" i="1" s="1"/>
  <c r="R1274" i="1" s="1"/>
  <c r="AA1058" i="1"/>
  <c r="O2410" i="1"/>
  <c r="Q2410" i="1" s="1"/>
  <c r="R2410" i="1" s="1"/>
  <c r="AA56" i="1"/>
  <c r="O1777" i="1"/>
  <c r="Q1777" i="1" s="1"/>
  <c r="R1777" i="1" s="1"/>
  <c r="AA2747" i="1"/>
  <c r="O202" i="1"/>
  <c r="Q202" i="1" s="1"/>
  <c r="R202" i="1" s="1"/>
  <c r="AA658" i="1"/>
  <c r="O2545" i="1"/>
  <c r="Q2545" i="1" s="1"/>
  <c r="R2545" i="1" s="1"/>
  <c r="AA1039" i="1"/>
  <c r="O1202" i="1"/>
  <c r="Q1202" i="1" s="1"/>
  <c r="R1202" i="1" s="1"/>
  <c r="AA1191" i="1"/>
  <c r="O1016" i="1"/>
  <c r="Q1016" i="1" s="1"/>
  <c r="R1016" i="1" s="1"/>
  <c r="AA1981" i="1"/>
  <c r="O2744" i="1"/>
  <c r="Q2744" i="1" s="1"/>
  <c r="R2744" i="1" s="1"/>
  <c r="AA1921" i="1"/>
  <c r="O2218" i="1"/>
  <c r="Q2218" i="1" s="1"/>
  <c r="R2218" i="1" s="1"/>
  <c r="AA158" i="1"/>
  <c r="O2328" i="1"/>
  <c r="Q2328" i="1" s="1"/>
  <c r="R2328" i="1" s="1"/>
  <c r="AA1900" i="1"/>
  <c r="O2368" i="1"/>
  <c r="Q2368" i="1" s="1"/>
  <c r="R2368" i="1" s="1"/>
  <c r="AA355" i="1"/>
  <c r="O2331" i="1"/>
  <c r="Q2331" i="1" s="1"/>
  <c r="R2331" i="1" s="1"/>
  <c r="AA1362" i="1"/>
  <c r="O2332" i="1"/>
  <c r="Q2332" i="1" s="1"/>
  <c r="R2332" i="1" s="1"/>
  <c r="AA1460" i="1"/>
  <c r="O2538" i="1"/>
  <c r="Q2538" i="1" s="1"/>
  <c r="R2538" i="1" s="1"/>
  <c r="AA2526" i="1"/>
  <c r="O100" i="1"/>
  <c r="Q100" i="1" s="1"/>
  <c r="R100" i="1" s="1"/>
  <c r="AA1214" i="1"/>
  <c r="O455" i="1"/>
  <c r="Q455" i="1" s="1"/>
  <c r="R455" i="1" s="1"/>
  <c r="AA151" i="1"/>
  <c r="O1654" i="1"/>
  <c r="Q1654" i="1" s="1"/>
  <c r="R1654" i="1" s="1"/>
  <c r="O1916" i="1"/>
  <c r="Q1916" i="1" s="1"/>
  <c r="R1916" i="1" s="1"/>
  <c r="AA1249" i="1"/>
  <c r="O1200" i="1"/>
  <c r="Q1200" i="1" s="1"/>
  <c r="R1200" i="1" s="1"/>
  <c r="AA1586" i="1"/>
  <c r="O776" i="1"/>
  <c r="Q776" i="1" s="1"/>
  <c r="R776" i="1" s="1"/>
  <c r="AA2488" i="1"/>
  <c r="O1577" i="1"/>
  <c r="Q1577" i="1" s="1"/>
  <c r="R1577" i="1" s="1"/>
  <c r="AA2683" i="1"/>
  <c r="O234" i="1"/>
  <c r="Q234" i="1" s="1"/>
  <c r="R234" i="1" s="1"/>
  <c r="O1716" i="1"/>
  <c r="Q1716" i="1" s="1"/>
  <c r="R1716" i="1" s="1"/>
  <c r="AA2443" i="1"/>
  <c r="O416" i="1"/>
  <c r="Q416" i="1" s="1"/>
  <c r="R416" i="1" s="1"/>
  <c r="O447" i="1"/>
  <c r="Q447" i="1" s="1"/>
  <c r="R447" i="1" s="1"/>
  <c r="AA2178" i="1"/>
  <c r="O2537" i="1"/>
  <c r="Q2537" i="1" s="1"/>
  <c r="R2537" i="1" s="1"/>
  <c r="AA481" i="1"/>
  <c r="O1321" i="1"/>
  <c r="Q1321" i="1" s="1"/>
  <c r="R1321" i="1" s="1"/>
  <c r="AA598" i="1"/>
  <c r="O1971" i="1"/>
  <c r="Q1971" i="1" s="1"/>
  <c r="R1971" i="1" s="1"/>
  <c r="AA156" i="1"/>
  <c r="O1564" i="1"/>
  <c r="Q1564" i="1" s="1"/>
  <c r="R1564" i="1" s="1"/>
  <c r="AA2655" i="1"/>
  <c r="O2551" i="1"/>
  <c r="Q2551" i="1" s="1"/>
  <c r="R2551" i="1" s="1"/>
  <c r="AA311" i="1"/>
  <c r="O1651" i="1"/>
  <c r="Q1651" i="1" s="1"/>
  <c r="R1651" i="1" s="1"/>
  <c r="AA2649" i="1"/>
  <c r="O1782" i="1"/>
  <c r="Q1782" i="1" s="1"/>
  <c r="R1782" i="1" s="1"/>
  <c r="O2234" i="1"/>
  <c r="Q2234" i="1" s="1"/>
  <c r="R2234" i="1" s="1"/>
  <c r="AA2301" i="1"/>
  <c r="O1656" i="1"/>
  <c r="Q1656" i="1" s="1"/>
  <c r="R1656" i="1" s="1"/>
  <c r="AA1334" i="1"/>
  <c r="O2412" i="1"/>
  <c r="Q2412" i="1" s="1"/>
  <c r="R2412" i="1" s="1"/>
  <c r="O1546" i="1"/>
  <c r="Q1546" i="1" s="1"/>
  <c r="R1546" i="1" s="1"/>
  <c r="AA2085" i="1"/>
  <c r="O619" i="1"/>
  <c r="Q619" i="1" s="1"/>
  <c r="R619" i="1" s="1"/>
  <c r="AA756" i="1"/>
  <c r="O1408" i="1"/>
  <c r="Q1408" i="1" s="1"/>
  <c r="R1408" i="1" s="1"/>
  <c r="AA440" i="1"/>
  <c r="O1658" i="1"/>
  <c r="Q1658" i="1" s="1"/>
  <c r="R1658" i="1" s="1"/>
  <c r="AA1319" i="1"/>
  <c r="O917" i="1"/>
  <c r="Q917" i="1" s="1"/>
  <c r="R917" i="1" s="1"/>
  <c r="AA529" i="1"/>
  <c r="O1411" i="1"/>
  <c r="Q1411" i="1" s="1"/>
  <c r="R1411" i="1" s="1"/>
  <c r="AA1959" i="1"/>
  <c r="O1099" i="1"/>
  <c r="Q1099" i="1" s="1"/>
  <c r="R1099" i="1" s="1"/>
  <c r="AA450" i="1"/>
  <c r="O1572" i="1"/>
  <c r="Q1572" i="1" s="1"/>
  <c r="R1572" i="1" s="1"/>
  <c r="O2151" i="1"/>
  <c r="Q2151" i="1" s="1"/>
  <c r="R2151" i="1" s="1"/>
  <c r="O1607" i="1"/>
  <c r="Q1607" i="1" s="1"/>
  <c r="R1607" i="1" s="1"/>
  <c r="O1613" i="1"/>
  <c r="Q1613" i="1" s="1"/>
  <c r="R1613" i="1" s="1"/>
  <c r="O2596" i="1"/>
  <c r="Q2596" i="1" s="1"/>
  <c r="R2596" i="1" s="1"/>
  <c r="O2496" i="1"/>
  <c r="Q2496" i="1" s="1"/>
  <c r="R2496" i="1" s="1"/>
  <c r="O1065" i="1"/>
  <c r="Q1065" i="1" s="1"/>
  <c r="R1065" i="1" s="1"/>
  <c r="O1855" i="1"/>
  <c r="Q1855" i="1" s="1"/>
  <c r="R1855" i="1" s="1"/>
  <c r="O456" i="1"/>
  <c r="Q456" i="1" s="1"/>
  <c r="R456" i="1" s="1"/>
  <c r="O1286" i="1"/>
  <c r="Q1286" i="1" s="1"/>
  <c r="R1286" i="1" s="1"/>
  <c r="O1475" i="1"/>
  <c r="Q1475" i="1" s="1"/>
  <c r="R1475" i="1" s="1"/>
  <c r="O1891" i="1"/>
  <c r="Q1891" i="1" s="1"/>
  <c r="R1891" i="1" s="1"/>
  <c r="O2452" i="1"/>
  <c r="Q2452" i="1" s="1"/>
  <c r="R2452" i="1" s="1"/>
  <c r="O87" i="1"/>
  <c r="Q87" i="1" s="1"/>
  <c r="R87" i="1" s="1"/>
  <c r="O652" i="1"/>
  <c r="Q652" i="1" s="1"/>
  <c r="R652" i="1" s="1"/>
  <c r="O1749" i="1"/>
  <c r="Q1749" i="1" s="1"/>
  <c r="R1749" i="1" s="1"/>
  <c r="O2532" i="1"/>
  <c r="Q2532" i="1" s="1"/>
  <c r="R2532" i="1" s="1"/>
  <c r="O814" i="1"/>
  <c r="Q814" i="1" s="1"/>
  <c r="R814" i="1" s="1"/>
  <c r="O818" i="1"/>
  <c r="Q818" i="1" s="1"/>
  <c r="R818" i="1" s="1"/>
  <c r="O222" i="1"/>
  <c r="Q222" i="1" s="1"/>
  <c r="R222" i="1" s="1"/>
  <c r="O463" i="1"/>
  <c r="Q463" i="1" s="1"/>
  <c r="R463" i="1" s="1"/>
  <c r="O1417" i="1"/>
  <c r="Q1417" i="1" s="1"/>
  <c r="R1417" i="1" s="1"/>
  <c r="O11" i="1"/>
  <c r="Q11" i="1" s="1"/>
  <c r="R11" i="1" s="1"/>
  <c r="O2031" i="1"/>
  <c r="Q2031" i="1" s="1"/>
  <c r="R2031" i="1" s="1"/>
  <c r="O571" i="1"/>
  <c r="Q571" i="1" s="1"/>
  <c r="R571" i="1" s="1"/>
  <c r="O2441" i="1"/>
  <c r="Q2441" i="1" s="1"/>
  <c r="R2441" i="1" s="1"/>
  <c r="O1152" i="1"/>
  <c r="Q1152" i="1" s="1"/>
  <c r="R1152" i="1" s="1"/>
  <c r="O599" i="1"/>
  <c r="Q599" i="1" s="1"/>
  <c r="R599" i="1" s="1"/>
  <c r="O350" i="1"/>
  <c r="Q350" i="1" s="1"/>
  <c r="R350" i="1" s="1"/>
  <c r="O777" i="1"/>
  <c r="Q777" i="1" s="1"/>
  <c r="R777" i="1" s="1"/>
  <c r="O841" i="1"/>
  <c r="Q841" i="1" s="1"/>
  <c r="R841" i="1" s="1"/>
  <c r="O1447" i="1"/>
  <c r="Q1447" i="1" s="1"/>
  <c r="R1447" i="1" s="1"/>
  <c r="O2522" i="1"/>
  <c r="Q2522" i="1" s="1"/>
  <c r="R2522" i="1" s="1"/>
  <c r="O2801" i="1"/>
  <c r="Q2801" i="1" s="1"/>
  <c r="R2801" i="1" s="1"/>
  <c r="O969" i="1"/>
  <c r="Q969" i="1" s="1"/>
  <c r="R969" i="1" s="1"/>
  <c r="O1857" i="1"/>
  <c r="Q1857" i="1" s="1"/>
  <c r="R1857" i="1" s="1"/>
  <c r="O2812" i="1"/>
  <c r="Q2812" i="1" s="1"/>
  <c r="R2812" i="1" s="1"/>
  <c r="O15" i="1"/>
  <c r="Q15" i="1" s="1"/>
  <c r="R15" i="1" s="1"/>
  <c r="O127" i="1"/>
  <c r="Q127" i="1" s="1"/>
  <c r="R127" i="1" s="1"/>
  <c r="O951" i="1"/>
  <c r="Q951" i="1" s="1"/>
  <c r="R951" i="1" s="1"/>
  <c r="O1219" i="1"/>
  <c r="Q1219" i="1" s="1"/>
  <c r="R1219" i="1" s="1"/>
  <c r="O2414" i="1"/>
  <c r="Q2414" i="1" s="1"/>
  <c r="R2414" i="1" s="1"/>
  <c r="O20" i="1"/>
  <c r="Q20" i="1" s="1"/>
  <c r="R20" i="1" s="1"/>
  <c r="O1111" i="1"/>
  <c r="Q1111" i="1" s="1"/>
  <c r="R1111" i="1" s="1"/>
  <c r="O2229" i="1"/>
  <c r="Q2229" i="1" s="1"/>
  <c r="R2229" i="1" s="1"/>
  <c r="O2179" i="1"/>
  <c r="Q2179" i="1" s="1"/>
  <c r="R2179" i="1" s="1"/>
  <c r="O2182" i="1"/>
  <c r="Q2182" i="1" s="1"/>
  <c r="R2182" i="1" s="1"/>
  <c r="O2680" i="1"/>
  <c r="Q2680" i="1" s="1"/>
  <c r="R2680" i="1" s="1"/>
  <c r="O781" i="1"/>
  <c r="Q781" i="1" s="1"/>
  <c r="R781" i="1" s="1"/>
  <c r="O1349" i="1"/>
  <c r="Q1349" i="1" s="1"/>
  <c r="R1349" i="1" s="1"/>
  <c r="O1250" i="1"/>
  <c r="Q1250" i="1" s="1"/>
  <c r="R1250" i="1" s="1"/>
  <c r="O1866" i="1"/>
  <c r="Q1866" i="1" s="1"/>
  <c r="R1866" i="1" s="1"/>
  <c r="O2796" i="1"/>
  <c r="Q2796" i="1" s="1"/>
  <c r="R2796" i="1" s="1"/>
  <c r="O115" i="1"/>
  <c r="Q115" i="1" s="1"/>
  <c r="R115" i="1" s="1"/>
  <c r="O2421" i="1"/>
  <c r="Q2421" i="1" s="1"/>
  <c r="R2421" i="1" s="1"/>
  <c r="O1048" i="1"/>
  <c r="Q1048" i="1" s="1"/>
  <c r="R1048" i="1" s="1"/>
  <c r="O169" i="1"/>
  <c r="Q169" i="1" s="1"/>
  <c r="R169" i="1" s="1"/>
  <c r="AA371" i="1"/>
  <c r="AA1695" i="1"/>
  <c r="O578" i="1"/>
  <c r="Q578" i="1" s="1"/>
  <c r="R578" i="1" s="1"/>
  <c r="AA1033" i="1"/>
  <c r="O702" i="1"/>
  <c r="Q702" i="1" s="1"/>
  <c r="R702" i="1" s="1"/>
  <c r="AA2331" i="1"/>
  <c r="O635" i="1"/>
  <c r="Q635" i="1" s="1"/>
  <c r="R635" i="1" s="1"/>
  <c r="AA1341" i="1"/>
  <c r="O1229" i="1"/>
  <c r="Q1229" i="1" s="1"/>
  <c r="R1229" i="1" s="1"/>
  <c r="AA1400" i="1"/>
  <c r="O2102" i="1"/>
  <c r="Q2102" i="1" s="1"/>
  <c r="R2102" i="1" s="1"/>
  <c r="AA174" i="1"/>
  <c r="O1742" i="1"/>
  <c r="Q1742" i="1" s="1"/>
  <c r="R1742" i="1" s="1"/>
  <c r="O1853" i="1"/>
  <c r="Q1853" i="1" s="1"/>
  <c r="R1853" i="1" s="1"/>
  <c r="AA2785" i="1"/>
  <c r="O805" i="1"/>
  <c r="Q805" i="1" s="1"/>
  <c r="R805" i="1" s="1"/>
  <c r="AA642" i="1"/>
  <c r="O2633" i="1"/>
  <c r="Q2633" i="1" s="1"/>
  <c r="R2633" i="1" s="1"/>
  <c r="O2326" i="1"/>
  <c r="Q2326" i="1" s="1"/>
  <c r="R2326" i="1" s="1"/>
  <c r="O2457" i="1"/>
  <c r="Q2457" i="1" s="1"/>
  <c r="R2457" i="1" s="1"/>
  <c r="O2779" i="1"/>
  <c r="Q2779" i="1" s="1"/>
  <c r="R2779" i="1" s="1"/>
  <c r="AA1118" i="1"/>
  <c r="O549" i="1"/>
  <c r="Q549" i="1" s="1"/>
  <c r="R549" i="1" s="1"/>
  <c r="O365" i="1"/>
  <c r="Q365" i="1" s="1"/>
  <c r="R365" i="1" s="1"/>
  <c r="AA328" i="1"/>
  <c r="O1666" i="1"/>
  <c r="Q1666" i="1" s="1"/>
  <c r="R1666" i="1" s="1"/>
  <c r="AA969" i="1"/>
  <c r="O1109" i="1"/>
  <c r="Q1109" i="1" s="1"/>
  <c r="R1109" i="1" s="1"/>
  <c r="AA830" i="1"/>
  <c r="O2793" i="1"/>
  <c r="Q2793" i="1" s="1"/>
  <c r="R2793" i="1" s="1"/>
  <c r="AA593" i="1"/>
  <c r="O2278" i="1"/>
  <c r="Q2278" i="1" s="1"/>
  <c r="R2278" i="1" s="1"/>
  <c r="AA568" i="1"/>
  <c r="O1668" i="1"/>
  <c r="Q1668" i="1" s="1"/>
  <c r="R1668" i="1" s="1"/>
  <c r="AA1987" i="1"/>
  <c r="O204" i="1"/>
  <c r="Q204" i="1" s="1"/>
  <c r="R204" i="1" s="1"/>
  <c r="O1719" i="1"/>
  <c r="Q1719" i="1" s="1"/>
  <c r="R1719" i="1" s="1"/>
  <c r="AA78" i="1"/>
  <c r="O1727" i="1"/>
  <c r="Q1727" i="1" s="1"/>
  <c r="R1727" i="1" s="1"/>
  <c r="AA2680" i="1"/>
  <c r="O359" i="1"/>
  <c r="Q359" i="1" s="1"/>
  <c r="R359" i="1" s="1"/>
  <c r="O2064" i="1"/>
  <c r="Q2064" i="1" s="1"/>
  <c r="R2064" i="1" s="1"/>
  <c r="O1610" i="1"/>
  <c r="Q1610" i="1" s="1"/>
  <c r="R1610" i="1" s="1"/>
  <c r="O1145" i="1"/>
  <c r="Q1145" i="1" s="1"/>
  <c r="R1145" i="1" s="1"/>
  <c r="O1950" i="1"/>
  <c r="Q1950" i="1" s="1"/>
  <c r="R1950" i="1" s="1"/>
  <c r="O237" i="1"/>
  <c r="Q237" i="1" s="1"/>
  <c r="R237" i="1" s="1"/>
  <c r="O420" i="1"/>
  <c r="Q420" i="1" s="1"/>
  <c r="R420" i="1" s="1"/>
  <c r="O1259" i="1"/>
  <c r="Q1259" i="1" s="1"/>
  <c r="R1259" i="1" s="1"/>
  <c r="O2223" i="1"/>
  <c r="Q2223" i="1" s="1"/>
  <c r="R2223" i="1" s="1"/>
  <c r="O1294" i="1"/>
  <c r="Q1294" i="1" s="1"/>
  <c r="R1294" i="1" s="1"/>
  <c r="O2041" i="1"/>
  <c r="Q2041" i="1" s="1"/>
  <c r="R2041" i="1" s="1"/>
  <c r="O1011" i="1"/>
  <c r="Q1011" i="1" s="1"/>
  <c r="R1011" i="1" s="1"/>
  <c r="O2795" i="1"/>
  <c r="Q2795" i="1" s="1"/>
  <c r="R2795" i="1" s="1"/>
  <c r="O1809" i="1"/>
  <c r="Q1809" i="1" s="1"/>
  <c r="R1809" i="1" s="1"/>
  <c r="O796" i="1"/>
  <c r="Q796" i="1" s="1"/>
  <c r="R796" i="1" s="1"/>
  <c r="O1746" i="1"/>
  <c r="Q1746" i="1" s="1"/>
  <c r="R1746" i="1" s="1"/>
  <c r="O2773" i="1"/>
  <c r="Q2773" i="1" s="1"/>
  <c r="R2773" i="1" s="1"/>
  <c r="O260" i="1"/>
  <c r="Q260" i="1" s="1"/>
  <c r="R260" i="1" s="1"/>
  <c r="O2788" i="1"/>
  <c r="Q2788" i="1" s="1"/>
  <c r="R2788" i="1" s="1"/>
  <c r="O1689" i="1"/>
  <c r="Q1689" i="1" s="1"/>
  <c r="R1689" i="1" s="1"/>
  <c r="O819" i="1"/>
  <c r="Q819" i="1" s="1"/>
  <c r="R819" i="1" s="1"/>
  <c r="O692" i="1"/>
  <c r="Q692" i="1" s="1"/>
  <c r="R692" i="1" s="1"/>
  <c r="O1807" i="1"/>
  <c r="Q1807" i="1" s="1"/>
  <c r="R1807" i="1" s="1"/>
  <c r="O445" i="1"/>
  <c r="Q445" i="1" s="1"/>
  <c r="R445" i="1" s="1"/>
  <c r="O2221" i="1"/>
  <c r="Q2221" i="1" s="1"/>
  <c r="R2221" i="1" s="1"/>
  <c r="O2461" i="1"/>
  <c r="Q2461" i="1" s="1"/>
  <c r="R2461" i="1" s="1"/>
  <c r="O144" i="1"/>
  <c r="Q144" i="1" s="1"/>
  <c r="R144" i="1" s="1"/>
  <c r="O2236" i="1"/>
  <c r="Q2236" i="1" s="1"/>
  <c r="R2236" i="1" s="1"/>
  <c r="O2748" i="1"/>
  <c r="Q2748" i="1" s="1"/>
  <c r="R2748" i="1" s="1"/>
  <c r="O1789" i="1"/>
  <c r="Q1789" i="1" s="1"/>
  <c r="R1789" i="1" s="1"/>
  <c r="O2206" i="1"/>
  <c r="Q2206" i="1" s="1"/>
  <c r="R2206" i="1" s="1"/>
  <c r="O785" i="1"/>
  <c r="Q785" i="1" s="1"/>
  <c r="R785" i="1" s="1"/>
  <c r="O2646" i="1"/>
  <c r="Q2646" i="1" s="1"/>
  <c r="R2646" i="1" s="1"/>
  <c r="O1552" i="1"/>
  <c r="Q1552" i="1" s="1"/>
  <c r="R1552" i="1" s="1"/>
  <c r="O765" i="1"/>
  <c r="Q765" i="1" s="1"/>
  <c r="R765" i="1" s="1"/>
  <c r="O1029" i="1"/>
  <c r="Q1029" i="1" s="1"/>
  <c r="R1029" i="1" s="1"/>
  <c r="O1870" i="1"/>
  <c r="Q1870" i="1" s="1"/>
  <c r="R1870" i="1" s="1"/>
  <c r="O891" i="1"/>
  <c r="Q891" i="1" s="1"/>
  <c r="R891" i="1" s="1"/>
  <c r="O1359" i="1"/>
  <c r="Q1359" i="1" s="1"/>
  <c r="R1359" i="1" s="1"/>
  <c r="O418" i="1"/>
  <c r="Q418" i="1" s="1"/>
  <c r="R418" i="1" s="1"/>
  <c r="O2743" i="1"/>
  <c r="Q2743" i="1" s="1"/>
  <c r="R2743" i="1" s="1"/>
  <c r="O270" i="1"/>
  <c r="Q270" i="1" s="1"/>
  <c r="R270" i="1" s="1"/>
  <c r="O243" i="1"/>
  <c r="Q243" i="1" s="1"/>
  <c r="R243" i="1" s="1"/>
  <c r="O1867" i="1"/>
  <c r="Q1867" i="1" s="1"/>
  <c r="R1867" i="1" s="1"/>
  <c r="O2345" i="1"/>
  <c r="Q2345" i="1" s="1"/>
  <c r="R2345" i="1" s="1"/>
  <c r="O1692" i="1"/>
  <c r="Q1692" i="1" s="1"/>
  <c r="R1692" i="1" s="1"/>
  <c r="AA44" i="1"/>
  <c r="AA2196" i="1"/>
  <c r="O212" i="1"/>
  <c r="Q212" i="1" s="1"/>
  <c r="R212" i="1" s="1"/>
  <c r="AA447" i="1"/>
  <c r="O414" i="1"/>
  <c r="Q414" i="1" s="1"/>
  <c r="R414" i="1" s="1"/>
  <c r="AA1126" i="1"/>
  <c r="O1140" i="1"/>
  <c r="Q1140" i="1" s="1"/>
  <c r="R1140" i="1" s="1"/>
  <c r="AA2496" i="1"/>
  <c r="O96" i="1"/>
  <c r="Q96" i="1" s="1"/>
  <c r="R96" i="1" s="1"/>
  <c r="AA1343" i="1"/>
  <c r="O2104" i="1"/>
  <c r="Q2104" i="1" s="1"/>
  <c r="R2104" i="1" s="1"/>
  <c r="AA989" i="1"/>
  <c r="O1066" i="1"/>
  <c r="Q1066" i="1" s="1"/>
  <c r="R1066" i="1" s="1"/>
  <c r="O1373" i="1"/>
  <c r="Q1373" i="1" s="1"/>
  <c r="R1373" i="1" s="1"/>
  <c r="AA826" i="1"/>
  <c r="O90" i="1"/>
  <c r="Q90" i="1" s="1"/>
  <c r="R90" i="1" s="1"/>
  <c r="AA1102" i="1"/>
  <c r="O2173" i="1"/>
  <c r="Q2173" i="1" s="1"/>
  <c r="R2173" i="1" s="1"/>
  <c r="O913" i="1"/>
  <c r="Q913" i="1" s="1"/>
  <c r="R913" i="1" s="1"/>
  <c r="AA59" i="1"/>
  <c r="O1930" i="1"/>
  <c r="Q1930" i="1" s="1"/>
  <c r="R1930" i="1" s="1"/>
  <c r="AA298" i="1"/>
  <c r="O1281" i="1"/>
  <c r="Q1281" i="1" s="1"/>
  <c r="R1281" i="1" s="1"/>
  <c r="O201" i="1"/>
  <c r="Q201" i="1" s="1"/>
  <c r="R201" i="1" s="1"/>
  <c r="O2724" i="1"/>
  <c r="Q2724" i="1" s="1"/>
  <c r="R2724" i="1" s="1"/>
  <c r="AA25" i="1"/>
  <c r="O1874" i="1"/>
  <c r="Q1874" i="1" s="1"/>
  <c r="R1874" i="1" s="1"/>
  <c r="AA377" i="1"/>
  <c r="O1460" i="1"/>
  <c r="Q1460" i="1" s="1"/>
  <c r="R1460" i="1" s="1"/>
  <c r="AA200" i="1"/>
  <c r="O1471" i="1"/>
  <c r="Q1471" i="1" s="1"/>
  <c r="R1471" i="1" s="1"/>
  <c r="O252" i="1"/>
  <c r="Q252" i="1" s="1"/>
  <c r="R252" i="1" s="1"/>
  <c r="AA1359" i="1"/>
  <c r="O116" i="1"/>
  <c r="Q116" i="1" s="1"/>
  <c r="R116" i="1" s="1"/>
  <c r="AA2004" i="1"/>
  <c r="O1479" i="1"/>
  <c r="Q1479" i="1" s="1"/>
  <c r="R1479" i="1" s="1"/>
  <c r="AA1236" i="1"/>
  <c r="O2450" i="1"/>
  <c r="Q2450" i="1" s="1"/>
  <c r="R2450" i="1" s="1"/>
  <c r="O555" i="1"/>
  <c r="Q555" i="1" s="1"/>
  <c r="R555" i="1" s="1"/>
  <c r="AA2021" i="1"/>
  <c r="O1206" i="1"/>
  <c r="Q1206" i="1" s="1"/>
  <c r="R1206" i="1" s="1"/>
  <c r="O1557" i="1"/>
  <c r="Q1557" i="1" s="1"/>
  <c r="R1557" i="1" s="1"/>
  <c r="AA1129" i="1"/>
  <c r="O2466" i="1"/>
  <c r="Q2466" i="1" s="1"/>
  <c r="R2466" i="1" s="1"/>
  <c r="AA314" i="1"/>
  <c r="O2645" i="1"/>
  <c r="Q2645" i="1" s="1"/>
  <c r="R2645" i="1" s="1"/>
  <c r="O347" i="1"/>
  <c r="Q347" i="1" s="1"/>
  <c r="R347" i="1" s="1"/>
  <c r="O2465" i="1"/>
  <c r="Q2465" i="1" s="1"/>
  <c r="R2465" i="1" s="1"/>
  <c r="O755" i="1"/>
  <c r="Q755" i="1" s="1"/>
  <c r="R755" i="1" s="1"/>
  <c r="O1375" i="1"/>
  <c r="Q1375" i="1" s="1"/>
  <c r="R1375" i="1" s="1"/>
  <c r="O801" i="1"/>
  <c r="Q801" i="1" s="1"/>
  <c r="R801" i="1" s="1"/>
  <c r="O1883" i="1"/>
  <c r="Q1883" i="1" s="1"/>
  <c r="R1883" i="1" s="1"/>
  <c r="O1571" i="1"/>
  <c r="Q1571" i="1" s="1"/>
  <c r="R1571" i="1" s="1"/>
  <c r="O1022" i="1"/>
  <c r="Q1022" i="1" s="1"/>
  <c r="R1022" i="1" s="1"/>
  <c r="O2523" i="1"/>
  <c r="Q2523" i="1" s="1"/>
  <c r="R2523" i="1" s="1"/>
  <c r="O1123" i="1"/>
  <c r="Q1123" i="1" s="1"/>
  <c r="R1123" i="1" s="1"/>
  <c r="O2618" i="1"/>
  <c r="Q2618" i="1" s="1"/>
  <c r="R2618" i="1" s="1"/>
  <c r="O2400" i="1"/>
  <c r="Q2400" i="1" s="1"/>
  <c r="R2400" i="1" s="1"/>
  <c r="O541" i="1"/>
  <c r="Q541" i="1" s="1"/>
  <c r="R541" i="1" s="1"/>
  <c r="O2672" i="1"/>
  <c r="Q2672" i="1" s="1"/>
  <c r="R2672" i="1" s="1"/>
  <c r="O2067" i="1"/>
  <c r="Q2067" i="1" s="1"/>
  <c r="R2067" i="1" s="1"/>
  <c r="O1091" i="1"/>
  <c r="Q1091" i="1" s="1"/>
  <c r="R1091" i="1" s="1"/>
  <c r="O766" i="1"/>
  <c r="Q766" i="1" s="1"/>
  <c r="R766" i="1" s="1"/>
  <c r="O2489" i="1"/>
  <c r="Q2489" i="1" s="1"/>
  <c r="R2489" i="1" s="1"/>
  <c r="O419" i="1"/>
  <c r="Q419" i="1" s="1"/>
  <c r="R419" i="1" s="1"/>
  <c r="O1911" i="1"/>
  <c r="Q1911" i="1" s="1"/>
  <c r="R1911" i="1" s="1"/>
  <c r="O817" i="1"/>
  <c r="Q817" i="1" s="1"/>
  <c r="R817" i="1" s="1"/>
  <c r="O1657" i="1"/>
  <c r="Q1657" i="1" s="1"/>
  <c r="R1657" i="1" s="1"/>
  <c r="O1687" i="1"/>
  <c r="Q1687" i="1" s="1"/>
  <c r="R1687" i="1" s="1"/>
  <c r="O2504" i="1"/>
  <c r="Q2504" i="1" s="1"/>
  <c r="R2504" i="1" s="1"/>
  <c r="O102" i="1"/>
  <c r="Q102" i="1" s="1"/>
  <c r="R102" i="1" s="1"/>
  <c r="AA1974" i="1"/>
  <c r="AA2075" i="1"/>
  <c r="O483" i="1"/>
  <c r="Q483" i="1" s="1"/>
  <c r="R483" i="1" s="1"/>
  <c r="AA584" i="1"/>
  <c r="O317" i="1"/>
  <c r="Q317" i="1" s="1"/>
  <c r="R317" i="1" s="1"/>
  <c r="AA2574" i="1"/>
  <c r="O2811" i="1"/>
  <c r="Q2811" i="1" s="1"/>
  <c r="R2811" i="1" s="1"/>
  <c r="AA118" i="1"/>
  <c r="O1721" i="1"/>
  <c r="Q1721" i="1" s="1"/>
  <c r="R1721" i="1" s="1"/>
  <c r="AA857" i="1"/>
  <c r="O1137" i="1"/>
  <c r="Q1137" i="1" s="1"/>
  <c r="R1137" i="1" s="1"/>
  <c r="AA420" i="1"/>
  <c r="O1599" i="1"/>
  <c r="Q1599" i="1" s="1"/>
  <c r="R1599" i="1" s="1"/>
  <c r="AA608" i="1"/>
  <c r="O2042" i="1"/>
  <c r="Q2042" i="1" s="1"/>
  <c r="R2042" i="1" s="1"/>
  <c r="AA448" i="1"/>
  <c r="O2593" i="1"/>
  <c r="Q2593" i="1" s="1"/>
  <c r="R2593" i="1" s="1"/>
  <c r="AA2554" i="1"/>
  <c r="O381" i="1"/>
  <c r="Q381" i="1" s="1"/>
  <c r="R381" i="1" s="1"/>
  <c r="AA103" i="1"/>
  <c r="O1622" i="1"/>
  <c r="Q1622" i="1" s="1"/>
  <c r="R1622" i="1" s="1"/>
  <c r="AA1234" i="1"/>
  <c r="O2659" i="1"/>
  <c r="Q2659" i="1" s="1"/>
  <c r="R2659" i="1" s="1"/>
  <c r="O1386" i="1"/>
  <c r="Q1386" i="1" s="1"/>
  <c r="R1386" i="1" s="1"/>
  <c r="O2169" i="1"/>
  <c r="Q2169" i="1" s="1"/>
  <c r="R2169" i="1" s="1"/>
  <c r="AA1473" i="1"/>
  <c r="O932" i="1"/>
  <c r="Q932" i="1" s="1"/>
  <c r="R932" i="1" s="1"/>
  <c r="AA1413" i="1"/>
  <c r="O392" i="1"/>
  <c r="Q392" i="1" s="1"/>
  <c r="R392" i="1" s="1"/>
  <c r="AA2755" i="1"/>
  <c r="O812" i="1"/>
  <c r="Q812" i="1" s="1"/>
  <c r="R812" i="1" s="1"/>
  <c r="AA1541" i="1"/>
  <c r="O458" i="1"/>
  <c r="Q458" i="1" s="1"/>
  <c r="R458" i="1" s="1"/>
  <c r="AA1141" i="1"/>
  <c r="O2183" i="1"/>
  <c r="Q2183" i="1" s="1"/>
  <c r="R2183" i="1" s="1"/>
  <c r="AA2326" i="1"/>
  <c r="O1441" i="1"/>
  <c r="Q1441" i="1" s="1"/>
  <c r="R1441" i="1" s="1"/>
  <c r="AA2596" i="1"/>
  <c r="O1978" i="1"/>
  <c r="Q1978" i="1" s="1"/>
  <c r="R1978" i="1" s="1"/>
  <c r="AA1851" i="1"/>
  <c r="O844" i="1"/>
  <c r="Q844" i="1" s="1"/>
  <c r="R844" i="1" s="1"/>
  <c r="AA2271" i="1"/>
  <c r="O974" i="1"/>
  <c r="Q974" i="1" s="1"/>
  <c r="R974" i="1" s="1"/>
  <c r="AA781" i="1"/>
  <c r="O809" i="1"/>
  <c r="Q809" i="1" s="1"/>
  <c r="R809" i="1" s="1"/>
  <c r="AA2537" i="1"/>
  <c r="O36" i="1"/>
  <c r="Q36" i="1" s="1"/>
  <c r="R36" i="1" s="1"/>
  <c r="AA2445" i="1"/>
  <c r="O149" i="1"/>
  <c r="Q149" i="1" s="1"/>
  <c r="R149" i="1" s="1"/>
  <c r="O1786" i="1"/>
  <c r="Q1786" i="1" s="1"/>
  <c r="R1786" i="1" s="1"/>
  <c r="AA1029" i="1"/>
  <c r="O2576" i="1"/>
  <c r="Q2576" i="1" s="1"/>
  <c r="R2576" i="1" s="1"/>
  <c r="AA730" i="1"/>
  <c r="O924" i="1"/>
  <c r="Q924" i="1" s="1"/>
  <c r="R924" i="1" s="1"/>
  <c r="O176" i="1"/>
  <c r="Q176" i="1" s="1"/>
  <c r="R176" i="1" s="1"/>
  <c r="AA1636" i="1"/>
  <c r="O2519" i="1"/>
  <c r="Q2519" i="1" s="1"/>
  <c r="R2519" i="1" s="1"/>
  <c r="O528" i="1"/>
  <c r="Q528" i="1" s="1"/>
  <c r="R528" i="1" s="1"/>
  <c r="AA462" i="1"/>
  <c r="O1126" i="1"/>
  <c r="Q1126" i="1" s="1"/>
  <c r="R1126" i="1" s="1"/>
  <c r="AA1924" i="1"/>
  <c r="O2483" i="1"/>
  <c r="Q2483" i="1" s="1"/>
  <c r="R2483" i="1" s="1"/>
  <c r="O231" i="1"/>
  <c r="Q231" i="1" s="1"/>
  <c r="R231" i="1" s="1"/>
  <c r="AA1339" i="1"/>
  <c r="O577" i="1"/>
  <c r="Q577" i="1" s="1"/>
  <c r="R577" i="1" s="1"/>
  <c r="AA626" i="1"/>
  <c r="O1028" i="1"/>
  <c r="Q1028" i="1" s="1"/>
  <c r="R1028" i="1" s="1"/>
  <c r="O1384" i="1"/>
  <c r="Q1384" i="1" s="1"/>
  <c r="R1384" i="1" s="1"/>
  <c r="O2540" i="1"/>
  <c r="Q2540" i="1" s="1"/>
  <c r="R2540" i="1" s="1"/>
  <c r="O2685" i="1"/>
  <c r="Q2685" i="1" s="1"/>
  <c r="R2685" i="1" s="1"/>
  <c r="O2321" i="1"/>
  <c r="Q2321" i="1" s="1"/>
  <c r="R2321" i="1" s="1"/>
  <c r="O2671" i="1"/>
  <c r="Q2671" i="1" s="1"/>
  <c r="R2671" i="1" s="1"/>
  <c r="O1909" i="1"/>
  <c r="Q1909" i="1" s="1"/>
  <c r="R1909" i="1" s="1"/>
  <c r="O1724" i="1"/>
  <c r="Q1724" i="1" s="1"/>
  <c r="R1724" i="1" s="1"/>
  <c r="O2150" i="1"/>
  <c r="Q2150" i="1" s="1"/>
  <c r="R2150" i="1" s="1"/>
  <c r="O1899" i="1"/>
  <c r="Q1899" i="1" s="1"/>
  <c r="R1899" i="1" s="1"/>
  <c r="O1641" i="1"/>
  <c r="Q1641" i="1" s="1"/>
  <c r="R1641" i="1" s="1"/>
  <c r="O2073" i="1"/>
  <c r="Q2073" i="1" s="1"/>
  <c r="R2073" i="1" s="1"/>
  <c r="O85" i="1"/>
  <c r="Q85" i="1" s="1"/>
  <c r="R85" i="1" s="1"/>
  <c r="O1050" i="1"/>
  <c r="Q1050" i="1" s="1"/>
  <c r="R1050" i="1" s="1"/>
  <c r="O1948" i="1"/>
  <c r="Q1948" i="1" s="1"/>
  <c r="R1948" i="1" s="1"/>
  <c r="O2526" i="1"/>
  <c r="Q2526" i="1" s="1"/>
  <c r="R2526" i="1" s="1"/>
  <c r="O2739" i="1"/>
  <c r="Q2739" i="1" s="1"/>
  <c r="R2739" i="1" s="1"/>
  <c r="O1383" i="1"/>
  <c r="Q1383" i="1" s="1"/>
  <c r="R1383" i="1" s="1"/>
  <c r="O1266" i="1"/>
  <c r="Q1266" i="1" s="1"/>
  <c r="R1266" i="1" s="1"/>
  <c r="O1530" i="1"/>
  <c r="Q1530" i="1" s="1"/>
  <c r="R1530" i="1" s="1"/>
  <c r="O1414" i="1"/>
  <c r="Q1414" i="1" s="1"/>
  <c r="R1414" i="1" s="1"/>
  <c r="O1084" i="1"/>
  <c r="Q1084" i="1" s="1"/>
  <c r="R1084" i="1" s="1"/>
  <c r="O1086" i="1"/>
  <c r="Q1086" i="1" s="1"/>
  <c r="R1086" i="1" s="1"/>
  <c r="O908" i="1"/>
  <c r="Q908" i="1" s="1"/>
  <c r="R908" i="1" s="1"/>
  <c r="O428" i="1"/>
  <c r="Q428" i="1" s="1"/>
  <c r="R428" i="1" s="1"/>
  <c r="O1363" i="1"/>
  <c r="Q1363" i="1" s="1"/>
  <c r="R1363" i="1" s="1"/>
  <c r="O205" i="1"/>
  <c r="Q205" i="1" s="1"/>
  <c r="R205" i="1" s="1"/>
  <c r="O1810" i="1"/>
  <c r="Q1810" i="1" s="1"/>
  <c r="R1810" i="1" s="1"/>
  <c r="O2309" i="1"/>
  <c r="Q2309" i="1" s="1"/>
  <c r="R2309" i="1" s="1"/>
  <c r="O1242" i="1"/>
  <c r="Q1242" i="1" s="1"/>
  <c r="R1242" i="1" s="1"/>
  <c r="O1163" i="1"/>
  <c r="Q1163" i="1" s="1"/>
  <c r="R1163" i="1" s="1"/>
  <c r="O2835" i="1"/>
  <c r="Q2835" i="1" s="1"/>
  <c r="R2835" i="1" s="1"/>
  <c r="O2821" i="1"/>
  <c r="Q2821" i="1" s="1"/>
  <c r="R2821" i="1" s="1"/>
  <c r="O129" i="1"/>
  <c r="Q129" i="1" s="1"/>
  <c r="R129" i="1" s="1"/>
  <c r="O314" i="1"/>
  <c r="Q314" i="1" s="1"/>
  <c r="R314" i="1" s="1"/>
  <c r="O479" i="1"/>
  <c r="Q479" i="1" s="1"/>
  <c r="R479" i="1" s="1"/>
  <c r="O319" i="1"/>
  <c r="Q319" i="1" s="1"/>
  <c r="R319" i="1" s="1"/>
  <c r="O1254" i="1"/>
  <c r="Q1254" i="1" s="1"/>
  <c r="R1254" i="1" s="1"/>
  <c r="O1258" i="1"/>
  <c r="Q1258" i="1" s="1"/>
  <c r="R1258" i="1" s="1"/>
  <c r="O1531" i="1"/>
  <c r="Q1531" i="1" s="1"/>
  <c r="R1531" i="1" s="1"/>
  <c r="O284" i="1"/>
  <c r="Q284" i="1" s="1"/>
  <c r="R284" i="1" s="1"/>
  <c r="O2810" i="1"/>
  <c r="Q2810" i="1" s="1"/>
  <c r="R2810" i="1" s="1"/>
  <c r="O2425" i="1"/>
  <c r="Q2425" i="1" s="1"/>
  <c r="R2425" i="1" s="1"/>
  <c r="O1249" i="1"/>
  <c r="Q1249" i="1" s="1"/>
  <c r="R1249" i="1" s="1"/>
  <c r="O542" i="1"/>
  <c r="Q542" i="1" s="1"/>
  <c r="R542" i="1" s="1"/>
  <c r="O2437" i="1"/>
  <c r="Q2437" i="1" s="1"/>
  <c r="R2437" i="1" s="1"/>
  <c r="O2189" i="1"/>
  <c r="Q2189" i="1" s="1"/>
  <c r="R2189" i="1" s="1"/>
  <c r="O2411" i="1"/>
  <c r="Q2411" i="1" s="1"/>
  <c r="R2411" i="1" s="1"/>
  <c r="O502" i="1"/>
  <c r="Q502" i="1" s="1"/>
  <c r="R502" i="1" s="1"/>
  <c r="O1215" i="1"/>
  <c r="Q1215" i="1" s="1"/>
  <c r="R1215" i="1" s="1"/>
  <c r="O2628" i="1"/>
  <c r="Q2628" i="1" s="1"/>
  <c r="R2628" i="1" s="1"/>
  <c r="O2754" i="1"/>
  <c r="Q2754" i="1" s="1"/>
  <c r="R2754" i="1" s="1"/>
  <c r="O1069" i="1"/>
  <c r="Q1069" i="1" s="1"/>
  <c r="R1069" i="1" s="1"/>
  <c r="O1908" i="1"/>
  <c r="Q1908" i="1" s="1"/>
  <c r="R1908" i="1" s="1"/>
  <c r="O50" i="1"/>
  <c r="Q50" i="1" s="1"/>
  <c r="R50" i="1" s="1"/>
  <c r="O1969" i="1"/>
  <c r="Q1969" i="1" s="1"/>
  <c r="R1969" i="1" s="1"/>
  <c r="O1984" i="1"/>
  <c r="Q1984" i="1" s="1"/>
  <c r="R1984" i="1" s="1"/>
  <c r="O1592" i="1"/>
  <c r="Q1592" i="1" s="1"/>
  <c r="R1592" i="1" s="1"/>
  <c r="O740" i="1"/>
  <c r="Q740" i="1" s="1"/>
  <c r="R740" i="1" s="1"/>
  <c r="O109" i="1"/>
  <c r="Q109" i="1" s="1"/>
  <c r="R109" i="1" s="1"/>
  <c r="O1585" i="1"/>
  <c r="Q1585" i="1" s="1"/>
  <c r="R1585" i="1" s="1"/>
  <c r="AA921" i="1"/>
  <c r="O1131" i="1"/>
  <c r="Q1131" i="1" s="1"/>
  <c r="R1131" i="1" s="1"/>
  <c r="AA1653" i="1"/>
  <c r="O855" i="1"/>
  <c r="Q855" i="1" s="1"/>
  <c r="R855" i="1" s="1"/>
  <c r="O2752" i="1"/>
  <c r="Q2752" i="1" s="1"/>
  <c r="R2752" i="1" s="1"/>
  <c r="AA1366" i="1"/>
  <c r="O533" i="1"/>
  <c r="Q533" i="1" s="1"/>
  <c r="R533" i="1" s="1"/>
  <c r="AA335" i="1"/>
  <c r="O1045" i="1"/>
  <c r="Q1045" i="1" s="1"/>
  <c r="R1045" i="1" s="1"/>
  <c r="AA16" i="1"/>
  <c r="O1835" i="1"/>
  <c r="Q1835" i="1" s="1"/>
  <c r="R1835" i="1" s="1"/>
  <c r="AA655" i="1"/>
  <c r="O1051" i="1"/>
  <c r="Q1051" i="1" s="1"/>
  <c r="R1051" i="1" s="1"/>
  <c r="AA1828" i="1"/>
  <c r="O39" i="1"/>
  <c r="Q39" i="1" s="1"/>
  <c r="R39" i="1" s="1"/>
  <c r="AA1710" i="1"/>
  <c r="O954" i="1"/>
  <c r="Q954" i="1" s="1"/>
  <c r="R954" i="1" s="1"/>
  <c r="O962" i="1"/>
  <c r="Q962" i="1" s="1"/>
  <c r="R962" i="1" s="1"/>
  <c r="O1739" i="1"/>
  <c r="Q1739" i="1" s="1"/>
  <c r="R1739" i="1" s="1"/>
  <c r="AA513" i="1"/>
  <c r="O1057" i="1"/>
  <c r="Q1057" i="1" s="1"/>
  <c r="R1057" i="1" s="1"/>
  <c r="AA2019" i="1"/>
  <c r="O143" i="1"/>
  <c r="Q143" i="1" s="1"/>
  <c r="R143" i="1" s="1"/>
  <c r="AA395" i="1"/>
  <c r="O2334" i="1"/>
  <c r="Q2334" i="1" s="1"/>
  <c r="R2334" i="1" s="1"/>
  <c r="AA2716" i="1"/>
  <c r="O123" i="1"/>
  <c r="Q123" i="1" s="1"/>
  <c r="R123" i="1" s="1"/>
  <c r="O1297" i="1"/>
  <c r="Q1297" i="1" s="1"/>
  <c r="R1297" i="1" s="1"/>
  <c r="AA1901" i="1"/>
  <c r="O353" i="1"/>
  <c r="Q353" i="1" s="1"/>
  <c r="R353" i="1" s="1"/>
  <c r="AA1956" i="1"/>
  <c r="O810" i="1"/>
  <c r="Q810" i="1" s="1"/>
  <c r="R810" i="1" s="1"/>
  <c r="AA893" i="1"/>
  <c r="O892" i="1"/>
  <c r="Q892" i="1" s="1"/>
  <c r="R892" i="1" s="1"/>
  <c r="AA1580" i="1"/>
  <c r="O770" i="1"/>
  <c r="Q770" i="1" s="1"/>
  <c r="R770" i="1" s="1"/>
  <c r="AA2841" i="1"/>
  <c r="O839" i="1"/>
  <c r="Q839" i="1" s="1"/>
  <c r="R839" i="1" s="1"/>
  <c r="O1122" i="1"/>
  <c r="Q1122" i="1" s="1"/>
  <c r="R1122" i="1" s="1"/>
  <c r="AA40" i="1"/>
  <c r="O1849" i="1"/>
  <c r="Q1849" i="1" s="1"/>
  <c r="R1849" i="1" s="1"/>
  <c r="AA2639" i="1"/>
  <c r="O550" i="1"/>
  <c r="Q550" i="1" s="1"/>
  <c r="R550" i="1" s="1"/>
  <c r="AA2723" i="1"/>
  <c r="O2370" i="1"/>
  <c r="Q2370" i="1" s="1"/>
  <c r="R2370" i="1" s="1"/>
  <c r="AA2633" i="1"/>
  <c r="O2" i="1"/>
  <c r="Q2" i="1" s="1"/>
  <c r="R2" i="1" s="1"/>
  <c r="AA547" i="1"/>
  <c r="O1082" i="1"/>
  <c r="Q1082" i="1" s="1"/>
  <c r="R1082" i="1" s="1"/>
  <c r="AA2766" i="1"/>
  <c r="O1918" i="1"/>
  <c r="Q1918" i="1" s="1"/>
  <c r="R1918" i="1" s="1"/>
  <c r="AA87" i="1"/>
  <c r="O1921" i="1"/>
  <c r="Q1921" i="1" s="1"/>
  <c r="R1921" i="1" s="1"/>
  <c r="AA2437" i="1"/>
  <c r="O1560" i="1"/>
  <c r="Q1560" i="1" s="1"/>
  <c r="R1560" i="1" s="1"/>
  <c r="AA575" i="1"/>
  <c r="O1117" i="1"/>
  <c r="Q1117" i="1" s="1"/>
  <c r="R1117" i="1" s="1"/>
  <c r="AA1807" i="1"/>
  <c r="O2036" i="1"/>
  <c r="Q2036" i="1" s="1"/>
  <c r="R2036" i="1" s="1"/>
  <c r="AA1218" i="1"/>
  <c r="O2623" i="1"/>
  <c r="Q2623" i="1" s="1"/>
  <c r="R2623" i="1" s="1"/>
  <c r="O86" i="1"/>
  <c r="Q86" i="1" s="1"/>
  <c r="R86" i="1" s="1"/>
  <c r="AA2447" i="1"/>
  <c r="AA1090" i="1"/>
  <c r="O1139" i="1"/>
  <c r="Q1139" i="1" s="1"/>
  <c r="R1139" i="1" s="1"/>
  <c r="AA882" i="1"/>
  <c r="O863" i="1"/>
  <c r="Q863" i="1" s="1"/>
  <c r="R863" i="1" s="1"/>
  <c r="AA1738" i="1"/>
  <c r="O2166" i="1"/>
  <c r="Q2166" i="1" s="1"/>
  <c r="R2166" i="1" s="1"/>
  <c r="AA2570" i="1"/>
  <c r="O43" i="1"/>
  <c r="Q43" i="1" s="1"/>
  <c r="R43" i="1" s="1"/>
  <c r="O1038" i="1"/>
  <c r="Q1038" i="1" s="1"/>
  <c r="R1038" i="1" s="1"/>
  <c r="O8" i="1"/>
  <c r="Q8" i="1" s="1"/>
  <c r="R8" i="1" s="1"/>
  <c r="O1124" i="1"/>
  <c r="Q1124" i="1" s="1"/>
  <c r="R1124" i="1" s="1"/>
  <c r="O1946" i="1"/>
  <c r="Q1946" i="1" s="1"/>
  <c r="R1946" i="1" s="1"/>
  <c r="O493" i="1"/>
  <c r="Q493" i="1" s="1"/>
  <c r="R493" i="1" s="1"/>
  <c r="O386" i="1"/>
  <c r="Q386" i="1" s="1"/>
  <c r="R386" i="1" s="1"/>
  <c r="O2459" i="1"/>
  <c r="Q2459" i="1" s="1"/>
  <c r="R2459" i="1" s="1"/>
  <c r="O1100" i="1"/>
  <c r="Q1100" i="1" s="1"/>
  <c r="R1100" i="1" s="1"/>
  <c r="O850" i="1"/>
  <c r="Q850" i="1" s="1"/>
  <c r="R850" i="1" s="1"/>
  <c r="O1473" i="1"/>
  <c r="Q1473" i="1" s="1"/>
  <c r="R1473" i="1" s="1"/>
  <c r="O853" i="1"/>
  <c r="Q853" i="1" s="1"/>
  <c r="R853" i="1" s="1"/>
  <c r="O1380" i="1"/>
  <c r="Q1380" i="1" s="1"/>
  <c r="R1380" i="1" s="1"/>
  <c r="O453" i="1"/>
  <c r="Q453" i="1" s="1"/>
  <c r="R453" i="1" s="1"/>
  <c r="O1996" i="1"/>
  <c r="Q1996" i="1" s="1"/>
  <c r="R1996" i="1" s="1"/>
  <c r="O2682" i="1"/>
  <c r="Q2682" i="1" s="1"/>
  <c r="R2682" i="1" s="1"/>
  <c r="O38" i="1"/>
  <c r="Q38" i="1" s="1"/>
  <c r="R38" i="1" s="1"/>
  <c r="O2327" i="1"/>
  <c r="Q2327" i="1" s="1"/>
  <c r="R2327" i="1" s="1"/>
  <c r="O1854" i="1"/>
  <c r="Q1854" i="1" s="1"/>
  <c r="R1854" i="1" s="1"/>
  <c r="O980" i="1"/>
  <c r="Q980" i="1" s="1"/>
  <c r="R980" i="1" s="1"/>
  <c r="O564" i="1"/>
  <c r="Q564" i="1" s="1"/>
  <c r="R564" i="1" s="1"/>
  <c r="O2573" i="1"/>
  <c r="Q2573" i="1" s="1"/>
  <c r="R2573" i="1" s="1"/>
  <c r="O2134" i="1"/>
  <c r="Q2134" i="1" s="1"/>
  <c r="R2134" i="1" s="1"/>
  <c r="O2599" i="1"/>
  <c r="Q2599" i="1" s="1"/>
  <c r="R2599" i="1" s="1"/>
  <c r="O1954" i="1"/>
  <c r="Q1954" i="1" s="1"/>
  <c r="R1954" i="1" s="1"/>
  <c r="O1850" i="1"/>
  <c r="Q1850" i="1" s="1"/>
  <c r="R1850" i="1" s="1"/>
  <c r="O323" i="1"/>
  <c r="Q323" i="1" s="1"/>
  <c r="R323" i="1" s="1"/>
  <c r="O1907" i="1"/>
  <c r="Q1907" i="1" s="1"/>
  <c r="R1907" i="1" s="1"/>
  <c r="O2037" i="1"/>
  <c r="Q2037" i="1" s="1"/>
  <c r="R2037" i="1" s="1"/>
  <c r="O1118" i="1"/>
  <c r="Q1118" i="1" s="1"/>
  <c r="R1118" i="1" s="1"/>
  <c r="O2301" i="1"/>
  <c r="Q2301" i="1" s="1"/>
  <c r="R2301" i="1" s="1"/>
  <c r="O2652" i="1"/>
  <c r="Q2652" i="1" s="1"/>
  <c r="R2652" i="1" s="1"/>
  <c r="O1128" i="1"/>
  <c r="Q1128" i="1" s="1"/>
  <c r="R1128" i="1" s="1"/>
  <c r="O239" i="1"/>
  <c r="Q239" i="1" s="1"/>
  <c r="R239" i="1" s="1"/>
  <c r="O1752" i="1"/>
  <c r="Q1752" i="1" s="1"/>
  <c r="R1752" i="1" s="1"/>
  <c r="O1181" i="1"/>
  <c r="Q1181" i="1" s="1"/>
  <c r="R1181" i="1" s="1"/>
  <c r="O2095" i="1"/>
  <c r="Q2095" i="1" s="1"/>
  <c r="R2095" i="1" s="1"/>
  <c r="O2028" i="1"/>
  <c r="Q2028" i="1" s="1"/>
  <c r="R2028" i="1" s="1"/>
  <c r="O753" i="1"/>
  <c r="Q753" i="1" s="1"/>
  <c r="R753" i="1" s="1"/>
  <c r="O190" i="1"/>
  <c r="Q190" i="1" s="1"/>
  <c r="R190" i="1" s="1"/>
  <c r="O1598" i="1"/>
  <c r="Q1598" i="1" s="1"/>
  <c r="R1598" i="1" s="1"/>
  <c r="O1943" i="1"/>
  <c r="Q1943" i="1" s="1"/>
  <c r="R1943" i="1" s="1"/>
  <c r="O1609" i="1"/>
  <c r="Q1609" i="1" s="1"/>
  <c r="R1609" i="1" s="1"/>
  <c r="O2640" i="1"/>
  <c r="Q2640" i="1" s="1"/>
  <c r="R2640" i="1" s="1"/>
  <c r="O2249" i="1"/>
  <c r="Q2249" i="1" s="1"/>
  <c r="R2249" i="1" s="1"/>
  <c r="O480" i="1"/>
  <c r="Q480" i="1" s="1"/>
  <c r="R480" i="1" s="1"/>
  <c r="O346" i="1"/>
  <c r="Q346" i="1" s="1"/>
  <c r="R346" i="1" s="1"/>
  <c r="O1046" i="1"/>
  <c r="Q1046" i="1" s="1"/>
  <c r="R1046" i="1" s="1"/>
  <c r="O173" i="1"/>
  <c r="Q173" i="1" s="1"/>
  <c r="R173" i="1" s="1"/>
  <c r="O2291" i="1"/>
  <c r="Q2291" i="1" s="1"/>
  <c r="R2291" i="1" s="1"/>
  <c r="O1012" i="1"/>
  <c r="Q1012" i="1" s="1"/>
  <c r="R1012" i="1" s="1"/>
  <c r="O1637" i="1"/>
  <c r="Q1637" i="1" s="1"/>
  <c r="R1637" i="1" s="1"/>
  <c r="O136" i="1"/>
  <c r="Q136" i="1" s="1"/>
  <c r="R136" i="1" s="1"/>
  <c r="O2787" i="1"/>
  <c r="Q2787" i="1" s="1"/>
  <c r="R2787" i="1" s="1"/>
  <c r="O683" i="1"/>
  <c r="Q683" i="1" s="1"/>
  <c r="R683" i="1" s="1"/>
  <c r="O1449" i="1"/>
  <c r="Q1449" i="1" s="1"/>
  <c r="R1449" i="1" s="1"/>
  <c r="O1595" i="1"/>
  <c r="Q1595" i="1" s="1"/>
  <c r="R1595" i="1" s="1"/>
  <c r="AA1103" i="1"/>
  <c r="O2458" i="1"/>
  <c r="Q2458" i="1" s="1"/>
  <c r="R2458" i="1" s="1"/>
  <c r="O1892" i="1"/>
  <c r="Q1892" i="1" s="1"/>
  <c r="R1892" i="1" s="1"/>
  <c r="O2113" i="1"/>
  <c r="Q2113" i="1" s="1"/>
  <c r="R2113" i="1" s="1"/>
  <c r="O2115" i="1"/>
  <c r="Q2115" i="1" s="1"/>
  <c r="R2115" i="1" s="1"/>
  <c r="O1512" i="1"/>
  <c r="Q1512" i="1" s="1"/>
  <c r="R1512" i="1" s="1"/>
  <c r="O62" i="1"/>
  <c r="Q62" i="1" s="1"/>
  <c r="R62" i="1" s="1"/>
  <c r="O1247" i="1"/>
  <c r="Q1247" i="1" s="1"/>
  <c r="R1247" i="1" s="1"/>
  <c r="O2215" i="1"/>
  <c r="Q2215" i="1" s="1"/>
  <c r="R2215" i="1" s="1"/>
  <c r="O2455" i="1"/>
  <c r="Q2455" i="1" s="1"/>
  <c r="R2455" i="1" s="1"/>
  <c r="O2765" i="1"/>
  <c r="Q2765" i="1" s="1"/>
  <c r="R2765" i="1" s="1"/>
  <c r="O1836" i="1"/>
  <c r="Q1836" i="1" s="1"/>
  <c r="R1836" i="1" s="1"/>
  <c r="O1245" i="1"/>
  <c r="Q1245" i="1" s="1"/>
  <c r="R1245" i="1" s="1"/>
  <c r="O2740" i="1"/>
  <c r="Q2740" i="1" s="1"/>
  <c r="R2740" i="1" s="1"/>
  <c r="O1096" i="1"/>
  <c r="Q1096" i="1" s="1"/>
  <c r="R1096" i="1" s="1"/>
  <c r="O1442" i="1"/>
  <c r="Q1442" i="1" s="1"/>
  <c r="R1442" i="1" s="1"/>
  <c r="O1329" i="1"/>
  <c r="Q1329" i="1" s="1"/>
  <c r="R1329" i="1" s="1"/>
  <c r="O851" i="1"/>
  <c r="Q851" i="1" s="1"/>
  <c r="R851" i="1" s="1"/>
  <c r="O2258" i="1"/>
  <c r="Q2258" i="1" s="1"/>
  <c r="R2258" i="1" s="1"/>
  <c r="O1353" i="1"/>
  <c r="Q1353" i="1" s="1"/>
  <c r="R1353" i="1" s="1"/>
  <c r="O344" i="1"/>
  <c r="Q344" i="1" s="1"/>
  <c r="R344" i="1" s="1"/>
  <c r="O532" i="1"/>
  <c r="Q532" i="1" s="1"/>
  <c r="R532" i="1" s="1"/>
  <c r="O2827" i="1"/>
  <c r="Q2827" i="1" s="1"/>
  <c r="R2827" i="1" s="1"/>
  <c r="O2188" i="1"/>
  <c r="Q2188" i="1" s="1"/>
  <c r="R2188" i="1" s="1"/>
  <c r="O2017" i="1"/>
  <c r="Q2017" i="1" s="1"/>
  <c r="R2017" i="1" s="1"/>
  <c r="O29" i="1"/>
  <c r="Q29" i="1" s="1"/>
  <c r="R29" i="1" s="1"/>
  <c r="O2769" i="1"/>
  <c r="Q2769" i="1" s="1"/>
  <c r="R2769" i="1" s="1"/>
  <c r="O1841" i="1"/>
  <c r="Q1841" i="1" s="1"/>
  <c r="R1841" i="1" s="1"/>
  <c r="O2491" i="1"/>
  <c r="Q2491" i="1" s="1"/>
  <c r="R2491" i="1" s="1"/>
  <c r="O871" i="1"/>
  <c r="Q871" i="1" s="1"/>
  <c r="R871" i="1" s="1"/>
  <c r="O1061" i="1"/>
  <c r="Q1061" i="1" s="1"/>
  <c r="R1061" i="1" s="1"/>
  <c r="O972" i="1"/>
  <c r="Q972" i="1" s="1"/>
  <c r="R972" i="1" s="1"/>
  <c r="O1819" i="1"/>
  <c r="Q1819" i="1" s="1"/>
  <c r="R1819" i="1" s="1"/>
  <c r="O2451" i="1"/>
  <c r="Q2451" i="1" s="1"/>
  <c r="R2451" i="1" s="1"/>
  <c r="O2363" i="1"/>
  <c r="Q2363" i="1" s="1"/>
  <c r="R2363" i="1" s="1"/>
  <c r="O1081" i="1"/>
  <c r="Q1081" i="1" s="1"/>
  <c r="R1081" i="1" s="1"/>
  <c r="O1374" i="1"/>
  <c r="Q1374" i="1" s="1"/>
  <c r="R1374" i="1" s="1"/>
  <c r="O1509" i="1"/>
  <c r="Q1509" i="1" s="1"/>
  <c r="R1509" i="1" s="1"/>
  <c r="O1957" i="1"/>
  <c r="Q1957" i="1" s="1"/>
  <c r="R1957" i="1" s="1"/>
  <c r="O1499" i="1"/>
  <c r="Q1499" i="1" s="1"/>
  <c r="R1499" i="1" s="1"/>
  <c r="O1304" i="1"/>
  <c r="Q1304" i="1" s="1"/>
  <c r="R1304" i="1" s="1"/>
  <c r="O1806" i="1"/>
  <c r="Q1806" i="1" s="1"/>
  <c r="R1806" i="1" s="1"/>
  <c r="O406" i="1"/>
  <c r="Q406" i="1" s="1"/>
  <c r="R406" i="1" s="1"/>
  <c r="O2257" i="1"/>
  <c r="Q2257" i="1" s="1"/>
  <c r="R2257" i="1" s="1"/>
  <c r="O711" i="1"/>
  <c r="Q711" i="1" s="1"/>
  <c r="R711" i="1" s="1"/>
  <c r="O1348" i="1"/>
  <c r="Q1348" i="1" s="1"/>
  <c r="R1348" i="1" s="1"/>
  <c r="O594" i="1"/>
  <c r="Q594" i="1" s="1"/>
  <c r="R594" i="1" s="1"/>
  <c r="O2158" i="1"/>
  <c r="Q2158" i="1" s="1"/>
  <c r="R2158" i="1" s="1"/>
  <c r="O723" i="1"/>
  <c r="Q723" i="1" s="1"/>
  <c r="R723" i="1" s="1"/>
  <c r="O539" i="1"/>
  <c r="Q539" i="1" s="1"/>
  <c r="R539" i="1" s="1"/>
  <c r="O2051" i="1"/>
  <c r="Q2051" i="1" s="1"/>
  <c r="R2051" i="1" s="1"/>
  <c r="O1157" i="1"/>
  <c r="Q1157" i="1" s="1"/>
  <c r="R1157" i="1" s="1"/>
  <c r="O973" i="1"/>
  <c r="Q973" i="1" s="1"/>
  <c r="R973" i="1" s="1"/>
  <c r="O923" i="1"/>
  <c r="Q923" i="1" s="1"/>
  <c r="R923" i="1" s="1"/>
  <c r="O1103" i="1"/>
  <c r="Q1103" i="1" s="1"/>
  <c r="R1103" i="1" s="1"/>
  <c r="O1326" i="1"/>
  <c r="Q1326" i="1" s="1"/>
  <c r="R1326" i="1" s="1"/>
  <c r="O1481" i="1"/>
  <c r="Q1481" i="1" s="1"/>
  <c r="R1481" i="1" s="1"/>
  <c r="O1155" i="1"/>
  <c r="Q1155" i="1" s="1"/>
  <c r="R1155" i="1" s="1"/>
  <c r="O1514" i="1"/>
  <c r="Q1514" i="1" s="1"/>
  <c r="R1514" i="1" s="1"/>
  <c r="O2463" i="1"/>
  <c r="Q2463" i="1" s="1"/>
  <c r="R2463" i="1" s="1"/>
  <c r="O2405" i="1"/>
  <c r="Q2405" i="1" s="1"/>
  <c r="R2405" i="1" s="1"/>
  <c r="O2379" i="1"/>
  <c r="Q2379" i="1" s="1"/>
  <c r="R2379" i="1" s="1"/>
  <c r="O2194" i="1"/>
  <c r="Q2194" i="1" s="1"/>
  <c r="R2194" i="1" s="1"/>
  <c r="O783" i="1"/>
  <c r="Q783" i="1" s="1"/>
  <c r="R783" i="1" s="1"/>
  <c r="O1358" i="1"/>
  <c r="Q1358" i="1" s="1"/>
  <c r="R1358" i="1" s="1"/>
  <c r="O2093" i="1"/>
  <c r="Q2093" i="1" s="1"/>
  <c r="R2093" i="1" s="1"/>
  <c r="O1511" i="1"/>
  <c r="Q1511" i="1" s="1"/>
  <c r="R1511" i="1" s="1"/>
  <c r="O1174" i="1"/>
  <c r="Q1174" i="1" s="1"/>
  <c r="R1174" i="1" s="1"/>
  <c r="O704" i="1"/>
  <c r="Q704" i="1" s="1"/>
  <c r="R704" i="1" s="1"/>
  <c r="O2107" i="1"/>
  <c r="Q2107" i="1" s="1"/>
  <c r="R2107" i="1" s="1"/>
  <c r="O1953" i="1"/>
  <c r="Q1953" i="1" s="1"/>
  <c r="R1953" i="1" s="1"/>
  <c r="O1625" i="1"/>
  <c r="Q1625" i="1" s="1"/>
  <c r="R1625" i="1" s="1"/>
  <c r="O1068" i="1"/>
  <c r="Q1068" i="1" s="1"/>
  <c r="R1068" i="1" s="1"/>
  <c r="O1697" i="1"/>
  <c r="Q1697" i="1" s="1"/>
  <c r="R1697" i="1" s="1"/>
  <c r="O1244" i="1"/>
  <c r="Q1244" i="1" s="1"/>
  <c r="R1244" i="1" s="1"/>
  <c r="O2429" i="1"/>
  <c r="Q2429" i="1" s="1"/>
  <c r="R2429" i="1" s="1"/>
  <c r="O1871" i="1"/>
  <c r="Q1871" i="1" s="1"/>
  <c r="R1871" i="1" s="1"/>
  <c r="O2381" i="1"/>
  <c r="Q2381" i="1" s="1"/>
  <c r="R2381" i="1" s="1"/>
  <c r="O2488" i="1"/>
  <c r="Q2488" i="1" s="1"/>
  <c r="R2488" i="1" s="1"/>
  <c r="O2763" i="1"/>
  <c r="Q2763" i="1" s="1"/>
  <c r="R2763" i="1" s="1"/>
  <c r="O2340" i="1"/>
  <c r="Q2340" i="1" s="1"/>
  <c r="R2340" i="1" s="1"/>
  <c r="O1098" i="1"/>
  <c r="Q1098" i="1" s="1"/>
  <c r="R1098" i="1" s="1"/>
  <c r="O203" i="1"/>
  <c r="Q203" i="1" s="1"/>
  <c r="R203" i="1" s="1"/>
  <c r="O1136" i="1"/>
  <c r="Q1136" i="1" s="1"/>
  <c r="R1136" i="1" s="1"/>
  <c r="O2595" i="1"/>
  <c r="Q2595" i="1" s="1"/>
  <c r="R2595" i="1" s="1"/>
  <c r="O2052" i="1"/>
  <c r="Q2052" i="1" s="1"/>
  <c r="R2052" i="1" s="1"/>
  <c r="O2539" i="1"/>
  <c r="Q2539" i="1" s="1"/>
  <c r="R2539" i="1" s="1"/>
  <c r="O1792" i="1"/>
  <c r="Q1792" i="1" s="1"/>
  <c r="R1792" i="1" s="1"/>
  <c r="O933" i="1"/>
  <c r="Q933" i="1" s="1"/>
  <c r="R933" i="1" s="1"/>
  <c r="O211" i="1"/>
  <c r="Q211" i="1" s="1"/>
  <c r="R211" i="1" s="1"/>
  <c r="O998" i="1"/>
  <c r="Q998" i="1" s="1"/>
  <c r="R998" i="1" s="1"/>
  <c r="O696" i="1"/>
  <c r="Q696" i="1" s="1"/>
  <c r="R696" i="1" s="1"/>
  <c r="O2081" i="1"/>
  <c r="Q2081" i="1" s="1"/>
  <c r="R2081" i="1" s="1"/>
  <c r="O656" i="1"/>
  <c r="Q656" i="1" s="1"/>
  <c r="R656" i="1" s="1"/>
  <c r="O1381" i="1"/>
  <c r="Q1381" i="1" s="1"/>
  <c r="R1381" i="1" s="1"/>
  <c r="O2060" i="1"/>
  <c r="Q2060" i="1" s="1"/>
  <c r="R2060" i="1" s="1"/>
  <c r="O134" i="1"/>
  <c r="Q134" i="1" s="1"/>
  <c r="R134" i="1" s="1"/>
  <c r="O2721" i="1"/>
  <c r="Q2721" i="1" s="1"/>
  <c r="R2721" i="1" s="1"/>
  <c r="O279" i="1"/>
  <c r="Q279" i="1" s="1"/>
  <c r="R279" i="1" s="1"/>
  <c r="O2600" i="1"/>
  <c r="Q2600" i="1" s="1"/>
  <c r="R2600" i="1" s="1"/>
  <c r="O2418" i="1"/>
  <c r="Q2418" i="1" s="1"/>
  <c r="R2418" i="1" s="1"/>
  <c r="O928" i="1"/>
  <c r="Q928" i="1" s="1"/>
  <c r="R928" i="1" s="1"/>
  <c r="O2352" i="1"/>
  <c r="Q2352" i="1" s="1"/>
  <c r="R2352" i="1" s="1"/>
  <c r="O637" i="1"/>
  <c r="Q637" i="1" s="1"/>
  <c r="R637" i="1" s="1"/>
  <c r="O1344" i="1"/>
  <c r="Q1344" i="1" s="1"/>
  <c r="R1344" i="1" s="1"/>
  <c r="O316" i="1"/>
  <c r="Q316" i="1" s="1"/>
  <c r="R316" i="1" s="1"/>
  <c r="O64" i="1"/>
  <c r="Q64" i="1" s="1"/>
  <c r="R64" i="1" s="1"/>
  <c r="O2111" i="1"/>
  <c r="Q2111" i="1" s="1"/>
  <c r="R2111" i="1" s="1"/>
  <c r="O1252" i="1"/>
  <c r="Q1252" i="1" s="1"/>
  <c r="R1252" i="1" s="1"/>
  <c r="O200" i="1"/>
  <c r="Q200" i="1" s="1"/>
  <c r="R200" i="1" s="1"/>
  <c r="O903" i="1"/>
  <c r="Q903" i="1" s="1"/>
  <c r="R903" i="1" s="1"/>
  <c r="O285" i="1"/>
  <c r="Q285" i="1" s="1"/>
  <c r="R285" i="1" s="1"/>
  <c r="O2663" i="1"/>
  <c r="Q2663" i="1" s="1"/>
  <c r="R2663" i="1" s="1"/>
  <c r="O2142" i="1"/>
  <c r="Q2142" i="1" s="1"/>
  <c r="R2142" i="1" s="1"/>
  <c r="O1763" i="1"/>
  <c r="Q1763" i="1" s="1"/>
  <c r="R1763" i="1" s="1"/>
  <c r="O99" i="1"/>
  <c r="Q99" i="1" s="1"/>
  <c r="R99" i="1" s="1"/>
  <c r="O1640" i="1"/>
  <c r="Q1640" i="1" s="1"/>
  <c r="R1640" i="1" s="1"/>
  <c r="O59" i="1"/>
  <c r="Q59" i="1" s="1"/>
  <c r="R59" i="1" s="1"/>
  <c r="O910" i="1"/>
  <c r="Q910" i="1" s="1"/>
  <c r="R910" i="1" s="1"/>
  <c r="O1428" i="1"/>
  <c r="Q1428" i="1" s="1"/>
  <c r="R1428" i="1" s="1"/>
  <c r="O1624" i="1"/>
  <c r="Q1624" i="1" s="1"/>
  <c r="R1624" i="1" s="1"/>
  <c r="O2602" i="1"/>
  <c r="Q2602" i="1" s="1"/>
  <c r="R2602" i="1" s="1"/>
  <c r="O2039" i="1"/>
  <c r="Q2039" i="1" s="1"/>
  <c r="R2039" i="1" s="1"/>
  <c r="O440" i="1"/>
  <c r="Q440" i="1" s="1"/>
  <c r="R440" i="1" s="1"/>
  <c r="O596" i="1"/>
  <c r="Q596" i="1" s="1"/>
  <c r="R596" i="1" s="1"/>
  <c r="O2529" i="1"/>
  <c r="Q2529" i="1" s="1"/>
  <c r="R2529" i="1" s="1"/>
  <c r="O504" i="1"/>
  <c r="Q504" i="1" s="1"/>
  <c r="R504" i="1" s="1"/>
  <c r="O2237" i="1"/>
  <c r="Q2237" i="1" s="1"/>
  <c r="R2237" i="1" s="1"/>
  <c r="O2312" i="1"/>
  <c r="Q2312" i="1" s="1"/>
  <c r="R2312" i="1" s="1"/>
  <c r="O2446" i="1"/>
  <c r="Q2446" i="1" s="1"/>
  <c r="R2446" i="1" s="1"/>
  <c r="O2585" i="1"/>
  <c r="Q2585" i="1" s="1"/>
  <c r="R2585" i="1" s="1"/>
  <c r="O273" i="1"/>
  <c r="Q273" i="1" s="1"/>
  <c r="R273" i="1" s="1"/>
  <c r="O2038" i="1"/>
  <c r="Q2038" i="1" s="1"/>
  <c r="R2038" i="1" s="1"/>
  <c r="O1831" i="1"/>
  <c r="Q1831" i="1" s="1"/>
  <c r="R1831" i="1" s="1"/>
  <c r="O1141" i="1"/>
  <c r="Q1141" i="1" s="1"/>
  <c r="R1141" i="1" s="1"/>
  <c r="O2108" i="1"/>
  <c r="Q2108" i="1" s="1"/>
  <c r="R2108" i="1" s="1"/>
  <c r="O993" i="1"/>
  <c r="Q993" i="1" s="1"/>
  <c r="R993" i="1" s="1"/>
  <c r="O2192" i="1"/>
  <c r="Q2192" i="1" s="1"/>
  <c r="R2192" i="1" s="1"/>
  <c r="O881" i="1"/>
  <c r="Q881" i="1" s="1"/>
  <c r="R881" i="1" s="1"/>
  <c r="O2408" i="1"/>
  <c r="Q2408" i="1" s="1"/>
  <c r="R2408" i="1" s="1"/>
  <c r="O1526" i="1"/>
  <c r="Q1526" i="1" s="1"/>
  <c r="R1526" i="1" s="1"/>
  <c r="O1686" i="1"/>
  <c r="Q1686" i="1" s="1"/>
  <c r="R1686" i="1" s="1"/>
  <c r="O1399" i="1"/>
  <c r="Q1399" i="1" s="1"/>
  <c r="R1399" i="1" s="1"/>
  <c r="O732" i="1"/>
  <c r="Q732" i="1" s="1"/>
  <c r="R732" i="1" s="1"/>
  <c r="O793" i="1"/>
  <c r="Q793" i="1" s="1"/>
  <c r="R793" i="1" s="1"/>
  <c r="O2329" i="1"/>
  <c r="Q2329" i="1" s="1"/>
  <c r="R2329" i="1" s="1"/>
  <c r="O357" i="1"/>
  <c r="Q357" i="1" s="1"/>
  <c r="R357" i="1" s="1"/>
  <c r="O2546" i="1"/>
  <c r="Q2546" i="1" s="1"/>
  <c r="R2546" i="1" s="1"/>
  <c r="O320" i="1"/>
  <c r="Q320" i="1" s="1"/>
  <c r="R320" i="1" s="1"/>
  <c r="O1762" i="1"/>
  <c r="Q1762" i="1" s="1"/>
  <c r="R1762" i="1" s="1"/>
  <c r="O2610" i="1"/>
  <c r="Q2610" i="1" s="1"/>
  <c r="R2610" i="1" s="1"/>
  <c r="O263" i="1"/>
  <c r="Q263" i="1" s="1"/>
  <c r="R263" i="1" s="1"/>
  <c r="O1924" i="1"/>
  <c r="Q1924" i="1" s="1"/>
  <c r="R1924" i="1" s="1"/>
  <c r="O158" i="1"/>
  <c r="Q158" i="1" s="1"/>
  <c r="R158" i="1" s="1"/>
  <c r="O1733" i="1"/>
  <c r="Q1733" i="1" s="1"/>
  <c r="R1733" i="1" s="1"/>
  <c r="O2157" i="1"/>
  <c r="Q2157" i="1" s="1"/>
  <c r="R2157" i="1" s="1"/>
  <c r="O1385" i="1"/>
  <c r="Q1385" i="1" s="1"/>
  <c r="R1385" i="1" s="1"/>
  <c r="O2339" i="1"/>
  <c r="Q2339" i="1" s="1"/>
  <c r="R2339" i="1" s="1"/>
  <c r="O2227" i="1"/>
  <c r="Q2227" i="1" s="1"/>
  <c r="R2227" i="1" s="1"/>
  <c r="O2727" i="1"/>
  <c r="Q2727" i="1" s="1"/>
  <c r="R2727" i="1" s="1"/>
  <c r="O265" i="1"/>
  <c r="Q265" i="1" s="1"/>
  <c r="R265" i="1" s="1"/>
  <c r="O1235" i="1"/>
  <c r="Q1235" i="1" s="1"/>
  <c r="R1235" i="1" s="1"/>
  <c r="O1606" i="1"/>
  <c r="Q1606" i="1" s="1"/>
  <c r="R1606" i="1" s="1"/>
  <c r="O643" i="1"/>
  <c r="Q643" i="1" s="1"/>
  <c r="R643" i="1" s="1"/>
  <c r="O415" i="1"/>
  <c r="Q415" i="1" s="1"/>
  <c r="R415" i="1" s="1"/>
  <c r="O2456" i="1"/>
  <c r="Q2456" i="1" s="1"/>
  <c r="R2456" i="1" s="1"/>
  <c r="O794" i="1"/>
  <c r="Q794" i="1" s="1"/>
  <c r="R794" i="1" s="1"/>
  <c r="O1146" i="1"/>
  <c r="Q1146" i="1" s="1"/>
  <c r="R1146" i="1" s="1"/>
  <c r="O2163" i="1"/>
  <c r="Q2163" i="1" s="1"/>
  <c r="R2163" i="1" s="1"/>
  <c r="O2282" i="1"/>
  <c r="Q2282" i="1" s="1"/>
  <c r="R2282" i="1" s="1"/>
  <c r="O1435" i="1"/>
  <c r="Q1435" i="1" s="1"/>
  <c r="R1435" i="1" s="1"/>
  <c r="O1104" i="1"/>
  <c r="Q1104" i="1" s="1"/>
  <c r="R1104" i="1" s="1"/>
  <c r="O1699" i="1"/>
  <c r="Q1699" i="1" s="1"/>
  <c r="R1699" i="1" s="1"/>
  <c r="O965" i="1"/>
  <c r="Q965" i="1" s="1"/>
  <c r="R965" i="1" s="1"/>
  <c r="O2220" i="1"/>
  <c r="Q2220" i="1" s="1"/>
  <c r="R2220" i="1" s="1"/>
  <c r="O30" i="1"/>
  <c r="Q30" i="1" s="1"/>
  <c r="R30" i="1" s="1"/>
  <c r="O339" i="1"/>
  <c r="Q339" i="1" s="1"/>
  <c r="R339" i="1" s="1"/>
  <c r="O2709" i="1"/>
  <c r="Q2709" i="1" s="1"/>
  <c r="R2709" i="1" s="1"/>
  <c r="O75" i="1"/>
  <c r="Q75" i="1" s="1"/>
  <c r="R75" i="1" s="1"/>
  <c r="O1240" i="1"/>
  <c r="Q1240" i="1" s="1"/>
  <c r="R1240" i="1" s="1"/>
  <c r="O1999" i="1"/>
  <c r="Q1999" i="1" s="1"/>
  <c r="R1999" i="1" s="1"/>
  <c r="O2219" i="1"/>
  <c r="Q2219" i="1" s="1"/>
  <c r="R2219" i="1" s="1"/>
  <c r="O898" i="1"/>
  <c r="Q898" i="1" s="1"/>
  <c r="R898" i="1" s="1"/>
  <c r="O1780" i="1"/>
  <c r="Q1780" i="1" s="1"/>
  <c r="R1780" i="1" s="1"/>
  <c r="O1690" i="1"/>
  <c r="Q1690" i="1" s="1"/>
  <c r="R1690" i="1" s="1"/>
  <c r="O2750" i="1"/>
  <c r="Q2750" i="1" s="1"/>
  <c r="R2750" i="1" s="1"/>
  <c r="O716" i="1"/>
  <c r="Q716" i="1" s="1"/>
  <c r="R716" i="1" s="1"/>
  <c r="O1030" i="1"/>
  <c r="Q1030" i="1" s="1"/>
  <c r="R1030" i="1" s="1"/>
  <c r="O1830" i="1"/>
  <c r="Q1830" i="1" s="1"/>
  <c r="R1830" i="1" s="1"/>
  <c r="O1347" i="1"/>
  <c r="Q1347" i="1" s="1"/>
  <c r="R1347" i="1" s="1"/>
  <c r="O2109" i="1"/>
  <c r="Q2109" i="1" s="1"/>
  <c r="R2109" i="1" s="1"/>
  <c r="O503" i="1"/>
  <c r="Q503" i="1" s="1"/>
  <c r="R503" i="1" s="1"/>
  <c r="O757" i="1"/>
  <c r="Q757" i="1" s="1"/>
  <c r="R757" i="1" s="1"/>
  <c r="O589" i="1"/>
  <c r="Q589" i="1" s="1"/>
  <c r="R589" i="1" s="1"/>
  <c r="O2621" i="1"/>
  <c r="Q2621" i="1" s="1"/>
  <c r="R2621" i="1" s="1"/>
  <c r="O735" i="1"/>
  <c r="Q735" i="1" s="1"/>
  <c r="R735" i="1" s="1"/>
  <c r="O2174" i="1"/>
  <c r="Q2174" i="1" s="1"/>
  <c r="R2174" i="1" s="1"/>
  <c r="O1858" i="1"/>
  <c r="Q1858" i="1" s="1"/>
  <c r="R1858" i="1" s="1"/>
  <c r="O2791" i="1"/>
  <c r="Q2791" i="1" s="1"/>
  <c r="R2791" i="1" s="1"/>
  <c r="O2554" i="1"/>
  <c r="Q2554" i="1" s="1"/>
  <c r="R2554" i="1" s="1"/>
  <c r="O2262" i="1"/>
  <c r="Q2262" i="1" s="1"/>
  <c r="R2262" i="1" s="1"/>
  <c r="O2160" i="1"/>
  <c r="Q2160" i="1" s="1"/>
  <c r="R2160" i="1" s="1"/>
  <c r="O2406" i="1"/>
  <c r="Q2406" i="1" s="1"/>
  <c r="R2406" i="1" s="1"/>
  <c r="O303" i="1"/>
  <c r="Q303" i="1" s="1"/>
  <c r="R303" i="1" s="1"/>
  <c r="O505" i="1"/>
  <c r="Q505" i="1" s="1"/>
  <c r="R505" i="1" s="1"/>
  <c r="O929" i="1"/>
  <c r="Q929" i="1" s="1"/>
  <c r="R929" i="1" s="1"/>
  <c r="O2361" i="1"/>
  <c r="Q2361" i="1" s="1"/>
  <c r="R2361" i="1" s="1"/>
  <c r="O218" i="1"/>
  <c r="Q218" i="1" s="1"/>
  <c r="R218" i="1" s="1"/>
  <c r="O1276" i="1"/>
  <c r="Q1276" i="1" s="1"/>
  <c r="R1276" i="1" s="1"/>
  <c r="O1445" i="1"/>
  <c r="Q1445" i="1" s="1"/>
  <c r="R1445" i="1" s="1"/>
  <c r="O2442" i="1"/>
  <c r="Q2442" i="1" s="1"/>
  <c r="R2442" i="1" s="1"/>
  <c r="O1041" i="1"/>
  <c r="Q1041" i="1" s="1"/>
  <c r="R1041" i="1" s="1"/>
  <c r="O253" i="1"/>
  <c r="Q253" i="1" s="1"/>
  <c r="R253" i="1" s="1"/>
  <c r="O2669" i="1"/>
  <c r="Q2669" i="1" s="1"/>
  <c r="R2669" i="1" s="1"/>
  <c r="O1820" i="1"/>
  <c r="Q1820" i="1" s="1"/>
  <c r="R1820" i="1" s="1"/>
  <c r="O2319" i="1"/>
  <c r="Q2319" i="1" s="1"/>
  <c r="R2319" i="1" s="1"/>
  <c r="O2823" i="1"/>
  <c r="Q2823" i="1" s="1"/>
  <c r="R2823" i="1" s="1"/>
  <c r="O161" i="1"/>
  <c r="Q161" i="1" s="1"/>
  <c r="R161" i="1" s="1"/>
  <c r="O1503" i="1"/>
  <c r="Q1503" i="1" s="1"/>
  <c r="R1503" i="1" s="1"/>
  <c r="O256" i="1"/>
  <c r="Q256" i="1" s="1"/>
  <c r="R256" i="1" s="1"/>
  <c r="O2284" i="1"/>
  <c r="Q2284" i="1" s="1"/>
  <c r="R2284" i="1" s="1"/>
  <c r="O2130" i="1"/>
  <c r="Q2130" i="1" s="1"/>
  <c r="R2130" i="1" s="1"/>
  <c r="O249" i="1"/>
  <c r="Q249" i="1" s="1"/>
  <c r="R249" i="1" s="1"/>
  <c r="O840" i="1"/>
  <c r="Q840" i="1" s="1"/>
  <c r="R840" i="1" s="1"/>
  <c r="O258" i="1"/>
  <c r="Q258" i="1" s="1"/>
  <c r="R258" i="1" s="1"/>
  <c r="O743" i="1"/>
  <c r="Q743" i="1" s="1"/>
  <c r="R743" i="1" s="1"/>
  <c r="O1523" i="1"/>
  <c r="Q1523" i="1" s="1"/>
  <c r="R1523" i="1" s="1"/>
  <c r="O1401" i="1"/>
  <c r="Q1401" i="1" s="1"/>
  <c r="R1401" i="1" s="1"/>
  <c r="O1114" i="1"/>
  <c r="Q1114" i="1" s="1"/>
  <c r="R1114" i="1" s="1"/>
  <c r="O259" i="1"/>
  <c r="Q259" i="1" s="1"/>
  <c r="R259" i="1" s="1"/>
  <c r="O1147" i="1"/>
  <c r="Q1147" i="1" s="1"/>
  <c r="R1147" i="1" s="1"/>
  <c r="O1649" i="1"/>
  <c r="Q1649" i="1" s="1"/>
  <c r="R1649" i="1" s="1"/>
  <c r="O1775" i="1"/>
  <c r="Q1775" i="1" s="1"/>
  <c r="R1775" i="1" s="1"/>
  <c r="O573" i="1"/>
  <c r="Q573" i="1" s="1"/>
  <c r="R573" i="1" s="1"/>
  <c r="O1587" i="1"/>
  <c r="Q1587" i="1" s="1"/>
  <c r="R1587" i="1" s="1"/>
  <c r="O2684" i="1"/>
  <c r="Q2684" i="1" s="1"/>
  <c r="R2684" i="1" s="1"/>
  <c r="O715" i="1"/>
  <c r="Q715" i="1" s="1"/>
  <c r="R715" i="1" s="1"/>
  <c r="O1612" i="1"/>
  <c r="Q1612" i="1" s="1"/>
  <c r="R1612" i="1" s="1"/>
  <c r="O992" i="1"/>
  <c r="Q992" i="1" s="1"/>
  <c r="R992" i="1" s="1"/>
  <c r="O935" i="1"/>
  <c r="Q935" i="1" s="1"/>
  <c r="R935" i="1" s="1"/>
  <c r="O69" i="1"/>
  <c r="Q69" i="1" s="1"/>
  <c r="R69" i="1" s="1"/>
  <c r="O1379" i="1"/>
  <c r="Q1379" i="1" s="1"/>
  <c r="R1379" i="1" s="1"/>
  <c r="O2167" i="1"/>
  <c r="Q2167" i="1" s="1"/>
  <c r="R2167" i="1" s="1"/>
  <c r="O1525" i="1"/>
  <c r="Q1525" i="1" s="1"/>
  <c r="R1525" i="1" s="1"/>
  <c r="O2233" i="1"/>
  <c r="Q2233" i="1" s="1"/>
  <c r="R2233" i="1" s="1"/>
  <c r="O1302" i="1"/>
  <c r="Q1302" i="1" s="1"/>
  <c r="R1302" i="1" s="1"/>
  <c r="O730" i="1"/>
  <c r="Q730" i="1" s="1"/>
  <c r="R730" i="1" s="1"/>
  <c r="O1162" i="1"/>
  <c r="Q1162" i="1" s="1"/>
  <c r="R1162" i="1" s="1"/>
  <c r="O304" i="1"/>
  <c r="Q304" i="1" s="1"/>
  <c r="R304" i="1" s="1"/>
  <c r="O835" i="1"/>
  <c r="Q835" i="1" s="1"/>
  <c r="R835" i="1" s="1"/>
  <c r="O1211" i="1"/>
  <c r="Q1211" i="1" s="1"/>
  <c r="R1211" i="1" s="1"/>
  <c r="O2391" i="1"/>
  <c r="Q2391" i="1" s="1"/>
  <c r="R2391" i="1" s="1"/>
  <c r="O1821" i="1"/>
  <c r="Q1821" i="1" s="1"/>
  <c r="R1821" i="1" s="1"/>
  <c r="O2738" i="1"/>
  <c r="Q2738" i="1" s="1"/>
  <c r="R2738" i="1" s="1"/>
  <c r="O647" i="1"/>
  <c r="Q647" i="1" s="1"/>
  <c r="R647" i="1" s="1"/>
  <c r="O240" i="1"/>
  <c r="Q240" i="1" s="1"/>
  <c r="R240" i="1" s="1"/>
  <c r="O1705" i="1"/>
  <c r="Q1705" i="1" s="1"/>
  <c r="R1705" i="1" s="1"/>
  <c r="O1722" i="1"/>
  <c r="Q1722" i="1" s="1"/>
  <c r="R1722" i="1" s="1"/>
  <c r="O196" i="1"/>
  <c r="Q196" i="1" s="1"/>
  <c r="R196" i="1" s="1"/>
  <c r="O1947" i="1"/>
  <c r="Q1947" i="1" s="1"/>
  <c r="R1947" i="1" s="1"/>
  <c r="O2717" i="1"/>
  <c r="Q2717" i="1" s="1"/>
  <c r="R2717" i="1" s="1"/>
  <c r="O384" i="1"/>
  <c r="Q384" i="1" s="1"/>
  <c r="R384" i="1" s="1"/>
  <c r="O2026" i="1"/>
  <c r="Q2026" i="1" s="1"/>
  <c r="R2026" i="1" s="1"/>
  <c r="O2145" i="1"/>
  <c r="Q2145" i="1" s="1"/>
  <c r="R2145" i="1" s="1"/>
  <c r="O2719" i="1"/>
  <c r="Q2719" i="1" s="1"/>
  <c r="R2719" i="1" s="1"/>
  <c r="O875" i="1"/>
  <c r="Q875" i="1" s="1"/>
  <c r="R875" i="1" s="1"/>
  <c r="O1070" i="1"/>
  <c r="Q1070" i="1" s="1"/>
  <c r="R1070" i="1" s="1"/>
  <c r="O887" i="1"/>
  <c r="Q887" i="1" s="1"/>
  <c r="R887" i="1" s="1"/>
  <c r="O2078" i="1"/>
  <c r="Q2078" i="1" s="1"/>
  <c r="R2078" i="1" s="1"/>
  <c r="O1879" i="1"/>
  <c r="Q1879" i="1" s="1"/>
  <c r="R1879" i="1" s="1"/>
  <c r="O1282" i="1"/>
  <c r="Q1282" i="1" s="1"/>
  <c r="R1282" i="1" s="1"/>
  <c r="O2439" i="1"/>
  <c r="Q2439" i="1" s="1"/>
  <c r="R2439" i="1" s="1"/>
  <c r="O292" i="1"/>
  <c r="Q292" i="1" s="1"/>
  <c r="R292" i="1" s="1"/>
  <c r="O2202" i="1"/>
  <c r="Q2202" i="1" s="1"/>
  <c r="R2202" i="1" s="1"/>
  <c r="O2211" i="1"/>
  <c r="Q2211" i="1" s="1"/>
  <c r="R2211" i="1" s="1"/>
  <c r="O1256" i="1"/>
  <c r="Q1256" i="1" s="1"/>
  <c r="R1256" i="1" s="1"/>
  <c r="O2535" i="1"/>
  <c r="Q2535" i="1" s="1"/>
  <c r="R2535" i="1" s="1"/>
  <c r="O618" i="1"/>
  <c r="Q618" i="1" s="1"/>
  <c r="R618" i="1" s="1"/>
  <c r="O2786" i="1"/>
  <c r="Q2786" i="1" s="1"/>
  <c r="R2786" i="1" s="1"/>
  <c r="O1944" i="1"/>
  <c r="Q1944" i="1" s="1"/>
  <c r="R1944" i="1" s="1"/>
  <c r="O2175" i="1"/>
  <c r="Q2175" i="1" s="1"/>
  <c r="R2175" i="1" s="1"/>
  <c r="O997" i="1"/>
  <c r="Q997" i="1" s="1"/>
  <c r="R997" i="1" s="1"/>
  <c r="O1540" i="1"/>
  <c r="Q1540" i="1" s="1"/>
  <c r="R1540" i="1" s="1"/>
  <c r="O640" i="1"/>
  <c r="Q640" i="1" s="1"/>
  <c r="R640" i="1" s="1"/>
  <c r="O1832" i="1"/>
  <c r="Q1832" i="1" s="1"/>
  <c r="R1832" i="1" s="1"/>
  <c r="O1893" i="1"/>
  <c r="Q1893" i="1" s="1"/>
  <c r="R1893" i="1" s="1"/>
  <c r="O1343" i="1"/>
  <c r="Q1343" i="1" s="1"/>
  <c r="R1343" i="1" s="1"/>
  <c r="O2654" i="1"/>
  <c r="Q2654" i="1" s="1"/>
  <c r="R2654" i="1" s="1"/>
  <c r="O650" i="1"/>
  <c r="Q650" i="1" s="1"/>
  <c r="R650" i="1" s="1"/>
  <c r="O966" i="1"/>
  <c r="Q966" i="1" s="1"/>
  <c r="R966" i="1" s="1"/>
  <c r="O984" i="1"/>
  <c r="Q984" i="1" s="1"/>
  <c r="R984" i="1" s="1"/>
  <c r="O197" i="1"/>
  <c r="Q197" i="1" s="1"/>
  <c r="R197" i="1" s="1"/>
  <c r="O1142" i="1"/>
  <c r="Q1142" i="1" s="1"/>
  <c r="R1142" i="1" s="1"/>
  <c r="O1894" i="1"/>
  <c r="Q1894" i="1" s="1"/>
  <c r="R1894" i="1" s="1"/>
  <c r="O1323" i="1"/>
  <c r="Q1323" i="1" s="1"/>
  <c r="R1323" i="1" s="1"/>
  <c r="O1931" i="1"/>
  <c r="Q1931" i="1" s="1"/>
  <c r="R1931" i="1" s="1"/>
  <c r="O2616" i="1"/>
  <c r="Q2616" i="1" s="1"/>
  <c r="R2616" i="1" s="1"/>
  <c r="O137" i="1"/>
  <c r="Q137" i="1" s="1"/>
  <c r="R137" i="1" s="1"/>
  <c r="O413" i="1"/>
  <c r="Q413" i="1" s="1"/>
  <c r="R413" i="1" s="1"/>
  <c r="O1949" i="1"/>
  <c r="Q1949" i="1" s="1"/>
  <c r="R1949" i="1" s="1"/>
  <c r="O1497" i="1"/>
  <c r="Q1497" i="1" s="1"/>
  <c r="R1497" i="1" s="1"/>
  <c r="O165" i="1"/>
  <c r="Q165" i="1" s="1"/>
  <c r="R165" i="1" s="1"/>
  <c r="O1313" i="1"/>
  <c r="Q1313" i="1" s="1"/>
  <c r="R1313" i="1" s="1"/>
  <c r="O2313" i="1"/>
  <c r="Q2313" i="1" s="1"/>
  <c r="R2313" i="1" s="1"/>
  <c r="O2094" i="1"/>
  <c r="Q2094" i="1" s="1"/>
  <c r="R2094" i="1" s="1"/>
  <c r="O2275" i="1"/>
  <c r="Q2275" i="1" s="1"/>
  <c r="R2275" i="1" s="1"/>
  <c r="O1273" i="1"/>
  <c r="Q1273" i="1" s="1"/>
  <c r="R1273" i="1" s="1"/>
  <c r="O1419" i="1"/>
  <c r="Q1419" i="1" s="1"/>
  <c r="R1419" i="1" s="1"/>
  <c r="O745" i="1"/>
  <c r="Q745" i="1" s="1"/>
  <c r="R745" i="1" s="1"/>
  <c r="O1524" i="1"/>
  <c r="Q1524" i="1" s="1"/>
  <c r="R1524" i="1" s="1"/>
  <c r="O2578" i="1"/>
  <c r="Q2578" i="1" s="1"/>
  <c r="R2578" i="1" s="1"/>
  <c r="O1020" i="1"/>
  <c r="Q1020" i="1" s="1"/>
  <c r="R1020" i="1" s="1"/>
  <c r="O2199" i="1"/>
  <c r="Q2199" i="1" s="1"/>
  <c r="R2199" i="1" s="1"/>
  <c r="O331" i="1"/>
  <c r="Q331" i="1" s="1"/>
  <c r="R331" i="1" s="1"/>
  <c r="O2264" i="1"/>
  <c r="Q2264" i="1" s="1"/>
  <c r="R2264" i="1" s="1"/>
  <c r="O1153" i="1"/>
  <c r="Q1153" i="1" s="1"/>
  <c r="R1153" i="1" s="1"/>
  <c r="O602" i="1"/>
  <c r="Q602" i="1" s="1"/>
  <c r="R602" i="1" s="1"/>
  <c r="O1663" i="1"/>
  <c r="Q1663" i="1" s="1"/>
  <c r="R1663" i="1" s="1"/>
  <c r="O1868" i="1"/>
  <c r="Q1868" i="1" s="1"/>
  <c r="R1868" i="1" s="1"/>
  <c r="O1059" i="1"/>
  <c r="Q1059" i="1" s="1"/>
  <c r="R1059" i="1" s="1"/>
  <c r="O1748" i="1"/>
  <c r="Q1748" i="1" s="1"/>
  <c r="R1748" i="1" s="1"/>
  <c r="O421" i="1"/>
  <c r="Q421" i="1" s="1"/>
  <c r="R421" i="1" s="1"/>
  <c r="O2238" i="1"/>
  <c r="Q2238" i="1" s="1"/>
  <c r="R2238" i="1" s="1"/>
  <c r="O1833" i="1"/>
  <c r="Q1833" i="1" s="1"/>
  <c r="R1833" i="1" s="1"/>
  <c r="O1993" i="1"/>
  <c r="Q1993" i="1" s="1"/>
  <c r="R1993" i="1" s="1"/>
  <c r="O722" i="1"/>
  <c r="Q722" i="1" s="1"/>
  <c r="R722" i="1" s="1"/>
  <c r="O1848" i="1"/>
  <c r="Q1848" i="1" s="1"/>
  <c r="R1848" i="1" s="1"/>
  <c r="O241" i="1"/>
  <c r="Q241" i="1" s="1"/>
  <c r="R241" i="1" s="1"/>
  <c r="O457" i="1"/>
  <c r="Q457" i="1" s="1"/>
  <c r="R457" i="1" s="1"/>
  <c r="O526" i="1"/>
  <c r="Q526" i="1" s="1"/>
  <c r="R526" i="1" s="1"/>
  <c r="O1906" i="1"/>
  <c r="Q1906" i="1" s="1"/>
  <c r="R1906" i="1" s="1"/>
  <c r="O1650" i="1"/>
  <c r="Q1650" i="1" s="1"/>
  <c r="R1650" i="1" s="1"/>
  <c r="O2289" i="1"/>
  <c r="Q2289" i="1" s="1"/>
  <c r="R2289" i="1" s="1"/>
  <c r="O912" i="1"/>
  <c r="Q912" i="1" s="1"/>
  <c r="R912" i="1" s="1"/>
  <c r="O152" i="1"/>
  <c r="Q152" i="1" s="1"/>
  <c r="R152" i="1" s="1"/>
  <c r="O2478" i="1"/>
  <c r="Q2478" i="1" s="1"/>
  <c r="R2478" i="1" s="1"/>
  <c r="O934" i="1"/>
  <c r="Q934" i="1" s="1"/>
  <c r="R934" i="1" s="1"/>
  <c r="O521" i="1"/>
  <c r="Q521" i="1" s="1"/>
  <c r="R521" i="1" s="1"/>
  <c r="O433" i="1"/>
  <c r="Q433" i="1" s="1"/>
  <c r="R433" i="1" s="1"/>
  <c r="O566" i="1"/>
  <c r="Q566" i="1" s="1"/>
  <c r="R566" i="1" s="1"/>
  <c r="O296" i="1"/>
  <c r="Q296" i="1" s="1"/>
  <c r="R296" i="1" s="1"/>
  <c r="O1487" i="1"/>
  <c r="Q1487" i="1" s="1"/>
  <c r="R1487" i="1" s="1"/>
  <c r="O2153" i="1"/>
  <c r="Q2153" i="1" s="1"/>
  <c r="R2153" i="1" s="1"/>
  <c r="O866" i="1"/>
  <c r="Q866" i="1" s="1"/>
  <c r="R866" i="1" s="1"/>
  <c r="O2630" i="1"/>
  <c r="Q2630" i="1" s="1"/>
  <c r="R2630" i="1" s="1"/>
  <c r="O214" i="1"/>
  <c r="Q214" i="1" s="1"/>
  <c r="R214" i="1" s="1"/>
  <c r="O2069" i="1"/>
  <c r="Q2069" i="1" s="1"/>
  <c r="R2069" i="1" s="1"/>
  <c r="O559" i="1"/>
  <c r="Q559" i="1" s="1"/>
  <c r="R559" i="1" s="1"/>
  <c r="O689" i="1"/>
  <c r="Q689" i="1" s="1"/>
  <c r="R689" i="1" s="1"/>
  <c r="O629" i="1"/>
  <c r="Q629" i="1" s="1"/>
  <c r="R629" i="1" s="1"/>
  <c r="O529" i="1"/>
  <c r="Q529" i="1" s="1"/>
  <c r="R529" i="1" s="1"/>
  <c r="O655" i="1"/>
  <c r="Q655" i="1" s="1"/>
  <c r="R655" i="1" s="1"/>
  <c r="O2170" i="1"/>
  <c r="Q2170" i="1" s="1"/>
  <c r="R2170" i="1" s="1"/>
  <c r="O1669" i="1"/>
  <c r="Q1669" i="1" s="1"/>
  <c r="R1669" i="1" s="1"/>
  <c r="O585" i="1"/>
  <c r="Q585" i="1" s="1"/>
  <c r="R585" i="1" s="1"/>
  <c r="O2636" i="1"/>
  <c r="Q2636" i="1" s="1"/>
  <c r="R2636" i="1" s="1"/>
  <c r="O2683" i="1"/>
  <c r="Q2683" i="1" s="1"/>
  <c r="R2683" i="1" s="1"/>
  <c r="O118" i="1"/>
  <c r="Q118" i="1" s="1"/>
  <c r="R118" i="1" s="1"/>
  <c r="O2362" i="1"/>
  <c r="Q2362" i="1" s="1"/>
  <c r="R2362" i="1" s="1"/>
  <c r="O1878" i="1"/>
  <c r="Q1878" i="1" s="1"/>
  <c r="R1878" i="1" s="1"/>
  <c r="O399" i="1"/>
  <c r="Q399" i="1" s="1"/>
  <c r="R399" i="1" s="1"/>
  <c r="O1584" i="1"/>
  <c r="Q1584" i="1" s="1"/>
  <c r="R1584" i="1" s="1"/>
  <c r="O1239" i="1"/>
  <c r="Q1239" i="1" s="1"/>
  <c r="R1239" i="1" s="1"/>
  <c r="O654" i="1"/>
  <c r="Q654" i="1" s="1"/>
  <c r="R654" i="1" s="1"/>
  <c r="O967" i="1"/>
  <c r="Q967" i="1" s="1"/>
  <c r="R967" i="1" s="1"/>
  <c r="O2635" i="1"/>
  <c r="Q2635" i="1" s="1"/>
  <c r="R2635" i="1" s="1"/>
  <c r="O184" i="1"/>
  <c r="Q184" i="1" s="1"/>
  <c r="R184" i="1" s="1"/>
  <c r="O2382" i="1"/>
  <c r="Q2382" i="1" s="1"/>
  <c r="R2382" i="1" s="1"/>
  <c r="O1758" i="1"/>
  <c r="Q1758" i="1" s="1"/>
  <c r="R1758" i="1" s="1"/>
  <c r="O1164" i="1"/>
  <c r="Q1164" i="1" s="1"/>
  <c r="R1164" i="1" s="1"/>
  <c r="O746" i="1"/>
  <c r="Q746" i="1" s="1"/>
  <c r="R746" i="1" s="1"/>
  <c r="O451" i="1"/>
  <c r="Q451" i="1" s="1"/>
  <c r="R451" i="1" s="1"/>
  <c r="O2338" i="1"/>
  <c r="Q2338" i="1" s="1"/>
  <c r="R2338" i="1" s="1"/>
  <c r="O1132" i="1"/>
  <c r="Q1132" i="1" s="1"/>
  <c r="R1132" i="1" s="1"/>
  <c r="O2555" i="1"/>
  <c r="Q2555" i="1" s="1"/>
  <c r="R2555" i="1" s="1"/>
  <c r="O2589" i="1"/>
  <c r="Q2589" i="1" s="1"/>
  <c r="R2589" i="1" s="1"/>
  <c r="O2559" i="1"/>
  <c r="Q2559" i="1" s="1"/>
  <c r="R2559" i="1" s="1"/>
  <c r="O2705" i="1"/>
  <c r="Q2705" i="1" s="1"/>
  <c r="R2705" i="1" s="1"/>
  <c r="O1757" i="1"/>
  <c r="Q1757" i="1" s="1"/>
  <c r="R1757" i="1" s="1"/>
  <c r="O1271" i="1"/>
  <c r="Q1271" i="1" s="1"/>
  <c r="R1271" i="1" s="1"/>
  <c r="O2009" i="1"/>
  <c r="Q2009" i="1" s="1"/>
  <c r="R2009" i="1" s="1"/>
  <c r="O426" i="1"/>
  <c r="Q426" i="1" s="1"/>
  <c r="R426" i="1" s="1"/>
  <c r="O2725" i="1"/>
  <c r="Q2725" i="1" s="1"/>
  <c r="R2725" i="1" s="1"/>
  <c r="O499" i="1"/>
  <c r="Q499" i="1" s="1"/>
  <c r="R499" i="1" s="1"/>
  <c r="O1018" i="1"/>
  <c r="Q1018" i="1" s="1"/>
  <c r="R1018" i="1" s="1"/>
  <c r="O177" i="1"/>
  <c r="Q177" i="1" s="1"/>
  <c r="R177" i="1" s="1"/>
  <c r="O2757" i="1"/>
  <c r="Q2757" i="1" s="1"/>
  <c r="R2757" i="1" s="1"/>
  <c r="O572" i="1"/>
  <c r="Q572" i="1" s="1"/>
  <c r="R572" i="1" s="1"/>
  <c r="O1823" i="1"/>
  <c r="Q1823" i="1" s="1"/>
  <c r="R1823" i="1" s="1"/>
  <c r="O442" i="1"/>
  <c r="Q442" i="1" s="1"/>
  <c r="R442" i="1" s="1"/>
  <c r="O1951" i="1"/>
  <c r="Q1951" i="1" s="1"/>
  <c r="R1951" i="1" s="1"/>
  <c r="O1053" i="1"/>
  <c r="Q1053" i="1" s="1"/>
  <c r="R1053" i="1" s="1"/>
  <c r="O2792" i="1"/>
  <c r="Q2792" i="1" s="1"/>
  <c r="R2792" i="1" s="1"/>
  <c r="O2128" i="1"/>
  <c r="Q2128" i="1" s="1"/>
  <c r="R2128" i="1" s="1"/>
  <c r="O2190" i="1"/>
  <c r="Q2190" i="1" s="1"/>
  <c r="R2190" i="1" s="1"/>
  <c r="O13" i="1"/>
  <c r="Q13" i="1" s="1"/>
  <c r="R13" i="1" s="1"/>
  <c r="O895" i="1"/>
  <c r="Q895" i="1" s="1"/>
  <c r="R895" i="1" s="1"/>
  <c r="O2369" i="1"/>
  <c r="Q2369" i="1" s="1"/>
  <c r="R2369" i="1" s="1"/>
  <c r="O907" i="1"/>
  <c r="Q907" i="1" s="1"/>
  <c r="R907" i="1" s="1"/>
  <c r="O1489" i="1"/>
  <c r="Q1489" i="1" s="1"/>
  <c r="R1489" i="1" s="1"/>
  <c r="O1945" i="1"/>
  <c r="Q1945" i="1" s="1"/>
  <c r="R1945" i="1" s="1"/>
  <c r="O2498" i="1"/>
  <c r="Q2498" i="1" s="1"/>
  <c r="R2498" i="1" s="1"/>
  <c r="O1548" i="1"/>
  <c r="Q1548" i="1" s="1"/>
  <c r="R1548" i="1" s="1"/>
  <c r="O574" i="1"/>
  <c r="Q574" i="1" s="1"/>
  <c r="R574" i="1" s="1"/>
  <c r="O1700" i="1"/>
  <c r="Q1700" i="1" s="1"/>
  <c r="R1700" i="1" s="1"/>
  <c r="O2146" i="1"/>
  <c r="Q2146" i="1" s="1"/>
  <c r="R2146" i="1" s="1"/>
  <c r="O2057" i="1"/>
  <c r="Q2057" i="1" s="1"/>
  <c r="R2057" i="1" s="1"/>
  <c r="O2467" i="1"/>
  <c r="Q2467" i="1" s="1"/>
  <c r="R2467" i="1" s="1"/>
  <c r="O333" i="1"/>
  <c r="Q333" i="1" s="1"/>
  <c r="R333" i="1" s="1"/>
  <c r="O758" i="1"/>
  <c r="Q758" i="1" s="1"/>
  <c r="R758" i="1" s="1"/>
  <c r="O2024" i="1"/>
  <c r="Q2024" i="1" s="1"/>
  <c r="R2024" i="1" s="1"/>
  <c r="O2025" i="1"/>
  <c r="Q2025" i="1" s="1"/>
  <c r="R2025" i="1" s="1"/>
  <c r="O2588" i="1"/>
  <c r="Q2588" i="1" s="1"/>
  <c r="R2588" i="1" s="1"/>
  <c r="O1002" i="1"/>
  <c r="Q1002" i="1" s="1"/>
  <c r="R1002" i="1" s="1"/>
  <c r="O139" i="1"/>
  <c r="Q139" i="1" s="1"/>
  <c r="R139" i="1" s="1"/>
  <c r="O2626" i="1"/>
  <c r="Q2626" i="1" s="1"/>
  <c r="R2626" i="1" s="1"/>
  <c r="O485" i="1"/>
  <c r="Q485" i="1" s="1"/>
  <c r="R485" i="1" s="1"/>
  <c r="O1959" i="1"/>
  <c r="Q1959" i="1" s="1"/>
  <c r="R1959" i="1" s="1"/>
  <c r="O1476" i="1"/>
  <c r="Q1476" i="1" s="1"/>
  <c r="R1476" i="1" s="1"/>
  <c r="O1771" i="1"/>
  <c r="Q1771" i="1" s="1"/>
  <c r="R1771" i="1" s="1"/>
  <c r="O587" i="1"/>
  <c r="Q587" i="1" s="1"/>
  <c r="R587" i="1" s="1"/>
  <c r="O2702" i="1"/>
  <c r="Q2702" i="1" s="1"/>
  <c r="R2702" i="1" s="1"/>
  <c r="O34" i="1"/>
  <c r="Q34" i="1" s="1"/>
  <c r="R34" i="1" s="1"/>
  <c r="O2564" i="1"/>
  <c r="Q2564" i="1" s="1"/>
  <c r="R2564" i="1" s="1"/>
  <c r="O185" i="1"/>
  <c r="Q185" i="1" s="1"/>
  <c r="R185" i="1" s="1"/>
  <c r="O610" i="1"/>
  <c r="Q610" i="1" s="1"/>
  <c r="R610" i="1" s="1"/>
  <c r="O2266" i="1"/>
  <c r="Q2266" i="1" s="1"/>
  <c r="R2266" i="1" s="1"/>
  <c r="O142" i="1"/>
  <c r="Q142" i="1" s="1"/>
  <c r="R142" i="1" s="1"/>
  <c r="O1505" i="1"/>
  <c r="Q1505" i="1" s="1"/>
  <c r="R1505" i="1" s="1"/>
  <c r="O2742" i="1"/>
  <c r="Q2742" i="1" s="1"/>
  <c r="R2742" i="1" s="1"/>
  <c r="O1982" i="1"/>
  <c r="Q1982" i="1" s="1"/>
  <c r="R1982" i="1" s="1"/>
  <c r="O41" i="1"/>
  <c r="Q41" i="1" s="1"/>
  <c r="R41" i="1" s="1"/>
  <c r="O452" i="1"/>
  <c r="Q452" i="1" s="1"/>
  <c r="R452" i="1" s="1"/>
  <c r="O2344" i="1"/>
  <c r="Q2344" i="1" s="1"/>
  <c r="R2344" i="1" s="1"/>
  <c r="O124" i="1"/>
  <c r="Q124" i="1" s="1"/>
  <c r="R124" i="1" s="1"/>
  <c r="O429" i="1"/>
  <c r="Q429" i="1" s="1"/>
  <c r="R429" i="1" s="1"/>
  <c r="O1328" i="1"/>
  <c r="Q1328" i="1" s="1"/>
  <c r="R1328" i="1" s="1"/>
  <c r="O1337" i="1"/>
  <c r="Q1337" i="1" s="1"/>
  <c r="R1337" i="1" s="1"/>
  <c r="O856" i="1"/>
  <c r="Q856" i="1" s="1"/>
  <c r="R856" i="1" s="1"/>
  <c r="O739" i="1"/>
  <c r="Q739" i="1" s="1"/>
  <c r="R739" i="1" s="1"/>
  <c r="O2013" i="1"/>
  <c r="Q2013" i="1" s="1"/>
  <c r="R2013" i="1" s="1"/>
  <c r="O1102" i="1"/>
  <c r="Q1102" i="1" s="1"/>
  <c r="R1102" i="1" s="1"/>
  <c r="O1544" i="1"/>
  <c r="Q1544" i="1" s="1"/>
  <c r="R1544" i="1" s="1"/>
  <c r="O1483" i="1"/>
  <c r="Q1483" i="1" s="1"/>
  <c r="R1483" i="1" s="1"/>
  <c r="O1603" i="1"/>
  <c r="Q1603" i="1" s="1"/>
  <c r="R1603" i="1" s="1"/>
  <c r="O956" i="1"/>
  <c r="Q956" i="1" s="1"/>
  <c r="R956" i="1" s="1"/>
  <c r="O963" i="1"/>
  <c r="Q963" i="1" s="1"/>
  <c r="R963" i="1" s="1"/>
  <c r="O389" i="1"/>
  <c r="Q389" i="1" s="1"/>
  <c r="R389" i="1" s="1"/>
  <c r="O1518" i="1"/>
  <c r="Q1518" i="1" s="1"/>
  <c r="R1518" i="1" s="1"/>
  <c r="O546" i="1"/>
  <c r="Q546" i="1" s="1"/>
  <c r="R546" i="1" s="1"/>
  <c r="O2077" i="1"/>
  <c r="Q2077" i="1" s="1"/>
  <c r="R2077" i="1" s="1"/>
  <c r="O2701" i="1"/>
  <c r="Q2701" i="1" s="1"/>
  <c r="R2701" i="1" s="1"/>
  <c r="O1330" i="1"/>
  <c r="Q1330" i="1" s="1"/>
  <c r="R1330" i="1" s="1"/>
  <c r="O1006" i="1"/>
  <c r="Q1006" i="1" s="1"/>
  <c r="R1006" i="1" s="1"/>
  <c r="O2367" i="1"/>
  <c r="Q2367" i="1" s="1"/>
  <c r="R2367" i="1" s="1"/>
  <c r="O2822" i="1"/>
  <c r="Q2822" i="1" s="1"/>
  <c r="R2822" i="1" s="1"/>
  <c r="O1934" i="1"/>
  <c r="Q1934" i="1" s="1"/>
  <c r="R1934" i="1" s="1"/>
  <c r="O2818" i="1"/>
  <c r="Q2818" i="1" s="1"/>
  <c r="R2818" i="1" s="1"/>
  <c r="O2297" i="1"/>
  <c r="Q2297" i="1" s="1"/>
  <c r="R2297" i="1" s="1"/>
  <c r="AA1215" i="1" l="1"/>
  <c r="AA2484" i="1"/>
  <c r="AA1923" i="1"/>
  <c r="AA1203" i="1"/>
  <c r="AA20" i="1"/>
  <c r="AA922" i="1"/>
  <c r="AA2317" i="1"/>
  <c r="AA1127" i="1"/>
  <c r="AA2246" i="1"/>
  <c r="AA2603" i="1"/>
  <c r="AA1860" i="1"/>
  <c r="AA181" i="1"/>
  <c r="AA397" i="1"/>
  <c r="AA2662" i="1"/>
  <c r="AA525" i="1"/>
  <c r="AA1542" i="1"/>
  <c r="AA2522" i="1"/>
  <c r="AA1027" i="1"/>
  <c r="AA126" i="1"/>
  <c r="AA1444" i="1"/>
  <c r="AA2245" i="1"/>
  <c r="AA1346" i="1"/>
  <c r="AA1077" i="1"/>
  <c r="AA1439" i="1"/>
  <c r="AA1947" i="1"/>
  <c r="AA1098" i="1"/>
  <c r="AA978" i="1"/>
  <c r="AA1019" i="1"/>
  <c r="AA2170" i="1"/>
  <c r="AA402" i="1"/>
  <c r="AA483" i="1"/>
  <c r="AA2320" i="1"/>
  <c r="AA1942" i="1"/>
  <c r="AA2160" i="1"/>
  <c r="AA1237" i="1"/>
  <c r="AA622" i="1"/>
  <c r="AA2310" i="1"/>
  <c r="AA1645" i="1"/>
  <c r="AA2641" i="1"/>
  <c r="AA1170" i="1"/>
  <c r="AA1110" i="1"/>
  <c r="AA1259" i="1"/>
  <c r="AA618" i="1"/>
  <c r="AA682" i="1"/>
  <c r="AA173" i="1"/>
  <c r="AA1205" i="1"/>
  <c r="AA1406" i="1"/>
  <c r="AA148" i="1"/>
  <c r="AA1615" i="1"/>
  <c r="AA998" i="1"/>
  <c r="AA2282" i="1"/>
  <c r="AA465" i="1"/>
  <c r="AA237" i="1"/>
  <c r="AA2097" i="1"/>
  <c r="AA2535" i="1"/>
  <c r="AA932" i="1"/>
  <c r="AA2410" i="1"/>
  <c r="AA479" i="1"/>
  <c r="AA1435" i="1"/>
  <c r="AA1884" i="1"/>
  <c r="AA1795" i="1"/>
  <c r="AA2302" i="1"/>
  <c r="AA102" i="1"/>
  <c r="AA2174" i="1"/>
  <c r="AA1598" i="1"/>
  <c r="AA674" i="1"/>
  <c r="AA140" i="1"/>
  <c r="AA1230" i="1"/>
  <c r="AA143" i="1"/>
  <c r="AA2486" i="1"/>
  <c r="AA2221" i="1"/>
  <c r="AA1872" i="1"/>
  <c r="AA2348" i="1"/>
  <c r="AA2473" i="1"/>
  <c r="AA2568" i="1"/>
  <c r="AA605" i="1"/>
  <c r="AA1207" i="1"/>
  <c r="AA2458" i="1"/>
  <c r="AA2270" i="1"/>
  <c r="AA1669" i="1"/>
  <c r="AA1566" i="1"/>
  <c r="AA1718" i="1"/>
  <c r="AA1668" i="1"/>
  <c r="AA913" i="1"/>
  <c r="AA141" i="1"/>
  <c r="AA2485" i="1"/>
  <c r="AA2765" i="1"/>
  <c r="AA2193" i="1"/>
  <c r="AA1837" i="1"/>
  <c r="AA88" i="1"/>
  <c r="AA1826" i="1"/>
  <c r="AA1418" i="1"/>
  <c r="AA923" i="1"/>
  <c r="AA638" i="1"/>
  <c r="AA1854" i="1"/>
  <c r="AA2799" i="1"/>
  <c r="AA1650" i="1"/>
  <c r="AA1822" i="1"/>
  <c r="AA2328" i="1"/>
  <c r="AA908" i="1"/>
  <c r="AA2340" i="1"/>
  <c r="AA1572" i="1"/>
</calcChain>
</file>

<file path=xl/sharedStrings.xml><?xml version="1.0" encoding="utf-8"?>
<sst xmlns="http://schemas.openxmlformats.org/spreadsheetml/2006/main" count="12680" uniqueCount="754">
  <si>
    <t>AM</t>
  </si>
  <si>
    <t>LI</t>
  </si>
  <si>
    <t>EQ</t>
  </si>
  <si>
    <t>AZ</t>
  </si>
  <si>
    <t>HU</t>
  </si>
  <si>
    <t>BY</t>
  </si>
  <si>
    <t>DE</t>
  </si>
  <si>
    <t>BE</t>
  </si>
  <si>
    <t>KZ</t>
  </si>
  <si>
    <t>HR</t>
  </si>
  <si>
    <t>WA</t>
  </si>
  <si>
    <t>EE</t>
  </si>
  <si>
    <t>EI</t>
  </si>
  <si>
    <t>FI</t>
  </si>
  <si>
    <t>BA</t>
  </si>
  <si>
    <t>GR</t>
  </si>
  <si>
    <t>IT</t>
  </si>
  <si>
    <t>IS</t>
  </si>
  <si>
    <t>AL</t>
  </si>
  <si>
    <t>MD</t>
  </si>
  <si>
    <t>AD</t>
  </si>
  <si>
    <t>RU</t>
  </si>
  <si>
    <t>SM</t>
  </si>
  <si>
    <t>SQ</t>
  </si>
  <si>
    <t>CY</t>
  </si>
  <si>
    <t>TR</t>
  </si>
  <si>
    <t>FR</t>
  </si>
  <si>
    <t>ZM</t>
  </si>
  <si>
    <t>BW</t>
  </si>
  <si>
    <t>CSF</t>
  </si>
  <si>
    <t>ZA</t>
  </si>
  <si>
    <t>AO</t>
  </si>
  <si>
    <t>GW</t>
  </si>
  <si>
    <t>F</t>
  </si>
  <si>
    <t>PT</t>
  </si>
  <si>
    <t>CW</t>
  </si>
  <si>
    <t>VN</t>
  </si>
  <si>
    <t>KNG</t>
  </si>
  <si>
    <t>TH</t>
  </si>
  <si>
    <t>NG</t>
  </si>
  <si>
    <t>ZW</t>
  </si>
  <si>
    <t>SG</t>
  </si>
  <si>
    <t>SB</t>
  </si>
  <si>
    <t>IN</t>
  </si>
  <si>
    <t>AR</t>
  </si>
  <si>
    <t>NI</t>
  </si>
  <si>
    <t>UY</t>
  </si>
  <si>
    <t>PA</t>
  </si>
  <si>
    <t>AT</t>
  </si>
  <si>
    <t>SI</t>
  </si>
  <si>
    <t>CZ</t>
  </si>
  <si>
    <t>BG</t>
  </si>
  <si>
    <t>DK</t>
  </si>
  <si>
    <t>IE</t>
  </si>
  <si>
    <t>FO</t>
  </si>
  <si>
    <t>ES</t>
  </si>
  <si>
    <t>GE</t>
  </si>
  <si>
    <t>GI</t>
  </si>
  <si>
    <t>LV</t>
  </si>
  <si>
    <t>IL</t>
  </si>
  <si>
    <t>LT</t>
  </si>
  <si>
    <t>LU</t>
  </si>
  <si>
    <t>ME</t>
  </si>
  <si>
    <t>KO</t>
  </si>
  <si>
    <t>NM</t>
  </si>
  <si>
    <t>PL</t>
  </si>
  <si>
    <t>NO</t>
  </si>
  <si>
    <t>RO</t>
  </si>
  <si>
    <t>SE</t>
  </si>
  <si>
    <t>MT</t>
  </si>
  <si>
    <t>UA</t>
  </si>
  <si>
    <t>RS</t>
  </si>
  <si>
    <t>LS</t>
  </si>
  <si>
    <t>MW</t>
  </si>
  <si>
    <t>MY</t>
  </si>
  <si>
    <t>TL</t>
  </si>
  <si>
    <t>WQ</t>
  </si>
  <si>
    <t>CN</t>
  </si>
  <si>
    <t>PH</t>
  </si>
  <si>
    <t>FJ</t>
  </si>
  <si>
    <t>TI</t>
  </si>
  <si>
    <t>FT</t>
  </si>
  <si>
    <t>VU</t>
  </si>
  <si>
    <t>GM</t>
  </si>
  <si>
    <t>GN</t>
  </si>
  <si>
    <t>MA</t>
  </si>
  <si>
    <t>CI</t>
  </si>
  <si>
    <t>KM</t>
  </si>
  <si>
    <t>KE</t>
  </si>
  <si>
    <t>MG</t>
  </si>
  <si>
    <t>SK</t>
  </si>
  <si>
    <t>JO</t>
  </si>
  <si>
    <t>KR</t>
  </si>
  <si>
    <t>AU</t>
  </si>
  <si>
    <t>TJ</t>
  </si>
  <si>
    <t>AF</t>
  </si>
  <si>
    <t>TN</t>
  </si>
  <si>
    <t>IQ</t>
  </si>
  <si>
    <t>UZ</t>
  </si>
  <si>
    <t>KP</t>
  </si>
  <si>
    <t>BM</t>
  </si>
  <si>
    <t>GY</t>
  </si>
  <si>
    <t>CL</t>
  </si>
  <si>
    <t>HT</t>
  </si>
  <si>
    <t>NL</t>
  </si>
  <si>
    <t>EN</t>
  </si>
  <si>
    <t>BT</t>
  </si>
  <si>
    <t>GU</t>
  </si>
  <si>
    <t>WQS</t>
  </si>
  <si>
    <t>KH</t>
  </si>
  <si>
    <t>PK</t>
  </si>
  <si>
    <t>LA</t>
  </si>
  <si>
    <t>BD</t>
  </si>
  <si>
    <t>MO</t>
  </si>
  <si>
    <t>LK</t>
  </si>
  <si>
    <t>MN</t>
  </si>
  <si>
    <t>BN</t>
  </si>
  <si>
    <t>IR</t>
  </si>
  <si>
    <t>SY</t>
  </si>
  <si>
    <t>TW</t>
  </si>
  <si>
    <t>NP</t>
  </si>
  <si>
    <t>BR</t>
  </si>
  <si>
    <t>QA</t>
  </si>
  <si>
    <t>MX</t>
  </si>
  <si>
    <t>VE</t>
  </si>
  <si>
    <t>US</t>
  </si>
  <si>
    <t>PY</t>
  </si>
  <si>
    <t>HN</t>
  </si>
  <si>
    <t>PE</t>
  </si>
  <si>
    <t>CR</t>
  </si>
  <si>
    <t>JM</t>
  </si>
  <si>
    <t>CH</t>
  </si>
  <si>
    <t>JP</t>
  </si>
  <si>
    <t>TT</t>
  </si>
  <si>
    <t>UG</t>
  </si>
  <si>
    <t>CO</t>
  </si>
  <si>
    <t>SV</t>
  </si>
  <si>
    <t>BO</t>
  </si>
  <si>
    <t>EC</t>
  </si>
  <si>
    <t>KY</t>
  </si>
  <si>
    <t>CU</t>
  </si>
  <si>
    <t>MZ</t>
  </si>
  <si>
    <t>NA</t>
  </si>
  <si>
    <t>SC</t>
  </si>
  <si>
    <t>MU</t>
  </si>
  <si>
    <t>SW</t>
  </si>
  <si>
    <t>GT</t>
  </si>
  <si>
    <t>DZ</t>
  </si>
  <si>
    <t>GH</t>
  </si>
  <si>
    <t>MR</t>
  </si>
  <si>
    <t>LR</t>
  </si>
  <si>
    <t>EG</t>
  </si>
  <si>
    <t>SN</t>
  </si>
  <si>
    <t>ML</t>
  </si>
  <si>
    <t>AE</t>
  </si>
  <si>
    <t>KW</t>
  </si>
  <si>
    <t>MM</t>
  </si>
  <si>
    <t>ID</t>
  </si>
  <si>
    <t>SA</t>
  </si>
  <si>
    <t>GQ</t>
  </si>
  <si>
    <t>BB</t>
  </si>
  <si>
    <t>BQ</t>
  </si>
  <si>
    <t>VG</t>
  </si>
  <si>
    <t>AI</t>
  </si>
  <si>
    <t>CA</t>
  </si>
  <si>
    <t>GF</t>
  </si>
  <si>
    <t>DO</t>
  </si>
  <si>
    <t>PR</t>
  </si>
  <si>
    <t>GD</t>
  </si>
  <si>
    <t>BJ</t>
  </si>
  <si>
    <t>TG</t>
  </si>
  <si>
    <t>FQ</t>
  </si>
  <si>
    <t>CV</t>
  </si>
  <si>
    <t>CF</t>
  </si>
  <si>
    <t>CD</t>
  </si>
  <si>
    <t>LY</t>
  </si>
  <si>
    <t>TZ</t>
  </si>
  <si>
    <t>CG</t>
  </si>
  <si>
    <t>AG</t>
  </si>
  <si>
    <t>DM</t>
  </si>
  <si>
    <t>BS</t>
  </si>
  <si>
    <t>GP</t>
  </si>
  <si>
    <t>MQ</t>
  </si>
  <si>
    <t>BZ</t>
  </si>
  <si>
    <t>SX</t>
  </si>
  <si>
    <t>MF</t>
  </si>
  <si>
    <t>SR</t>
  </si>
  <si>
    <t>KN</t>
  </si>
  <si>
    <t>BI</t>
  </si>
  <si>
    <t>GA</t>
  </si>
  <si>
    <t>CM</t>
  </si>
  <si>
    <t>RW</t>
  </si>
  <si>
    <t>SS</t>
  </si>
  <si>
    <t>NE</t>
  </si>
  <si>
    <t>OM</t>
  </si>
  <si>
    <t>VI</t>
  </si>
  <si>
    <t>MS</t>
  </si>
  <si>
    <t>LC</t>
  </si>
  <si>
    <t>AW</t>
  </si>
  <si>
    <t>BF</t>
  </si>
  <si>
    <t>SD</t>
  </si>
  <si>
    <t>TC</t>
  </si>
  <si>
    <t>VC</t>
  </si>
  <si>
    <t>NC</t>
  </si>
  <si>
    <t>BL</t>
  </si>
  <si>
    <t>WIT</t>
  </si>
  <si>
    <t>Year</t>
  </si>
  <si>
    <t>Month</t>
  </si>
  <si>
    <t>Day</t>
  </si>
  <si>
    <t>Team 1</t>
  </si>
  <si>
    <t>Team 2</t>
  </si>
  <si>
    <t>Goals 1</t>
  </si>
  <si>
    <t>Goals 2</t>
  </si>
  <si>
    <t>Tournament</t>
  </si>
  <si>
    <t>Location</t>
  </si>
  <si>
    <t>Team 1 Change</t>
  </si>
  <si>
    <t>Team 1 New Rating</t>
  </si>
  <si>
    <t>Team 2 New Rating</t>
  </si>
  <si>
    <t>AC</t>
  </si>
  <si>
    <t>CCH</t>
  </si>
  <si>
    <t>OC</t>
  </si>
  <si>
    <t>CC</t>
  </si>
  <si>
    <t>CFC</t>
  </si>
  <si>
    <t>WQO</t>
  </si>
  <si>
    <t>WOQ</t>
  </si>
  <si>
    <t>LB</t>
  </si>
  <si>
    <t>CAQ</t>
  </si>
  <si>
    <t>CCQ</t>
  </si>
  <si>
    <t>NQC</t>
  </si>
  <si>
    <t>CRC</t>
  </si>
  <si>
    <t>FBQ</t>
  </si>
  <si>
    <t>GLF</t>
  </si>
  <si>
    <t>SEA</t>
  </si>
  <si>
    <t>SEQ</t>
  </si>
  <si>
    <t>ECA</t>
  </si>
  <si>
    <t>SFF</t>
  </si>
  <si>
    <t>EAH</t>
  </si>
  <si>
    <t>EAQ</t>
  </si>
  <si>
    <t>ASC</t>
  </si>
  <si>
    <t>PG</t>
  </si>
  <si>
    <t>PMG</t>
  </si>
  <si>
    <t>BC</t>
  </si>
  <si>
    <t>IOG</t>
  </si>
  <si>
    <t>BLC</t>
  </si>
  <si>
    <t>E</t>
  </si>
  <si>
    <t>CE</t>
  </si>
  <si>
    <t>WE</t>
  </si>
  <si>
    <t>South Africa</t>
  </si>
  <si>
    <t>WF</t>
  </si>
  <si>
    <t>AS</t>
  </si>
  <si>
    <t>CS</t>
  </si>
  <si>
    <t>WS</t>
  </si>
  <si>
    <t>MI</t>
  </si>
  <si>
    <t>C</t>
  </si>
  <si>
    <t>Weight</t>
  </si>
  <si>
    <t>Team 1 Original Rating</t>
  </si>
  <si>
    <t>Difference</t>
  </si>
  <si>
    <t>KG</t>
  </si>
  <si>
    <t>PS</t>
  </si>
  <si>
    <t>BH</t>
  </si>
  <si>
    <t>SZ</t>
  </si>
  <si>
    <t>YE</t>
  </si>
  <si>
    <t>MV</t>
  </si>
  <si>
    <t>MK</t>
  </si>
  <si>
    <t>HK</t>
  </si>
  <si>
    <t>NZ</t>
  </si>
  <si>
    <t>TD</t>
  </si>
  <si>
    <t>ET</t>
  </si>
  <si>
    <t>TM</t>
  </si>
  <si>
    <t>DJ</t>
  </si>
  <si>
    <t>ST</t>
  </si>
  <si>
    <t>SL</t>
  </si>
  <si>
    <t>YT</t>
  </si>
  <si>
    <t>RE</t>
  </si>
  <si>
    <t>TO</t>
  </si>
  <si>
    <t>CK</t>
  </si>
  <si>
    <t>SO</t>
  </si>
  <si>
    <t>ER</t>
  </si>
  <si>
    <t>ZN</t>
  </si>
  <si>
    <t>MC</t>
  </si>
  <si>
    <t>MP</t>
  </si>
  <si>
    <t>TV</t>
  </si>
  <si>
    <t>W</t>
  </si>
  <si>
    <t>Kadj</t>
  </si>
  <si>
    <t>Weight Estimate</t>
  </si>
  <si>
    <t>Draw</t>
  </si>
  <si>
    <t>Class</t>
  </si>
  <si>
    <t>Rank 1</t>
  </si>
  <si>
    <t>Rank 2</t>
  </si>
  <si>
    <t>Rating 1</t>
  </si>
  <si>
    <t>Rating 2</t>
  </si>
  <si>
    <t>R1</t>
  </si>
  <si>
    <t>R2</t>
  </si>
  <si>
    <t>DN</t>
  </si>
  <si>
    <t>Aden</t>
  </si>
  <si>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</si>
  <si>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</si>
  <si>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</si>
  <si>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</si>
  <si>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</si>
  <si>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</si>
  <si>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</si>
  <si>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</si>
  <si>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</si>
  <si>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</si>
  <si>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</si>
  <si>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</si>
  <si>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AH</t>
  </si>
  <si>
    <t>Austria-Hungary</t>
  </si>
  <si>
    <t>Azerbaijan</t>
  </si>
  <si>
    <t>Bahamas</t>
  </si>
  <si>
    <t>BS_loc</t>
  </si>
  <si>
    <t>in the Bahamas</t>
  </si>
  <si>
    <t>Bahrain</t>
  </si>
  <si>
    <t>Bangladesh</t>
  </si>
  <si>
    <t>Barbados</t>
  </si>
  <si>
    <t>Belarus</t>
  </si>
  <si>
    <t>Belgian Congo</t>
  </si>
  <si>
    <t>Belgium</t>
  </si>
  <si>
    <t>Belize</t>
  </si>
  <si>
    <t>Benin</t>
  </si>
  <si>
    <t>Bermuda</t>
  </si>
  <si>
    <t>Bhutan</t>
  </si>
  <si>
    <t>HA</t>
  </si>
  <si>
    <t>Bohemia</t>
  </si>
  <si>
    <t>EM</t>
  </si>
  <si>
    <t>Bohemia and Moravia</t>
  </si>
  <si>
    <t>Bolivia</t>
  </si>
  <si>
    <t>Bonaire</t>
  </si>
  <si>
    <t>Bosnia and Herzegovina</t>
  </si>
  <si>
    <t>Botswana</t>
  </si>
  <si>
    <t>British Virgin Islands</t>
  </si>
  <si>
    <t>VG_loc</t>
  </si>
  <si>
    <t>in the British Virgin Islands</t>
  </si>
  <si>
    <t>BX</t>
  </si>
  <si>
    <t>British Honduras</t>
  </si>
  <si>
    <t>RI</t>
  </si>
  <si>
    <t>British India</t>
  </si>
  <si>
    <t>RG</t>
  </si>
  <si>
    <t>British Guiana</t>
  </si>
  <si>
    <t>Brazil</t>
  </si>
  <si>
    <t>Brunei</t>
  </si>
  <si>
    <t>Bulgaria</t>
  </si>
  <si>
    <t>Burkina Faso</t>
  </si>
  <si>
    <t>BU</t>
  </si>
  <si>
    <t>Burma</t>
  </si>
  <si>
    <t>Burundi</t>
  </si>
  <si>
    <t>Cambodia</t>
  </si>
  <si>
    <t>Cameroon</t>
  </si>
  <si>
    <t>Canada</t>
  </si>
  <si>
    <t>Cape Verde</t>
  </si>
  <si>
    <t>Cayman Islands</t>
  </si>
  <si>
    <t>KY_loc</t>
  </si>
  <si>
    <t>in the Cayman Islands</t>
  </si>
  <si>
    <t>Ceylon</t>
  </si>
  <si>
    <t>Chad</t>
  </si>
  <si>
    <t>HG</t>
  </si>
  <si>
    <t>Chagos Islands</t>
  </si>
  <si>
    <t>Chile</t>
  </si>
  <si>
    <t>China</t>
  </si>
  <si>
    <t>DS</t>
  </si>
  <si>
    <t>Commonwealth of Independent States</t>
  </si>
  <si>
    <t>DS_loc</t>
  </si>
  <si>
    <t>in the Commonwealth of Independent States</t>
  </si>
  <si>
    <t>Central African Republic</t>
  </si>
  <si>
    <t>Colombia</t>
  </si>
  <si>
    <t>Comoros</t>
  </si>
  <si>
    <t>KM_loc</t>
  </si>
  <si>
    <t>in the Comoros</t>
  </si>
  <si>
    <t>Congo</t>
  </si>
  <si>
    <t>CJ</t>
  </si>
  <si>
    <t>Congo-Leopoldville</t>
  </si>
  <si>
    <t>CQ</t>
  </si>
  <si>
    <t>Congo-Kinshasa</t>
  </si>
  <si>
    <t>Cook Islands</t>
  </si>
  <si>
    <t>CK_loc</t>
  </si>
  <si>
    <t>in the Cook Islands</t>
  </si>
  <si>
    <t>Costa Rica</t>
  </si>
  <si>
    <t>Croatia</t>
  </si>
  <si>
    <t>Cuba</t>
  </si>
  <si>
    <t>Cyprus</t>
  </si>
  <si>
    <t>Czechia</t>
  </si>
  <si>
    <t>Czechoslovakia</t>
  </si>
  <si>
    <t>DH</t>
  </si>
  <si>
    <t>Dahomey</t>
  </si>
  <si>
    <t>Denmark</t>
  </si>
  <si>
    <t>Djibouti</t>
  </si>
  <si>
    <t>Dominica</t>
  </si>
  <si>
    <t>Dominican Republic</t>
  </si>
  <si>
    <t>DO_loc</t>
  </si>
  <si>
    <t>in the Dominican Republic</t>
  </si>
  <si>
    <t>Democratic Republic of Congo</t>
  </si>
  <si>
    <t>CD_loc</t>
  </si>
  <si>
    <t>in the Democratic Republic of the Congo</t>
  </si>
  <si>
    <t>DI</t>
  </si>
  <si>
    <t>Dutch East Indies</t>
  </si>
  <si>
    <t>DU</t>
  </si>
  <si>
    <t>Dutch Guiana</t>
  </si>
  <si>
    <t>DD</t>
  </si>
  <si>
    <t>East Germany</t>
  </si>
  <si>
    <t>East Timor</t>
  </si>
  <si>
    <t>Eastern Samoa</t>
  </si>
  <si>
    <t>Ecuador</t>
  </si>
  <si>
    <t>Egypt</t>
  </si>
  <si>
    <t>El Salvador</t>
  </si>
  <si>
    <t>England</t>
  </si>
  <si>
    <t>Equatorial Guinea</t>
  </si>
  <si>
    <t>Eritrea</t>
  </si>
  <si>
    <t>Estonia</t>
  </si>
  <si>
    <t>Ethiopia</t>
  </si>
  <si>
    <t>Faroe Islands</t>
  </si>
  <si>
    <t>FO_loc</t>
  </si>
  <si>
    <t>in the Faroe Islands</t>
  </si>
  <si>
    <t>Fiji</t>
  </si>
  <si>
    <t>Finland</t>
  </si>
  <si>
    <t>France</t>
  </si>
  <si>
    <t>FC</t>
  </si>
  <si>
    <t>French Congo</t>
  </si>
  <si>
    <t>FD</t>
  </si>
  <si>
    <t>French Dahomey</t>
  </si>
  <si>
    <t>FS</t>
  </si>
  <si>
    <t>French Somaliland</t>
  </si>
  <si>
    <t>FN</t>
  </si>
  <si>
    <t>French Sudan</t>
  </si>
  <si>
    <t>French Togoland</t>
  </si>
  <si>
    <t>French Guiana</t>
  </si>
  <si>
    <t>FM</t>
  </si>
  <si>
    <t>Federated States of Micronesia</t>
  </si>
  <si>
    <t>FM_loc</t>
  </si>
  <si>
    <t>in the Federated States of Micronesia</t>
  </si>
  <si>
    <t>Gabon</t>
  </si>
  <si>
    <t>Gambia</t>
  </si>
  <si>
    <t>GM_loc</t>
  </si>
  <si>
    <t>in The Gambia</t>
  </si>
  <si>
    <t>Georgia</t>
  </si>
  <si>
    <t>Germany</t>
  </si>
  <si>
    <t>Ghana</t>
  </si>
  <si>
    <t>Gibraltar</t>
  </si>
  <si>
    <t>GC</t>
  </si>
  <si>
    <t>Gold Coast</t>
  </si>
  <si>
    <t>GB</t>
  </si>
  <si>
    <t>Great Britain</t>
  </si>
  <si>
    <t>Greece</t>
  </si>
  <si>
    <t>GL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</si>
  <si>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</si>
  <si>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</si>
  <si>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</si>
  <si>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</si>
  <si>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</si>
  <si>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</si>
  <si>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</si>
  <si>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</si>
  <si>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</si>
  <si>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</si>
  <si>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</si>
  <si>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</si>
  <si>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</si>
  <si>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</si>
  <si>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</si>
  <si>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</si>
  <si>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</si>
  <si>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</si>
  <si>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</si>
  <si>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</si>
  <si>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</si>
  <si>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</si>
  <si>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</si>
  <si>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</si>
  <si>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</si>
  <si>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</si>
  <si>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KU</t>
  </si>
  <si>
    <t>Khmer Republic</t>
  </si>
  <si>
    <t>KI</t>
  </si>
  <si>
    <t>Kiribati</t>
  </si>
  <si>
    <t>Kosovo</t>
  </si>
  <si>
    <t>KD</t>
  </si>
  <si>
    <t>Kurdistan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</si>
  <si>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</si>
  <si>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</si>
  <si>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</si>
  <si>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</si>
  <si>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</si>
  <si>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</si>
  <si>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</si>
  <si>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</si>
  <si>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</si>
  <si>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</si>
  <si>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</si>
  <si>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</si>
  <si>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</si>
  <si>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</si>
  <si>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</si>
  <si>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AY</t>
  </si>
  <si>
    <t>Malaya</t>
  </si>
  <si>
    <t>Malaysia</t>
  </si>
  <si>
    <t>Maldives</t>
  </si>
  <si>
    <t>MV_loc</t>
  </si>
  <si>
    <t>in the Maldives</t>
  </si>
  <si>
    <t>Mali</t>
  </si>
  <si>
    <t>Mali Federation</t>
  </si>
  <si>
    <t>MI_loc</t>
  </si>
  <si>
    <t>in the Mali Federation</t>
  </si>
  <si>
    <t>Malta</t>
  </si>
  <si>
    <t>Martinique</t>
  </si>
  <si>
    <t>Mauritania</t>
  </si>
  <si>
    <t>Mauritius</t>
  </si>
  <si>
    <t>Mayotte</t>
  </si>
  <si>
    <t>Mexico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</si>
  <si>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</si>
  <si>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</si>
  <si>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</si>
  <si>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</si>
  <si>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</si>
  <si>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</si>
  <si>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</si>
  <si>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</si>
  <si>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</si>
  <si>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Nepal</t>
  </si>
  <si>
    <t>Netherlands</t>
  </si>
  <si>
    <t>NL_loc</t>
  </si>
  <si>
    <t>in the Netherlands</t>
  </si>
  <si>
    <t>New Caledonia</t>
  </si>
  <si>
    <t>NH</t>
  </si>
  <si>
    <t>New Hebrides</t>
  </si>
  <si>
    <t>New Zealand</t>
  </si>
  <si>
    <t>Nicaragua</t>
  </si>
  <si>
    <t>Niger</t>
  </si>
  <si>
    <t>Nigeria</t>
  </si>
  <si>
    <t>NU</t>
  </si>
  <si>
    <t>Niue</t>
  </si>
  <si>
    <t>North Korea</t>
  </si>
  <si>
    <t>North Macedonia</t>
  </si>
  <si>
    <t>NV</t>
  </si>
  <si>
    <t>North Vietnam</t>
  </si>
  <si>
    <t>NY</t>
  </si>
  <si>
    <t>North Yemen</t>
  </si>
  <si>
    <t>NS</t>
  </si>
  <si>
    <t>Northern Cyprus</t>
  </si>
  <si>
    <t>ND</t>
  </si>
  <si>
    <t>Northern Rhodesia</t>
  </si>
  <si>
    <t>Norway</t>
  </si>
  <si>
    <t>AN</t>
  </si>
  <si>
    <t>Netherlands Antilles</t>
  </si>
  <si>
    <t>AN_loc</t>
  </si>
  <si>
    <t>in the Netherlands Antilles</t>
  </si>
  <si>
    <t>Northern Ireland</t>
  </si>
  <si>
    <t>NN</t>
  </si>
  <si>
    <t>Nyasaland</t>
  </si>
  <si>
    <t>Northern Mariana Islands</t>
  </si>
  <si>
    <t>MP_loc</t>
  </si>
  <si>
    <t>in the Northern Mariana Islands</t>
  </si>
  <si>
    <t>Oman</t>
  </si>
  <si>
    <t>Pakistan</t>
  </si>
  <si>
    <t>PW</t>
  </si>
  <si>
    <t>Palau</t>
  </si>
  <si>
    <t>Palestine</t>
  </si>
  <si>
    <t>Panama</t>
  </si>
  <si>
    <t>Papua New Guinea</t>
  </si>
  <si>
    <t>Paraguay</t>
  </si>
  <si>
    <t>Peru</t>
  </si>
  <si>
    <t>Philippines</t>
  </si>
  <si>
    <t>PH_loc</t>
  </si>
  <si>
    <t>in the Philippines</t>
  </si>
  <si>
    <t>Poland</t>
  </si>
  <si>
    <t>Portugal</t>
  </si>
  <si>
    <t>PU</t>
  </si>
  <si>
    <t>Portuguese Guinea</t>
  </si>
  <si>
    <t>Puerto Rico</t>
  </si>
  <si>
    <t>Qatar</t>
  </si>
  <si>
    <t>RÃ©union</t>
  </si>
  <si>
    <t>RH</t>
  </si>
  <si>
    <t>Rhodesia</t>
  </si>
  <si>
    <t>RB</t>
  </si>
  <si>
    <t>Ruanda-Urundi</t>
  </si>
  <si>
    <t>Romania</t>
  </si>
  <si>
    <t>Russia</t>
  </si>
  <si>
    <t>Rwanda</t>
  </si>
  <si>
    <t>SP</t>
  </si>
  <si>
    <t>Saar</t>
  </si>
  <si>
    <t>Samoa</t>
  </si>
  <si>
    <t>San Marino</t>
  </si>
  <si>
    <t>SÃ£o TomÃ© and PrÃ­ncipe</t>
  </si>
  <si>
    <t>Saudi Arabia</t>
  </si>
  <si>
    <t>Scotland</t>
  </si>
  <si>
    <t>Senegal</t>
  </si>
  <si>
    <t>Serbia</t>
  </si>
  <si>
    <t>RM</t>
  </si>
  <si>
    <t>Serbia and Montenegro</t>
  </si>
  <si>
    <t>Seychelles</t>
  </si>
  <si>
    <t>SC_loc</t>
  </si>
  <si>
    <t>in the Seychelles</t>
  </si>
  <si>
    <t>Sierra Leone</t>
  </si>
  <si>
    <t>Singapore</t>
  </si>
  <si>
    <t>Slovakia</t>
  </si>
  <si>
    <t>Slovenia</t>
  </si>
  <si>
    <t>Solomon Islands</t>
  </si>
  <si>
    <t>SB_loc</t>
  </si>
  <si>
    <t>in the Solomon Islands</t>
  </si>
  <si>
    <t>Somalia</t>
  </si>
  <si>
    <t>JS</t>
  </si>
  <si>
    <t>Somaliland</t>
  </si>
  <si>
    <t>South Korea</t>
  </si>
  <si>
    <t>South Sudan</t>
  </si>
  <si>
    <t>RV</t>
  </si>
  <si>
    <t>South Vietnam</t>
  </si>
  <si>
    <t>DY</t>
  </si>
  <si>
    <t>South Yemen</t>
  </si>
  <si>
    <t>ZD</t>
  </si>
  <si>
    <t>Southern Rhodesia</t>
  </si>
  <si>
    <t>Spain</t>
  </si>
  <si>
    <t>Sri Lanka</t>
  </si>
  <si>
    <t>Saint BarthÃ©lemy</t>
  </si>
  <si>
    <t>KT</t>
  </si>
  <si>
    <t>Saint Kitts</t>
  </si>
  <si>
    <t>Saint Kitts and Nevis</t>
  </si>
  <si>
    <t>Saint Lucia</t>
  </si>
  <si>
    <t>Sint Maarten</t>
  </si>
  <si>
    <t>Saint Martin</t>
  </si>
  <si>
    <t>PM</t>
  </si>
  <si>
    <t>Saint Pierre and Miquelon</t>
  </si>
  <si>
    <t>St Pierre/Miquel</t>
  </si>
  <si>
    <t>St Pierre/Miq</t>
  </si>
  <si>
    <t>St Pierre/M</t>
  </si>
  <si>
    <t>Saint Vincent and the Grenadines</t>
  </si>
  <si>
    <t>St Vincent/G</t>
  </si>
  <si>
    <t>Sudan</t>
  </si>
  <si>
    <t>Suriname</t>
  </si>
  <si>
    <t>Swatini</t>
  </si>
  <si>
    <t>Swaziland</t>
  </si>
  <si>
    <t>Sweden</t>
  </si>
  <si>
    <t>Switzerland</t>
  </si>
  <si>
    <t>Syria</t>
  </si>
  <si>
    <t>Tahiti</t>
  </si>
  <si>
    <t>Taiwan</t>
  </si>
  <si>
    <t>Tajikistan</t>
  </si>
  <si>
    <t>TY</t>
  </si>
  <si>
    <t>Tanganyika</t>
  </si>
  <si>
    <t>Tanzania</t>
  </si>
  <si>
    <t>Thailand</t>
  </si>
  <si>
    <t>TE</t>
  </si>
  <si>
    <t>Tibet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</si>
  <si>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</si>
  <si>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</si>
  <si>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</si>
  <si>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</si>
  <si>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</si>
  <si>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</si>
  <si>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</si>
  <si>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</si>
  <si>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United Arab Emirates</t>
  </si>
  <si>
    <t>AE_loc</t>
  </si>
  <si>
    <t>in the United Arab Emirates</t>
  </si>
  <si>
    <t>UH</t>
  </si>
  <si>
    <t>Ubangi-Shari</t>
  </si>
  <si>
    <t>Uganda</t>
  </si>
  <si>
    <t>Ukraine</t>
  </si>
  <si>
    <t>RR</t>
  </si>
  <si>
    <t>United Arab Republic</t>
  </si>
  <si>
    <t>RR_loc</t>
  </si>
  <si>
    <t>in the United Arab Republic</t>
  </si>
  <si>
    <t>UK</t>
  </si>
  <si>
    <t>United Kingdom</t>
  </si>
  <si>
    <t>UK_loc</t>
  </si>
  <si>
    <t>in the United Kingdom</t>
  </si>
  <si>
    <t>UV</t>
  </si>
  <si>
    <t>Upper Volta</t>
  </si>
  <si>
    <t>Uruguay</t>
  </si>
  <si>
    <t>US Virgin Islands</t>
  </si>
  <si>
    <t>VI_loc</t>
  </si>
  <si>
    <t>in the US Virgin Islands</t>
  </si>
  <si>
    <t>in US Virg I</t>
  </si>
  <si>
    <t>United States</t>
  </si>
  <si>
    <t>US_loc</t>
  </si>
  <si>
    <t>in the United States</t>
  </si>
  <si>
    <t>SU</t>
  </si>
  <si>
    <t>Soviet Union</t>
  </si>
  <si>
    <t>SU_loc</t>
  </si>
  <si>
    <t>in the Soviet Union</t>
  </si>
  <si>
    <t>Uzbekistan</t>
  </si>
  <si>
    <t>Vanuatu</t>
  </si>
  <si>
    <t>VA</t>
  </si>
  <si>
    <t>Vatican</t>
  </si>
  <si>
    <t>Venezuela</t>
  </si>
  <si>
    <t>Vietnam</t>
  </si>
  <si>
    <t>Wales</t>
  </si>
  <si>
    <t>Wallis and Futuna</t>
  </si>
  <si>
    <t>WG</t>
  </si>
  <si>
    <t>West Germany</t>
  </si>
  <si>
    <t>EH</t>
  </si>
  <si>
    <t>Western Sahara</t>
  </si>
  <si>
    <t>WM</t>
  </si>
  <si>
    <t>Western Samoa</t>
  </si>
  <si>
    <t>Yemen</t>
  </si>
  <si>
    <t>YU</t>
  </si>
  <si>
    <t>Yugoslavia</t>
  </si>
  <si>
    <t>ZR</t>
  </si>
  <si>
    <t>Zaire</t>
  </si>
  <si>
    <t>Zambia</t>
  </si>
  <si>
    <t>Zanzibar</t>
  </si>
  <si>
    <t>Zimbabwe</t>
  </si>
  <si>
    <t>team</t>
  </si>
  <si>
    <t>code</t>
  </si>
  <si>
    <t>rating</t>
  </si>
  <si>
    <t>group</t>
  </si>
  <si>
    <t>B</t>
  </si>
  <si>
    <t>A</t>
  </si>
  <si>
    <t>H</t>
  </si>
  <si>
    <t>D</t>
  </si>
  <si>
    <t>G</t>
  </si>
  <si>
    <t>I</t>
  </si>
  <si>
    <t>J</t>
  </si>
  <si>
    <t>Group</t>
  </si>
  <si>
    <t>Group A:</t>
  </si>
  <si>
    <t>Group B:</t>
  </si>
  <si>
    <t>Group C:</t>
  </si>
  <si>
    <t>Group D:</t>
  </si>
  <si>
    <t>Group E:</t>
  </si>
  <si>
    <t>Group F:</t>
  </si>
  <si>
    <t>Group G:</t>
  </si>
  <si>
    <t>Group H:</t>
  </si>
  <si>
    <t>Group I:</t>
  </si>
  <si>
    <t>Group J:</t>
  </si>
  <si>
    <t>Qualify From Group</t>
  </si>
  <si>
    <t>Make Playoffs</t>
  </si>
  <si>
    <t>Qualify Thru Playoffs</t>
  </si>
  <si>
    <t>1st</t>
  </si>
  <si>
    <t>2nd</t>
  </si>
  <si>
    <t>3rd*</t>
  </si>
  <si>
    <t>QF</t>
  </si>
  <si>
    <t>SF</t>
  </si>
  <si>
    <t>R16</t>
  </si>
  <si>
    <t>Curaçao</t>
  </si>
  <si>
    <t>Qualify</t>
  </si>
  <si>
    <t>Group A</t>
  </si>
  <si>
    <t>Group B</t>
  </si>
  <si>
    <t>Group C</t>
  </si>
  <si>
    <t>Group D</t>
  </si>
  <si>
    <t>Group E</t>
  </si>
  <si>
    <t>Group F</t>
  </si>
  <si>
    <t>Group G</t>
  </si>
  <si>
    <t>Group H</t>
  </si>
  <si>
    <t>Group I</t>
  </si>
  <si>
    <t>Group J</t>
  </si>
  <si>
    <t>Pre-tournament</t>
  </si>
  <si>
    <t>WC</t>
  </si>
  <si>
    <t>ENA</t>
  </si>
  <si>
    <t>DR Congo</t>
  </si>
  <si>
    <t>2 rounds</t>
  </si>
  <si>
    <t>Pre**</t>
  </si>
  <si>
    <t>Beginning of June**</t>
  </si>
  <si>
    <t>Group stage</t>
  </si>
  <si>
    <t>Round 1</t>
  </si>
  <si>
    <t>Knockouts</t>
  </si>
  <si>
    <t>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</si>
</sst>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theme="1" tint="0.499984740745262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indexed="64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/>
    <xf numFmtId="0" fontId="1" fillId="0" borderId="0" xfId="0" applyFont="1" applyFill="1" applyBorder="1"/>
    <xf numFmtId="0" fontId="0" fillId="0" borderId="0" xfId="0" applyAlignment="1">
      <alignment horizontal="center" vertical="center"/>
    </xf>
    <xf numFmtId="9" fontId="0" fillId="0" borderId="2" xfId="0" applyNumberFormat="1" applyBorder="1"/>
    <xf numFmtId="16" fontId="0" fillId="0" borderId="0" xfId="0" applyNumberFormat="1"/>
    <xf numFmtId="9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0" fillId="0" borderId="4" xfId="0" applyNumberFormat="1" applyBorder="1"/>
    <xf numFmtId="0" fontId="1" fillId="0" borderId="5" xfId="0" applyFont="1" applyBorder="1"/>
    <xf numFmtId="0" fontId="0" fillId="0" borderId="3" xfId="0" applyBorder="1"/>
    <xf numFmtId="0" fontId="3" fillId="0" borderId="3" xfId="0" applyFont="1" applyBorder="1"/>
    <xf numFmtId="0" fontId="1" fillId="0" borderId="6" xfId="0" applyFont="1" applyBorder="1" applyAlignment="1">
      <alignment horizontal="center" vertical="center"/>
    </xf>
    <xf numFmtId="0" fontId="0" fillId="0" borderId="7" xfId="0" applyBorder="1"/>
    <xf numFmtId="9" fontId="0" fillId="0" borderId="8" xfId="0" applyNumberFormat="1" applyBorder="1"/>
    <xf numFmtId="16" fontId="1" fillId="0" borderId="5" xfId="0" applyNumberFormat="1" applyFont="1" applyBorder="1"/>
    <xf numFmtId="0" fontId="1" fillId="0" borderId="5" xfId="0" applyFont="1" applyBorder="1" applyAlignment="1">
      <alignment horizontal="center" vertical="center"/>
    </xf>
    <xf numFmtId="9" fontId="0" fillId="0" borderId="10" xfId="0" applyNumberFormat="1" applyBorder="1"/>
    <xf numFmtId="9" fontId="0" fillId="0" borderId="11" xfId="0" applyNumberFormat="1" applyBorder="1"/>
    <xf numFmtId="9" fontId="0" fillId="0" borderId="12" xfId="0" applyNumberFormat="1" applyBorder="1"/>
    <xf numFmtId="0" fontId="0" fillId="0" borderId="9" xfId="0" applyBorder="1"/>
    <xf numFmtId="0" fontId="0" fillId="0" borderId="14" xfId="0" applyBorder="1"/>
    <xf numFmtId="0" fontId="0" fillId="0" borderId="0" xfId="0" applyFont="1"/>
    <xf numFmtId="0" fontId="2" fillId="0" borderId="13" xfId="0" applyFont="1" applyBorder="1"/>
    <xf numFmtId="0" fontId="0" fillId="0" borderId="9" xfId="0" applyFont="1" applyBorder="1"/>
    <xf numFmtId="0" fontId="0" fillId="0" borderId="14" xfId="0" applyFont="1" applyBorder="1"/>
    <xf numFmtId="0" fontId="0" fillId="0" borderId="3" xfId="0" applyFont="1" applyBorder="1"/>
    <xf numFmtId="9" fontId="0" fillId="0" borderId="10" xfId="0" applyNumberFormat="1" applyFont="1" applyBorder="1"/>
    <xf numFmtId="9" fontId="0" fillId="0" borderId="11" xfId="0" applyNumberFormat="1" applyFont="1" applyBorder="1"/>
    <xf numFmtId="9" fontId="0" fillId="0" borderId="12" xfId="0" applyNumberFormat="1" applyFont="1" applyBorder="1"/>
    <xf numFmtId="9" fontId="0" fillId="0" borderId="4" xfId="0" applyNumberFormat="1" applyFont="1" applyBorder="1"/>
    <xf numFmtId="9" fontId="0" fillId="0" borderId="8" xfId="0" applyNumberFormat="1" applyFont="1" applyBorder="1"/>
    <xf numFmtId="9" fontId="0" fillId="0" borderId="2" xfId="0" applyNumberFormat="1" applyFont="1" applyBorder="1"/>
    <xf numFmtId="0" fontId="2" fillId="0" borderId="16" xfId="0" applyFont="1" applyBorder="1"/>
    <xf numFmtId="0" fontId="0" fillId="0" borderId="15" xfId="0" applyFont="1" applyBorder="1"/>
    <xf numFmtId="9" fontId="0" fillId="0" borderId="17" xfId="0" applyNumberFormat="1" applyFont="1" applyBorder="1"/>
    <xf numFmtId="9" fontId="0" fillId="0" borderId="19" xfId="0" applyNumberFormat="1" applyFont="1" applyBorder="1"/>
    <xf numFmtId="9" fontId="0" fillId="0" borderId="20" xfId="0" applyNumberFormat="1" applyFont="1" applyBorder="1"/>
    <xf numFmtId="9" fontId="0" fillId="0" borderId="21" xfId="0" applyNumberFormat="1" applyFont="1" applyBorder="1"/>
    <xf numFmtId="0" fontId="2" fillId="0" borderId="22" xfId="0" applyFont="1" applyBorder="1"/>
    <xf numFmtId="0" fontId="0" fillId="0" borderId="18" xfId="0" applyFont="1" applyBorder="1"/>
    <xf numFmtId="9" fontId="0" fillId="0" borderId="23" xfId="0" applyNumberFormat="1" applyFont="1" applyBorder="1"/>
    <xf numFmtId="9" fontId="0" fillId="0" borderId="19" xfId="0" applyNumberFormat="1" applyBorder="1"/>
    <xf numFmtId="9" fontId="0" fillId="0" borderId="21" xfId="0" applyNumberFormat="1" applyBorder="1"/>
    <xf numFmtId="9" fontId="0" fillId="0" borderId="20" xfId="0" applyNumberFormat="1" applyBorder="1"/>
    <xf numFmtId="0" fontId="0" fillId="0" borderId="18" xfId="0" applyBorder="1"/>
    <xf numFmtId="0" fontId="0" fillId="0" borderId="2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1"/>
  <sheetViews>
    <sheetView workbookViewId="0">
      <selection activeCell="A15" sqref="A15"/>
    </sheetView>
  </sheetViews>
  <sheetFormatPr defaultRowHeight="15" x14ac:dyDescent="0.25"/>
  <sheetData>
    <row r="1" spans="1:2" x14ac:dyDescent="0.25">
      <c r="A1" t="s">
        <v>293</v>
      </c>
      <c r="B1" t="s">
        <v>294</v>
      </c>
    </row>
    <row r="2" spans="1:2" x14ac:dyDescent="0.25">
      <c r="A2" t="s">
        <v>95</v>
      </c>
      <c r="B2" t="s">
        <v>295</v>
      </c>
    </row>
    <row r="3" spans="1:2" x14ac:dyDescent="0.25">
      <c r="A3" t="s">
        <v>18</v>
      </c>
      <c r="B3" t="s">
        <v>296</v>
      </c>
    </row>
    <row r="4" spans="1:2" x14ac:dyDescent="0.25">
      <c r="A4" t="s">
        <v>147</v>
      </c>
      <c r="B4" t="s">
        <v>297</v>
      </c>
    </row>
    <row r="5" spans="1:2" x14ac:dyDescent="0.25">
      <c r="A5" t="s">
        <v>20</v>
      </c>
      <c r="B5" t="s">
        <v>298</v>
      </c>
    </row>
    <row r="6" spans="1:2" x14ac:dyDescent="0.25">
      <c r="A6" t="s">
        <v>31</v>
      </c>
      <c r="B6" t="s">
        <v>299</v>
      </c>
    </row>
    <row r="7" spans="1:2" x14ac:dyDescent="0.25">
      <c r="A7" t="s">
        <v>163</v>
      </c>
      <c r="B7" t="s">
        <v>300</v>
      </c>
    </row>
    <row r="8" spans="1:2" x14ac:dyDescent="0.25">
      <c r="A8" t="s">
        <v>178</v>
      </c>
      <c r="B8" t="s">
        <v>301</v>
      </c>
    </row>
    <row r="9" spans="1:2" x14ac:dyDescent="0.25">
      <c r="A9" t="s">
        <v>44</v>
      </c>
      <c r="B9" t="s">
        <v>302</v>
      </c>
    </row>
    <row r="10" spans="1:2" x14ac:dyDescent="0.25">
      <c r="A10" t="s">
        <v>0</v>
      </c>
      <c r="B10" t="s">
        <v>303</v>
      </c>
    </row>
    <row r="11" spans="1:2" x14ac:dyDescent="0.25">
      <c r="A11" t="s">
        <v>198</v>
      </c>
      <c r="B11" t="s">
        <v>304</v>
      </c>
    </row>
    <row r="12" spans="1:2" x14ac:dyDescent="0.25">
      <c r="A12" t="s">
        <v>93</v>
      </c>
      <c r="B12" t="s">
        <v>305</v>
      </c>
    </row>
    <row r="13" spans="1:2" x14ac:dyDescent="0.25">
      <c r="A13" t="s">
        <v>48</v>
      </c>
      <c r="B13" t="s">
        <v>306</v>
      </c>
    </row>
    <row r="14" spans="1:2" x14ac:dyDescent="0.25">
      <c r="A14" t="s">
        <v>307</v>
      </c>
      <c r="B14" t="s">
        <v>308</v>
      </c>
    </row>
    <row r="15" spans="1:2" x14ac:dyDescent="0.25">
      <c r="A15" t="s">
        <v>3</v>
      </c>
      <c r="B15" t="s">
        <v>309</v>
      </c>
    </row>
    <row r="16" spans="1:2" x14ac:dyDescent="0.25">
      <c r="A16" t="s">
        <v>180</v>
      </c>
      <c r="B16" t="s">
        <v>310</v>
      </c>
    </row>
    <row r="17" spans="1:2" x14ac:dyDescent="0.25">
      <c r="A17" t="s">
        <v>311</v>
      </c>
      <c r="B17" t="s">
        <v>312</v>
      </c>
    </row>
    <row r="18" spans="1:2" x14ac:dyDescent="0.25">
      <c r="A18" t="s">
        <v>259</v>
      </c>
      <c r="B18" t="s">
        <v>313</v>
      </c>
    </row>
    <row r="19" spans="1:2" x14ac:dyDescent="0.25">
      <c r="A19" t="s">
        <v>112</v>
      </c>
      <c r="B19" t="s">
        <v>314</v>
      </c>
    </row>
    <row r="20" spans="1:2" x14ac:dyDescent="0.25">
      <c r="A20" t="s">
        <v>160</v>
      </c>
      <c r="B20" t="s">
        <v>315</v>
      </c>
    </row>
    <row r="21" spans="1:2" x14ac:dyDescent="0.25">
      <c r="A21" t="s">
        <v>5</v>
      </c>
      <c r="B21" t="s">
        <v>316</v>
      </c>
    </row>
    <row r="22" spans="1:2" x14ac:dyDescent="0.25">
      <c r="A22" t="s">
        <v>241</v>
      </c>
      <c r="B22" t="s">
        <v>317</v>
      </c>
    </row>
    <row r="23" spans="1:2" x14ac:dyDescent="0.25">
      <c r="A23" t="s">
        <v>7</v>
      </c>
      <c r="B23" t="s">
        <v>318</v>
      </c>
    </row>
    <row r="24" spans="1:2" x14ac:dyDescent="0.25">
      <c r="A24" t="s">
        <v>183</v>
      </c>
      <c r="B24" t="s">
        <v>319</v>
      </c>
    </row>
    <row r="25" spans="1:2" x14ac:dyDescent="0.25">
      <c r="A25" t="s">
        <v>169</v>
      </c>
      <c r="B25" t="s">
        <v>320</v>
      </c>
    </row>
    <row r="26" spans="1:2" x14ac:dyDescent="0.25">
      <c r="A26" t="s">
        <v>100</v>
      </c>
      <c r="B26" t="s">
        <v>321</v>
      </c>
    </row>
    <row r="27" spans="1:2" x14ac:dyDescent="0.25">
      <c r="A27" t="s">
        <v>106</v>
      </c>
      <c r="B27" t="s">
        <v>322</v>
      </c>
    </row>
    <row r="28" spans="1:2" x14ac:dyDescent="0.25">
      <c r="A28" t="s">
        <v>323</v>
      </c>
      <c r="B28" t="s">
        <v>324</v>
      </c>
    </row>
    <row r="29" spans="1:2" x14ac:dyDescent="0.25">
      <c r="A29" t="s">
        <v>325</v>
      </c>
      <c r="B29" t="s">
        <v>326</v>
      </c>
    </row>
    <row r="30" spans="1:2" x14ac:dyDescent="0.25">
      <c r="A30" t="s">
        <v>137</v>
      </c>
      <c r="B30" t="s">
        <v>327</v>
      </c>
    </row>
    <row r="31" spans="1:2" x14ac:dyDescent="0.25">
      <c r="A31" t="s">
        <v>161</v>
      </c>
      <c r="B31" t="s">
        <v>328</v>
      </c>
    </row>
    <row r="32" spans="1:2" x14ac:dyDescent="0.25">
      <c r="A32" t="s">
        <v>14</v>
      </c>
      <c r="B32" t="s">
        <v>329</v>
      </c>
    </row>
    <row r="33" spans="1:2" x14ac:dyDescent="0.25">
      <c r="A33" t="s">
        <v>28</v>
      </c>
      <c r="B33" t="s">
        <v>330</v>
      </c>
    </row>
    <row r="34" spans="1:2" x14ac:dyDescent="0.25">
      <c r="A34" t="s">
        <v>162</v>
      </c>
      <c r="B34" t="s">
        <v>331</v>
      </c>
    </row>
    <row r="35" spans="1:2" x14ac:dyDescent="0.25">
      <c r="A35" t="s">
        <v>332</v>
      </c>
      <c r="B35" t="s">
        <v>333</v>
      </c>
    </row>
    <row r="36" spans="1:2" x14ac:dyDescent="0.25">
      <c r="A36" t="s">
        <v>334</v>
      </c>
      <c r="B36" t="s">
        <v>335</v>
      </c>
    </row>
    <row r="37" spans="1:2" x14ac:dyDescent="0.25">
      <c r="A37" t="s">
        <v>336</v>
      </c>
      <c r="B37" t="s">
        <v>337</v>
      </c>
    </row>
    <row r="38" spans="1:2" x14ac:dyDescent="0.25">
      <c r="A38" t="s">
        <v>338</v>
      </c>
      <c r="B38" t="s">
        <v>339</v>
      </c>
    </row>
    <row r="39" spans="1:2" x14ac:dyDescent="0.25">
      <c r="A39" t="s">
        <v>121</v>
      </c>
      <c r="B39" t="s">
        <v>340</v>
      </c>
    </row>
    <row r="40" spans="1:2" x14ac:dyDescent="0.25">
      <c r="A40" t="s">
        <v>116</v>
      </c>
      <c r="B40" t="s">
        <v>341</v>
      </c>
    </row>
    <row r="41" spans="1:2" x14ac:dyDescent="0.25">
      <c r="A41" t="s">
        <v>51</v>
      </c>
      <c r="B41" t="s">
        <v>342</v>
      </c>
    </row>
    <row r="42" spans="1:2" x14ac:dyDescent="0.25">
      <c r="A42" t="s">
        <v>199</v>
      </c>
      <c r="B42" t="s">
        <v>343</v>
      </c>
    </row>
    <row r="43" spans="1:2" x14ac:dyDescent="0.25">
      <c r="A43" t="s">
        <v>344</v>
      </c>
      <c r="B43" t="s">
        <v>345</v>
      </c>
    </row>
    <row r="44" spans="1:2" x14ac:dyDescent="0.25">
      <c r="A44" t="s">
        <v>188</v>
      </c>
      <c r="B44" t="s">
        <v>346</v>
      </c>
    </row>
    <row r="45" spans="1:2" x14ac:dyDescent="0.25">
      <c r="A45" t="s">
        <v>109</v>
      </c>
      <c r="B45" t="s">
        <v>347</v>
      </c>
    </row>
    <row r="46" spans="1:2" x14ac:dyDescent="0.25">
      <c r="A46" t="s">
        <v>190</v>
      </c>
      <c r="B46" t="s">
        <v>348</v>
      </c>
    </row>
    <row r="47" spans="1:2" x14ac:dyDescent="0.25">
      <c r="A47" t="s">
        <v>164</v>
      </c>
      <c r="B47" t="s">
        <v>349</v>
      </c>
    </row>
    <row r="48" spans="1:2" x14ac:dyDescent="0.25">
      <c r="A48" t="s">
        <v>172</v>
      </c>
      <c r="B48" t="s">
        <v>350</v>
      </c>
    </row>
    <row r="49" spans="1:2" x14ac:dyDescent="0.25">
      <c r="A49" t="s">
        <v>139</v>
      </c>
      <c r="B49" t="s">
        <v>351</v>
      </c>
    </row>
    <row r="50" spans="1:2" x14ac:dyDescent="0.25">
      <c r="A50" t="s">
        <v>352</v>
      </c>
      <c r="B50" t="s">
        <v>353</v>
      </c>
    </row>
    <row r="51" spans="1:2" x14ac:dyDescent="0.25">
      <c r="A51" t="s">
        <v>245</v>
      </c>
      <c r="B51" t="s">
        <v>354</v>
      </c>
    </row>
    <row r="52" spans="1:2" x14ac:dyDescent="0.25">
      <c r="A52" t="s">
        <v>266</v>
      </c>
      <c r="B52" t="s">
        <v>355</v>
      </c>
    </row>
    <row r="53" spans="1:2" x14ac:dyDescent="0.25">
      <c r="A53" t="s">
        <v>356</v>
      </c>
      <c r="B53" t="s">
        <v>357</v>
      </c>
    </row>
    <row r="54" spans="1:2" x14ac:dyDescent="0.25">
      <c r="A54" t="s">
        <v>102</v>
      </c>
      <c r="B54" t="s">
        <v>358</v>
      </c>
    </row>
    <row r="55" spans="1:2" x14ac:dyDescent="0.25">
      <c r="A55" t="s">
        <v>77</v>
      </c>
      <c r="B55" t="s">
        <v>359</v>
      </c>
    </row>
    <row r="57" spans="1:2" x14ac:dyDescent="0.25">
      <c r="A57" t="s">
        <v>360</v>
      </c>
      <c r="B57" t="s">
        <v>361</v>
      </c>
    </row>
    <row r="58" spans="1:2" x14ac:dyDescent="0.25">
      <c r="A58" t="s">
        <v>362</v>
      </c>
      <c r="B58" t="s">
        <v>363</v>
      </c>
    </row>
    <row r="59" spans="1:2" x14ac:dyDescent="0.25">
      <c r="A59" t="s">
        <v>173</v>
      </c>
      <c r="B59" t="s">
        <v>364</v>
      </c>
    </row>
    <row r="60" spans="1:2" x14ac:dyDescent="0.25">
      <c r="A60" t="s">
        <v>135</v>
      </c>
      <c r="B60" t="s">
        <v>365</v>
      </c>
    </row>
    <row r="61" spans="1:2" x14ac:dyDescent="0.25">
      <c r="A61" t="s">
        <v>87</v>
      </c>
      <c r="B61" t="s">
        <v>366</v>
      </c>
    </row>
    <row r="62" spans="1:2" x14ac:dyDescent="0.25">
      <c r="A62" t="s">
        <v>367</v>
      </c>
      <c r="B62" t="s">
        <v>368</v>
      </c>
    </row>
    <row r="63" spans="1:2" x14ac:dyDescent="0.25">
      <c r="A63" t="s">
        <v>177</v>
      </c>
      <c r="B63" t="s">
        <v>369</v>
      </c>
    </row>
    <row r="64" spans="1:2" x14ac:dyDescent="0.25">
      <c r="A64" t="s">
        <v>370</v>
      </c>
      <c r="B64" t="s">
        <v>371</v>
      </c>
    </row>
    <row r="65" spans="1:2" x14ac:dyDescent="0.25">
      <c r="A65" t="s">
        <v>372</v>
      </c>
      <c r="B65" t="s">
        <v>373</v>
      </c>
    </row>
    <row r="66" spans="1:2" x14ac:dyDescent="0.25">
      <c r="A66" t="s">
        <v>275</v>
      </c>
      <c r="B66" t="s">
        <v>374</v>
      </c>
    </row>
    <row r="67" spans="1:2" x14ac:dyDescent="0.25">
      <c r="A67" t="s">
        <v>375</v>
      </c>
      <c r="B67" t="s">
        <v>376</v>
      </c>
    </row>
    <row r="68" spans="1:2" x14ac:dyDescent="0.25">
      <c r="A68" t="s">
        <v>129</v>
      </c>
      <c r="B68" t="s">
        <v>377</v>
      </c>
    </row>
    <row r="70" spans="1:2" x14ac:dyDescent="0.25">
      <c r="A70" t="s">
        <v>9</v>
      </c>
      <c r="B70" t="s">
        <v>378</v>
      </c>
    </row>
    <row r="71" spans="1:2" x14ac:dyDescent="0.25">
      <c r="A71" t="s">
        <v>140</v>
      </c>
      <c r="B71" t="s">
        <v>379</v>
      </c>
    </row>
    <row r="72" spans="1:2" x14ac:dyDescent="0.25">
      <c r="A72" t="s">
        <v>35</v>
      </c>
      <c r="B72" t="s">
        <v>731</v>
      </c>
    </row>
    <row r="73" spans="1:2" x14ac:dyDescent="0.25">
      <c r="A73" t="s">
        <v>24</v>
      </c>
      <c r="B73" t="s">
        <v>380</v>
      </c>
    </row>
    <row r="74" spans="1:2" x14ac:dyDescent="0.25">
      <c r="A74" t="s">
        <v>50</v>
      </c>
      <c r="B74" t="s">
        <v>381</v>
      </c>
    </row>
    <row r="75" spans="1:2" x14ac:dyDescent="0.25">
      <c r="A75" t="s">
        <v>250</v>
      </c>
      <c r="B75" t="s">
        <v>382</v>
      </c>
    </row>
    <row r="76" spans="1:2" x14ac:dyDescent="0.25">
      <c r="A76" t="s">
        <v>383</v>
      </c>
      <c r="B76" t="s">
        <v>384</v>
      </c>
    </row>
    <row r="77" spans="1:2" x14ac:dyDescent="0.25">
      <c r="A77" t="s">
        <v>52</v>
      </c>
      <c r="B77" t="s">
        <v>385</v>
      </c>
    </row>
    <row r="78" spans="1:2" x14ac:dyDescent="0.25">
      <c r="A78" t="s">
        <v>269</v>
      </c>
      <c r="B78" t="s">
        <v>386</v>
      </c>
    </row>
    <row r="79" spans="1:2" x14ac:dyDescent="0.25">
      <c r="A79" t="s">
        <v>179</v>
      </c>
      <c r="B79" t="s">
        <v>387</v>
      </c>
    </row>
    <row r="80" spans="1:2" x14ac:dyDescent="0.25">
      <c r="A80" t="s">
        <v>166</v>
      </c>
      <c r="B80" t="s">
        <v>388</v>
      </c>
    </row>
    <row r="81" spans="1:2" x14ac:dyDescent="0.25">
      <c r="A81" t="s">
        <v>389</v>
      </c>
      <c r="B81" t="s">
        <v>390</v>
      </c>
    </row>
    <row r="82" spans="1:2" x14ac:dyDescent="0.25">
      <c r="A82" t="s">
        <v>174</v>
      </c>
      <c r="B82" t="s">
        <v>391</v>
      </c>
    </row>
    <row r="83" spans="1:2" x14ac:dyDescent="0.25">
      <c r="A83" t="s">
        <v>392</v>
      </c>
      <c r="B83" t="s">
        <v>393</v>
      </c>
    </row>
    <row r="84" spans="1:2" x14ac:dyDescent="0.25">
      <c r="A84" t="s">
        <v>394</v>
      </c>
      <c r="B84" t="s">
        <v>395</v>
      </c>
    </row>
    <row r="85" spans="1:2" x14ac:dyDescent="0.25">
      <c r="A85" t="s">
        <v>396</v>
      </c>
      <c r="B85" t="s">
        <v>397</v>
      </c>
    </row>
    <row r="86" spans="1:2" x14ac:dyDescent="0.25">
      <c r="A86" t="s">
        <v>398</v>
      </c>
      <c r="B86" t="s">
        <v>399</v>
      </c>
    </row>
    <row r="87" spans="1:2" x14ac:dyDescent="0.25">
      <c r="A87" t="s">
        <v>75</v>
      </c>
      <c r="B87" t="s">
        <v>400</v>
      </c>
    </row>
    <row r="88" spans="1:2" x14ac:dyDescent="0.25">
      <c r="A88" t="s">
        <v>249</v>
      </c>
      <c r="B88" t="s">
        <v>401</v>
      </c>
    </row>
    <row r="89" spans="1:2" x14ac:dyDescent="0.25">
      <c r="A89" t="s">
        <v>138</v>
      </c>
      <c r="B89" t="s">
        <v>402</v>
      </c>
    </row>
    <row r="90" spans="1:2" x14ac:dyDescent="0.25">
      <c r="A90" t="s">
        <v>151</v>
      </c>
      <c r="B90" t="s">
        <v>403</v>
      </c>
    </row>
    <row r="91" spans="1:2" x14ac:dyDescent="0.25">
      <c r="A91" t="s">
        <v>136</v>
      </c>
      <c r="B91" t="s">
        <v>404</v>
      </c>
    </row>
    <row r="92" spans="1:2" x14ac:dyDescent="0.25">
      <c r="A92" t="s">
        <v>105</v>
      </c>
      <c r="B92" t="s">
        <v>405</v>
      </c>
    </row>
    <row r="93" spans="1:2" x14ac:dyDescent="0.25">
      <c r="A93" t="s">
        <v>159</v>
      </c>
      <c r="B93" t="s">
        <v>406</v>
      </c>
    </row>
    <row r="95" spans="1:2" x14ac:dyDescent="0.25">
      <c r="A95" t="s">
        <v>277</v>
      </c>
      <c r="B95" t="s">
        <v>407</v>
      </c>
    </row>
    <row r="96" spans="1:2" x14ac:dyDescent="0.25">
      <c r="A96" t="s">
        <v>11</v>
      </c>
      <c r="B96" t="s">
        <v>408</v>
      </c>
    </row>
    <row r="97" spans="1:2" x14ac:dyDescent="0.25">
      <c r="A97" t="s">
        <v>267</v>
      </c>
      <c r="B97" t="s">
        <v>409</v>
      </c>
    </row>
    <row r="98" spans="1:2" x14ac:dyDescent="0.25">
      <c r="A98" t="s">
        <v>54</v>
      </c>
      <c r="B98" t="s">
        <v>410</v>
      </c>
    </row>
    <row r="99" spans="1:2" x14ac:dyDescent="0.25">
      <c r="A99" t="s">
        <v>411</v>
      </c>
      <c r="B99" t="s">
        <v>412</v>
      </c>
    </row>
    <row r="100" spans="1:2" x14ac:dyDescent="0.25">
      <c r="A100" t="s">
        <v>79</v>
      </c>
      <c r="B100" t="s">
        <v>413</v>
      </c>
    </row>
    <row r="101" spans="1:2" x14ac:dyDescent="0.25">
      <c r="A101" t="s">
        <v>13</v>
      </c>
      <c r="B101" t="s">
        <v>414</v>
      </c>
    </row>
    <row r="102" spans="1:2" x14ac:dyDescent="0.25">
      <c r="A102" t="s">
        <v>26</v>
      </c>
      <c r="B102" t="s">
        <v>415</v>
      </c>
    </row>
    <row r="103" spans="1:2" x14ac:dyDescent="0.25">
      <c r="A103" t="s">
        <v>416</v>
      </c>
      <c r="B103" t="s">
        <v>417</v>
      </c>
    </row>
    <row r="104" spans="1:2" x14ac:dyDescent="0.25">
      <c r="A104" t="s">
        <v>418</v>
      </c>
      <c r="B104" t="s">
        <v>419</v>
      </c>
    </row>
    <row r="105" spans="1:2" x14ac:dyDescent="0.25">
      <c r="A105" t="s">
        <v>420</v>
      </c>
      <c r="B105" t="s">
        <v>421</v>
      </c>
    </row>
    <row r="106" spans="1:2" x14ac:dyDescent="0.25">
      <c r="A106" t="s">
        <v>422</v>
      </c>
      <c r="B106" t="s">
        <v>423</v>
      </c>
    </row>
    <row r="107" spans="1:2" x14ac:dyDescent="0.25">
      <c r="A107" t="s">
        <v>81</v>
      </c>
      <c r="B107" t="s">
        <v>424</v>
      </c>
    </row>
    <row r="108" spans="1:2" x14ac:dyDescent="0.25">
      <c r="A108" t="s">
        <v>165</v>
      </c>
      <c r="B108" t="s">
        <v>425</v>
      </c>
    </row>
    <row r="109" spans="1:2" x14ac:dyDescent="0.25">
      <c r="A109" t="s">
        <v>426</v>
      </c>
      <c r="B109" t="s">
        <v>427</v>
      </c>
    </row>
    <row r="110" spans="1:2" x14ac:dyDescent="0.25">
      <c r="A110" t="s">
        <v>428</v>
      </c>
      <c r="B110" t="s">
        <v>429</v>
      </c>
    </row>
    <row r="111" spans="1:2" x14ac:dyDescent="0.25">
      <c r="A111" t="s">
        <v>189</v>
      </c>
      <c r="B111" t="s">
        <v>430</v>
      </c>
    </row>
    <row r="112" spans="1:2" x14ac:dyDescent="0.25">
      <c r="A112" t="s">
        <v>83</v>
      </c>
      <c r="B112" t="s">
        <v>431</v>
      </c>
    </row>
    <row r="113" spans="1:2" x14ac:dyDescent="0.25">
      <c r="A113" t="s">
        <v>432</v>
      </c>
      <c r="B113" t="s">
        <v>433</v>
      </c>
    </row>
    <row r="114" spans="1:2" x14ac:dyDescent="0.25">
      <c r="A114" t="s">
        <v>56</v>
      </c>
      <c r="B114" t="s">
        <v>434</v>
      </c>
    </row>
    <row r="115" spans="1:2" x14ac:dyDescent="0.25">
      <c r="A115" t="s">
        <v>6</v>
      </c>
      <c r="B115" t="s">
        <v>435</v>
      </c>
    </row>
    <row r="116" spans="1:2" x14ac:dyDescent="0.25">
      <c r="A116" t="s">
        <v>148</v>
      </c>
      <c r="B116" t="s">
        <v>436</v>
      </c>
    </row>
    <row r="117" spans="1:2" x14ac:dyDescent="0.25">
      <c r="A117" t="s">
        <v>57</v>
      </c>
      <c r="B117" t="s">
        <v>437</v>
      </c>
    </row>
    <row r="118" spans="1:2" x14ac:dyDescent="0.25">
      <c r="A118" t="s">
        <v>438</v>
      </c>
      <c r="B118" t="s">
        <v>439</v>
      </c>
    </row>
    <row r="119" spans="1:2" x14ac:dyDescent="0.25">
      <c r="A119" t="s">
        <v>440</v>
      </c>
      <c r="B119" t="s">
        <v>441</v>
      </c>
    </row>
    <row r="120" spans="1:2" x14ac:dyDescent="0.25">
      <c r="A120" t="s">
        <v>15</v>
      </c>
      <c r="B120" t="s">
        <v>442</v>
      </c>
    </row>
    <row r="121" spans="1:2" x14ac:dyDescent="0.25">
      <c r="A121" t="s">
        <v>443</v>
      </c>
      <c r="B121" t="s">
        <v>444</v>
      </c>
    </row>
    <row r="122" spans="1:2" x14ac:dyDescent="0.25">
      <c r="A122" t="s">
        <v>168</v>
      </c>
      <c r="B122" t="s">
        <v>445</v>
      </c>
    </row>
    <row r="123" spans="1:2" x14ac:dyDescent="0.25">
      <c r="A123" t="s">
        <v>181</v>
      </c>
      <c r="B123" t="s">
        <v>446</v>
      </c>
    </row>
    <row r="124" spans="1:2" x14ac:dyDescent="0.25">
      <c r="A124" t="s">
        <v>107</v>
      </c>
      <c r="B124" t="s">
        <v>447</v>
      </c>
    </row>
    <row r="125" spans="1:2" x14ac:dyDescent="0.25">
      <c r="A125" t="s">
        <v>146</v>
      </c>
      <c r="B125" t="s">
        <v>448</v>
      </c>
    </row>
    <row r="126" spans="1:2" x14ac:dyDescent="0.25">
      <c r="A126" t="s">
        <v>84</v>
      </c>
      <c r="B126" t="s">
        <v>449</v>
      </c>
    </row>
    <row r="127" spans="1:2" x14ac:dyDescent="0.25">
      <c r="A127" t="s">
        <v>32</v>
      </c>
      <c r="B127" t="s">
        <v>450</v>
      </c>
    </row>
    <row r="128" spans="1:2" x14ac:dyDescent="0.25">
      <c r="A128" t="s">
        <v>101</v>
      </c>
      <c r="B128" t="s">
        <v>451</v>
      </c>
    </row>
    <row r="129" spans="1:2" x14ac:dyDescent="0.25">
      <c r="A129" t="s">
        <v>103</v>
      </c>
      <c r="B129" t="s">
        <v>452</v>
      </c>
    </row>
    <row r="130" spans="1:2" x14ac:dyDescent="0.25">
      <c r="A130" t="s">
        <v>127</v>
      </c>
      <c r="B130" t="s">
        <v>453</v>
      </c>
    </row>
    <row r="131" spans="1:2" x14ac:dyDescent="0.25">
      <c r="A131" t="s">
        <v>264</v>
      </c>
      <c r="B131" t="s">
        <v>454</v>
      </c>
    </row>
    <row r="132" spans="1:2" x14ac:dyDescent="0.25">
      <c r="A132" t="s">
        <v>4</v>
      </c>
      <c r="B132" t="s">
        <v>455</v>
      </c>
    </row>
    <row r="133" spans="1:2" x14ac:dyDescent="0.25">
      <c r="A133" t="s">
        <v>17</v>
      </c>
      <c r="B133" t="s">
        <v>456</v>
      </c>
    </row>
    <row r="134" spans="1:2" x14ac:dyDescent="0.25">
      <c r="A134" t="s">
        <v>43</v>
      </c>
      <c r="B134" t="s">
        <v>457</v>
      </c>
    </row>
    <row r="135" spans="1:2" x14ac:dyDescent="0.25">
      <c r="A135" t="s">
        <v>157</v>
      </c>
      <c r="B135" t="s">
        <v>458</v>
      </c>
    </row>
    <row r="136" spans="1:2" x14ac:dyDescent="0.25">
      <c r="A136" t="s">
        <v>117</v>
      </c>
      <c r="B136" t="s">
        <v>459</v>
      </c>
    </row>
    <row r="137" spans="1:2" x14ac:dyDescent="0.25">
      <c r="A137" t="s">
        <v>97</v>
      </c>
      <c r="B137" t="s">
        <v>460</v>
      </c>
    </row>
    <row r="138" spans="1:2" x14ac:dyDescent="0.25">
      <c r="A138" t="s">
        <v>53</v>
      </c>
      <c r="B138" t="s">
        <v>461</v>
      </c>
    </row>
    <row r="139" spans="1:2" x14ac:dyDescent="0.25">
      <c r="A139" t="s">
        <v>59</v>
      </c>
      <c r="B139" t="s">
        <v>462</v>
      </c>
    </row>
    <row r="140" spans="1:2" x14ac:dyDescent="0.25">
      <c r="A140" t="s">
        <v>16</v>
      </c>
      <c r="B140" t="s">
        <v>463</v>
      </c>
    </row>
    <row r="141" spans="1:2" x14ac:dyDescent="0.25">
      <c r="A141" t="s">
        <v>86</v>
      </c>
      <c r="B141" t="s">
        <v>464</v>
      </c>
    </row>
    <row r="142" spans="1:2" x14ac:dyDescent="0.25">
      <c r="A142" t="s">
        <v>130</v>
      </c>
      <c r="B142" t="s">
        <v>465</v>
      </c>
    </row>
    <row r="143" spans="1:2" x14ac:dyDescent="0.25">
      <c r="A143" t="s">
        <v>132</v>
      </c>
      <c r="B143" t="s">
        <v>466</v>
      </c>
    </row>
    <row r="144" spans="1:2" x14ac:dyDescent="0.25">
      <c r="A144" t="s">
        <v>91</v>
      </c>
      <c r="B144" t="s">
        <v>467</v>
      </c>
    </row>
    <row r="145" spans="1:2" x14ac:dyDescent="0.25">
      <c r="A145" t="s">
        <v>8</v>
      </c>
      <c r="B145" t="s">
        <v>468</v>
      </c>
    </row>
    <row r="146" spans="1:2" x14ac:dyDescent="0.25">
      <c r="A146" t="s">
        <v>88</v>
      </c>
      <c r="B146" t="s">
        <v>469</v>
      </c>
    </row>
    <row r="147" spans="1:2" x14ac:dyDescent="0.25">
      <c r="A147" t="s">
        <v>470</v>
      </c>
      <c r="B147" t="s">
        <v>471</v>
      </c>
    </row>
    <row r="148" spans="1:2" x14ac:dyDescent="0.25">
      <c r="A148" t="s">
        <v>472</v>
      </c>
      <c r="B148" t="s">
        <v>473</v>
      </c>
    </row>
    <row r="149" spans="1:2" x14ac:dyDescent="0.25">
      <c r="A149" t="s">
        <v>63</v>
      </c>
      <c r="B149" t="s">
        <v>474</v>
      </c>
    </row>
    <row r="150" spans="1:2" x14ac:dyDescent="0.25">
      <c r="A150" t="s">
        <v>475</v>
      </c>
      <c r="B150" t="s">
        <v>476</v>
      </c>
    </row>
    <row r="151" spans="1:2" x14ac:dyDescent="0.25">
      <c r="A151" t="s">
        <v>155</v>
      </c>
      <c r="B151" t="s">
        <v>477</v>
      </c>
    </row>
    <row r="152" spans="1:2" x14ac:dyDescent="0.25">
      <c r="A152" t="s">
        <v>257</v>
      </c>
      <c r="B152" t="s">
        <v>478</v>
      </c>
    </row>
    <row r="153" spans="1:2" x14ac:dyDescent="0.25">
      <c r="A153" t="s">
        <v>111</v>
      </c>
      <c r="B153" t="s">
        <v>479</v>
      </c>
    </row>
    <row r="154" spans="1:2" x14ac:dyDescent="0.25">
      <c r="A154" t="s">
        <v>58</v>
      </c>
      <c r="B154" t="s">
        <v>480</v>
      </c>
    </row>
    <row r="155" spans="1:2" x14ac:dyDescent="0.25">
      <c r="A155" t="s">
        <v>225</v>
      </c>
      <c r="B155" t="s">
        <v>481</v>
      </c>
    </row>
    <row r="156" spans="1:2" x14ac:dyDescent="0.25">
      <c r="A156" t="s">
        <v>72</v>
      </c>
      <c r="B156" t="s">
        <v>482</v>
      </c>
    </row>
    <row r="157" spans="1:2" x14ac:dyDescent="0.25">
      <c r="A157" t="s">
        <v>150</v>
      </c>
      <c r="B157" t="s">
        <v>483</v>
      </c>
    </row>
    <row r="158" spans="1:2" x14ac:dyDescent="0.25">
      <c r="A158" t="s">
        <v>175</v>
      </c>
      <c r="B158" t="s">
        <v>484</v>
      </c>
    </row>
    <row r="159" spans="1:2" x14ac:dyDescent="0.25">
      <c r="A159" t="s">
        <v>1</v>
      </c>
      <c r="B159" t="s">
        <v>485</v>
      </c>
    </row>
    <row r="160" spans="1:2" x14ac:dyDescent="0.25">
      <c r="A160" t="s">
        <v>60</v>
      </c>
      <c r="B160" t="s">
        <v>486</v>
      </c>
    </row>
    <row r="161" spans="1:2" x14ac:dyDescent="0.25">
      <c r="A161" t="s">
        <v>61</v>
      </c>
      <c r="B161" t="s">
        <v>487</v>
      </c>
    </row>
    <row r="162" spans="1:2" x14ac:dyDescent="0.25">
      <c r="A162" t="s">
        <v>113</v>
      </c>
      <c r="B162" t="s">
        <v>488</v>
      </c>
    </row>
    <row r="163" spans="1:2" x14ac:dyDescent="0.25">
      <c r="A163" t="s">
        <v>263</v>
      </c>
      <c r="B163" t="s">
        <v>489</v>
      </c>
    </row>
    <row r="164" spans="1:2" x14ac:dyDescent="0.25">
      <c r="A164" t="s">
        <v>89</v>
      </c>
      <c r="B164" t="s">
        <v>490</v>
      </c>
    </row>
    <row r="165" spans="1:2" x14ac:dyDescent="0.25">
      <c r="A165" t="s">
        <v>73</v>
      </c>
      <c r="B165" t="s">
        <v>491</v>
      </c>
    </row>
    <row r="166" spans="1:2" x14ac:dyDescent="0.25">
      <c r="A166" t="s">
        <v>492</v>
      </c>
      <c r="B166" t="s">
        <v>493</v>
      </c>
    </row>
    <row r="167" spans="1:2" x14ac:dyDescent="0.25">
      <c r="A167" t="s">
        <v>74</v>
      </c>
      <c r="B167" t="s">
        <v>494</v>
      </c>
    </row>
    <row r="168" spans="1:2" x14ac:dyDescent="0.25">
      <c r="A168" t="s">
        <v>262</v>
      </c>
      <c r="B168" t="s">
        <v>495</v>
      </c>
    </row>
    <row r="169" spans="1:2" x14ac:dyDescent="0.25">
      <c r="A169" t="s">
        <v>496</v>
      </c>
      <c r="B169" t="s">
        <v>497</v>
      </c>
    </row>
    <row r="170" spans="1:2" x14ac:dyDescent="0.25">
      <c r="A170" t="s">
        <v>153</v>
      </c>
      <c r="B170" t="s">
        <v>498</v>
      </c>
    </row>
    <row r="171" spans="1:2" x14ac:dyDescent="0.25">
      <c r="A171" t="s">
        <v>252</v>
      </c>
      <c r="B171" t="s">
        <v>499</v>
      </c>
    </row>
    <row r="172" spans="1:2" x14ac:dyDescent="0.25">
      <c r="A172" t="s">
        <v>500</v>
      </c>
      <c r="B172" t="s">
        <v>501</v>
      </c>
    </row>
    <row r="173" spans="1:2" x14ac:dyDescent="0.25">
      <c r="A173" t="s">
        <v>69</v>
      </c>
      <c r="B173" t="s">
        <v>502</v>
      </c>
    </row>
    <row r="174" spans="1:2" x14ac:dyDescent="0.25">
      <c r="A174" t="s">
        <v>182</v>
      </c>
      <c r="B174" t="s">
        <v>503</v>
      </c>
    </row>
    <row r="175" spans="1:2" x14ac:dyDescent="0.25">
      <c r="A175" t="s">
        <v>149</v>
      </c>
      <c r="B175" t="s">
        <v>504</v>
      </c>
    </row>
    <row r="176" spans="1:2" x14ac:dyDescent="0.25">
      <c r="A176" t="s">
        <v>144</v>
      </c>
      <c r="B176" t="s">
        <v>505</v>
      </c>
    </row>
    <row r="177" spans="1:2" x14ac:dyDescent="0.25">
      <c r="A177" t="s">
        <v>272</v>
      </c>
      <c r="B177" t="s">
        <v>506</v>
      </c>
    </row>
    <row r="178" spans="1:2" x14ac:dyDescent="0.25">
      <c r="A178" t="s">
        <v>123</v>
      </c>
      <c r="B178" t="s">
        <v>507</v>
      </c>
    </row>
    <row r="179" spans="1:2" x14ac:dyDescent="0.25">
      <c r="A179" t="s">
        <v>19</v>
      </c>
      <c r="B179" t="s">
        <v>508</v>
      </c>
    </row>
    <row r="180" spans="1:2" x14ac:dyDescent="0.25">
      <c r="A180" t="s">
        <v>279</v>
      </c>
      <c r="B180" t="s">
        <v>509</v>
      </c>
    </row>
    <row r="181" spans="1:2" x14ac:dyDescent="0.25">
      <c r="A181" t="s">
        <v>115</v>
      </c>
      <c r="B181" t="s">
        <v>510</v>
      </c>
    </row>
    <row r="182" spans="1:2" x14ac:dyDescent="0.25">
      <c r="A182" t="s">
        <v>62</v>
      </c>
      <c r="B182" t="s">
        <v>511</v>
      </c>
    </row>
    <row r="183" spans="1:2" x14ac:dyDescent="0.25">
      <c r="A183" t="s">
        <v>196</v>
      </c>
      <c r="B183" t="s">
        <v>512</v>
      </c>
    </row>
    <row r="184" spans="1:2" x14ac:dyDescent="0.25">
      <c r="A184" t="s">
        <v>85</v>
      </c>
      <c r="B184" t="s">
        <v>513</v>
      </c>
    </row>
    <row r="185" spans="1:2" x14ac:dyDescent="0.25">
      <c r="A185" t="s">
        <v>141</v>
      </c>
      <c r="B185" t="s">
        <v>514</v>
      </c>
    </row>
    <row r="186" spans="1:2" x14ac:dyDescent="0.25">
      <c r="A186" t="s">
        <v>156</v>
      </c>
      <c r="B186" t="s">
        <v>515</v>
      </c>
    </row>
    <row r="187" spans="1:2" x14ac:dyDescent="0.25">
      <c r="A187" t="s">
        <v>142</v>
      </c>
      <c r="B187" t="s">
        <v>516</v>
      </c>
    </row>
    <row r="188" spans="1:2" x14ac:dyDescent="0.25">
      <c r="A188" t="s">
        <v>120</v>
      </c>
      <c r="B188" t="s">
        <v>517</v>
      </c>
    </row>
    <row r="189" spans="1:2" x14ac:dyDescent="0.25">
      <c r="A189" t="s">
        <v>104</v>
      </c>
      <c r="B189" t="s">
        <v>518</v>
      </c>
    </row>
    <row r="190" spans="1:2" x14ac:dyDescent="0.25">
      <c r="A190" t="s">
        <v>519</v>
      </c>
      <c r="B190" t="s">
        <v>520</v>
      </c>
    </row>
    <row r="191" spans="1:2" x14ac:dyDescent="0.25">
      <c r="A191" t="s">
        <v>203</v>
      </c>
      <c r="B191" t="s">
        <v>521</v>
      </c>
    </row>
    <row r="192" spans="1:2" x14ac:dyDescent="0.25">
      <c r="A192" t="s">
        <v>522</v>
      </c>
      <c r="B192" t="s">
        <v>523</v>
      </c>
    </row>
    <row r="193" spans="1:2" x14ac:dyDescent="0.25">
      <c r="A193" t="s">
        <v>265</v>
      </c>
      <c r="B193" t="s">
        <v>524</v>
      </c>
    </row>
    <row r="194" spans="1:2" x14ac:dyDescent="0.25">
      <c r="A194" t="s">
        <v>45</v>
      </c>
      <c r="B194" t="s">
        <v>525</v>
      </c>
    </row>
    <row r="195" spans="1:2" x14ac:dyDescent="0.25">
      <c r="A195" t="s">
        <v>193</v>
      </c>
      <c r="B195" t="s">
        <v>526</v>
      </c>
    </row>
    <row r="196" spans="1:2" x14ac:dyDescent="0.25">
      <c r="A196" t="s">
        <v>39</v>
      </c>
      <c r="B196" t="s">
        <v>527</v>
      </c>
    </row>
    <row r="197" spans="1:2" x14ac:dyDescent="0.25">
      <c r="A197" t="s">
        <v>528</v>
      </c>
      <c r="B197" t="s">
        <v>529</v>
      </c>
    </row>
    <row r="198" spans="1:2" x14ac:dyDescent="0.25">
      <c r="A198" t="s">
        <v>99</v>
      </c>
      <c r="B198" t="s">
        <v>530</v>
      </c>
    </row>
    <row r="199" spans="1:2" x14ac:dyDescent="0.25">
      <c r="A199" t="s">
        <v>64</v>
      </c>
      <c r="B199" t="s">
        <v>531</v>
      </c>
    </row>
    <row r="200" spans="1:2" x14ac:dyDescent="0.25">
      <c r="A200" t="s">
        <v>532</v>
      </c>
      <c r="B200" t="s">
        <v>533</v>
      </c>
    </row>
    <row r="201" spans="1:2" x14ac:dyDescent="0.25">
      <c r="A201" t="s">
        <v>534</v>
      </c>
      <c r="B201" t="s">
        <v>535</v>
      </c>
    </row>
    <row r="202" spans="1:2" x14ac:dyDescent="0.25">
      <c r="A202" t="s">
        <v>536</v>
      </c>
      <c r="B202" t="s">
        <v>537</v>
      </c>
    </row>
    <row r="203" spans="1:2" x14ac:dyDescent="0.25">
      <c r="A203" t="s">
        <v>538</v>
      </c>
      <c r="B203" t="s">
        <v>539</v>
      </c>
    </row>
    <row r="204" spans="1:2" x14ac:dyDescent="0.25">
      <c r="A204" t="s">
        <v>66</v>
      </c>
      <c r="B204" t="s">
        <v>540</v>
      </c>
    </row>
    <row r="205" spans="1:2" x14ac:dyDescent="0.25">
      <c r="A205" t="s">
        <v>541</v>
      </c>
      <c r="B205" t="s">
        <v>542</v>
      </c>
    </row>
    <row r="206" spans="1:2" x14ac:dyDescent="0.25">
      <c r="A206" t="s">
        <v>543</v>
      </c>
      <c r="B206" t="s">
        <v>544</v>
      </c>
    </row>
    <row r="207" spans="1:2" x14ac:dyDescent="0.25">
      <c r="A207" t="s">
        <v>12</v>
      </c>
      <c r="B207" t="s">
        <v>545</v>
      </c>
    </row>
    <row r="208" spans="1:2" x14ac:dyDescent="0.25">
      <c r="A208" t="s">
        <v>546</v>
      </c>
      <c r="B208" t="s">
        <v>547</v>
      </c>
    </row>
    <row r="209" spans="1:2" x14ac:dyDescent="0.25">
      <c r="A209" t="s">
        <v>280</v>
      </c>
      <c r="B209" t="s">
        <v>548</v>
      </c>
    </row>
    <row r="210" spans="1:2" x14ac:dyDescent="0.25">
      <c r="A210" t="s">
        <v>549</v>
      </c>
      <c r="B210" t="s">
        <v>550</v>
      </c>
    </row>
    <row r="211" spans="1:2" x14ac:dyDescent="0.25">
      <c r="A211" t="s">
        <v>194</v>
      </c>
      <c r="B211" t="s">
        <v>551</v>
      </c>
    </row>
    <row r="212" spans="1:2" x14ac:dyDescent="0.25">
      <c r="A212" t="s">
        <v>110</v>
      </c>
      <c r="B212" t="s">
        <v>552</v>
      </c>
    </row>
    <row r="213" spans="1:2" x14ac:dyDescent="0.25">
      <c r="A213" t="s">
        <v>553</v>
      </c>
      <c r="B213" t="s">
        <v>554</v>
      </c>
    </row>
    <row r="214" spans="1:2" x14ac:dyDescent="0.25">
      <c r="A214" t="s">
        <v>258</v>
      </c>
      <c r="B214" t="s">
        <v>555</v>
      </c>
    </row>
    <row r="215" spans="1:2" x14ac:dyDescent="0.25">
      <c r="A215" t="s">
        <v>47</v>
      </c>
      <c r="B215" t="s">
        <v>556</v>
      </c>
    </row>
    <row r="216" spans="1:2" x14ac:dyDescent="0.25">
      <c r="A216" t="s">
        <v>239</v>
      </c>
      <c r="B216" t="s">
        <v>557</v>
      </c>
    </row>
    <row r="217" spans="1:2" x14ac:dyDescent="0.25">
      <c r="A217" t="s">
        <v>126</v>
      </c>
      <c r="B217" t="s">
        <v>558</v>
      </c>
    </row>
    <row r="218" spans="1:2" x14ac:dyDescent="0.25">
      <c r="A218" t="s">
        <v>128</v>
      </c>
      <c r="B218" t="s">
        <v>559</v>
      </c>
    </row>
    <row r="219" spans="1:2" x14ac:dyDescent="0.25">
      <c r="A219" t="s">
        <v>78</v>
      </c>
      <c r="B219" t="s">
        <v>560</v>
      </c>
    </row>
    <row r="220" spans="1:2" x14ac:dyDescent="0.25">
      <c r="A220" t="s">
        <v>561</v>
      </c>
      <c r="B220" t="s">
        <v>562</v>
      </c>
    </row>
    <row r="221" spans="1:2" x14ac:dyDescent="0.25">
      <c r="A221" t="s">
        <v>65</v>
      </c>
      <c r="B221" t="s">
        <v>563</v>
      </c>
    </row>
    <row r="222" spans="1:2" x14ac:dyDescent="0.25">
      <c r="A222" t="s">
        <v>34</v>
      </c>
      <c r="B222" t="s">
        <v>564</v>
      </c>
    </row>
    <row r="223" spans="1:2" x14ac:dyDescent="0.25">
      <c r="A223" t="s">
        <v>565</v>
      </c>
      <c r="B223" t="s">
        <v>566</v>
      </c>
    </row>
    <row r="224" spans="1:2" x14ac:dyDescent="0.25">
      <c r="A224" t="s">
        <v>167</v>
      </c>
      <c r="B224" t="s">
        <v>567</v>
      </c>
    </row>
    <row r="225" spans="1:2" x14ac:dyDescent="0.25">
      <c r="A225" t="s">
        <v>122</v>
      </c>
      <c r="B225" t="s">
        <v>568</v>
      </c>
    </row>
    <row r="226" spans="1:2" x14ac:dyDescent="0.25">
      <c r="A226" t="s">
        <v>273</v>
      </c>
      <c r="B226" t="s">
        <v>569</v>
      </c>
    </row>
    <row r="227" spans="1:2" x14ac:dyDescent="0.25">
      <c r="A227" t="s">
        <v>570</v>
      </c>
      <c r="B227" t="s">
        <v>571</v>
      </c>
    </row>
    <row r="228" spans="1:2" x14ac:dyDescent="0.25">
      <c r="A228" t="s">
        <v>572</v>
      </c>
      <c r="B228" t="s">
        <v>573</v>
      </c>
    </row>
    <row r="229" spans="1:2" x14ac:dyDescent="0.25">
      <c r="A229" t="s">
        <v>67</v>
      </c>
      <c r="B229" t="s">
        <v>574</v>
      </c>
    </row>
    <row r="230" spans="1:2" x14ac:dyDescent="0.25">
      <c r="A230" t="s">
        <v>21</v>
      </c>
      <c r="B230" t="s">
        <v>575</v>
      </c>
    </row>
    <row r="231" spans="1:2" x14ac:dyDescent="0.25">
      <c r="A231" t="s">
        <v>191</v>
      </c>
      <c r="B231" t="s">
        <v>576</v>
      </c>
    </row>
    <row r="232" spans="1:2" x14ac:dyDescent="0.25">
      <c r="A232" t="s">
        <v>577</v>
      </c>
      <c r="B232" t="s">
        <v>578</v>
      </c>
    </row>
    <row r="233" spans="1:2" x14ac:dyDescent="0.25">
      <c r="A233" t="s">
        <v>251</v>
      </c>
      <c r="B233" t="s">
        <v>579</v>
      </c>
    </row>
    <row r="234" spans="1:2" x14ac:dyDescent="0.25">
      <c r="A234" t="s">
        <v>22</v>
      </c>
      <c r="B234" t="s">
        <v>580</v>
      </c>
    </row>
    <row r="235" spans="1:2" x14ac:dyDescent="0.25">
      <c r="A235" t="s">
        <v>270</v>
      </c>
      <c r="B235" t="s">
        <v>581</v>
      </c>
    </row>
    <row r="236" spans="1:2" x14ac:dyDescent="0.25">
      <c r="A236" t="s">
        <v>158</v>
      </c>
      <c r="B236" t="s">
        <v>582</v>
      </c>
    </row>
    <row r="237" spans="1:2" x14ac:dyDescent="0.25">
      <c r="A237" t="s">
        <v>23</v>
      </c>
      <c r="B237" t="s">
        <v>583</v>
      </c>
    </row>
    <row r="238" spans="1:2" x14ac:dyDescent="0.25">
      <c r="A238" t="s">
        <v>152</v>
      </c>
      <c r="B238" t="s">
        <v>584</v>
      </c>
    </row>
    <row r="239" spans="1:2" x14ac:dyDescent="0.25">
      <c r="A239" t="s">
        <v>71</v>
      </c>
      <c r="B239" t="s">
        <v>585</v>
      </c>
    </row>
    <row r="240" spans="1:2" x14ac:dyDescent="0.25">
      <c r="A240" t="s">
        <v>586</v>
      </c>
      <c r="B240" t="s">
        <v>587</v>
      </c>
    </row>
    <row r="241" spans="1:2" x14ac:dyDescent="0.25">
      <c r="A241" t="s">
        <v>143</v>
      </c>
      <c r="B241" t="s">
        <v>588</v>
      </c>
    </row>
    <row r="242" spans="1:2" x14ac:dyDescent="0.25">
      <c r="A242" t="s">
        <v>589</v>
      </c>
      <c r="B242" t="s">
        <v>590</v>
      </c>
    </row>
    <row r="243" spans="1:2" x14ac:dyDescent="0.25">
      <c r="A243" t="s">
        <v>271</v>
      </c>
      <c r="B243" t="s">
        <v>591</v>
      </c>
    </row>
    <row r="244" spans="1:2" x14ac:dyDescent="0.25">
      <c r="A244" t="s">
        <v>41</v>
      </c>
      <c r="B244" t="s">
        <v>592</v>
      </c>
    </row>
    <row r="245" spans="1:2" x14ac:dyDescent="0.25">
      <c r="A245" t="s">
        <v>90</v>
      </c>
      <c r="B245" t="s">
        <v>593</v>
      </c>
    </row>
    <row r="246" spans="1:2" x14ac:dyDescent="0.25">
      <c r="A246" t="s">
        <v>49</v>
      </c>
      <c r="B246" t="s">
        <v>594</v>
      </c>
    </row>
    <row r="247" spans="1:2" x14ac:dyDescent="0.25">
      <c r="A247" t="s">
        <v>42</v>
      </c>
      <c r="B247" t="s">
        <v>595</v>
      </c>
    </row>
    <row r="248" spans="1:2" x14ac:dyDescent="0.25">
      <c r="A248" t="s">
        <v>596</v>
      </c>
      <c r="B248" t="s">
        <v>597</v>
      </c>
    </row>
    <row r="249" spans="1:2" x14ac:dyDescent="0.25">
      <c r="A249" t="s">
        <v>276</v>
      </c>
      <c r="B249" t="s">
        <v>598</v>
      </c>
    </row>
    <row r="250" spans="1:2" x14ac:dyDescent="0.25">
      <c r="A250" t="s">
        <v>599</v>
      </c>
      <c r="B250" t="s">
        <v>600</v>
      </c>
    </row>
    <row r="251" spans="1:2" x14ac:dyDescent="0.25">
      <c r="A251" t="s">
        <v>30</v>
      </c>
      <c r="B251" t="s">
        <v>247</v>
      </c>
    </row>
    <row r="252" spans="1:2" x14ac:dyDescent="0.25">
      <c r="A252" t="s">
        <v>92</v>
      </c>
      <c r="B252" t="s">
        <v>601</v>
      </c>
    </row>
    <row r="253" spans="1:2" x14ac:dyDescent="0.25">
      <c r="A253" t="s">
        <v>192</v>
      </c>
      <c r="B253" t="s">
        <v>602</v>
      </c>
    </row>
    <row r="254" spans="1:2" x14ac:dyDescent="0.25">
      <c r="A254" t="s">
        <v>603</v>
      </c>
      <c r="B254" t="s">
        <v>604</v>
      </c>
    </row>
    <row r="255" spans="1:2" x14ac:dyDescent="0.25">
      <c r="A255" t="s">
        <v>605</v>
      </c>
      <c r="B255" t="s">
        <v>606</v>
      </c>
    </row>
    <row r="256" spans="1:2" x14ac:dyDescent="0.25">
      <c r="A256" t="s">
        <v>607</v>
      </c>
      <c r="B256" t="s">
        <v>608</v>
      </c>
    </row>
    <row r="257" spans="1:2" x14ac:dyDescent="0.25">
      <c r="A257" t="s">
        <v>55</v>
      </c>
      <c r="B257" t="s">
        <v>609</v>
      </c>
    </row>
    <row r="258" spans="1:2" x14ac:dyDescent="0.25">
      <c r="A258" t="s">
        <v>114</v>
      </c>
      <c r="B258" t="s">
        <v>610</v>
      </c>
    </row>
    <row r="259" spans="1:2" x14ac:dyDescent="0.25">
      <c r="A259" t="s">
        <v>204</v>
      </c>
      <c r="B259" t="s">
        <v>611</v>
      </c>
    </row>
    <row r="260" spans="1:2" x14ac:dyDescent="0.25">
      <c r="A260" t="s">
        <v>612</v>
      </c>
      <c r="B260" t="s">
        <v>613</v>
      </c>
    </row>
    <row r="261" spans="1:2" x14ac:dyDescent="0.25">
      <c r="A261" t="s">
        <v>187</v>
      </c>
      <c r="B261" t="s">
        <v>614</v>
      </c>
    </row>
    <row r="262" spans="1:2" x14ac:dyDescent="0.25">
      <c r="A262" t="s">
        <v>197</v>
      </c>
      <c r="B262" t="s">
        <v>615</v>
      </c>
    </row>
    <row r="263" spans="1:2" x14ac:dyDescent="0.25">
      <c r="A263" t="s">
        <v>184</v>
      </c>
      <c r="B263" t="s">
        <v>616</v>
      </c>
    </row>
    <row r="264" spans="1:2" x14ac:dyDescent="0.25">
      <c r="A264" t="s">
        <v>185</v>
      </c>
      <c r="B264" t="s">
        <v>617</v>
      </c>
    </row>
    <row r="265" spans="1:2" x14ac:dyDescent="0.25">
      <c r="A265" t="s">
        <v>618</v>
      </c>
      <c r="B265" t="s">
        <v>619</v>
      </c>
    </row>
    <row r="266" spans="1:2" x14ac:dyDescent="0.25">
      <c r="A266" t="s">
        <v>202</v>
      </c>
      <c r="B266" t="s">
        <v>623</v>
      </c>
    </row>
    <row r="267" spans="1:2" x14ac:dyDescent="0.25">
      <c r="A267" t="s">
        <v>200</v>
      </c>
      <c r="B267" t="s">
        <v>625</v>
      </c>
    </row>
    <row r="268" spans="1:2" x14ac:dyDescent="0.25">
      <c r="A268" t="s">
        <v>186</v>
      </c>
      <c r="B268" t="s">
        <v>626</v>
      </c>
    </row>
    <row r="269" spans="1:2" x14ac:dyDescent="0.25">
      <c r="A269" t="s">
        <v>145</v>
      </c>
      <c r="B269" t="s">
        <v>627</v>
      </c>
    </row>
    <row r="270" spans="1:2" x14ac:dyDescent="0.25">
      <c r="A270" t="s">
        <v>260</v>
      </c>
      <c r="B270" t="s">
        <v>628</v>
      </c>
    </row>
    <row r="271" spans="1:2" x14ac:dyDescent="0.25">
      <c r="A271" t="s">
        <v>68</v>
      </c>
      <c r="B271" t="s">
        <v>629</v>
      </c>
    </row>
    <row r="272" spans="1:2" x14ac:dyDescent="0.25">
      <c r="A272" t="s">
        <v>131</v>
      </c>
      <c r="B272" t="s">
        <v>630</v>
      </c>
    </row>
    <row r="273" spans="1:2" x14ac:dyDescent="0.25">
      <c r="A273" t="s">
        <v>118</v>
      </c>
      <c r="B273" t="s">
        <v>631</v>
      </c>
    </row>
    <row r="274" spans="1:2" x14ac:dyDescent="0.25">
      <c r="A274" t="s">
        <v>80</v>
      </c>
      <c r="B274" t="s">
        <v>632</v>
      </c>
    </row>
    <row r="275" spans="1:2" x14ac:dyDescent="0.25">
      <c r="A275" t="s">
        <v>119</v>
      </c>
      <c r="B275" t="s">
        <v>633</v>
      </c>
    </row>
    <row r="276" spans="1:2" x14ac:dyDescent="0.25">
      <c r="A276" t="s">
        <v>94</v>
      </c>
      <c r="B276" t="s">
        <v>634</v>
      </c>
    </row>
    <row r="277" spans="1:2" x14ac:dyDescent="0.25">
      <c r="A277" t="s">
        <v>635</v>
      </c>
      <c r="B277" t="s">
        <v>636</v>
      </c>
    </row>
    <row r="278" spans="1:2" x14ac:dyDescent="0.25">
      <c r="A278" t="s">
        <v>176</v>
      </c>
      <c r="B278" t="s">
        <v>637</v>
      </c>
    </row>
    <row r="279" spans="1:2" x14ac:dyDescent="0.25">
      <c r="A279" t="s">
        <v>38</v>
      </c>
      <c r="B279" t="s">
        <v>638</v>
      </c>
    </row>
    <row r="280" spans="1:2" x14ac:dyDescent="0.25">
      <c r="A280" t="s">
        <v>639</v>
      </c>
      <c r="B280" t="s">
        <v>640</v>
      </c>
    </row>
    <row r="281" spans="1:2" x14ac:dyDescent="0.25">
      <c r="A281" t="s">
        <v>170</v>
      </c>
      <c r="B281" t="s">
        <v>641</v>
      </c>
    </row>
    <row r="282" spans="1:2" x14ac:dyDescent="0.25">
      <c r="A282" t="s">
        <v>274</v>
      </c>
      <c r="B282" t="s">
        <v>642</v>
      </c>
    </row>
    <row r="283" spans="1:2" x14ac:dyDescent="0.25">
      <c r="A283" t="s">
        <v>133</v>
      </c>
      <c r="B283" t="s">
        <v>643</v>
      </c>
    </row>
    <row r="284" spans="1:2" x14ac:dyDescent="0.25">
      <c r="A284" t="s">
        <v>96</v>
      </c>
      <c r="B284" t="s">
        <v>644</v>
      </c>
    </row>
    <row r="285" spans="1:2" x14ac:dyDescent="0.25">
      <c r="A285" t="s">
        <v>25</v>
      </c>
      <c r="B285" t="s">
        <v>645</v>
      </c>
    </row>
    <row r="286" spans="1:2" x14ac:dyDescent="0.25">
      <c r="A286" t="s">
        <v>268</v>
      </c>
      <c r="B286" t="s">
        <v>646</v>
      </c>
    </row>
    <row r="287" spans="1:2" x14ac:dyDescent="0.25">
      <c r="A287" t="s">
        <v>201</v>
      </c>
      <c r="B287" t="s">
        <v>647</v>
      </c>
    </row>
    <row r="288" spans="1:2" x14ac:dyDescent="0.25">
      <c r="A288" t="s">
        <v>281</v>
      </c>
      <c r="B288" t="s">
        <v>648</v>
      </c>
    </row>
    <row r="289" spans="1:2" x14ac:dyDescent="0.25">
      <c r="A289" t="s">
        <v>154</v>
      </c>
      <c r="B289" t="s">
        <v>649</v>
      </c>
    </row>
    <row r="290" spans="1:2" x14ac:dyDescent="0.25">
      <c r="A290" t="s">
        <v>650</v>
      </c>
      <c r="B290" t="s">
        <v>651</v>
      </c>
    </row>
    <row r="291" spans="1:2" x14ac:dyDescent="0.25">
      <c r="A291" t="s">
        <v>652</v>
      </c>
      <c r="B291" t="s">
        <v>653</v>
      </c>
    </row>
    <row r="292" spans="1:2" x14ac:dyDescent="0.25">
      <c r="A292" t="s">
        <v>134</v>
      </c>
      <c r="B292" t="s">
        <v>654</v>
      </c>
    </row>
    <row r="293" spans="1:2" x14ac:dyDescent="0.25">
      <c r="A293" t="s">
        <v>70</v>
      </c>
      <c r="B293" t="s">
        <v>655</v>
      </c>
    </row>
    <row r="294" spans="1:2" x14ac:dyDescent="0.25">
      <c r="A294" t="s">
        <v>656</v>
      </c>
      <c r="B294" t="s">
        <v>657</v>
      </c>
    </row>
    <row r="295" spans="1:2" x14ac:dyDescent="0.25">
      <c r="A295" t="s">
        <v>658</v>
      </c>
      <c r="B295" t="s">
        <v>659</v>
      </c>
    </row>
    <row r="296" spans="1:2" x14ac:dyDescent="0.25">
      <c r="A296" t="s">
        <v>660</v>
      </c>
      <c r="B296" t="s">
        <v>661</v>
      </c>
    </row>
    <row r="297" spans="1:2" x14ac:dyDescent="0.25">
      <c r="A297" t="s">
        <v>662</v>
      </c>
      <c r="B297" t="s">
        <v>663</v>
      </c>
    </row>
    <row r="298" spans="1:2" x14ac:dyDescent="0.25">
      <c r="A298" t="s">
        <v>664</v>
      </c>
      <c r="B298" t="s">
        <v>665</v>
      </c>
    </row>
    <row r="299" spans="1:2" x14ac:dyDescent="0.25">
      <c r="A299" t="s">
        <v>46</v>
      </c>
      <c r="B299" t="s">
        <v>666</v>
      </c>
    </row>
    <row r="300" spans="1:2" x14ac:dyDescent="0.25">
      <c r="A300" t="s">
        <v>195</v>
      </c>
      <c r="B300" t="s">
        <v>667</v>
      </c>
    </row>
    <row r="301" spans="1:2" x14ac:dyDescent="0.25">
      <c r="A301" t="s">
        <v>668</v>
      </c>
      <c r="B301" t="s">
        <v>669</v>
      </c>
    </row>
    <row r="302" spans="1:2" x14ac:dyDescent="0.25">
      <c r="A302" t="s">
        <v>125</v>
      </c>
      <c r="B302" t="s">
        <v>671</v>
      </c>
    </row>
    <row r="303" spans="1:2" x14ac:dyDescent="0.25">
      <c r="A303" t="s">
        <v>672</v>
      </c>
      <c r="B303" t="s">
        <v>673</v>
      </c>
    </row>
    <row r="304" spans="1:2" x14ac:dyDescent="0.25">
      <c r="A304" t="s">
        <v>674</v>
      </c>
      <c r="B304" t="s">
        <v>675</v>
      </c>
    </row>
    <row r="305" spans="1:2" x14ac:dyDescent="0.25">
      <c r="A305" t="s">
        <v>676</v>
      </c>
      <c r="B305" t="s">
        <v>677</v>
      </c>
    </row>
    <row r="306" spans="1:2" x14ac:dyDescent="0.25">
      <c r="A306" t="s">
        <v>98</v>
      </c>
      <c r="B306" t="s">
        <v>678</v>
      </c>
    </row>
    <row r="307" spans="1:2" x14ac:dyDescent="0.25">
      <c r="A307" t="s">
        <v>82</v>
      </c>
      <c r="B307" t="s">
        <v>679</v>
      </c>
    </row>
    <row r="308" spans="1:2" x14ac:dyDescent="0.25">
      <c r="A308" t="s">
        <v>680</v>
      </c>
      <c r="B308" t="s">
        <v>681</v>
      </c>
    </row>
    <row r="309" spans="1:2" x14ac:dyDescent="0.25">
      <c r="A309" t="s">
        <v>124</v>
      </c>
      <c r="B309" t="s">
        <v>682</v>
      </c>
    </row>
    <row r="310" spans="1:2" x14ac:dyDescent="0.25">
      <c r="A310" t="s">
        <v>36</v>
      </c>
      <c r="B310" t="s">
        <v>683</v>
      </c>
    </row>
    <row r="311" spans="1:2" x14ac:dyDescent="0.25">
      <c r="A311" t="s">
        <v>10</v>
      </c>
      <c r="B311" t="s">
        <v>684</v>
      </c>
    </row>
    <row r="312" spans="1:2" x14ac:dyDescent="0.25">
      <c r="A312" t="s">
        <v>248</v>
      </c>
      <c r="B312" t="s">
        <v>685</v>
      </c>
    </row>
    <row r="313" spans="1:2" x14ac:dyDescent="0.25">
      <c r="A313" t="s">
        <v>686</v>
      </c>
      <c r="B313" t="s">
        <v>687</v>
      </c>
    </row>
    <row r="314" spans="1:2" x14ac:dyDescent="0.25">
      <c r="A314" t="s">
        <v>688</v>
      </c>
      <c r="B314" t="s">
        <v>689</v>
      </c>
    </row>
    <row r="315" spans="1:2" x14ac:dyDescent="0.25">
      <c r="A315" t="s">
        <v>690</v>
      </c>
      <c r="B315" t="s">
        <v>691</v>
      </c>
    </row>
    <row r="316" spans="1:2" x14ac:dyDescent="0.25">
      <c r="A316" t="s">
        <v>261</v>
      </c>
      <c r="B316" t="s">
        <v>692</v>
      </c>
    </row>
    <row r="317" spans="1:2" x14ac:dyDescent="0.25">
      <c r="A317" t="s">
        <v>693</v>
      </c>
      <c r="B317" t="s">
        <v>694</v>
      </c>
    </row>
    <row r="318" spans="1:2" x14ac:dyDescent="0.25">
      <c r="A318" t="s">
        <v>695</v>
      </c>
      <c r="B318" t="s">
        <v>696</v>
      </c>
    </row>
    <row r="319" spans="1:2" x14ac:dyDescent="0.25">
      <c r="A319" t="s">
        <v>27</v>
      </c>
      <c r="B319" t="s">
        <v>697</v>
      </c>
    </row>
    <row r="320" spans="1:2" x14ac:dyDescent="0.25">
      <c r="A320" t="s">
        <v>278</v>
      </c>
      <c r="B320" t="s">
        <v>698</v>
      </c>
    </row>
    <row r="321" spans="1:2" x14ac:dyDescent="0.25">
      <c r="A321" t="s">
        <v>40</v>
      </c>
      <c r="B321" t="s">
        <v>699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/>
  </sheetViews>
  <sheetFormatPr defaultRowHeight="15" x14ac:dyDescent="0.25"/>
  <cols>
    <col min="1" max="1" width="12" bestFit="1" customWidth="1"/>
  </cols>
  <sheetData>
    <row r="1" spans="1:8" x14ac:dyDescent="0.25">
      <c r="B1" s="3" t="s">
        <v>725</v>
      </c>
      <c r="C1" s="3" t="s">
        <v>726</v>
      </c>
      <c r="D1" s="3" t="s">
        <v>730</v>
      </c>
      <c r="E1" s="3" t="s">
        <v>728</v>
      </c>
      <c r="F1" s="3" t="s">
        <v>729</v>
      </c>
      <c r="G1" s="3" t="s">
        <v>33</v>
      </c>
      <c r="H1" s="3" t="s">
        <v>282</v>
      </c>
    </row>
    <row r="2" spans="1:8" x14ac:dyDescent="0.25">
      <c r="A2" t="s">
        <v>712</v>
      </c>
    </row>
    <row r="3" spans="1:8" x14ac:dyDescent="0.25">
      <c r="A3" t="s">
        <v>666</v>
      </c>
      <c r="B3" s="4">
        <v>0.55000000000000004</v>
      </c>
      <c r="C3" s="4">
        <v>0.27</v>
      </c>
      <c r="D3" s="4">
        <v>0.81</v>
      </c>
      <c r="E3" s="4">
        <v>0.34</v>
      </c>
      <c r="F3" s="4">
        <v>0.15</v>
      </c>
      <c r="G3" s="4">
        <v>0.06</v>
      </c>
      <c r="H3" s="4">
        <v>0.02</v>
      </c>
    </row>
    <row r="4" spans="1:8" x14ac:dyDescent="0.25">
      <c r="A4" t="s">
        <v>575</v>
      </c>
      <c r="B4" s="4">
        <v>0.27</v>
      </c>
      <c r="C4" s="4">
        <v>0.35</v>
      </c>
      <c r="D4" s="4">
        <v>0.62</v>
      </c>
      <c r="E4" s="4">
        <v>0.16</v>
      </c>
      <c r="F4" s="4">
        <v>0.05</v>
      </c>
      <c r="G4" s="4">
        <v>0.01</v>
      </c>
      <c r="H4" s="4">
        <v>0</v>
      </c>
    </row>
    <row r="5" spans="1:8" x14ac:dyDescent="0.25">
      <c r="A5" t="s">
        <v>403</v>
      </c>
      <c r="B5" s="4">
        <v>0.11</v>
      </c>
      <c r="C5" s="4">
        <v>0.23</v>
      </c>
      <c r="D5" s="4">
        <v>0.34</v>
      </c>
      <c r="E5" s="4">
        <v>0.06</v>
      </c>
      <c r="F5" s="4">
        <v>0.01</v>
      </c>
      <c r="G5" s="4">
        <v>0</v>
      </c>
      <c r="H5" s="4">
        <v>0</v>
      </c>
    </row>
    <row r="6" spans="1:8" x14ac:dyDescent="0.25">
      <c r="A6" t="s">
        <v>582</v>
      </c>
      <c r="B6" s="4">
        <v>7.0000000000000007E-2</v>
      </c>
      <c r="C6" s="4">
        <v>0.16</v>
      </c>
      <c r="D6" s="4">
        <v>0.23</v>
      </c>
      <c r="E6" s="4">
        <v>0.03</v>
      </c>
      <c r="F6" s="4">
        <v>0.01</v>
      </c>
      <c r="G6" s="4">
        <v>0</v>
      </c>
      <c r="H6" s="4">
        <v>0</v>
      </c>
    </row>
    <row r="8" spans="1:8" x14ac:dyDescent="0.25">
      <c r="A8" t="s">
        <v>713</v>
      </c>
    </row>
    <row r="9" spans="1:8" x14ac:dyDescent="0.25">
      <c r="A9" t="s">
        <v>609</v>
      </c>
      <c r="B9" s="4">
        <v>0.51</v>
      </c>
      <c r="C9" s="4">
        <v>0.28999999999999998</v>
      </c>
      <c r="D9" s="4">
        <v>0.81</v>
      </c>
      <c r="E9" s="4">
        <v>0.65</v>
      </c>
      <c r="F9" s="4">
        <v>0.41</v>
      </c>
      <c r="G9" s="4">
        <v>0.23</v>
      </c>
      <c r="H9" s="4">
        <v>0.12</v>
      </c>
    </row>
    <row r="10" spans="1:8" x14ac:dyDescent="0.25">
      <c r="A10" t="s">
        <v>564</v>
      </c>
      <c r="B10" s="4">
        <v>0.32</v>
      </c>
      <c r="C10" s="4">
        <v>0.35</v>
      </c>
      <c r="D10" s="4">
        <v>0.67</v>
      </c>
      <c r="E10" s="4">
        <v>0.49</v>
      </c>
      <c r="F10" s="4">
        <v>0.27</v>
      </c>
      <c r="G10" s="4">
        <v>0.13</v>
      </c>
      <c r="H10" s="4">
        <v>0.06</v>
      </c>
    </row>
    <row r="11" spans="1:8" x14ac:dyDescent="0.25">
      <c r="A11" t="s">
        <v>459</v>
      </c>
      <c r="B11" s="4">
        <v>0.1</v>
      </c>
      <c r="C11" s="4">
        <v>0.21</v>
      </c>
      <c r="D11" s="4">
        <v>0.31</v>
      </c>
      <c r="E11" s="4">
        <v>0.17</v>
      </c>
      <c r="F11" s="4">
        <v>0.06</v>
      </c>
      <c r="G11" s="4">
        <v>0.02</v>
      </c>
      <c r="H11" s="4">
        <v>0.01</v>
      </c>
    </row>
    <row r="12" spans="1:8" x14ac:dyDescent="0.25">
      <c r="A12" t="s">
        <v>513</v>
      </c>
      <c r="B12" s="4">
        <v>0.06</v>
      </c>
      <c r="C12" s="4">
        <v>0.15</v>
      </c>
      <c r="D12" s="4">
        <v>0.21</v>
      </c>
      <c r="E12" s="4">
        <v>0.1</v>
      </c>
      <c r="F12" s="4">
        <v>0.03</v>
      </c>
      <c r="G12" s="4">
        <v>0.01</v>
      </c>
      <c r="H12" s="4">
        <v>0</v>
      </c>
    </row>
    <row r="14" spans="1:8" x14ac:dyDescent="0.25">
      <c r="A14" t="s">
        <v>714</v>
      </c>
    </row>
    <row r="15" spans="1:8" x14ac:dyDescent="0.25">
      <c r="A15" t="s">
        <v>415</v>
      </c>
      <c r="B15" s="4">
        <v>0.44</v>
      </c>
      <c r="C15" s="4">
        <v>0.28000000000000003</v>
      </c>
      <c r="D15" s="4">
        <v>0.72</v>
      </c>
      <c r="E15" s="4">
        <v>0.47</v>
      </c>
      <c r="F15" s="4">
        <v>0.28000000000000003</v>
      </c>
      <c r="G15" s="4">
        <v>0.13</v>
      </c>
      <c r="H15" s="4">
        <v>7.0000000000000007E-2</v>
      </c>
    </row>
    <row r="16" spans="1:8" x14ac:dyDescent="0.25">
      <c r="A16" t="s">
        <v>559</v>
      </c>
      <c r="B16" s="4">
        <v>0.28999999999999998</v>
      </c>
      <c r="C16" s="4">
        <v>0.31</v>
      </c>
      <c r="D16" s="4">
        <v>0.6</v>
      </c>
      <c r="E16" s="4">
        <v>0.34</v>
      </c>
      <c r="F16" s="4">
        <v>0.17</v>
      </c>
      <c r="G16" s="4">
        <v>7.0000000000000007E-2</v>
      </c>
      <c r="H16" s="4">
        <v>0.03</v>
      </c>
    </row>
    <row r="17" spans="1:8" x14ac:dyDescent="0.25">
      <c r="A17" t="s">
        <v>385</v>
      </c>
      <c r="B17" s="4">
        <v>0.19</v>
      </c>
      <c r="C17" s="4">
        <v>0.26</v>
      </c>
      <c r="D17" s="4">
        <v>0.45</v>
      </c>
      <c r="E17" s="4">
        <v>0.22</v>
      </c>
      <c r="F17" s="4">
        <v>0.1</v>
      </c>
      <c r="G17" s="4">
        <v>0.04</v>
      </c>
      <c r="H17" s="4">
        <v>0.01</v>
      </c>
    </row>
    <row r="18" spans="1:8" x14ac:dyDescent="0.25">
      <c r="A18" t="s">
        <v>305</v>
      </c>
      <c r="B18" s="4">
        <v>0.08</v>
      </c>
      <c r="C18" s="4">
        <v>0.15</v>
      </c>
      <c r="D18" s="4">
        <v>0.23</v>
      </c>
      <c r="E18" s="4">
        <v>0.09</v>
      </c>
      <c r="F18" s="4">
        <v>0.03</v>
      </c>
      <c r="G18" s="4">
        <v>0.01</v>
      </c>
      <c r="H18" s="4">
        <v>0</v>
      </c>
    </row>
    <row r="20" spans="1:8" x14ac:dyDescent="0.25">
      <c r="A20" t="s">
        <v>715</v>
      </c>
    </row>
    <row r="21" spans="1:8" x14ac:dyDescent="0.25">
      <c r="A21" t="s">
        <v>302</v>
      </c>
      <c r="B21" s="4">
        <v>0.54</v>
      </c>
      <c r="C21" s="4">
        <v>0.26</v>
      </c>
      <c r="D21" s="4">
        <v>0.8</v>
      </c>
      <c r="E21" s="4">
        <v>0.47</v>
      </c>
      <c r="F21" s="4">
        <v>0.25</v>
      </c>
      <c r="G21" s="4">
        <v>0.13</v>
      </c>
      <c r="H21" s="4">
        <v>0.06</v>
      </c>
    </row>
    <row r="22" spans="1:8" x14ac:dyDescent="0.25">
      <c r="A22" t="s">
        <v>378</v>
      </c>
      <c r="B22" s="4">
        <v>0.25</v>
      </c>
      <c r="C22" s="4">
        <v>0.33</v>
      </c>
      <c r="D22" s="4">
        <v>0.57999999999999996</v>
      </c>
      <c r="E22" s="4">
        <v>0.24</v>
      </c>
      <c r="F22" s="4">
        <v>0.11</v>
      </c>
      <c r="G22" s="4">
        <v>0.04</v>
      </c>
      <c r="H22" s="4">
        <v>0.01</v>
      </c>
    </row>
    <row r="23" spans="1:8" x14ac:dyDescent="0.25">
      <c r="A23" t="s">
        <v>456</v>
      </c>
      <c r="B23" s="4">
        <v>0.14000000000000001</v>
      </c>
      <c r="C23" s="4">
        <v>0.24</v>
      </c>
      <c r="D23" s="4">
        <v>0.38</v>
      </c>
      <c r="E23" s="4">
        <v>0.12</v>
      </c>
      <c r="F23" s="4">
        <v>0.04</v>
      </c>
      <c r="G23" s="4">
        <v>0.01</v>
      </c>
      <c r="H23" s="4">
        <v>0</v>
      </c>
    </row>
    <row r="24" spans="1:8" x14ac:dyDescent="0.25">
      <c r="A24" t="s">
        <v>527</v>
      </c>
      <c r="B24" s="4">
        <v>7.0000000000000007E-2</v>
      </c>
      <c r="C24" s="4">
        <v>0.17</v>
      </c>
      <c r="D24" s="4">
        <v>0.24</v>
      </c>
      <c r="E24" s="4">
        <v>0.06</v>
      </c>
      <c r="F24" s="4">
        <v>0.02</v>
      </c>
      <c r="G24" s="4">
        <v>0</v>
      </c>
      <c r="H24" s="4">
        <v>0</v>
      </c>
    </row>
    <row r="26" spans="1:8" x14ac:dyDescent="0.25">
      <c r="A26" t="s">
        <v>716</v>
      </c>
    </row>
    <row r="27" spans="1:8" x14ac:dyDescent="0.25">
      <c r="A27" t="s">
        <v>340</v>
      </c>
      <c r="B27" s="4">
        <v>0.71</v>
      </c>
      <c r="C27" s="4">
        <v>0.2</v>
      </c>
      <c r="D27" s="4">
        <v>0.9</v>
      </c>
      <c r="E27" s="4">
        <v>0.69</v>
      </c>
      <c r="F27" s="4">
        <v>0.53</v>
      </c>
      <c r="G27" s="4">
        <v>0.38</v>
      </c>
      <c r="H27" s="4">
        <v>0.25</v>
      </c>
    </row>
    <row r="28" spans="1:8" x14ac:dyDescent="0.25">
      <c r="A28" t="s">
        <v>630</v>
      </c>
      <c r="B28" s="4">
        <v>0.16</v>
      </c>
      <c r="C28" s="4">
        <v>0.39</v>
      </c>
      <c r="D28" s="4">
        <v>0.56000000000000005</v>
      </c>
      <c r="E28" s="4">
        <v>0.23</v>
      </c>
      <c r="F28" s="4">
        <v>0.12</v>
      </c>
      <c r="G28" s="4">
        <v>0.06</v>
      </c>
      <c r="H28" s="4">
        <v>0.02</v>
      </c>
    </row>
    <row r="29" spans="1:8" x14ac:dyDescent="0.25">
      <c r="A29" t="s">
        <v>585</v>
      </c>
      <c r="B29" s="4">
        <v>0.08</v>
      </c>
      <c r="C29" s="4">
        <v>0.23</v>
      </c>
      <c r="D29" s="4">
        <v>0.3</v>
      </c>
      <c r="E29" s="4">
        <v>0.1</v>
      </c>
      <c r="F29" s="4">
        <v>0.04</v>
      </c>
      <c r="G29" s="4">
        <v>0.02</v>
      </c>
      <c r="H29" s="4">
        <v>0.01</v>
      </c>
    </row>
    <row r="30" spans="1:8" x14ac:dyDescent="0.25">
      <c r="A30" t="s">
        <v>377</v>
      </c>
      <c r="B30" s="4">
        <v>0.05</v>
      </c>
      <c r="C30" s="4">
        <v>0.18</v>
      </c>
      <c r="D30" s="4">
        <v>0.24</v>
      </c>
      <c r="E30" s="4">
        <v>0.06</v>
      </c>
      <c r="F30" s="4">
        <v>0.02</v>
      </c>
      <c r="G30" s="4">
        <v>0.01</v>
      </c>
      <c r="H30" s="4">
        <v>0</v>
      </c>
    </row>
    <row r="32" spans="1:8" x14ac:dyDescent="0.25">
      <c r="A32" t="s">
        <v>717</v>
      </c>
    </row>
    <row r="33" spans="1:8" x14ac:dyDescent="0.25">
      <c r="A33" t="s">
        <v>435</v>
      </c>
      <c r="B33" s="4">
        <v>0.66</v>
      </c>
      <c r="C33" s="4">
        <v>0.22</v>
      </c>
      <c r="D33" s="4">
        <v>0.88</v>
      </c>
      <c r="E33" s="4">
        <v>0.57999999999999996</v>
      </c>
      <c r="F33" s="4">
        <v>0.42</v>
      </c>
      <c r="G33" s="4">
        <v>0.26</v>
      </c>
      <c r="H33" s="4">
        <v>0.15</v>
      </c>
    </row>
    <row r="34" spans="1:8" x14ac:dyDescent="0.25">
      <c r="A34" t="s">
        <v>507</v>
      </c>
      <c r="B34" s="4">
        <v>0.17</v>
      </c>
      <c r="C34" s="4">
        <v>0.34</v>
      </c>
      <c r="D34" s="4">
        <v>0.51</v>
      </c>
      <c r="E34" s="4">
        <v>0.17</v>
      </c>
      <c r="F34" s="4">
        <v>0.08</v>
      </c>
      <c r="G34" s="4">
        <v>0.04</v>
      </c>
      <c r="H34" s="4">
        <v>0.01</v>
      </c>
    </row>
    <row r="35" spans="1:8" x14ac:dyDescent="0.25">
      <c r="A35" t="s">
        <v>629</v>
      </c>
      <c r="B35" s="4">
        <v>0.12</v>
      </c>
      <c r="C35" s="4">
        <v>0.26</v>
      </c>
      <c r="D35" s="4">
        <v>0.38</v>
      </c>
      <c r="E35" s="4">
        <v>0.11</v>
      </c>
      <c r="F35" s="4">
        <v>0.04</v>
      </c>
      <c r="G35" s="4">
        <v>0.02</v>
      </c>
      <c r="H35" s="4">
        <v>0.01</v>
      </c>
    </row>
    <row r="36" spans="1:8" x14ac:dyDescent="0.25">
      <c r="A36" t="s">
        <v>601</v>
      </c>
      <c r="B36" s="4">
        <v>0.06</v>
      </c>
      <c r="C36" s="4">
        <v>0.17</v>
      </c>
      <c r="D36" s="4">
        <v>0.23</v>
      </c>
      <c r="E36" s="4">
        <v>0.05</v>
      </c>
      <c r="F36" s="4">
        <v>0.02</v>
      </c>
      <c r="G36" s="4">
        <v>0.01</v>
      </c>
      <c r="H36" s="4">
        <v>0</v>
      </c>
    </row>
    <row r="38" spans="1:8" x14ac:dyDescent="0.25">
      <c r="A38" t="s">
        <v>718</v>
      </c>
    </row>
    <row r="39" spans="1:8" x14ac:dyDescent="0.25">
      <c r="A39" t="s">
        <v>405</v>
      </c>
      <c r="B39" s="4">
        <v>0.46</v>
      </c>
      <c r="C39" s="4">
        <v>0.34</v>
      </c>
      <c r="D39" s="4">
        <v>0.79</v>
      </c>
      <c r="E39" s="4">
        <v>0.51</v>
      </c>
      <c r="F39" s="4">
        <v>0.21</v>
      </c>
      <c r="G39" s="4">
        <v>0.11</v>
      </c>
      <c r="H39" s="4">
        <v>0.05</v>
      </c>
    </row>
    <row r="40" spans="1:8" x14ac:dyDescent="0.25">
      <c r="A40" t="s">
        <v>318</v>
      </c>
      <c r="B40" s="4">
        <v>0.41</v>
      </c>
      <c r="C40" s="4">
        <v>0.36</v>
      </c>
      <c r="D40" s="4">
        <v>0.77</v>
      </c>
      <c r="E40" s="4">
        <v>0.47</v>
      </c>
      <c r="F40" s="4">
        <v>0.18</v>
      </c>
      <c r="G40" s="4">
        <v>0.09</v>
      </c>
      <c r="H40" s="4">
        <v>0.04</v>
      </c>
    </row>
    <row r="41" spans="1:8" x14ac:dyDescent="0.25">
      <c r="A41" t="s">
        <v>556</v>
      </c>
      <c r="B41" s="4">
        <v>7.0000000000000007E-2</v>
      </c>
      <c r="C41" s="4">
        <v>0.15</v>
      </c>
      <c r="D41" s="4">
        <v>0.22</v>
      </c>
      <c r="E41" s="4">
        <v>7.0000000000000007E-2</v>
      </c>
      <c r="F41" s="4">
        <v>0.01</v>
      </c>
      <c r="G41" s="4">
        <v>0</v>
      </c>
      <c r="H41" s="4">
        <v>0</v>
      </c>
    </row>
    <row r="42" spans="1:8" x14ac:dyDescent="0.25">
      <c r="A42" t="s">
        <v>644</v>
      </c>
      <c r="B42" s="4">
        <v>0.06</v>
      </c>
      <c r="C42" s="4">
        <v>0.15</v>
      </c>
      <c r="D42" s="4">
        <v>0.22</v>
      </c>
      <c r="E42" s="4">
        <v>7.0000000000000007E-2</v>
      </c>
      <c r="F42" s="4">
        <v>0.01</v>
      </c>
      <c r="G42" s="4">
        <v>0</v>
      </c>
      <c r="H42" s="4">
        <v>0</v>
      </c>
    </row>
    <row r="44" spans="1:8" x14ac:dyDescent="0.25">
      <c r="A44" t="s">
        <v>719</v>
      </c>
    </row>
    <row r="45" spans="1:8" x14ac:dyDescent="0.25">
      <c r="A45" t="s">
        <v>365</v>
      </c>
      <c r="B45" s="4">
        <v>0.48</v>
      </c>
      <c r="C45" s="4">
        <v>0.28000000000000003</v>
      </c>
      <c r="D45" s="4">
        <v>0.76</v>
      </c>
      <c r="E45" s="4">
        <v>0.42</v>
      </c>
      <c r="F45" s="4">
        <v>0.17</v>
      </c>
      <c r="G45" s="4">
        <v>0.08</v>
      </c>
      <c r="H45" s="4">
        <v>0.04</v>
      </c>
    </row>
    <row r="46" spans="1:8" x14ac:dyDescent="0.25">
      <c r="A46" t="s">
        <v>563</v>
      </c>
      <c r="B46" s="4">
        <v>0.27</v>
      </c>
      <c r="C46" s="4">
        <v>0.31</v>
      </c>
      <c r="D46" s="4">
        <v>0.56999999999999995</v>
      </c>
      <c r="E46" s="4">
        <v>0.24</v>
      </c>
      <c r="F46" s="4">
        <v>0.08</v>
      </c>
      <c r="G46" s="4">
        <v>0.03</v>
      </c>
      <c r="H46" s="4">
        <v>0.01</v>
      </c>
    </row>
    <row r="47" spans="1:8" x14ac:dyDescent="0.25">
      <c r="A47" t="s">
        <v>584</v>
      </c>
      <c r="B47" s="4">
        <v>0.16</v>
      </c>
      <c r="C47" s="4">
        <v>0.24</v>
      </c>
      <c r="D47" s="4">
        <v>0.4</v>
      </c>
      <c r="E47" s="4">
        <v>0.14000000000000001</v>
      </c>
      <c r="F47" s="4">
        <v>0.04</v>
      </c>
      <c r="G47" s="4">
        <v>0.01</v>
      </c>
      <c r="H47" s="4">
        <v>0</v>
      </c>
    </row>
    <row r="48" spans="1:8" x14ac:dyDescent="0.25">
      <c r="A48" t="s">
        <v>466</v>
      </c>
      <c r="B48" s="4">
        <v>0.09</v>
      </c>
      <c r="C48" s="4">
        <v>0.18</v>
      </c>
      <c r="D48" s="4">
        <v>0.27</v>
      </c>
      <c r="E48" s="4">
        <v>7.0000000000000007E-2</v>
      </c>
      <c r="F48" s="4">
        <v>0.01</v>
      </c>
      <c r="G48" s="4">
        <v>0</v>
      </c>
      <c r="H48" s="4">
        <v>0</v>
      </c>
    </row>
  </sheetData>
  <sortState ref="A45:H48">
    <sortCondition descending="1" ref="B45"/>
  </sortState>
  <conditionalFormatting sqref="B3:H6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B9:H12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B15:H18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B21:H24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B27:H30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B33:H36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B39:H42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B45:H48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1"/>
  <sheetViews>
    <sheetView tabSelected="1" zoomScale="90" zoomScaleNormal="90" workbookViewId="0"/>
  </sheetViews>
  <sheetFormatPr defaultRowHeight="15" x14ac:dyDescent="0.25"/>
  <cols>
    <col min="1" max="1" width="16.42578125" bestFit="1" customWidth="1"/>
    <col min="11" max="11" width="16.42578125" bestFit="1" customWidth="1"/>
    <col min="21" max="21" width="16.42578125" bestFit="1" customWidth="1"/>
  </cols>
  <sheetData>
    <row r="1" spans="1:29" x14ac:dyDescent="0.25">
      <c r="A1" s="15" t="s">
        <v>743</v>
      </c>
      <c r="B1" s="7" t="s">
        <v>725</v>
      </c>
      <c r="C1" s="7" t="s">
        <v>726</v>
      </c>
      <c r="D1" s="12" t="s">
        <v>727</v>
      </c>
      <c r="E1" s="7" t="s">
        <v>730</v>
      </c>
      <c r="F1" s="7" t="s">
        <v>728</v>
      </c>
      <c r="G1" s="7" t="s">
        <v>729</v>
      </c>
      <c r="H1" s="7" t="s">
        <v>33</v>
      </c>
      <c r="I1" s="7" t="s">
        <v>282</v>
      </c>
      <c r="K1" s="15" t="s">
        <v>753</v>
      </c>
      <c r="L1" s="7" t="s">
        <v>725</v>
      </c>
      <c r="M1" s="7" t="s">
        <v>726</v>
      </c>
      <c r="N1" s="12" t="s">
        <v>727</v>
      </c>
      <c r="O1" s="7" t="s">
        <v>730</v>
      </c>
      <c r="P1" s="7" t="s">
        <v>728</v>
      </c>
      <c r="Q1" s="7" t="s">
        <v>729</v>
      </c>
      <c r="R1" s="7" t="s">
        <v>33</v>
      </c>
      <c r="S1" s="7" t="s">
        <v>282</v>
      </c>
      <c r="U1" s="15" t="s">
        <v>753</v>
      </c>
      <c r="V1" s="7" t="s">
        <v>725</v>
      </c>
      <c r="W1" s="7" t="s">
        <v>726</v>
      </c>
      <c r="X1" s="12" t="s">
        <v>727</v>
      </c>
      <c r="Y1" s="7" t="s">
        <v>730</v>
      </c>
      <c r="Z1" s="7" t="s">
        <v>728</v>
      </c>
      <c r="AA1" s="7" t="s">
        <v>729</v>
      </c>
      <c r="AB1" s="7" t="s">
        <v>33</v>
      </c>
      <c r="AC1" s="7" t="s">
        <v>282</v>
      </c>
    </row>
    <row r="2" spans="1:29" x14ac:dyDescent="0.25">
      <c r="A2" s="23" t="s">
        <v>712</v>
      </c>
      <c r="B2" s="20"/>
      <c r="C2" s="20"/>
      <c r="D2" s="21"/>
      <c r="E2" s="20"/>
      <c r="F2" s="20"/>
      <c r="G2" s="20"/>
      <c r="H2" s="20"/>
      <c r="I2" s="20"/>
      <c r="K2" s="23" t="s">
        <v>712</v>
      </c>
      <c r="L2" s="20"/>
      <c r="M2" s="20"/>
      <c r="N2" s="21"/>
      <c r="O2" s="20"/>
      <c r="P2" s="20"/>
      <c r="Q2" s="20"/>
      <c r="R2" s="20"/>
      <c r="S2" s="20"/>
      <c r="U2" s="23" t="s">
        <v>712</v>
      </c>
      <c r="V2" s="20"/>
      <c r="W2" s="20"/>
      <c r="X2" s="21"/>
      <c r="Y2" s="20"/>
      <c r="Z2" s="20"/>
      <c r="AA2" s="20"/>
      <c r="AB2" s="20"/>
      <c r="AC2" s="20"/>
    </row>
    <row r="3" spans="1:29" x14ac:dyDescent="0.25">
      <c r="A3" s="10" t="s">
        <v>463</v>
      </c>
      <c r="B3" s="17">
        <v>0.64</v>
      </c>
      <c r="C3" s="19">
        <v>0.23</v>
      </c>
      <c r="D3" s="18">
        <v>0.1</v>
      </c>
      <c r="E3" s="17">
        <v>0.94</v>
      </c>
      <c r="F3" s="19">
        <v>0.61</v>
      </c>
      <c r="G3" s="19">
        <v>0.32</v>
      </c>
      <c r="H3" s="19">
        <v>0.17</v>
      </c>
      <c r="I3" s="19">
        <v>0.09</v>
      </c>
      <c r="K3" s="10" t="s">
        <v>463</v>
      </c>
      <c r="L3" s="17">
        <v>0.49</v>
      </c>
      <c r="M3" s="19">
        <v>0.27</v>
      </c>
      <c r="N3" s="18">
        <v>0.16</v>
      </c>
      <c r="O3" s="17">
        <v>0.88</v>
      </c>
      <c r="P3" s="19">
        <v>0.56000000000000005</v>
      </c>
      <c r="Q3" s="19">
        <v>0.31</v>
      </c>
      <c r="R3" s="19">
        <v>0.16</v>
      </c>
      <c r="S3" s="19">
        <v>0.09</v>
      </c>
      <c r="U3" s="10" t="s">
        <v>463</v>
      </c>
      <c r="V3" s="17">
        <f>B3-L3</f>
        <v>0.15000000000000002</v>
      </c>
      <c r="W3" s="19">
        <f t="shared" ref="W3:AC3" si="0">C3-M3</f>
        <v>-4.0000000000000008E-2</v>
      </c>
      <c r="X3" s="18">
        <f t="shared" si="0"/>
        <v>-0.06</v>
      </c>
      <c r="Y3" s="17">
        <f t="shared" si="0"/>
        <v>5.9999999999999942E-2</v>
      </c>
      <c r="Z3" s="19">
        <f t="shared" si="0"/>
        <v>4.9999999999999933E-2</v>
      </c>
      <c r="AA3" s="19">
        <f t="shared" si="0"/>
        <v>1.0000000000000009E-2</v>
      </c>
      <c r="AB3" s="19">
        <f t="shared" si="0"/>
        <v>1.0000000000000009E-2</v>
      </c>
      <c r="AC3" s="19">
        <f t="shared" si="0"/>
        <v>0</v>
      </c>
    </row>
    <row r="4" spans="1:29" x14ac:dyDescent="0.25">
      <c r="A4" s="10" t="s">
        <v>630</v>
      </c>
      <c r="B4" s="8">
        <v>0.17</v>
      </c>
      <c r="C4" s="4">
        <v>0.32</v>
      </c>
      <c r="D4" s="14">
        <v>0.28999999999999998</v>
      </c>
      <c r="E4" s="8">
        <v>0.68</v>
      </c>
      <c r="F4" s="4">
        <v>0.32</v>
      </c>
      <c r="G4" s="4">
        <v>0.15</v>
      </c>
      <c r="H4" s="4">
        <v>0.06</v>
      </c>
      <c r="I4" s="4">
        <v>0.03</v>
      </c>
      <c r="K4" s="10" t="s">
        <v>630</v>
      </c>
      <c r="L4" s="8">
        <v>0.23</v>
      </c>
      <c r="M4" s="4">
        <v>0.28999999999999998</v>
      </c>
      <c r="N4" s="14">
        <v>0.26</v>
      </c>
      <c r="O4" s="8">
        <v>0.7</v>
      </c>
      <c r="P4" s="4">
        <v>0.34</v>
      </c>
      <c r="Q4" s="4">
        <v>0.16</v>
      </c>
      <c r="R4" s="4">
        <v>7.0000000000000007E-2</v>
      </c>
      <c r="S4" s="4">
        <v>0.03</v>
      </c>
      <c r="U4" s="10" t="s">
        <v>630</v>
      </c>
      <c r="V4" s="8">
        <f t="shared" ref="V4:V6" si="1">B4-L4</f>
        <v>-0.06</v>
      </c>
      <c r="W4" s="4">
        <f t="shared" ref="W4:W6" si="2">C4-M4</f>
        <v>3.0000000000000027E-2</v>
      </c>
      <c r="X4" s="14">
        <f t="shared" ref="X4:X6" si="3">D4-N4</f>
        <v>2.9999999999999971E-2</v>
      </c>
      <c r="Y4" s="8">
        <f t="shared" ref="Y4:Y6" si="4">E4-O4</f>
        <v>-1.9999999999999907E-2</v>
      </c>
      <c r="Z4" s="4">
        <f t="shared" ref="Z4:Z6" si="5">F4-P4</f>
        <v>-2.0000000000000018E-2</v>
      </c>
      <c r="AA4" s="4">
        <f t="shared" ref="AA4:AA6" si="6">G4-Q4</f>
        <v>-1.0000000000000009E-2</v>
      </c>
      <c r="AB4" s="4">
        <f t="shared" ref="AB4:AB6" si="7">H4-R4</f>
        <v>-1.0000000000000009E-2</v>
      </c>
      <c r="AC4" s="4">
        <f t="shared" ref="AC4:AC6" si="8">I4-S4</f>
        <v>0</v>
      </c>
    </row>
    <row r="5" spans="1:29" x14ac:dyDescent="0.25">
      <c r="A5" s="10" t="s">
        <v>684</v>
      </c>
      <c r="B5" s="8">
        <v>0.11</v>
      </c>
      <c r="C5" s="4">
        <v>0.25</v>
      </c>
      <c r="D5" s="14">
        <v>0.3</v>
      </c>
      <c r="E5" s="8">
        <v>0.56000000000000005</v>
      </c>
      <c r="F5" s="4">
        <v>0.22</v>
      </c>
      <c r="G5" s="4">
        <v>0.1</v>
      </c>
      <c r="H5" s="4">
        <v>0.04</v>
      </c>
      <c r="I5" s="4">
        <v>0.01</v>
      </c>
      <c r="K5" s="10" t="s">
        <v>684</v>
      </c>
      <c r="L5" s="8">
        <v>0.16</v>
      </c>
      <c r="M5" s="4">
        <v>0.23</v>
      </c>
      <c r="N5" s="14">
        <v>0.3</v>
      </c>
      <c r="O5" s="8">
        <v>0.59</v>
      </c>
      <c r="P5" s="4">
        <v>0.24</v>
      </c>
      <c r="Q5" s="4">
        <v>0.1</v>
      </c>
      <c r="R5" s="4">
        <v>0.04</v>
      </c>
      <c r="S5" s="4">
        <v>0.01</v>
      </c>
      <c r="U5" s="10" t="s">
        <v>684</v>
      </c>
      <c r="V5" s="8">
        <f t="shared" si="1"/>
        <v>-0.05</v>
      </c>
      <c r="W5" s="4">
        <f t="shared" si="2"/>
        <v>1.999999999999999E-2</v>
      </c>
      <c r="X5" s="14">
        <f t="shared" si="3"/>
        <v>0</v>
      </c>
      <c r="Y5" s="8">
        <f t="shared" si="4"/>
        <v>-2.9999999999999916E-2</v>
      </c>
      <c r="Z5" s="4">
        <f t="shared" si="5"/>
        <v>-1.999999999999999E-2</v>
      </c>
      <c r="AA5" s="4">
        <f t="shared" si="6"/>
        <v>0</v>
      </c>
      <c r="AB5" s="4">
        <f t="shared" si="7"/>
        <v>0</v>
      </c>
      <c r="AC5" s="4">
        <f t="shared" si="8"/>
        <v>0</v>
      </c>
    </row>
    <row r="6" spans="1:29" x14ac:dyDescent="0.25">
      <c r="A6" s="10" t="s">
        <v>645</v>
      </c>
      <c r="B6" s="42">
        <v>0.08</v>
      </c>
      <c r="C6" s="43">
        <v>0.2</v>
      </c>
      <c r="D6" s="44">
        <v>0.31</v>
      </c>
      <c r="E6" s="42">
        <v>0.48</v>
      </c>
      <c r="F6" s="43">
        <v>0.18</v>
      </c>
      <c r="G6" s="43">
        <v>7.0000000000000007E-2</v>
      </c>
      <c r="H6" s="43">
        <v>0.02</v>
      </c>
      <c r="I6" s="43">
        <v>0.01</v>
      </c>
      <c r="K6" s="10" t="s">
        <v>645</v>
      </c>
      <c r="L6" s="42">
        <v>0.12</v>
      </c>
      <c r="M6" s="43">
        <v>0.21</v>
      </c>
      <c r="N6" s="44">
        <v>0.28000000000000003</v>
      </c>
      <c r="O6" s="42">
        <v>0.51</v>
      </c>
      <c r="P6" s="43">
        <v>0.2</v>
      </c>
      <c r="Q6" s="43">
        <v>0.08</v>
      </c>
      <c r="R6" s="43">
        <v>0.03</v>
      </c>
      <c r="S6" s="43">
        <v>0.01</v>
      </c>
      <c r="U6" s="10" t="s">
        <v>645</v>
      </c>
      <c r="V6" s="42">
        <f t="shared" si="1"/>
        <v>-3.9999999999999994E-2</v>
      </c>
      <c r="W6" s="43">
        <f t="shared" si="2"/>
        <v>-9.9999999999999811E-3</v>
      </c>
      <c r="X6" s="44">
        <f t="shared" si="3"/>
        <v>2.9999999999999971E-2</v>
      </c>
      <c r="Y6" s="42">
        <f t="shared" si="4"/>
        <v>-3.0000000000000027E-2</v>
      </c>
      <c r="Z6" s="43">
        <f t="shared" si="5"/>
        <v>-2.0000000000000018E-2</v>
      </c>
      <c r="AA6" s="43">
        <f t="shared" si="6"/>
        <v>-9.999999999999995E-3</v>
      </c>
      <c r="AB6" s="43">
        <f t="shared" si="7"/>
        <v>-9.9999999999999985E-3</v>
      </c>
      <c r="AC6" s="43">
        <f t="shared" si="8"/>
        <v>0</v>
      </c>
    </row>
    <row r="7" spans="1:29" x14ac:dyDescent="0.25">
      <c r="A7" s="39" t="s">
        <v>713</v>
      </c>
      <c r="B7" s="45"/>
      <c r="C7" s="45"/>
      <c r="D7" s="46"/>
      <c r="E7" s="45"/>
      <c r="F7" s="45"/>
      <c r="G7" s="45"/>
      <c r="H7" s="45"/>
      <c r="I7" s="45"/>
      <c r="K7" s="39" t="s">
        <v>713</v>
      </c>
      <c r="L7" s="45"/>
      <c r="M7" s="45"/>
      <c r="N7" s="46"/>
      <c r="O7" s="45"/>
      <c r="P7" s="45"/>
      <c r="Q7" s="45"/>
      <c r="R7" s="45"/>
      <c r="S7" s="45"/>
      <c r="U7" s="39" t="s">
        <v>713</v>
      </c>
      <c r="V7" s="45"/>
      <c r="W7" s="45"/>
      <c r="X7" s="46"/>
      <c r="Y7" s="45"/>
      <c r="Z7" s="45"/>
      <c r="AA7" s="45"/>
      <c r="AB7" s="45"/>
      <c r="AC7" s="45"/>
    </row>
    <row r="8" spans="1:29" x14ac:dyDescent="0.25">
      <c r="A8" s="10" t="s">
        <v>318</v>
      </c>
      <c r="B8" s="17">
        <v>0.48</v>
      </c>
      <c r="C8" s="19">
        <v>0.35</v>
      </c>
      <c r="D8" s="18">
        <v>0.14000000000000001</v>
      </c>
      <c r="E8" s="17">
        <v>0.93</v>
      </c>
      <c r="F8" s="19">
        <v>0.66</v>
      </c>
      <c r="G8" s="19">
        <v>0.46</v>
      </c>
      <c r="H8" s="19">
        <v>0.28000000000000003</v>
      </c>
      <c r="I8" s="19">
        <v>0.17</v>
      </c>
      <c r="K8" s="10" t="s">
        <v>318</v>
      </c>
      <c r="L8" s="17">
        <v>0.61</v>
      </c>
      <c r="M8" s="19">
        <v>0.27</v>
      </c>
      <c r="N8" s="18">
        <v>0.09</v>
      </c>
      <c r="O8" s="17">
        <v>0.96</v>
      </c>
      <c r="P8" s="19">
        <v>0.68</v>
      </c>
      <c r="Q8" s="19">
        <v>0.46</v>
      </c>
      <c r="R8" s="19">
        <v>0.28000000000000003</v>
      </c>
      <c r="S8" s="19">
        <v>0.17</v>
      </c>
      <c r="U8" s="10" t="s">
        <v>318</v>
      </c>
      <c r="V8" s="17">
        <f>B8-L8</f>
        <v>-0.13</v>
      </c>
      <c r="W8" s="19">
        <f t="shared" ref="W8:W11" si="9">C8-M8</f>
        <v>7.999999999999996E-2</v>
      </c>
      <c r="X8" s="18">
        <f t="shared" ref="X8:X11" si="10">D8-N8</f>
        <v>5.0000000000000017E-2</v>
      </c>
      <c r="Y8" s="17">
        <f t="shared" ref="Y8:Y11" si="11">E8-O8</f>
        <v>-2.9999999999999916E-2</v>
      </c>
      <c r="Z8" s="19">
        <f t="shared" ref="Z8:Z11" si="12">F8-P8</f>
        <v>-2.0000000000000018E-2</v>
      </c>
      <c r="AA8" s="19">
        <f t="shared" ref="AA8:AA11" si="13">G8-Q8</f>
        <v>0</v>
      </c>
      <c r="AB8" s="19">
        <f t="shared" ref="AB8:AB11" si="14">H8-R8</f>
        <v>0</v>
      </c>
      <c r="AC8" s="19">
        <f t="shared" ref="AC8:AC11" si="15">I8-S8</f>
        <v>0</v>
      </c>
    </row>
    <row r="9" spans="1:29" x14ac:dyDescent="0.25">
      <c r="A9" s="10" t="s">
        <v>385</v>
      </c>
      <c r="B9" s="8">
        <v>0.44</v>
      </c>
      <c r="C9" s="4">
        <v>0.39</v>
      </c>
      <c r="D9" s="14">
        <v>0.13</v>
      </c>
      <c r="E9" s="8">
        <v>0.93</v>
      </c>
      <c r="F9" s="4">
        <v>0.54</v>
      </c>
      <c r="G9" s="4">
        <v>0.3</v>
      </c>
      <c r="H9" s="4">
        <v>0.14000000000000001</v>
      </c>
      <c r="I9" s="4">
        <v>0.06</v>
      </c>
      <c r="K9" s="10" t="s">
        <v>385</v>
      </c>
      <c r="L9" s="8">
        <v>0.3</v>
      </c>
      <c r="M9" s="4">
        <v>0.42</v>
      </c>
      <c r="N9" s="14">
        <v>0.2</v>
      </c>
      <c r="O9" s="8">
        <v>0.86</v>
      </c>
      <c r="P9" s="4">
        <v>0.5</v>
      </c>
      <c r="Q9" s="4">
        <v>0.28000000000000003</v>
      </c>
      <c r="R9" s="4">
        <v>0.14000000000000001</v>
      </c>
      <c r="S9" s="4">
        <v>0.06</v>
      </c>
      <c r="U9" s="10" t="s">
        <v>385</v>
      </c>
      <c r="V9" s="8">
        <f t="shared" ref="V9:V11" si="16">B9-L9</f>
        <v>0.14000000000000001</v>
      </c>
      <c r="W9" s="4">
        <f t="shared" si="9"/>
        <v>-2.9999999999999971E-2</v>
      </c>
      <c r="X9" s="14">
        <f t="shared" si="10"/>
        <v>-7.0000000000000007E-2</v>
      </c>
      <c r="Y9" s="8">
        <f t="shared" si="11"/>
        <v>7.0000000000000062E-2</v>
      </c>
      <c r="Z9" s="4">
        <f t="shared" si="12"/>
        <v>4.0000000000000036E-2</v>
      </c>
      <c r="AA9" s="4">
        <f t="shared" si="13"/>
        <v>1.9999999999999962E-2</v>
      </c>
      <c r="AB9" s="4">
        <f t="shared" si="14"/>
        <v>0</v>
      </c>
      <c r="AC9" s="4">
        <f t="shared" si="15"/>
        <v>0</v>
      </c>
    </row>
    <row r="10" spans="1:29" x14ac:dyDescent="0.25">
      <c r="A10" s="10" t="s">
        <v>575</v>
      </c>
      <c r="B10" s="8">
        <v>7.0000000000000007E-2</v>
      </c>
      <c r="C10" s="4">
        <v>0.18</v>
      </c>
      <c r="D10" s="14">
        <v>0.46</v>
      </c>
      <c r="E10" s="8">
        <v>0.54</v>
      </c>
      <c r="F10" s="4">
        <v>0.17</v>
      </c>
      <c r="G10" s="4">
        <v>7.0000000000000007E-2</v>
      </c>
      <c r="H10" s="4">
        <v>0.02</v>
      </c>
      <c r="I10" s="4">
        <v>0.01</v>
      </c>
      <c r="K10" s="10" t="s">
        <v>575</v>
      </c>
      <c r="L10" s="8">
        <v>0.06</v>
      </c>
      <c r="M10" s="4">
        <v>0.18</v>
      </c>
      <c r="N10" s="14">
        <v>0.4</v>
      </c>
      <c r="O10" s="8">
        <v>0.47</v>
      </c>
      <c r="P10" s="4">
        <v>0.14000000000000001</v>
      </c>
      <c r="Q10" s="4">
        <v>0.05</v>
      </c>
      <c r="R10" s="4">
        <v>0.02</v>
      </c>
      <c r="S10" s="4">
        <v>0.01</v>
      </c>
      <c r="U10" s="10" t="s">
        <v>575</v>
      </c>
      <c r="V10" s="8">
        <f t="shared" si="16"/>
        <v>1.0000000000000009E-2</v>
      </c>
      <c r="W10" s="4">
        <f t="shared" si="9"/>
        <v>0</v>
      </c>
      <c r="X10" s="14">
        <f t="shared" si="10"/>
        <v>0.06</v>
      </c>
      <c r="Y10" s="8">
        <f t="shared" si="11"/>
        <v>7.0000000000000062E-2</v>
      </c>
      <c r="Z10" s="4">
        <f t="shared" si="12"/>
        <v>0.03</v>
      </c>
      <c r="AA10" s="4">
        <f t="shared" si="13"/>
        <v>2.0000000000000004E-2</v>
      </c>
      <c r="AB10" s="4">
        <f t="shared" si="14"/>
        <v>0</v>
      </c>
      <c r="AC10" s="4">
        <f t="shared" si="15"/>
        <v>0</v>
      </c>
    </row>
    <row r="11" spans="1:29" x14ac:dyDescent="0.25">
      <c r="A11" s="10" t="s">
        <v>414</v>
      </c>
      <c r="B11" s="8">
        <v>0.02</v>
      </c>
      <c r="C11" s="4">
        <v>0.08</v>
      </c>
      <c r="D11" s="14">
        <v>0.27</v>
      </c>
      <c r="E11" s="8">
        <v>0.25</v>
      </c>
      <c r="F11" s="4">
        <v>7.0000000000000007E-2</v>
      </c>
      <c r="G11" s="4">
        <v>0.02</v>
      </c>
      <c r="H11" s="4">
        <v>0.01</v>
      </c>
      <c r="I11" s="4">
        <v>0</v>
      </c>
      <c r="K11" s="10" t="s">
        <v>414</v>
      </c>
      <c r="L11" s="8">
        <v>0.03</v>
      </c>
      <c r="M11" s="4">
        <v>0.13</v>
      </c>
      <c r="N11" s="14">
        <v>0.31</v>
      </c>
      <c r="O11" s="8">
        <v>0.33</v>
      </c>
      <c r="P11" s="4">
        <v>0.09</v>
      </c>
      <c r="Q11" s="4">
        <v>0.03</v>
      </c>
      <c r="R11" s="4">
        <v>0.01</v>
      </c>
      <c r="S11" s="4">
        <v>0</v>
      </c>
      <c r="U11" s="10" t="s">
        <v>414</v>
      </c>
      <c r="V11" s="42">
        <f t="shared" si="16"/>
        <v>-9.9999999999999985E-3</v>
      </c>
      <c r="W11" s="43">
        <f t="shared" si="9"/>
        <v>-0.05</v>
      </c>
      <c r="X11" s="44">
        <f t="shared" si="10"/>
        <v>-3.999999999999998E-2</v>
      </c>
      <c r="Y11" s="42">
        <f t="shared" si="11"/>
        <v>-8.0000000000000016E-2</v>
      </c>
      <c r="Z11" s="43">
        <f t="shared" si="12"/>
        <v>-1.999999999999999E-2</v>
      </c>
      <c r="AA11" s="43">
        <f t="shared" si="13"/>
        <v>-9.9999999999999985E-3</v>
      </c>
      <c r="AB11" s="43">
        <f t="shared" si="14"/>
        <v>0</v>
      </c>
      <c r="AC11" s="43">
        <f t="shared" si="15"/>
        <v>0</v>
      </c>
    </row>
    <row r="12" spans="1:29" x14ac:dyDescent="0.25">
      <c r="A12" s="39" t="s">
        <v>714</v>
      </c>
      <c r="B12" s="45"/>
      <c r="C12" s="45"/>
      <c r="D12" s="46"/>
      <c r="E12" s="45"/>
      <c r="F12" s="45"/>
      <c r="G12" s="45"/>
      <c r="H12" s="45"/>
      <c r="I12" s="45"/>
      <c r="K12" s="39" t="s">
        <v>714</v>
      </c>
      <c r="L12" s="45"/>
      <c r="M12" s="45"/>
      <c r="N12" s="46"/>
      <c r="O12" s="45"/>
      <c r="P12" s="45"/>
      <c r="Q12" s="45"/>
      <c r="R12" s="45"/>
      <c r="S12" s="45"/>
      <c r="U12" s="39" t="s">
        <v>714</v>
      </c>
      <c r="V12" s="45"/>
      <c r="W12" s="45"/>
      <c r="X12" s="46"/>
      <c r="Y12" s="45"/>
      <c r="Z12" s="45"/>
      <c r="AA12" s="45"/>
      <c r="AB12" s="45"/>
      <c r="AC12" s="45"/>
    </row>
    <row r="13" spans="1:29" x14ac:dyDescent="0.25">
      <c r="A13" s="10" t="s">
        <v>518</v>
      </c>
      <c r="B13" s="8">
        <v>0.69</v>
      </c>
      <c r="C13" s="4">
        <v>0.21</v>
      </c>
      <c r="D13" s="14">
        <v>0.08</v>
      </c>
      <c r="E13" s="8">
        <v>0.96</v>
      </c>
      <c r="F13" s="4">
        <v>0.54</v>
      </c>
      <c r="G13" s="4">
        <v>0.26</v>
      </c>
      <c r="H13" s="4">
        <v>0.11</v>
      </c>
      <c r="I13" s="4">
        <v>0.05</v>
      </c>
      <c r="K13" s="10" t="s">
        <v>518</v>
      </c>
      <c r="L13" s="8">
        <v>0.54</v>
      </c>
      <c r="M13" s="4">
        <v>0.26</v>
      </c>
      <c r="N13" s="14">
        <v>0.13</v>
      </c>
      <c r="O13" s="8">
        <v>0.92</v>
      </c>
      <c r="P13" s="4">
        <v>0.51</v>
      </c>
      <c r="Q13" s="4">
        <v>0.25</v>
      </c>
      <c r="R13" s="4">
        <v>0.12</v>
      </c>
      <c r="S13" s="4">
        <v>0.06</v>
      </c>
      <c r="U13" s="10" t="s">
        <v>518</v>
      </c>
      <c r="V13" s="17">
        <f>B13-L13</f>
        <v>0.14999999999999991</v>
      </c>
      <c r="W13" s="19">
        <f t="shared" ref="W13:W16" si="17">C13-M13</f>
        <v>-5.0000000000000017E-2</v>
      </c>
      <c r="X13" s="18">
        <f t="shared" ref="X13:X16" si="18">D13-N13</f>
        <v>-0.05</v>
      </c>
      <c r="Y13" s="17">
        <f t="shared" ref="Y13:Y16" si="19">E13-O13</f>
        <v>3.9999999999999925E-2</v>
      </c>
      <c r="Z13" s="19">
        <f t="shared" ref="Z13:Z16" si="20">F13-P13</f>
        <v>3.0000000000000027E-2</v>
      </c>
      <c r="AA13" s="19">
        <f t="shared" ref="AA13:AA16" si="21">G13-Q13</f>
        <v>1.0000000000000009E-2</v>
      </c>
      <c r="AB13" s="19">
        <f t="shared" ref="AB13:AB16" si="22">H13-R13</f>
        <v>-9.999999999999995E-3</v>
      </c>
      <c r="AC13" s="19">
        <f t="shared" ref="AC13:AC16" si="23">I13-S13</f>
        <v>-9.999999999999995E-3</v>
      </c>
    </row>
    <row r="14" spans="1:29" x14ac:dyDescent="0.25">
      <c r="A14" s="10" t="s">
        <v>655</v>
      </c>
      <c r="B14" s="8">
        <v>0.17</v>
      </c>
      <c r="C14" s="4">
        <v>0.39</v>
      </c>
      <c r="D14" s="14">
        <v>0.28999999999999998</v>
      </c>
      <c r="E14" s="8">
        <v>0.75</v>
      </c>
      <c r="F14" s="4">
        <v>0.26</v>
      </c>
      <c r="G14" s="4">
        <v>0.1</v>
      </c>
      <c r="H14" s="4">
        <v>0.04</v>
      </c>
      <c r="I14" s="4">
        <v>0.01</v>
      </c>
      <c r="K14" s="10" t="s">
        <v>655</v>
      </c>
      <c r="L14" s="8">
        <v>0.25</v>
      </c>
      <c r="M14" s="4">
        <v>0.34</v>
      </c>
      <c r="N14" s="14">
        <v>0.26</v>
      </c>
      <c r="O14" s="8">
        <v>0.78</v>
      </c>
      <c r="P14" s="4">
        <v>0.28999999999999998</v>
      </c>
      <c r="Q14" s="4">
        <v>0.11</v>
      </c>
      <c r="R14" s="4">
        <v>0.04</v>
      </c>
      <c r="S14" s="4">
        <v>0.01</v>
      </c>
      <c r="U14" s="10" t="s">
        <v>655</v>
      </c>
      <c r="V14" s="8">
        <f t="shared" ref="V14:V16" si="24">B14-L14</f>
        <v>-7.9999999999999988E-2</v>
      </c>
      <c r="W14" s="4">
        <f t="shared" si="17"/>
        <v>4.9999999999999989E-2</v>
      </c>
      <c r="X14" s="14">
        <f t="shared" si="18"/>
        <v>2.9999999999999971E-2</v>
      </c>
      <c r="Y14" s="8">
        <f t="shared" si="19"/>
        <v>-3.0000000000000027E-2</v>
      </c>
      <c r="Z14" s="4">
        <f t="shared" si="20"/>
        <v>-2.9999999999999971E-2</v>
      </c>
      <c r="AA14" s="4">
        <f t="shared" si="21"/>
        <v>-9.999999999999995E-3</v>
      </c>
      <c r="AB14" s="4">
        <f t="shared" si="22"/>
        <v>0</v>
      </c>
      <c r="AC14" s="4">
        <f t="shared" si="23"/>
        <v>0</v>
      </c>
    </row>
    <row r="15" spans="1:29" x14ac:dyDescent="0.25">
      <c r="A15" s="10" t="s">
        <v>306</v>
      </c>
      <c r="B15" s="8">
        <v>0.11</v>
      </c>
      <c r="C15" s="4">
        <v>0.28000000000000003</v>
      </c>
      <c r="D15" s="14">
        <v>0.36</v>
      </c>
      <c r="E15" s="8">
        <v>0.62</v>
      </c>
      <c r="F15" s="4">
        <v>0.18</v>
      </c>
      <c r="G15" s="4">
        <v>0.06</v>
      </c>
      <c r="H15" s="4">
        <v>0.02</v>
      </c>
      <c r="I15" s="4">
        <v>0</v>
      </c>
      <c r="K15" s="10" t="s">
        <v>306</v>
      </c>
      <c r="L15" s="8">
        <v>0.15</v>
      </c>
      <c r="M15" s="4">
        <v>0.26</v>
      </c>
      <c r="N15" s="14">
        <v>0.34</v>
      </c>
      <c r="O15" s="8">
        <v>0.65</v>
      </c>
      <c r="P15" s="4">
        <v>0.2</v>
      </c>
      <c r="Q15" s="4">
        <v>0.06</v>
      </c>
      <c r="R15" s="4">
        <v>0.02</v>
      </c>
      <c r="S15" s="4">
        <v>0.01</v>
      </c>
      <c r="U15" s="10" t="s">
        <v>306</v>
      </c>
      <c r="V15" s="8">
        <f t="shared" si="24"/>
        <v>-3.9999999999999994E-2</v>
      </c>
      <c r="W15" s="4">
        <f t="shared" si="17"/>
        <v>2.0000000000000018E-2</v>
      </c>
      <c r="X15" s="14">
        <f t="shared" si="18"/>
        <v>1.9999999999999962E-2</v>
      </c>
      <c r="Y15" s="8">
        <f t="shared" si="19"/>
        <v>-3.0000000000000027E-2</v>
      </c>
      <c r="Z15" s="4">
        <f t="shared" si="20"/>
        <v>-2.0000000000000018E-2</v>
      </c>
      <c r="AA15" s="4">
        <f t="shared" si="21"/>
        <v>0</v>
      </c>
      <c r="AB15" s="4">
        <f t="shared" si="22"/>
        <v>0</v>
      </c>
      <c r="AC15" s="4">
        <f t="shared" si="23"/>
        <v>-0.01</v>
      </c>
    </row>
    <row r="16" spans="1:29" x14ac:dyDescent="0.25">
      <c r="A16" s="10" t="s">
        <v>531</v>
      </c>
      <c r="B16" s="8">
        <v>0.03</v>
      </c>
      <c r="C16" s="4">
        <v>0.13</v>
      </c>
      <c r="D16" s="14">
        <v>0.27</v>
      </c>
      <c r="E16" s="8">
        <v>0.32</v>
      </c>
      <c r="F16" s="4">
        <v>0.06</v>
      </c>
      <c r="G16" s="4">
        <v>0.01</v>
      </c>
      <c r="H16" s="4">
        <v>0</v>
      </c>
      <c r="I16" s="4">
        <v>0</v>
      </c>
      <c r="K16" s="10" t="s">
        <v>531</v>
      </c>
      <c r="L16" s="8">
        <v>0.05</v>
      </c>
      <c r="M16" s="4">
        <v>0.13</v>
      </c>
      <c r="N16" s="14">
        <v>0.26</v>
      </c>
      <c r="O16" s="8">
        <v>0.34</v>
      </c>
      <c r="P16" s="4">
        <v>7.0000000000000007E-2</v>
      </c>
      <c r="Q16" s="4">
        <v>0.02</v>
      </c>
      <c r="R16" s="4">
        <v>0</v>
      </c>
      <c r="S16" s="4">
        <v>0</v>
      </c>
      <c r="U16" s="10" t="s">
        <v>531</v>
      </c>
      <c r="V16" s="42">
        <f t="shared" si="24"/>
        <v>-2.0000000000000004E-2</v>
      </c>
      <c r="W16" s="43">
        <f t="shared" si="17"/>
        <v>0</v>
      </c>
      <c r="X16" s="44">
        <f t="shared" si="18"/>
        <v>1.0000000000000009E-2</v>
      </c>
      <c r="Y16" s="42">
        <f t="shared" si="19"/>
        <v>-2.0000000000000018E-2</v>
      </c>
      <c r="Z16" s="43">
        <f t="shared" si="20"/>
        <v>-1.0000000000000009E-2</v>
      </c>
      <c r="AA16" s="43">
        <f t="shared" si="21"/>
        <v>-0.01</v>
      </c>
      <c r="AB16" s="43">
        <f t="shared" si="22"/>
        <v>0</v>
      </c>
      <c r="AC16" s="43">
        <f t="shared" si="23"/>
        <v>0</v>
      </c>
    </row>
    <row r="17" spans="1:29" x14ac:dyDescent="0.25">
      <c r="A17" s="39" t="s">
        <v>715</v>
      </c>
      <c r="B17" s="45"/>
      <c r="C17" s="45"/>
      <c r="D17" s="46"/>
      <c r="E17" s="45"/>
      <c r="F17" s="45"/>
      <c r="G17" s="45"/>
      <c r="H17" s="45"/>
      <c r="I17" s="45"/>
      <c r="K17" s="39" t="s">
        <v>715</v>
      </c>
      <c r="L17" s="45"/>
      <c r="M17" s="45"/>
      <c r="N17" s="46"/>
      <c r="O17" s="45"/>
      <c r="P17" s="45"/>
      <c r="Q17" s="45"/>
      <c r="R17" s="45"/>
      <c r="S17" s="45"/>
      <c r="U17" s="39" t="s">
        <v>715</v>
      </c>
      <c r="V17" s="45"/>
      <c r="W17" s="45"/>
      <c r="X17" s="46"/>
      <c r="Y17" s="45"/>
      <c r="Z17" s="45"/>
      <c r="AA17" s="45"/>
      <c r="AB17" s="45"/>
      <c r="AC17" s="45"/>
    </row>
    <row r="18" spans="1:29" x14ac:dyDescent="0.25">
      <c r="A18" s="10" t="s">
        <v>405</v>
      </c>
      <c r="B18" s="8">
        <v>0.71</v>
      </c>
      <c r="C18" s="4">
        <v>0.19</v>
      </c>
      <c r="D18" s="14">
        <v>7.0000000000000007E-2</v>
      </c>
      <c r="E18" s="8">
        <v>0.96</v>
      </c>
      <c r="F18" s="4">
        <v>0.57999999999999996</v>
      </c>
      <c r="G18" s="4">
        <v>0.28999999999999998</v>
      </c>
      <c r="H18" s="4">
        <v>0.18</v>
      </c>
      <c r="I18" s="4">
        <v>0.11</v>
      </c>
      <c r="K18" s="10" t="s">
        <v>405</v>
      </c>
      <c r="L18" s="8">
        <v>0.56000000000000005</v>
      </c>
      <c r="M18" s="4">
        <v>0.25</v>
      </c>
      <c r="N18" s="14">
        <v>0.13</v>
      </c>
      <c r="O18" s="8">
        <v>0.92</v>
      </c>
      <c r="P18" s="4">
        <v>0.48</v>
      </c>
      <c r="Q18" s="4">
        <v>0.25</v>
      </c>
      <c r="R18" s="4">
        <v>0.13</v>
      </c>
      <c r="S18" s="4">
        <v>7.0000000000000007E-2</v>
      </c>
      <c r="U18" s="10" t="s">
        <v>405</v>
      </c>
      <c r="V18" s="17">
        <f>B18-L18</f>
        <v>0.14999999999999991</v>
      </c>
      <c r="W18" s="19">
        <f t="shared" ref="W18:W21" si="25">C18-M18</f>
        <v>-0.06</v>
      </c>
      <c r="X18" s="18">
        <f t="shared" ref="X18:X21" si="26">D18-N18</f>
        <v>-0.06</v>
      </c>
      <c r="Y18" s="17">
        <f t="shared" ref="Y18:Y21" si="27">E18-O18</f>
        <v>3.9999999999999925E-2</v>
      </c>
      <c r="Z18" s="19">
        <f t="shared" ref="Z18:Z21" si="28">F18-P18</f>
        <v>9.9999999999999978E-2</v>
      </c>
      <c r="AA18" s="19">
        <f t="shared" ref="AA18:AA21" si="29">G18-Q18</f>
        <v>3.999999999999998E-2</v>
      </c>
      <c r="AB18" s="19">
        <f t="shared" ref="AB18:AB21" si="30">H18-R18</f>
        <v>4.9999999999999989E-2</v>
      </c>
      <c r="AC18" s="19">
        <f t="shared" ref="AC18:AC21" si="31">I18-S18</f>
        <v>3.9999999999999994E-2</v>
      </c>
    </row>
    <row r="19" spans="1:29" x14ac:dyDescent="0.25">
      <c r="A19" s="10" t="s">
        <v>378</v>
      </c>
      <c r="B19" s="8">
        <v>0.13</v>
      </c>
      <c r="C19" s="4">
        <v>0.33</v>
      </c>
      <c r="D19" s="14">
        <v>0.3</v>
      </c>
      <c r="E19" s="8">
        <v>0.65</v>
      </c>
      <c r="F19" s="4">
        <v>0.28000000000000003</v>
      </c>
      <c r="G19" s="4">
        <v>0.11</v>
      </c>
      <c r="H19" s="4">
        <v>0.04</v>
      </c>
      <c r="I19" s="4">
        <v>0.01</v>
      </c>
      <c r="K19" s="10" t="s">
        <v>378</v>
      </c>
      <c r="L19" s="8">
        <v>0.22</v>
      </c>
      <c r="M19" s="4">
        <v>0.34</v>
      </c>
      <c r="N19" s="14">
        <v>0.27</v>
      </c>
      <c r="O19" s="8">
        <v>0.74</v>
      </c>
      <c r="P19" s="4">
        <v>0.31</v>
      </c>
      <c r="Q19" s="4">
        <v>0.11</v>
      </c>
      <c r="R19" s="4">
        <v>0.04</v>
      </c>
      <c r="S19" s="4">
        <v>0.02</v>
      </c>
      <c r="U19" s="10" t="s">
        <v>378</v>
      </c>
      <c r="V19" s="8">
        <f t="shared" ref="V19:V21" si="32">B19-L19</f>
        <v>-0.09</v>
      </c>
      <c r="W19" s="4">
        <f t="shared" si="25"/>
        <v>-1.0000000000000009E-2</v>
      </c>
      <c r="X19" s="14">
        <f t="shared" si="26"/>
        <v>2.9999999999999971E-2</v>
      </c>
      <c r="Y19" s="8">
        <f t="shared" si="27"/>
        <v>-8.9999999999999969E-2</v>
      </c>
      <c r="Z19" s="4">
        <f t="shared" si="28"/>
        <v>-2.9999999999999971E-2</v>
      </c>
      <c r="AA19" s="4">
        <f t="shared" si="29"/>
        <v>0</v>
      </c>
      <c r="AB19" s="4">
        <f t="shared" si="30"/>
        <v>0</v>
      </c>
      <c r="AC19" s="4">
        <f t="shared" si="31"/>
        <v>-0.01</v>
      </c>
    </row>
    <row r="20" spans="1:29" x14ac:dyDescent="0.25">
      <c r="A20" s="10" t="s">
        <v>381</v>
      </c>
      <c r="B20" s="8">
        <v>0.09</v>
      </c>
      <c r="C20" s="4">
        <v>0.24</v>
      </c>
      <c r="D20" s="14">
        <v>0.3</v>
      </c>
      <c r="E20" s="8">
        <v>0.51</v>
      </c>
      <c r="F20" s="4">
        <v>0.18</v>
      </c>
      <c r="G20" s="4">
        <v>0.06</v>
      </c>
      <c r="H20" s="4">
        <v>0.02</v>
      </c>
      <c r="I20" s="4">
        <v>0.01</v>
      </c>
      <c r="K20" s="10" t="s">
        <v>381</v>
      </c>
      <c r="L20" s="8">
        <v>0.14000000000000001</v>
      </c>
      <c r="M20" s="4">
        <v>0.25</v>
      </c>
      <c r="N20" s="14">
        <v>0.31</v>
      </c>
      <c r="O20" s="8">
        <v>0.59</v>
      </c>
      <c r="P20" s="4">
        <v>0.21</v>
      </c>
      <c r="Q20" s="4">
        <v>7.0000000000000007E-2</v>
      </c>
      <c r="R20" s="4">
        <v>0.02</v>
      </c>
      <c r="S20" s="4">
        <v>0.01</v>
      </c>
      <c r="U20" s="10" t="s">
        <v>381</v>
      </c>
      <c r="V20" s="8">
        <f t="shared" si="32"/>
        <v>-5.0000000000000017E-2</v>
      </c>
      <c r="W20" s="4">
        <f t="shared" si="25"/>
        <v>-1.0000000000000009E-2</v>
      </c>
      <c r="X20" s="14">
        <f t="shared" si="26"/>
        <v>-1.0000000000000009E-2</v>
      </c>
      <c r="Y20" s="8">
        <f t="shared" si="27"/>
        <v>-7.999999999999996E-2</v>
      </c>
      <c r="Z20" s="4">
        <f t="shared" si="28"/>
        <v>-0.03</v>
      </c>
      <c r="AA20" s="4">
        <f t="shared" si="29"/>
        <v>-1.0000000000000009E-2</v>
      </c>
      <c r="AB20" s="4">
        <f t="shared" si="30"/>
        <v>0</v>
      </c>
      <c r="AC20" s="4">
        <f t="shared" si="31"/>
        <v>0</v>
      </c>
    </row>
    <row r="21" spans="1:29" x14ac:dyDescent="0.25">
      <c r="A21" s="10" t="s">
        <v>583</v>
      </c>
      <c r="B21" s="8">
        <v>0.08</v>
      </c>
      <c r="C21" s="4">
        <v>0.24</v>
      </c>
      <c r="D21" s="14">
        <v>0.33</v>
      </c>
      <c r="E21" s="8">
        <v>0.52</v>
      </c>
      <c r="F21" s="4">
        <v>0.16</v>
      </c>
      <c r="G21" s="4">
        <v>0.03</v>
      </c>
      <c r="H21" s="4">
        <v>0.01</v>
      </c>
      <c r="I21" s="4">
        <v>0</v>
      </c>
      <c r="K21" s="10" t="s">
        <v>583</v>
      </c>
      <c r="L21" s="8">
        <v>0.08</v>
      </c>
      <c r="M21" s="4">
        <v>0.16</v>
      </c>
      <c r="N21" s="14">
        <v>0.28000000000000003</v>
      </c>
      <c r="O21" s="8">
        <v>0.41</v>
      </c>
      <c r="P21" s="4">
        <v>0.12</v>
      </c>
      <c r="Q21" s="4">
        <v>0.03</v>
      </c>
      <c r="R21" s="4">
        <v>0.01</v>
      </c>
      <c r="S21" s="4">
        <v>0</v>
      </c>
      <c r="U21" s="10" t="s">
        <v>583</v>
      </c>
      <c r="V21" s="42">
        <f t="shared" si="32"/>
        <v>0</v>
      </c>
      <c r="W21" s="43">
        <f t="shared" si="25"/>
        <v>7.9999999999999988E-2</v>
      </c>
      <c r="X21" s="44">
        <f t="shared" si="26"/>
        <v>4.9999999999999989E-2</v>
      </c>
      <c r="Y21" s="42">
        <f t="shared" si="27"/>
        <v>0.11000000000000004</v>
      </c>
      <c r="Z21" s="43">
        <f t="shared" si="28"/>
        <v>4.0000000000000008E-2</v>
      </c>
      <c r="AA21" s="43">
        <f t="shared" si="29"/>
        <v>0</v>
      </c>
      <c r="AB21" s="43">
        <f t="shared" si="30"/>
        <v>0</v>
      </c>
      <c r="AC21" s="43">
        <f t="shared" si="31"/>
        <v>0</v>
      </c>
    </row>
    <row r="22" spans="1:29" x14ac:dyDescent="0.25">
      <c r="A22" s="39" t="s">
        <v>716</v>
      </c>
      <c r="B22" s="45"/>
      <c r="C22" s="45"/>
      <c r="D22" s="46"/>
      <c r="E22" s="45"/>
      <c r="F22" s="45"/>
      <c r="G22" s="45"/>
      <c r="H22" s="45"/>
      <c r="I22" s="45"/>
      <c r="K22" s="39" t="s">
        <v>716</v>
      </c>
      <c r="L22" s="45"/>
      <c r="M22" s="45"/>
      <c r="N22" s="46"/>
      <c r="O22" s="45"/>
      <c r="P22" s="45"/>
      <c r="Q22" s="45"/>
      <c r="R22" s="45"/>
      <c r="S22" s="45"/>
      <c r="U22" s="39" t="s">
        <v>716</v>
      </c>
      <c r="V22" s="45"/>
      <c r="W22" s="45"/>
      <c r="X22" s="46"/>
      <c r="Y22" s="45"/>
      <c r="Z22" s="45"/>
      <c r="AA22" s="45"/>
      <c r="AB22" s="45"/>
      <c r="AC22" s="45"/>
    </row>
    <row r="23" spans="1:29" x14ac:dyDescent="0.25">
      <c r="A23" s="10" t="s">
        <v>609</v>
      </c>
      <c r="B23" s="8">
        <v>0.74</v>
      </c>
      <c r="C23" s="4">
        <v>0.18</v>
      </c>
      <c r="D23" s="14">
        <v>0.06</v>
      </c>
      <c r="E23" s="8">
        <v>0.97</v>
      </c>
      <c r="F23" s="4">
        <v>0.71</v>
      </c>
      <c r="G23" s="4">
        <v>0.38</v>
      </c>
      <c r="H23" s="4">
        <v>0.22</v>
      </c>
      <c r="I23" s="4">
        <v>0.12</v>
      </c>
      <c r="K23" s="10" t="s">
        <v>609</v>
      </c>
      <c r="L23" s="8">
        <v>0.61</v>
      </c>
      <c r="M23" s="4">
        <v>0.24</v>
      </c>
      <c r="N23" s="14">
        <v>0.11</v>
      </c>
      <c r="O23" s="8">
        <v>0.94</v>
      </c>
      <c r="P23" s="4">
        <v>0.67</v>
      </c>
      <c r="Q23" s="4">
        <v>0.36</v>
      </c>
      <c r="R23" s="4">
        <v>0.21</v>
      </c>
      <c r="S23" s="4">
        <v>0.11</v>
      </c>
      <c r="U23" s="10" t="s">
        <v>609</v>
      </c>
      <c r="V23" s="17">
        <f>B23-L23</f>
        <v>0.13</v>
      </c>
      <c r="W23" s="19">
        <f t="shared" ref="W23:W26" si="33">C23-M23</f>
        <v>-0.06</v>
      </c>
      <c r="X23" s="18">
        <f t="shared" ref="X23:X26" si="34">D23-N23</f>
        <v>-0.05</v>
      </c>
      <c r="Y23" s="17">
        <f t="shared" ref="Y23:Y26" si="35">E23-O23</f>
        <v>3.0000000000000027E-2</v>
      </c>
      <c r="Z23" s="19">
        <f t="shared" ref="Z23:Z26" si="36">F23-P23</f>
        <v>3.9999999999999925E-2</v>
      </c>
      <c r="AA23" s="19">
        <f t="shared" ref="AA23:AA26" si="37">G23-Q23</f>
        <v>2.0000000000000018E-2</v>
      </c>
      <c r="AB23" s="19">
        <f t="shared" ref="AB23:AB26" si="38">H23-R23</f>
        <v>1.0000000000000009E-2</v>
      </c>
      <c r="AC23" s="19">
        <f t="shared" ref="AC23:AC26" si="39">I23-S23</f>
        <v>9.999999999999995E-3</v>
      </c>
    </row>
    <row r="24" spans="1:29" x14ac:dyDescent="0.25">
      <c r="A24" s="10" t="s">
        <v>629</v>
      </c>
      <c r="B24" s="8">
        <v>0.13</v>
      </c>
      <c r="C24" s="4">
        <v>0.39</v>
      </c>
      <c r="D24" s="14">
        <v>0.31</v>
      </c>
      <c r="E24" s="8">
        <v>0.73</v>
      </c>
      <c r="F24" s="4">
        <v>0.37</v>
      </c>
      <c r="G24" s="4">
        <v>0.14000000000000001</v>
      </c>
      <c r="H24" s="4">
        <v>0.05</v>
      </c>
      <c r="I24" s="4">
        <v>0.02</v>
      </c>
      <c r="K24" s="10" t="s">
        <v>629</v>
      </c>
      <c r="L24" s="8">
        <v>0.2</v>
      </c>
      <c r="M24" s="4">
        <v>0.33</v>
      </c>
      <c r="N24" s="14">
        <v>0.28999999999999998</v>
      </c>
      <c r="O24" s="8">
        <v>0.73</v>
      </c>
      <c r="P24" s="4">
        <v>0.36</v>
      </c>
      <c r="Q24" s="4">
        <v>0.13</v>
      </c>
      <c r="R24" s="4">
        <v>0.05</v>
      </c>
      <c r="S24" s="4">
        <v>0.02</v>
      </c>
      <c r="U24" s="10" t="s">
        <v>629</v>
      </c>
      <c r="V24" s="8">
        <f t="shared" ref="V24:V26" si="40">B24-L24</f>
        <v>-7.0000000000000007E-2</v>
      </c>
      <c r="W24" s="4">
        <f t="shared" si="33"/>
        <v>0.06</v>
      </c>
      <c r="X24" s="14">
        <f t="shared" si="34"/>
        <v>2.0000000000000018E-2</v>
      </c>
      <c r="Y24" s="8">
        <f t="shared" si="35"/>
        <v>0</v>
      </c>
      <c r="Z24" s="4">
        <f t="shared" si="36"/>
        <v>1.0000000000000009E-2</v>
      </c>
      <c r="AA24" s="4">
        <f t="shared" si="37"/>
        <v>1.0000000000000009E-2</v>
      </c>
      <c r="AB24" s="4">
        <f t="shared" si="38"/>
        <v>0</v>
      </c>
      <c r="AC24" s="4">
        <f t="shared" si="39"/>
        <v>0</v>
      </c>
    </row>
    <row r="25" spans="1:29" x14ac:dyDescent="0.25">
      <c r="A25" s="10" t="s">
        <v>563</v>
      </c>
      <c r="B25" s="8">
        <v>0.1</v>
      </c>
      <c r="C25" s="4">
        <v>0.3</v>
      </c>
      <c r="D25" s="14">
        <v>0.36</v>
      </c>
      <c r="E25" s="8">
        <v>0.63</v>
      </c>
      <c r="F25" s="4">
        <v>0.28000000000000003</v>
      </c>
      <c r="G25" s="4">
        <v>0.1</v>
      </c>
      <c r="H25" s="4">
        <v>0.03</v>
      </c>
      <c r="I25" s="4">
        <v>0.01</v>
      </c>
      <c r="K25" s="10" t="s">
        <v>563</v>
      </c>
      <c r="L25" s="8">
        <v>0.15</v>
      </c>
      <c r="M25" s="4">
        <v>0.28000000000000003</v>
      </c>
      <c r="N25" s="14">
        <v>0.33</v>
      </c>
      <c r="O25" s="8">
        <v>0.65</v>
      </c>
      <c r="P25" s="4">
        <v>0.28999999999999998</v>
      </c>
      <c r="Q25" s="4">
        <v>0.1</v>
      </c>
      <c r="R25" s="4">
        <v>0.04</v>
      </c>
      <c r="S25" s="4">
        <v>0.01</v>
      </c>
      <c r="U25" s="10" t="s">
        <v>563</v>
      </c>
      <c r="V25" s="8">
        <f t="shared" si="40"/>
        <v>-4.9999999999999989E-2</v>
      </c>
      <c r="W25" s="4">
        <f t="shared" si="33"/>
        <v>1.9999999999999962E-2</v>
      </c>
      <c r="X25" s="14">
        <f t="shared" si="34"/>
        <v>2.9999999999999971E-2</v>
      </c>
      <c r="Y25" s="8">
        <f t="shared" si="35"/>
        <v>-2.0000000000000018E-2</v>
      </c>
      <c r="Z25" s="4">
        <f t="shared" si="36"/>
        <v>-9.9999999999999534E-3</v>
      </c>
      <c r="AA25" s="4">
        <f t="shared" si="37"/>
        <v>0</v>
      </c>
      <c r="AB25" s="4">
        <f t="shared" si="38"/>
        <v>-1.0000000000000002E-2</v>
      </c>
      <c r="AC25" s="4">
        <f t="shared" si="39"/>
        <v>0</v>
      </c>
    </row>
    <row r="26" spans="1:29" x14ac:dyDescent="0.25">
      <c r="A26" s="10" t="s">
        <v>593</v>
      </c>
      <c r="B26" s="8">
        <v>0.03</v>
      </c>
      <c r="C26" s="4">
        <v>0.13</v>
      </c>
      <c r="D26" s="14">
        <v>0.27</v>
      </c>
      <c r="E26" s="8">
        <v>0.3</v>
      </c>
      <c r="F26" s="4">
        <v>0.09</v>
      </c>
      <c r="G26" s="4">
        <v>0.02</v>
      </c>
      <c r="H26" s="4">
        <v>0.01</v>
      </c>
      <c r="I26" s="4">
        <v>0</v>
      </c>
      <c r="K26" s="10" t="s">
        <v>593</v>
      </c>
      <c r="L26" s="8">
        <v>0.04</v>
      </c>
      <c r="M26" s="4">
        <v>0.14000000000000001</v>
      </c>
      <c r="N26" s="14">
        <v>0.27</v>
      </c>
      <c r="O26" s="8">
        <v>0.34</v>
      </c>
      <c r="P26" s="4">
        <v>0.11</v>
      </c>
      <c r="Q26" s="4">
        <v>0.03</v>
      </c>
      <c r="R26" s="4">
        <v>0.01</v>
      </c>
      <c r="S26" s="4">
        <v>0</v>
      </c>
      <c r="U26" s="10" t="s">
        <v>593</v>
      </c>
      <c r="V26" s="42">
        <f t="shared" si="40"/>
        <v>-1.0000000000000002E-2</v>
      </c>
      <c r="W26" s="43">
        <f t="shared" si="33"/>
        <v>-1.0000000000000009E-2</v>
      </c>
      <c r="X26" s="44">
        <f t="shared" si="34"/>
        <v>0</v>
      </c>
      <c r="Y26" s="42">
        <f t="shared" si="35"/>
        <v>-4.0000000000000036E-2</v>
      </c>
      <c r="Z26" s="43">
        <f t="shared" si="36"/>
        <v>-2.0000000000000004E-2</v>
      </c>
      <c r="AA26" s="43">
        <f t="shared" si="37"/>
        <v>-9.9999999999999985E-3</v>
      </c>
      <c r="AB26" s="43">
        <f t="shared" si="38"/>
        <v>0</v>
      </c>
      <c r="AC26" s="43">
        <f t="shared" si="39"/>
        <v>0</v>
      </c>
    </row>
    <row r="27" spans="1:29" x14ac:dyDescent="0.25">
      <c r="A27" s="39" t="s">
        <v>717</v>
      </c>
      <c r="B27" s="45"/>
      <c r="C27" s="45"/>
      <c r="D27" s="46"/>
      <c r="E27" s="45"/>
      <c r="F27" s="45"/>
      <c r="G27" s="45"/>
      <c r="H27" s="45"/>
      <c r="I27" s="45"/>
      <c r="K27" s="39" t="s">
        <v>717</v>
      </c>
      <c r="L27" s="45"/>
      <c r="M27" s="45"/>
      <c r="N27" s="46"/>
      <c r="O27" s="45"/>
      <c r="P27" s="45"/>
      <c r="Q27" s="45"/>
      <c r="R27" s="45"/>
      <c r="S27" s="45"/>
      <c r="U27" s="39" t="s">
        <v>717</v>
      </c>
      <c r="V27" s="45"/>
      <c r="W27" s="45"/>
      <c r="X27" s="46"/>
      <c r="Y27" s="45"/>
      <c r="Z27" s="45"/>
      <c r="AA27" s="45"/>
      <c r="AB27" s="45"/>
      <c r="AC27" s="45"/>
    </row>
    <row r="28" spans="1:29" x14ac:dyDescent="0.25">
      <c r="A28" s="10" t="s">
        <v>415</v>
      </c>
      <c r="B28" s="8">
        <v>0.39</v>
      </c>
      <c r="C28" s="4">
        <v>0.28999999999999998</v>
      </c>
      <c r="D28" s="14">
        <v>0.21</v>
      </c>
      <c r="E28" s="8">
        <v>0.84</v>
      </c>
      <c r="F28" s="4">
        <v>0.56999999999999995</v>
      </c>
      <c r="G28" s="4">
        <v>0.39</v>
      </c>
      <c r="H28" s="4">
        <v>0.25</v>
      </c>
      <c r="I28" s="4">
        <v>0.14000000000000001</v>
      </c>
      <c r="K28" s="10" t="s">
        <v>415</v>
      </c>
      <c r="L28" s="8">
        <v>0.46</v>
      </c>
      <c r="M28" s="4">
        <v>0.28999999999999998</v>
      </c>
      <c r="N28" s="14">
        <v>0.18</v>
      </c>
      <c r="O28" s="8">
        <v>0.9</v>
      </c>
      <c r="P28" s="4">
        <v>0.64</v>
      </c>
      <c r="Q28" s="4">
        <v>0.44</v>
      </c>
      <c r="R28" s="4">
        <v>0.27</v>
      </c>
      <c r="S28" s="4">
        <v>0.16</v>
      </c>
      <c r="U28" s="10" t="s">
        <v>415</v>
      </c>
      <c r="V28" s="17">
        <f>B28-L28</f>
        <v>-7.0000000000000007E-2</v>
      </c>
      <c r="W28" s="19">
        <f t="shared" ref="W28:W31" si="41">C28-M28</f>
        <v>0</v>
      </c>
      <c r="X28" s="18">
        <f t="shared" ref="X28:X31" si="42">D28-N28</f>
        <v>0.03</v>
      </c>
      <c r="Y28" s="17">
        <f t="shared" ref="Y28:Y31" si="43">E28-O28</f>
        <v>-6.0000000000000053E-2</v>
      </c>
      <c r="Z28" s="19">
        <f t="shared" ref="Z28:Z31" si="44">F28-P28</f>
        <v>-7.0000000000000062E-2</v>
      </c>
      <c r="AA28" s="19">
        <f t="shared" ref="AA28:AA31" si="45">G28-Q28</f>
        <v>-4.9999999999999989E-2</v>
      </c>
      <c r="AB28" s="19">
        <f t="shared" ref="AB28:AB31" si="46">H28-R28</f>
        <v>-2.0000000000000018E-2</v>
      </c>
      <c r="AC28" s="19">
        <f t="shared" ref="AC28:AC31" si="47">I28-S28</f>
        <v>-1.999999999999999E-2</v>
      </c>
    </row>
    <row r="29" spans="1:29" x14ac:dyDescent="0.25">
      <c r="A29" s="10" t="s">
        <v>564</v>
      </c>
      <c r="B29" s="8">
        <v>0.25</v>
      </c>
      <c r="C29" s="4">
        <v>0.3</v>
      </c>
      <c r="D29" s="14">
        <v>0.28000000000000003</v>
      </c>
      <c r="E29" s="8">
        <v>0.77</v>
      </c>
      <c r="F29" s="4">
        <v>0.47</v>
      </c>
      <c r="G29" s="4">
        <v>0.3</v>
      </c>
      <c r="H29" s="4">
        <v>0.17</v>
      </c>
      <c r="I29" s="4">
        <v>0.09</v>
      </c>
      <c r="K29" s="10" t="s">
        <v>564</v>
      </c>
      <c r="L29" s="8">
        <v>0.33</v>
      </c>
      <c r="M29" s="4">
        <v>0.34</v>
      </c>
      <c r="N29" s="14">
        <v>0.24</v>
      </c>
      <c r="O29" s="8">
        <v>0.84</v>
      </c>
      <c r="P29" s="4">
        <v>0.54</v>
      </c>
      <c r="Q29" s="4">
        <v>0.35</v>
      </c>
      <c r="R29" s="4">
        <v>0.21</v>
      </c>
      <c r="S29" s="4">
        <v>0.11</v>
      </c>
      <c r="U29" s="10" t="s">
        <v>564</v>
      </c>
      <c r="V29" s="8">
        <f t="shared" ref="V29:V31" si="48">B29-L29</f>
        <v>-8.0000000000000016E-2</v>
      </c>
      <c r="W29" s="4">
        <f t="shared" si="41"/>
        <v>-4.0000000000000036E-2</v>
      </c>
      <c r="X29" s="14">
        <f t="shared" si="42"/>
        <v>4.0000000000000036E-2</v>
      </c>
      <c r="Y29" s="8">
        <f t="shared" si="43"/>
        <v>-6.9999999999999951E-2</v>
      </c>
      <c r="Z29" s="4">
        <f t="shared" si="44"/>
        <v>-7.0000000000000062E-2</v>
      </c>
      <c r="AA29" s="4">
        <f t="shared" si="45"/>
        <v>-4.9999999999999989E-2</v>
      </c>
      <c r="AB29" s="4">
        <f t="shared" si="46"/>
        <v>-3.999999999999998E-2</v>
      </c>
      <c r="AC29" s="4">
        <f t="shared" si="47"/>
        <v>-2.0000000000000004E-2</v>
      </c>
    </row>
    <row r="30" spans="1:29" x14ac:dyDescent="0.25">
      <c r="A30" s="10" t="s">
        <v>435</v>
      </c>
      <c r="B30" s="8">
        <v>0.3</v>
      </c>
      <c r="C30" s="4">
        <v>0.28999999999999998</v>
      </c>
      <c r="D30" s="14">
        <v>0.27</v>
      </c>
      <c r="E30" s="8">
        <v>0.8</v>
      </c>
      <c r="F30" s="4">
        <v>0.41</v>
      </c>
      <c r="G30" s="4">
        <v>0.23</v>
      </c>
      <c r="H30" s="4">
        <v>0.11</v>
      </c>
      <c r="I30" s="4">
        <v>0.05</v>
      </c>
      <c r="K30" s="10" t="s">
        <v>435</v>
      </c>
      <c r="L30" s="8">
        <v>0.17</v>
      </c>
      <c r="M30" s="4">
        <v>0.27</v>
      </c>
      <c r="N30" s="14">
        <v>0.35</v>
      </c>
      <c r="O30" s="8">
        <v>0.68</v>
      </c>
      <c r="P30" s="4">
        <v>0.36</v>
      </c>
      <c r="Q30" s="4">
        <v>0.19</v>
      </c>
      <c r="R30" s="4">
        <v>0.09</v>
      </c>
      <c r="S30" s="4">
        <v>0.04</v>
      </c>
      <c r="U30" s="10" t="s">
        <v>435</v>
      </c>
      <c r="V30" s="8">
        <f t="shared" si="48"/>
        <v>0.12999999999999998</v>
      </c>
      <c r="W30" s="4">
        <f t="shared" si="41"/>
        <v>1.9999999999999962E-2</v>
      </c>
      <c r="X30" s="14">
        <f t="shared" si="42"/>
        <v>-7.999999999999996E-2</v>
      </c>
      <c r="Y30" s="8">
        <f t="shared" si="43"/>
        <v>0.12</v>
      </c>
      <c r="Z30" s="4">
        <f t="shared" si="44"/>
        <v>4.9999999999999989E-2</v>
      </c>
      <c r="AA30" s="4">
        <f t="shared" si="45"/>
        <v>4.0000000000000008E-2</v>
      </c>
      <c r="AB30" s="4">
        <f t="shared" si="46"/>
        <v>2.0000000000000004E-2</v>
      </c>
      <c r="AC30" s="4">
        <f t="shared" si="47"/>
        <v>1.0000000000000002E-2</v>
      </c>
    </row>
    <row r="31" spans="1:29" x14ac:dyDescent="0.25">
      <c r="A31" s="10" t="s">
        <v>455</v>
      </c>
      <c r="B31" s="8">
        <v>0.06</v>
      </c>
      <c r="C31" s="4">
        <v>0.12</v>
      </c>
      <c r="D31" s="14">
        <v>0.24</v>
      </c>
      <c r="E31" s="8">
        <v>0.33</v>
      </c>
      <c r="F31" s="4">
        <v>0.11</v>
      </c>
      <c r="G31" s="4">
        <v>0.04</v>
      </c>
      <c r="H31" s="4">
        <v>0.01</v>
      </c>
      <c r="I31" s="4">
        <v>0</v>
      </c>
      <c r="K31" s="10" t="s">
        <v>455</v>
      </c>
      <c r="L31" s="8">
        <v>0.04</v>
      </c>
      <c r="M31" s="4">
        <v>0.1</v>
      </c>
      <c r="N31" s="14">
        <v>0.23</v>
      </c>
      <c r="O31" s="8">
        <v>0.28000000000000003</v>
      </c>
      <c r="P31" s="4">
        <v>0.09</v>
      </c>
      <c r="Q31" s="4">
        <v>0.04</v>
      </c>
      <c r="R31" s="4">
        <v>0.01</v>
      </c>
      <c r="S31" s="4">
        <v>0</v>
      </c>
      <c r="U31" s="10" t="s">
        <v>455</v>
      </c>
      <c r="V31" s="42">
        <f t="shared" si="48"/>
        <v>1.9999999999999997E-2</v>
      </c>
      <c r="W31" s="43">
        <f t="shared" si="41"/>
        <v>1.999999999999999E-2</v>
      </c>
      <c r="X31" s="44">
        <f t="shared" si="42"/>
        <v>9.9999999999999811E-3</v>
      </c>
      <c r="Y31" s="42">
        <f t="shared" si="43"/>
        <v>4.9999999999999989E-2</v>
      </c>
      <c r="Z31" s="43">
        <f t="shared" si="44"/>
        <v>2.0000000000000004E-2</v>
      </c>
      <c r="AA31" s="43">
        <f t="shared" si="45"/>
        <v>0</v>
      </c>
      <c r="AB31" s="43">
        <f t="shared" si="46"/>
        <v>0</v>
      </c>
      <c r="AC31" s="43">
        <f t="shared" si="47"/>
        <v>0</v>
      </c>
    </row>
  </sheetData>
  <conditionalFormatting sqref="B3:I11 B13:I16 B18:I21 B23:I26 B28:I31">
    <cfRule type="colorScale" priority="51">
      <colorScale>
        <cfvo type="percent" val="0"/>
        <cfvo type="percent" val="100"/>
        <color rgb="FFFCFCFF"/>
        <color rgb="FF63BE7B"/>
      </colorScale>
    </cfRule>
  </conditionalFormatting>
  <conditionalFormatting sqref="B12:I12">
    <cfRule type="colorScale" priority="50">
      <colorScale>
        <cfvo type="percent" val="0"/>
        <cfvo type="percent" val="100"/>
        <color rgb="FFFCFCFF"/>
        <color rgb="FF63BE7B"/>
      </colorScale>
    </cfRule>
  </conditionalFormatting>
  <conditionalFormatting sqref="B17:I17">
    <cfRule type="colorScale" priority="49">
      <colorScale>
        <cfvo type="percent" val="0"/>
        <cfvo type="percent" val="100"/>
        <color rgb="FFFCFCFF"/>
        <color rgb="FF63BE7B"/>
      </colorScale>
    </cfRule>
  </conditionalFormatting>
  <conditionalFormatting sqref="B22:I22">
    <cfRule type="colorScale" priority="48">
      <colorScale>
        <cfvo type="percent" val="0"/>
        <cfvo type="percent" val="100"/>
        <color rgb="FFFCFCFF"/>
        <color rgb="FF63BE7B"/>
      </colorScale>
    </cfRule>
  </conditionalFormatting>
  <conditionalFormatting sqref="B27:I27">
    <cfRule type="colorScale" priority="47">
      <colorScale>
        <cfvo type="percent" val="0"/>
        <cfvo type="percent" val="100"/>
        <color rgb="FFFCFCFF"/>
        <color rgb="FF63BE7B"/>
      </colorScale>
    </cfRule>
  </conditionalFormatting>
  <conditionalFormatting sqref="L3:S11 L13:S16 L18:S21 L23:S26 L28:S31">
    <cfRule type="colorScale" priority="11">
      <colorScale>
        <cfvo type="percent" val="0"/>
        <cfvo type="percent" val="100"/>
        <color rgb="FFFCFCFF"/>
        <color rgb="FF63BE7B"/>
      </colorScale>
    </cfRule>
  </conditionalFormatting>
  <conditionalFormatting sqref="L12:S12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L17:S17">
    <cfRule type="colorScale" priority="9">
      <colorScale>
        <cfvo type="percent" val="0"/>
        <cfvo type="percent" val="100"/>
        <color rgb="FFFCFCFF"/>
        <color rgb="FF63BE7B"/>
      </colorScale>
    </cfRule>
  </conditionalFormatting>
  <conditionalFormatting sqref="L22:S22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L27:S27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V3:AC11 V13:AC16 V18:AC21 V23:AC26 V28:AC31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V12:AC12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V17:AC17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V22:AC22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V27:AC27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V3:AC31">
    <cfRule type="colorScale" priority="1">
      <colorScale>
        <cfvo type="num" val="-0.15"/>
        <cfvo type="num" val="0"/>
        <cfvo type="num" val="0.15"/>
        <color rgb="FFF8696B"/>
        <color theme="0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0"/>
  <sheetViews>
    <sheetView topLeftCell="A156" workbookViewId="0">
      <selection activeCell="J176" sqref="J176:J188"/>
    </sheetView>
  </sheetViews>
  <sheetFormatPr defaultRowHeight="15" x14ac:dyDescent="0.25"/>
  <sheetData>
    <row r="1" spans="1:10" x14ac:dyDescent="0.25">
      <c r="A1" t="s">
        <v>703</v>
      </c>
      <c r="B1" t="s">
        <v>701</v>
      </c>
      <c r="C1" t="s">
        <v>702</v>
      </c>
      <c r="D1" t="s">
        <v>700</v>
      </c>
    </row>
    <row r="2" spans="1:10" x14ac:dyDescent="0.25">
      <c r="A2" t="s">
        <v>705</v>
      </c>
      <c r="B2" t="s">
        <v>51</v>
      </c>
      <c r="C2">
        <v>1580</v>
      </c>
      <c r="D2" t="str">
        <f>INDEX(Teams!$B$1:$B$321,MATCH(B2,Teams!$A$1:$A$321,0))</f>
        <v>Bulgaria</v>
      </c>
      <c r="E2" t="str">
        <f t="shared" ref="E2:E33" si="0">B2&amp;":{name:'"&amp;D2&amp;"',rating:"&amp;C2&amp;"},"</f>
        <v>BG:{name:'Bulgaria',rating:1580},</v>
      </c>
      <c r="G2" t="str">
        <f t="shared" ref="G2:G56" si="1">IF(A2&lt;&gt;A1,A2&amp;":[","")</f>
        <v>A:[</v>
      </c>
      <c r="H2" t="str">
        <f>"'"&amp;B2&amp;"'"</f>
        <v>'BG'</v>
      </c>
      <c r="I2" t="str">
        <f>IF(A2&lt;&gt;A3,"],",",")</f>
        <v>,</v>
      </c>
      <c r="J2" t="str">
        <f t="shared" ref="J2:J56" si="2">G2&amp;H2&amp;I2</f>
        <v>A:['BG',</v>
      </c>
    </row>
    <row r="3" spans="1:10" x14ac:dyDescent="0.25">
      <c r="A3" t="s">
        <v>705</v>
      </c>
      <c r="B3" t="s">
        <v>50</v>
      </c>
      <c r="C3">
        <v>1738</v>
      </c>
      <c r="D3" t="str">
        <f>INDEX(Teams!$B$1:$B$321,MATCH(B3,Teams!$A$1:$A$321,0))</f>
        <v>Czechia</v>
      </c>
      <c r="E3" t="str">
        <f t="shared" si="0"/>
        <v>CZ:{name:'Czechia',rating:1738},</v>
      </c>
      <c r="G3" t="str">
        <f t="shared" si="1"/>
        <v/>
      </c>
      <c r="H3" t="str">
        <f t="shared" ref="H3:H56" si="3">"'"&amp;B3&amp;"'"</f>
        <v>'CZ'</v>
      </c>
      <c r="I3" t="str">
        <f t="shared" ref="I3:I56" si="4">IF(A3&lt;&gt;A4,"],",",")</f>
        <v>,</v>
      </c>
      <c r="J3" t="str">
        <f t="shared" si="2"/>
        <v>'CZ',</v>
      </c>
    </row>
    <row r="4" spans="1:10" x14ac:dyDescent="0.25">
      <c r="A4" t="s">
        <v>705</v>
      </c>
      <c r="B4" t="s">
        <v>105</v>
      </c>
      <c r="C4">
        <v>1940</v>
      </c>
      <c r="D4" t="str">
        <f>INDEX(Teams!$B$1:$B$321,MATCH(B4,Teams!$A$1:$A$321,0))</f>
        <v>England</v>
      </c>
      <c r="E4" t="str">
        <f t="shared" si="0"/>
        <v>EN:{name:'England',rating:1940},</v>
      </c>
      <c r="G4" t="str">
        <f t="shared" si="1"/>
        <v/>
      </c>
      <c r="H4" t="str">
        <f t="shared" si="3"/>
        <v>'EN'</v>
      </c>
      <c r="I4" t="str">
        <f t="shared" si="4"/>
        <v>,</v>
      </c>
      <c r="J4" t="str">
        <f t="shared" si="2"/>
        <v>'EN',</v>
      </c>
    </row>
    <row r="5" spans="1:10" x14ac:dyDescent="0.25">
      <c r="A5" t="s">
        <v>705</v>
      </c>
      <c r="B5" t="s">
        <v>63</v>
      </c>
      <c r="C5">
        <v>1544</v>
      </c>
      <c r="D5" t="str">
        <f>INDEX(Teams!$B$1:$B$321,MATCH(B5,Teams!$A$1:$A$321,0))</f>
        <v>Kosovo</v>
      </c>
      <c r="E5" t="str">
        <f t="shared" si="0"/>
        <v>KO:{name:'Kosovo',rating:1544},</v>
      </c>
      <c r="G5" t="str">
        <f t="shared" si="1"/>
        <v/>
      </c>
      <c r="H5" t="str">
        <f t="shared" si="3"/>
        <v>'KO'</v>
      </c>
      <c r="I5" t="str">
        <f t="shared" si="4"/>
        <v>,</v>
      </c>
      <c r="J5" t="str">
        <f t="shared" si="2"/>
        <v>'KO',</v>
      </c>
    </row>
    <row r="6" spans="1:10" x14ac:dyDescent="0.25">
      <c r="A6" t="s">
        <v>705</v>
      </c>
      <c r="B6" t="s">
        <v>62</v>
      </c>
      <c r="C6">
        <v>1561</v>
      </c>
      <c r="D6" t="str">
        <f>INDEX(Teams!$B$1:$B$321,MATCH(B6,Teams!$A$1:$A$321,0))</f>
        <v>Montenegro</v>
      </c>
      <c r="E6" t="str">
        <f t="shared" si="0"/>
        <v>ME:{name:'Montenegro',rating:1561},</v>
      </c>
      <c r="G6" t="str">
        <f t="shared" si="1"/>
        <v/>
      </c>
      <c r="H6" t="str">
        <f t="shared" si="3"/>
        <v>'ME'</v>
      </c>
      <c r="I6" t="str">
        <f t="shared" si="4"/>
        <v>],</v>
      </c>
      <c r="J6" t="str">
        <f t="shared" si="2"/>
        <v>'ME'],</v>
      </c>
    </row>
    <row r="7" spans="1:10" x14ac:dyDescent="0.25">
      <c r="A7" t="s">
        <v>704</v>
      </c>
      <c r="B7" t="s">
        <v>60</v>
      </c>
      <c r="C7">
        <v>1321</v>
      </c>
      <c r="D7" t="str">
        <f>INDEX(Teams!$B$1:$B$321,MATCH(B7,Teams!$A$1:$A$321,0))</f>
        <v>Lithuania</v>
      </c>
      <c r="E7" t="str">
        <f t="shared" si="0"/>
        <v>LT:{name:'Lithuania',rating:1321},</v>
      </c>
      <c r="G7" t="str">
        <f t="shared" si="1"/>
        <v>B:[</v>
      </c>
      <c r="H7" t="str">
        <f t="shared" si="3"/>
        <v>'LT'</v>
      </c>
      <c r="I7" t="str">
        <f t="shared" si="4"/>
        <v>,</v>
      </c>
      <c r="J7" t="str">
        <f t="shared" si="2"/>
        <v>B:['LT',</v>
      </c>
    </row>
    <row r="8" spans="1:10" x14ac:dyDescent="0.25">
      <c r="A8" t="s">
        <v>704</v>
      </c>
      <c r="B8" t="s">
        <v>61</v>
      </c>
      <c r="C8">
        <v>1356</v>
      </c>
      <c r="D8" t="str">
        <f>INDEX(Teams!$B$1:$B$321,MATCH(B8,Teams!$A$1:$A$321,0))</f>
        <v>Luxembourg</v>
      </c>
      <c r="E8" t="str">
        <f t="shared" si="0"/>
        <v>LU:{name:'Luxembourg',rating:1356},</v>
      </c>
      <c r="G8" t="str">
        <f t="shared" si="1"/>
        <v/>
      </c>
      <c r="H8" t="str">
        <f t="shared" si="3"/>
        <v>'LU'</v>
      </c>
      <c r="I8" t="str">
        <f t="shared" si="4"/>
        <v>,</v>
      </c>
      <c r="J8" t="str">
        <f t="shared" si="2"/>
        <v>'LU',</v>
      </c>
    </row>
    <row r="9" spans="1:10" x14ac:dyDescent="0.25">
      <c r="A9" t="s">
        <v>704</v>
      </c>
      <c r="B9" t="s">
        <v>34</v>
      </c>
      <c r="C9">
        <v>1981</v>
      </c>
      <c r="D9" t="str">
        <f>INDEX(Teams!$B$1:$B$321,MATCH(B9,Teams!$A$1:$A$321,0))</f>
        <v>Portugal</v>
      </c>
      <c r="E9" t="str">
        <f t="shared" si="0"/>
        <v>PT:{name:'Portugal',rating:1981},</v>
      </c>
      <c r="G9" t="str">
        <f t="shared" si="1"/>
        <v/>
      </c>
      <c r="H9" t="str">
        <f t="shared" si="3"/>
        <v>'PT'</v>
      </c>
      <c r="I9" t="str">
        <f t="shared" si="4"/>
        <v>,</v>
      </c>
      <c r="J9" t="str">
        <f t="shared" si="2"/>
        <v>'PT',</v>
      </c>
    </row>
    <row r="10" spans="1:10" x14ac:dyDescent="0.25">
      <c r="A10" t="s">
        <v>704</v>
      </c>
      <c r="B10" t="s">
        <v>71</v>
      </c>
      <c r="C10">
        <v>1796</v>
      </c>
      <c r="D10" t="str">
        <f>INDEX(Teams!$B$1:$B$321,MATCH(B10,Teams!$A$1:$A$321,0))</f>
        <v>Serbia</v>
      </c>
      <c r="E10" t="str">
        <f t="shared" si="0"/>
        <v>RS:{name:'Serbia',rating:1796},</v>
      </c>
      <c r="G10" t="str">
        <f t="shared" si="1"/>
        <v/>
      </c>
      <c r="H10" t="str">
        <f t="shared" si="3"/>
        <v>'RS'</v>
      </c>
      <c r="I10" t="str">
        <f t="shared" si="4"/>
        <v>,</v>
      </c>
      <c r="J10" t="str">
        <f t="shared" si="2"/>
        <v>'RS',</v>
      </c>
    </row>
    <row r="11" spans="1:10" x14ac:dyDescent="0.25">
      <c r="A11" t="s">
        <v>704</v>
      </c>
      <c r="B11" t="s">
        <v>70</v>
      </c>
      <c r="C11">
        <v>1824</v>
      </c>
      <c r="D11" t="str">
        <f>INDEX(Teams!$B$1:$B$321,MATCH(B11,Teams!$A$1:$A$321,0))</f>
        <v>Ukraine</v>
      </c>
      <c r="E11" t="str">
        <f t="shared" si="0"/>
        <v>UA:{name:'Ukraine',rating:1824},</v>
      </c>
      <c r="G11" t="str">
        <f t="shared" si="1"/>
        <v/>
      </c>
      <c r="H11" t="str">
        <f t="shared" si="3"/>
        <v>'UA'</v>
      </c>
      <c r="I11" t="str">
        <f t="shared" si="4"/>
        <v>],</v>
      </c>
      <c r="J11" t="str">
        <f t="shared" si="2"/>
        <v>'UA'],</v>
      </c>
    </row>
    <row r="12" spans="1:10" x14ac:dyDescent="0.25">
      <c r="A12" t="s">
        <v>253</v>
      </c>
      <c r="B12" t="s">
        <v>5</v>
      </c>
      <c r="C12">
        <v>1500</v>
      </c>
      <c r="D12" t="str">
        <f>INDEX(Teams!$B$1:$B$321,MATCH(B12,Teams!$A$1:$A$321,0))</f>
        <v>Belarus</v>
      </c>
      <c r="E12" t="str">
        <f t="shared" si="0"/>
        <v>BY:{name:'Belarus',rating:1500},</v>
      </c>
      <c r="G12" t="str">
        <f t="shared" si="1"/>
        <v>C:[</v>
      </c>
      <c r="H12" t="str">
        <f t="shared" si="3"/>
        <v>'BY'</v>
      </c>
      <c r="I12" t="str">
        <f t="shared" si="4"/>
        <v>,</v>
      </c>
      <c r="J12" t="str">
        <f t="shared" si="2"/>
        <v>C:['BY',</v>
      </c>
    </row>
    <row r="13" spans="1:10" x14ac:dyDescent="0.25">
      <c r="A13" t="s">
        <v>253</v>
      </c>
      <c r="B13" t="s">
        <v>6</v>
      </c>
      <c r="C13">
        <v>1971</v>
      </c>
      <c r="D13" t="str">
        <f>INDEX(Teams!$B$1:$B$321,MATCH(B13,Teams!$A$1:$A$321,0))</f>
        <v>Germany</v>
      </c>
      <c r="E13" t="str">
        <f t="shared" si="0"/>
        <v>DE:{name:'Germany',rating:1971},</v>
      </c>
      <c r="G13" t="str">
        <f t="shared" si="1"/>
        <v/>
      </c>
      <c r="H13" t="str">
        <f t="shared" si="3"/>
        <v>'DE'</v>
      </c>
      <c r="I13" t="str">
        <f t="shared" si="4"/>
        <v>,</v>
      </c>
      <c r="J13" t="str">
        <f t="shared" si="2"/>
        <v>'DE',</v>
      </c>
    </row>
    <row r="14" spans="1:10" x14ac:dyDescent="0.25">
      <c r="A14" t="s">
        <v>253</v>
      </c>
      <c r="B14" t="s">
        <v>11</v>
      </c>
      <c r="C14">
        <v>1460</v>
      </c>
      <c r="D14" t="str">
        <f>INDEX(Teams!$B$1:$B$321,MATCH(B14,Teams!$A$1:$A$321,0))</f>
        <v>Estonia</v>
      </c>
      <c r="E14" t="str">
        <f t="shared" si="0"/>
        <v>EE:{name:'Estonia',rating:1460},</v>
      </c>
      <c r="G14" t="str">
        <f t="shared" si="1"/>
        <v/>
      </c>
      <c r="H14" t="str">
        <f t="shared" si="3"/>
        <v>'EE'</v>
      </c>
      <c r="I14" t="str">
        <f t="shared" si="4"/>
        <v>,</v>
      </c>
      <c r="J14" t="str">
        <f t="shared" si="2"/>
        <v>'EE',</v>
      </c>
    </row>
    <row r="15" spans="1:10" x14ac:dyDescent="0.25">
      <c r="A15" t="s">
        <v>253</v>
      </c>
      <c r="B15" t="s">
        <v>12</v>
      </c>
      <c r="C15">
        <v>1678</v>
      </c>
      <c r="D15" t="str">
        <f>INDEX(Teams!$B$1:$B$321,MATCH(B15,Teams!$A$1:$A$321,0))</f>
        <v>Northern Ireland</v>
      </c>
      <c r="E15" t="str">
        <f t="shared" si="0"/>
        <v>EI:{name:'Northern Ireland',rating:1678},</v>
      </c>
      <c r="G15" t="str">
        <f t="shared" si="1"/>
        <v/>
      </c>
      <c r="H15" t="str">
        <f t="shared" si="3"/>
        <v>'EI'</v>
      </c>
      <c r="I15" t="str">
        <f t="shared" si="4"/>
        <v>,</v>
      </c>
      <c r="J15" t="str">
        <f t="shared" si="2"/>
        <v>'EI',</v>
      </c>
    </row>
    <row r="16" spans="1:10" x14ac:dyDescent="0.25">
      <c r="A16" t="s">
        <v>253</v>
      </c>
      <c r="B16" t="s">
        <v>104</v>
      </c>
      <c r="C16">
        <v>1979</v>
      </c>
      <c r="D16" t="str">
        <f>INDEX(Teams!$B$1:$B$321,MATCH(B16,Teams!$A$1:$A$321,0))</f>
        <v>Netherlands</v>
      </c>
      <c r="E16" t="str">
        <f t="shared" si="0"/>
        <v>NL:{name:'Netherlands',rating:1979},</v>
      </c>
      <c r="G16" t="str">
        <f t="shared" si="1"/>
        <v/>
      </c>
      <c r="H16" t="str">
        <f t="shared" si="3"/>
        <v>'NL'</v>
      </c>
      <c r="I16" t="str">
        <f t="shared" si="4"/>
        <v>],</v>
      </c>
      <c r="J16" t="str">
        <f t="shared" si="2"/>
        <v>'NL'],</v>
      </c>
    </row>
    <row r="17" spans="1:10" x14ac:dyDescent="0.25">
      <c r="A17" t="s">
        <v>707</v>
      </c>
      <c r="B17" t="s">
        <v>131</v>
      </c>
      <c r="C17">
        <v>1901</v>
      </c>
      <c r="D17" t="str">
        <f>INDEX(Teams!$B$1:$B$321,MATCH(B17,Teams!$A$1:$A$321,0))</f>
        <v>Switzerland</v>
      </c>
      <c r="E17" t="str">
        <f t="shared" si="0"/>
        <v>CH:{name:'Switzerland',rating:1901},</v>
      </c>
      <c r="G17" t="str">
        <f t="shared" si="1"/>
        <v>D:[</v>
      </c>
      <c r="H17" t="str">
        <f t="shared" si="3"/>
        <v>'CH'</v>
      </c>
      <c r="I17" t="str">
        <f t="shared" si="4"/>
        <v>,</v>
      </c>
      <c r="J17" t="str">
        <f t="shared" si="2"/>
        <v>D:['CH',</v>
      </c>
    </row>
    <row r="18" spans="1:10" x14ac:dyDescent="0.25">
      <c r="A18" t="s">
        <v>707</v>
      </c>
      <c r="B18" t="s">
        <v>52</v>
      </c>
      <c r="C18">
        <v>1890</v>
      </c>
      <c r="D18" t="str">
        <f>INDEX(Teams!$B$1:$B$321,MATCH(B18,Teams!$A$1:$A$321,0))</f>
        <v>Denmark</v>
      </c>
      <c r="E18" t="str">
        <f t="shared" si="0"/>
        <v>DK:{name:'Denmark',rating:1890},</v>
      </c>
      <c r="G18" t="str">
        <f t="shared" si="1"/>
        <v/>
      </c>
      <c r="H18" t="str">
        <f t="shared" si="3"/>
        <v>'DK'</v>
      </c>
      <c r="I18" t="str">
        <f t="shared" si="4"/>
        <v>,</v>
      </c>
      <c r="J18" t="str">
        <f t="shared" si="2"/>
        <v>'DK',</v>
      </c>
    </row>
    <row r="19" spans="1:10" x14ac:dyDescent="0.25">
      <c r="A19" t="s">
        <v>707</v>
      </c>
      <c r="B19" t="s">
        <v>56</v>
      </c>
      <c r="C19">
        <v>1528</v>
      </c>
      <c r="D19" t="str">
        <f>INDEX(Teams!$B$1:$B$321,MATCH(B19,Teams!$A$1:$A$321,0))</f>
        <v>Georgia</v>
      </c>
      <c r="E19" t="str">
        <f t="shared" si="0"/>
        <v>GE:{name:'Georgia',rating:1528},</v>
      </c>
      <c r="G19" t="str">
        <f t="shared" si="1"/>
        <v/>
      </c>
      <c r="H19" t="str">
        <f t="shared" si="3"/>
        <v>'GE'</v>
      </c>
      <c r="I19" t="str">
        <f t="shared" si="4"/>
        <v>,</v>
      </c>
      <c r="J19" t="str">
        <f t="shared" si="2"/>
        <v>'GE',</v>
      </c>
    </row>
    <row r="20" spans="1:10" x14ac:dyDescent="0.25">
      <c r="A20" t="s">
        <v>707</v>
      </c>
      <c r="B20" t="s">
        <v>57</v>
      </c>
      <c r="C20">
        <v>1094</v>
      </c>
      <c r="D20" t="str">
        <f>INDEX(Teams!$B$1:$B$321,MATCH(B20,Teams!$A$1:$A$321,0))</f>
        <v>Gibraltar</v>
      </c>
      <c r="E20" t="str">
        <f t="shared" si="0"/>
        <v>GI:{name:'Gibraltar',rating:1094},</v>
      </c>
      <c r="G20" t="str">
        <f t="shared" si="1"/>
        <v/>
      </c>
      <c r="H20" t="str">
        <f t="shared" si="3"/>
        <v>'GI'</v>
      </c>
      <c r="I20" t="str">
        <f t="shared" si="4"/>
        <v>,</v>
      </c>
      <c r="J20" t="str">
        <f t="shared" si="2"/>
        <v>'GI',</v>
      </c>
    </row>
    <row r="21" spans="1:10" x14ac:dyDescent="0.25">
      <c r="A21" t="s">
        <v>707</v>
      </c>
      <c r="B21" t="s">
        <v>53</v>
      </c>
      <c r="C21">
        <v>1729</v>
      </c>
      <c r="D21" t="str">
        <f>INDEX(Teams!$B$1:$B$321,MATCH(B21,Teams!$A$1:$A$321,0))</f>
        <v>Ireland</v>
      </c>
      <c r="E21" t="str">
        <f t="shared" si="0"/>
        <v>IE:{name:'Ireland',rating:1729},</v>
      </c>
      <c r="G21" t="str">
        <f t="shared" si="1"/>
        <v/>
      </c>
      <c r="H21" t="str">
        <f t="shared" si="3"/>
        <v>'IE'</v>
      </c>
      <c r="I21" t="str">
        <f t="shared" si="4"/>
        <v>],</v>
      </c>
      <c r="J21" t="str">
        <f t="shared" si="2"/>
        <v>'IE'],</v>
      </c>
    </row>
    <row r="22" spans="1:10" x14ac:dyDescent="0.25">
      <c r="A22" t="s">
        <v>244</v>
      </c>
      <c r="B22" t="s">
        <v>3</v>
      </c>
      <c r="C22">
        <v>1365</v>
      </c>
      <c r="D22" t="str">
        <f>INDEX(Teams!$B$1:$B$321,MATCH(B22,Teams!$A$1:$A$321,0))</f>
        <v>Azerbaijan</v>
      </c>
      <c r="E22" t="str">
        <f t="shared" si="0"/>
        <v>AZ:{name:'Azerbaijan',rating:1365},</v>
      </c>
      <c r="G22" t="str">
        <f t="shared" si="1"/>
        <v>E:[</v>
      </c>
      <c r="H22" t="str">
        <f t="shared" si="3"/>
        <v>'AZ'</v>
      </c>
      <c r="I22" t="str">
        <f t="shared" si="4"/>
        <v>,</v>
      </c>
      <c r="J22" t="str">
        <f t="shared" si="2"/>
        <v>E:['AZ',</v>
      </c>
    </row>
    <row r="23" spans="1:10" x14ac:dyDescent="0.25">
      <c r="A23" t="s">
        <v>244</v>
      </c>
      <c r="B23" t="s">
        <v>9</v>
      </c>
      <c r="C23">
        <v>1885</v>
      </c>
      <c r="D23" t="str">
        <f>INDEX(Teams!$B$1:$B$321,MATCH(B23,Teams!$A$1:$A$321,0))</f>
        <v>Croatia</v>
      </c>
      <c r="E23" t="str">
        <f t="shared" si="0"/>
        <v>HR:{name:'Croatia',rating:1885},</v>
      </c>
      <c r="G23" t="str">
        <f t="shared" si="1"/>
        <v/>
      </c>
      <c r="H23" t="str">
        <f t="shared" si="3"/>
        <v>'HR'</v>
      </c>
      <c r="I23" t="str">
        <f t="shared" si="4"/>
        <v>,</v>
      </c>
      <c r="J23" t="str">
        <f t="shared" si="2"/>
        <v>'HR',</v>
      </c>
    </row>
    <row r="24" spans="1:10" x14ac:dyDescent="0.25">
      <c r="A24" t="s">
        <v>244</v>
      </c>
      <c r="B24" t="s">
        <v>4</v>
      </c>
      <c r="C24">
        <v>1670</v>
      </c>
      <c r="D24" t="str">
        <f>INDEX(Teams!$B$1:$B$321,MATCH(B24,Teams!$A$1:$A$321,0))</f>
        <v>Hungary</v>
      </c>
      <c r="E24" t="str">
        <f t="shared" si="0"/>
        <v>HU:{name:'Hungary',rating:1670},</v>
      </c>
      <c r="G24" t="str">
        <f t="shared" si="1"/>
        <v/>
      </c>
      <c r="H24" t="str">
        <f t="shared" si="3"/>
        <v>'HU'</v>
      </c>
      <c r="I24" t="str">
        <f t="shared" si="4"/>
        <v>,</v>
      </c>
      <c r="J24" t="str">
        <f t="shared" si="2"/>
        <v>'HU',</v>
      </c>
    </row>
    <row r="25" spans="1:10" x14ac:dyDescent="0.25">
      <c r="A25" t="s">
        <v>244</v>
      </c>
      <c r="B25" t="s">
        <v>90</v>
      </c>
      <c r="C25">
        <v>1763</v>
      </c>
      <c r="D25" t="str">
        <f>INDEX(Teams!$B$1:$B$321,MATCH(B25,Teams!$A$1:$A$321,0))</f>
        <v>Slovakia</v>
      </c>
      <c r="E25" t="str">
        <f t="shared" si="0"/>
        <v>SK:{name:'Slovakia',rating:1763},</v>
      </c>
      <c r="G25" t="str">
        <f t="shared" si="1"/>
        <v/>
      </c>
      <c r="H25" t="str">
        <f t="shared" si="3"/>
        <v>'SK'</v>
      </c>
      <c r="I25" t="str">
        <f t="shared" si="4"/>
        <v>,</v>
      </c>
      <c r="J25" t="str">
        <f t="shared" si="2"/>
        <v>'SK',</v>
      </c>
    </row>
    <row r="26" spans="1:10" x14ac:dyDescent="0.25">
      <c r="A26" t="s">
        <v>244</v>
      </c>
      <c r="B26" t="s">
        <v>10</v>
      </c>
      <c r="C26">
        <v>1746</v>
      </c>
      <c r="D26" t="str">
        <f>INDEX(Teams!$B$1:$B$321,MATCH(B26,Teams!$A$1:$A$321,0))</f>
        <v>Wales</v>
      </c>
      <c r="E26" t="str">
        <f t="shared" si="0"/>
        <v>WA:{name:'Wales',rating:1746},</v>
      </c>
      <c r="G26" t="str">
        <f t="shared" si="1"/>
        <v/>
      </c>
      <c r="H26" t="str">
        <f t="shared" si="3"/>
        <v>'WA'</v>
      </c>
      <c r="I26" t="str">
        <f t="shared" si="4"/>
        <v>],</v>
      </c>
      <c r="J26" t="str">
        <f t="shared" si="2"/>
        <v>'WA'],</v>
      </c>
    </row>
    <row r="27" spans="1:10" x14ac:dyDescent="0.25">
      <c r="A27" t="s">
        <v>33</v>
      </c>
      <c r="B27" t="s">
        <v>55</v>
      </c>
      <c r="C27">
        <v>2029</v>
      </c>
      <c r="D27" t="str">
        <f>INDEX(Teams!$B$1:$B$321,MATCH(B27,Teams!$A$1:$A$321,0))</f>
        <v>Spain</v>
      </c>
      <c r="E27" t="str">
        <f t="shared" si="0"/>
        <v>ES:{name:'Spain',rating:2029},</v>
      </c>
      <c r="G27" t="str">
        <f t="shared" si="1"/>
        <v>F:[</v>
      </c>
      <c r="H27" t="str">
        <f t="shared" si="3"/>
        <v>'ES'</v>
      </c>
      <c r="I27" t="str">
        <f t="shared" si="4"/>
        <v>,</v>
      </c>
      <c r="J27" t="str">
        <f t="shared" si="2"/>
        <v>F:['ES',</v>
      </c>
    </row>
    <row r="28" spans="1:10" x14ac:dyDescent="0.25">
      <c r="A28" t="s">
        <v>33</v>
      </c>
      <c r="B28" t="s">
        <v>54</v>
      </c>
      <c r="C28">
        <v>1226</v>
      </c>
      <c r="D28" t="str">
        <f>INDEX(Teams!$B$1:$B$321,MATCH(B28,Teams!$A$1:$A$321,0))</f>
        <v>Faroe Islands</v>
      </c>
      <c r="E28" t="str">
        <f t="shared" si="0"/>
        <v>FO:{name:'Faroe Islands',rating:1226},</v>
      </c>
      <c r="G28" t="str">
        <f t="shared" si="1"/>
        <v/>
      </c>
      <c r="H28" t="str">
        <f t="shared" si="3"/>
        <v>'FO'</v>
      </c>
      <c r="I28" t="str">
        <f t="shared" si="4"/>
        <v>,</v>
      </c>
      <c r="J28" t="str">
        <f t="shared" si="2"/>
        <v>'FO',</v>
      </c>
    </row>
    <row r="29" spans="1:10" x14ac:dyDescent="0.25">
      <c r="A29" t="s">
        <v>33</v>
      </c>
      <c r="B29" t="s">
        <v>69</v>
      </c>
      <c r="C29">
        <v>1191</v>
      </c>
      <c r="D29" t="str">
        <f>INDEX(Teams!$B$1:$B$321,MATCH(B29,Teams!$A$1:$A$321,0))</f>
        <v>Malta</v>
      </c>
      <c r="E29" t="str">
        <f t="shared" si="0"/>
        <v>MT:{name:'Malta',rating:1191},</v>
      </c>
      <c r="G29" t="str">
        <f t="shared" si="1"/>
        <v/>
      </c>
      <c r="H29" t="str">
        <f t="shared" si="3"/>
        <v>'MT'</v>
      </c>
      <c r="I29" t="str">
        <f t="shared" si="4"/>
        <v>,</v>
      </c>
      <c r="J29" t="str">
        <f t="shared" si="2"/>
        <v>'MT',</v>
      </c>
    </row>
    <row r="30" spans="1:10" x14ac:dyDescent="0.25">
      <c r="A30" t="s">
        <v>33</v>
      </c>
      <c r="B30" t="s">
        <v>66</v>
      </c>
      <c r="C30">
        <v>1684</v>
      </c>
      <c r="D30" t="str">
        <f>INDEX(Teams!$B$1:$B$321,MATCH(B30,Teams!$A$1:$A$321,0))</f>
        <v>Norway</v>
      </c>
      <c r="E30" t="str">
        <f t="shared" si="0"/>
        <v>NO:{name:'Norway',rating:1684},</v>
      </c>
      <c r="G30" t="str">
        <f t="shared" si="1"/>
        <v/>
      </c>
      <c r="H30" t="str">
        <f t="shared" si="3"/>
        <v>'NO'</v>
      </c>
      <c r="I30" t="str">
        <f t="shared" si="4"/>
        <v>,</v>
      </c>
      <c r="J30" t="str">
        <f t="shared" si="2"/>
        <v>'NO',</v>
      </c>
    </row>
    <row r="31" spans="1:10" x14ac:dyDescent="0.25">
      <c r="A31" t="s">
        <v>33</v>
      </c>
      <c r="B31" t="s">
        <v>67</v>
      </c>
      <c r="C31">
        <v>1751</v>
      </c>
      <c r="D31" t="str">
        <f>INDEX(Teams!$B$1:$B$321,MATCH(B31,Teams!$A$1:$A$321,0))</f>
        <v>Romania</v>
      </c>
      <c r="E31" t="str">
        <f t="shared" si="0"/>
        <v>RO:{name:'Romania',rating:1751},</v>
      </c>
      <c r="G31" t="str">
        <f t="shared" si="1"/>
        <v/>
      </c>
      <c r="H31" t="str">
        <f t="shared" si="3"/>
        <v>'RO'</v>
      </c>
      <c r="I31" t="str">
        <f t="shared" si="4"/>
        <v>,</v>
      </c>
      <c r="J31" t="str">
        <f t="shared" si="2"/>
        <v>'RO',</v>
      </c>
    </row>
    <row r="32" spans="1:10" x14ac:dyDescent="0.25">
      <c r="A32" t="s">
        <v>33</v>
      </c>
      <c r="B32" t="s">
        <v>68</v>
      </c>
      <c r="C32">
        <v>1827</v>
      </c>
      <c r="D32" t="str">
        <f>INDEX(Teams!$B$1:$B$321,MATCH(B32,Teams!$A$1:$A$321,0))</f>
        <v>Sweden</v>
      </c>
      <c r="E32" t="str">
        <f t="shared" si="0"/>
        <v>SE:{name:'Sweden',rating:1827},</v>
      </c>
      <c r="G32" t="str">
        <f t="shared" si="1"/>
        <v/>
      </c>
      <c r="H32" t="str">
        <f t="shared" si="3"/>
        <v>'SE'</v>
      </c>
      <c r="I32" t="str">
        <f t="shared" si="4"/>
        <v>],</v>
      </c>
      <c r="J32" t="str">
        <f t="shared" si="2"/>
        <v>'SE'],</v>
      </c>
    </row>
    <row r="33" spans="1:10" x14ac:dyDescent="0.25">
      <c r="A33" t="s">
        <v>708</v>
      </c>
      <c r="B33" t="s">
        <v>48</v>
      </c>
      <c r="C33">
        <v>1736</v>
      </c>
      <c r="D33" t="str">
        <f>INDEX(Teams!$B$1:$B$321,MATCH(B33,Teams!$A$1:$A$321,0))</f>
        <v>Austria</v>
      </c>
      <c r="E33" t="str">
        <f t="shared" si="0"/>
        <v>AT:{name:'Austria',rating:1736},</v>
      </c>
      <c r="G33" t="str">
        <f t="shared" si="1"/>
        <v>G:[</v>
      </c>
      <c r="H33" t="str">
        <f t="shared" si="3"/>
        <v>'AT'</v>
      </c>
      <c r="I33" t="str">
        <f t="shared" si="4"/>
        <v>,</v>
      </c>
      <c r="J33" t="str">
        <f t="shared" si="2"/>
        <v>G:['AT',</v>
      </c>
    </row>
    <row r="34" spans="1:10" x14ac:dyDescent="0.25">
      <c r="A34" t="s">
        <v>708</v>
      </c>
      <c r="B34" t="s">
        <v>59</v>
      </c>
      <c r="C34">
        <v>1597</v>
      </c>
      <c r="D34" t="str">
        <f>INDEX(Teams!$B$1:$B$321,MATCH(B34,Teams!$A$1:$A$321,0))</f>
        <v>Israel</v>
      </c>
      <c r="E34" t="str">
        <f t="shared" ref="E34:E56" si="5">B34&amp;":{name:'"&amp;D34&amp;"',rating:"&amp;C34&amp;"},"</f>
        <v>IL:{name:'Israel',rating:1597},</v>
      </c>
      <c r="G34" t="str">
        <f t="shared" si="1"/>
        <v/>
      </c>
      <c r="H34" t="str">
        <f t="shared" si="3"/>
        <v>'IL'</v>
      </c>
      <c r="I34" t="str">
        <f t="shared" si="4"/>
        <v>,</v>
      </c>
      <c r="J34" t="str">
        <f t="shared" si="2"/>
        <v>'IL',</v>
      </c>
    </row>
    <row r="35" spans="1:10" x14ac:dyDescent="0.25">
      <c r="A35" t="s">
        <v>708</v>
      </c>
      <c r="B35" t="s">
        <v>58</v>
      </c>
      <c r="C35">
        <v>1250</v>
      </c>
      <c r="D35" t="str">
        <f>INDEX(Teams!$B$1:$B$321,MATCH(B35,Teams!$A$1:$A$321,0))</f>
        <v>Latvia</v>
      </c>
      <c r="E35" t="str">
        <f t="shared" si="5"/>
        <v>LV:{name:'Latvia',rating:1250},</v>
      </c>
      <c r="G35" t="str">
        <f t="shared" si="1"/>
        <v/>
      </c>
      <c r="H35" t="str">
        <f t="shared" si="3"/>
        <v>'LV'</v>
      </c>
      <c r="I35" t="str">
        <f t="shared" si="4"/>
        <v>,</v>
      </c>
      <c r="J35" t="str">
        <f t="shared" si="2"/>
        <v>'LV',</v>
      </c>
    </row>
    <row r="36" spans="1:10" x14ac:dyDescent="0.25">
      <c r="A36" t="s">
        <v>708</v>
      </c>
      <c r="B36" t="s">
        <v>64</v>
      </c>
      <c r="C36">
        <v>1497</v>
      </c>
      <c r="D36" t="str">
        <f>INDEX(Teams!$B$1:$B$321,MATCH(B36,Teams!$A$1:$A$321,0))</f>
        <v>North Macedonia</v>
      </c>
      <c r="E36" t="str">
        <f t="shared" si="5"/>
        <v>NM:{name:'North Macedonia',rating:1497},</v>
      </c>
      <c r="G36" t="str">
        <f t="shared" si="1"/>
        <v/>
      </c>
      <c r="H36" t="str">
        <f t="shared" si="3"/>
        <v>'NM'</v>
      </c>
      <c r="I36" t="str">
        <f t="shared" si="4"/>
        <v>,</v>
      </c>
      <c r="J36" t="str">
        <f t="shared" si="2"/>
        <v>'NM',</v>
      </c>
    </row>
    <row r="37" spans="1:10" x14ac:dyDescent="0.25">
      <c r="A37" t="s">
        <v>708</v>
      </c>
      <c r="B37" t="s">
        <v>65</v>
      </c>
      <c r="C37">
        <v>1804</v>
      </c>
      <c r="D37" t="str">
        <f>INDEX(Teams!$B$1:$B$321,MATCH(B37,Teams!$A$1:$A$321,0))</f>
        <v>Poland</v>
      </c>
      <c r="E37" t="str">
        <f t="shared" si="5"/>
        <v>PL:{name:'Poland',rating:1804},</v>
      </c>
      <c r="G37" t="str">
        <f t="shared" si="1"/>
        <v/>
      </c>
      <c r="H37" t="str">
        <f t="shared" si="3"/>
        <v>'PL'</v>
      </c>
      <c r="I37" t="str">
        <f t="shared" si="4"/>
        <v>,</v>
      </c>
      <c r="J37" t="str">
        <f t="shared" si="2"/>
        <v>'PL',</v>
      </c>
    </row>
    <row r="38" spans="1:10" x14ac:dyDescent="0.25">
      <c r="A38" t="s">
        <v>708</v>
      </c>
      <c r="B38" t="s">
        <v>49</v>
      </c>
      <c r="C38">
        <v>1572</v>
      </c>
      <c r="D38" t="str">
        <f>INDEX(Teams!$B$1:$B$321,MATCH(B38,Teams!$A$1:$A$321,0))</f>
        <v>Slovenia</v>
      </c>
      <c r="E38" t="str">
        <f t="shared" si="5"/>
        <v>SI:{name:'Slovenia',rating:1572},</v>
      </c>
      <c r="G38" t="str">
        <f t="shared" si="1"/>
        <v/>
      </c>
      <c r="H38" t="str">
        <f t="shared" si="3"/>
        <v>'SI'</v>
      </c>
      <c r="I38" t="str">
        <f t="shared" si="4"/>
        <v>],</v>
      </c>
      <c r="J38" t="str">
        <f t="shared" si="2"/>
        <v>'SI'],</v>
      </c>
    </row>
    <row r="39" spans="1:10" x14ac:dyDescent="0.25">
      <c r="A39" t="s">
        <v>706</v>
      </c>
      <c r="B39" t="s">
        <v>20</v>
      </c>
      <c r="C39">
        <v>1063</v>
      </c>
      <c r="D39" t="str">
        <f>INDEX(Teams!$B$1:$B$321,MATCH(B39,Teams!$A$1:$A$321,0))</f>
        <v>Andorra</v>
      </c>
      <c r="E39" t="str">
        <f t="shared" si="5"/>
        <v>AD:{name:'Andorra',rating:1063},</v>
      </c>
      <c r="G39" t="str">
        <f t="shared" si="1"/>
        <v>H:[</v>
      </c>
      <c r="H39" t="str">
        <f t="shared" si="3"/>
        <v>'AD'</v>
      </c>
      <c r="I39" t="str">
        <f t="shared" si="4"/>
        <v>,</v>
      </c>
      <c r="J39" t="str">
        <f t="shared" si="2"/>
        <v>H:['AD',</v>
      </c>
    </row>
    <row r="40" spans="1:10" x14ac:dyDescent="0.25">
      <c r="A40" t="s">
        <v>706</v>
      </c>
      <c r="B40" t="s">
        <v>18</v>
      </c>
      <c r="C40">
        <v>1504</v>
      </c>
      <c r="D40" t="str">
        <f>INDEX(Teams!$B$1:$B$321,MATCH(B40,Teams!$A$1:$A$321,0))</f>
        <v>Albania</v>
      </c>
      <c r="E40" t="str">
        <f t="shared" si="5"/>
        <v>AL:{name:'Albania',rating:1504},</v>
      </c>
      <c r="G40" t="str">
        <f t="shared" si="1"/>
        <v/>
      </c>
      <c r="H40" t="str">
        <f t="shared" si="3"/>
        <v>'AL'</v>
      </c>
      <c r="I40" t="str">
        <f t="shared" si="4"/>
        <v>,</v>
      </c>
      <c r="J40" t="str">
        <f t="shared" si="2"/>
        <v>'AL',</v>
      </c>
    </row>
    <row r="41" spans="1:10" x14ac:dyDescent="0.25">
      <c r="A41" t="s">
        <v>706</v>
      </c>
      <c r="B41" t="s">
        <v>26</v>
      </c>
      <c r="C41">
        <v>2050</v>
      </c>
      <c r="D41" t="str">
        <f>INDEX(Teams!$B$1:$B$321,MATCH(B41,Teams!$A$1:$A$321,0))</f>
        <v>France</v>
      </c>
      <c r="E41" t="str">
        <f t="shared" si="5"/>
        <v>FR:{name:'France',rating:2050},</v>
      </c>
      <c r="G41" t="str">
        <f t="shared" si="1"/>
        <v/>
      </c>
      <c r="H41" t="str">
        <f t="shared" si="3"/>
        <v>'FR'</v>
      </c>
      <c r="I41" t="str">
        <f t="shared" si="4"/>
        <v>,</v>
      </c>
      <c r="J41" t="str">
        <f t="shared" si="2"/>
        <v>'FR',</v>
      </c>
    </row>
    <row r="42" spans="1:10" x14ac:dyDescent="0.25">
      <c r="A42" t="s">
        <v>706</v>
      </c>
      <c r="B42" t="s">
        <v>17</v>
      </c>
      <c r="C42">
        <v>1693</v>
      </c>
      <c r="D42" t="str">
        <f>INDEX(Teams!$B$1:$B$321,MATCH(B42,Teams!$A$1:$A$321,0))</f>
        <v>Iceland</v>
      </c>
      <c r="E42" t="str">
        <f t="shared" si="5"/>
        <v>IS:{name:'Iceland',rating:1693},</v>
      </c>
      <c r="G42" t="str">
        <f t="shared" si="1"/>
        <v/>
      </c>
      <c r="H42" t="str">
        <f t="shared" si="3"/>
        <v>'IS'</v>
      </c>
      <c r="I42" t="str">
        <f t="shared" si="4"/>
        <v>,</v>
      </c>
      <c r="J42" t="str">
        <f t="shared" si="2"/>
        <v>'IS',</v>
      </c>
    </row>
    <row r="43" spans="1:10" x14ac:dyDescent="0.25">
      <c r="A43" t="s">
        <v>706</v>
      </c>
      <c r="B43" t="s">
        <v>19</v>
      </c>
      <c r="C43">
        <v>1305</v>
      </c>
      <c r="D43" t="str">
        <f>INDEX(Teams!$B$1:$B$321,MATCH(B43,Teams!$A$1:$A$321,0))</f>
        <v>Moldova</v>
      </c>
      <c r="E43" t="str">
        <f t="shared" si="5"/>
        <v>MD:{name:'Moldova',rating:1305},</v>
      </c>
      <c r="G43" t="str">
        <f t="shared" si="1"/>
        <v/>
      </c>
      <c r="H43" t="str">
        <f t="shared" si="3"/>
        <v>'MD'</v>
      </c>
      <c r="I43" t="str">
        <f t="shared" si="4"/>
        <v>,</v>
      </c>
      <c r="J43" t="str">
        <f t="shared" si="2"/>
        <v>'MD',</v>
      </c>
    </row>
    <row r="44" spans="1:10" x14ac:dyDescent="0.25">
      <c r="A44" t="s">
        <v>706</v>
      </c>
      <c r="B44" t="s">
        <v>25</v>
      </c>
      <c r="C44">
        <v>1760</v>
      </c>
      <c r="D44" t="str">
        <f>INDEX(Teams!$B$1:$B$321,MATCH(B44,Teams!$A$1:$A$321,0))</f>
        <v>Turkey</v>
      </c>
      <c r="E44" t="str">
        <f t="shared" si="5"/>
        <v>TR:{name:'Turkey',rating:1760},</v>
      </c>
      <c r="G44" t="str">
        <f t="shared" si="1"/>
        <v/>
      </c>
      <c r="H44" t="str">
        <f t="shared" si="3"/>
        <v>'TR'</v>
      </c>
      <c r="I44" t="str">
        <f t="shared" si="4"/>
        <v>],</v>
      </c>
      <c r="J44" t="str">
        <f t="shared" si="2"/>
        <v>'TR'],</v>
      </c>
    </row>
    <row r="45" spans="1:10" x14ac:dyDescent="0.25">
      <c r="A45" t="s">
        <v>709</v>
      </c>
      <c r="B45" t="s">
        <v>7</v>
      </c>
      <c r="C45">
        <v>2049</v>
      </c>
      <c r="D45" t="str">
        <f>INDEX(Teams!$B$1:$B$321,MATCH(B45,Teams!$A$1:$A$321,0))</f>
        <v>Belgium</v>
      </c>
      <c r="E45" t="str">
        <f t="shared" si="5"/>
        <v>BE:{name:'Belgium',rating:2049},</v>
      </c>
      <c r="G45" t="str">
        <f t="shared" si="1"/>
        <v>I:[</v>
      </c>
      <c r="H45" t="str">
        <f t="shared" si="3"/>
        <v>'BE'</v>
      </c>
      <c r="I45" t="str">
        <f t="shared" si="4"/>
        <v>,</v>
      </c>
      <c r="J45" t="str">
        <f t="shared" si="2"/>
        <v>I:['BE',</v>
      </c>
    </row>
    <row r="46" spans="1:10" x14ac:dyDescent="0.25">
      <c r="A46" t="s">
        <v>709</v>
      </c>
      <c r="B46" t="s">
        <v>24</v>
      </c>
      <c r="C46">
        <v>1405</v>
      </c>
      <c r="D46" t="str">
        <f>INDEX(Teams!$B$1:$B$321,MATCH(B46,Teams!$A$1:$A$321,0))</f>
        <v>Cyprus</v>
      </c>
      <c r="E46" t="str">
        <f t="shared" si="5"/>
        <v>CY:{name:'Cyprus',rating:1405},</v>
      </c>
      <c r="G46" t="str">
        <f t="shared" si="1"/>
        <v/>
      </c>
      <c r="H46" t="str">
        <f t="shared" si="3"/>
        <v>'CY'</v>
      </c>
      <c r="I46" t="str">
        <f t="shared" si="4"/>
        <v>,</v>
      </c>
      <c r="J46" t="str">
        <f t="shared" si="2"/>
        <v>'CY',</v>
      </c>
    </row>
    <row r="47" spans="1:10" x14ac:dyDescent="0.25">
      <c r="A47" t="s">
        <v>709</v>
      </c>
      <c r="B47" t="s">
        <v>8</v>
      </c>
      <c r="C47">
        <v>1385</v>
      </c>
      <c r="D47" t="str">
        <f>INDEX(Teams!$B$1:$B$321,MATCH(B47,Teams!$A$1:$A$321,0))</f>
        <v>Kazakhstan</v>
      </c>
      <c r="E47" t="str">
        <f t="shared" si="5"/>
        <v>KZ:{name:'Kazakhstan',rating:1385},</v>
      </c>
      <c r="G47" t="str">
        <f t="shared" si="1"/>
        <v/>
      </c>
      <c r="H47" t="str">
        <f t="shared" si="3"/>
        <v>'KZ'</v>
      </c>
      <c r="I47" t="str">
        <f t="shared" si="4"/>
        <v>,</v>
      </c>
      <c r="J47" t="str">
        <f t="shared" si="2"/>
        <v>'KZ',</v>
      </c>
    </row>
    <row r="48" spans="1:10" x14ac:dyDescent="0.25">
      <c r="A48" t="s">
        <v>709</v>
      </c>
      <c r="B48" t="s">
        <v>21</v>
      </c>
      <c r="C48">
        <v>1764</v>
      </c>
      <c r="D48" t="str">
        <f>INDEX(Teams!$B$1:$B$321,MATCH(B48,Teams!$A$1:$A$321,0))</f>
        <v>Russia</v>
      </c>
      <c r="E48" t="str">
        <f t="shared" si="5"/>
        <v>RU:{name:'Russia',rating:1764},</v>
      </c>
      <c r="G48" t="str">
        <f t="shared" si="1"/>
        <v/>
      </c>
      <c r="H48" t="str">
        <f t="shared" si="3"/>
        <v>'RU'</v>
      </c>
      <c r="I48" t="str">
        <f t="shared" si="4"/>
        <v>,</v>
      </c>
      <c r="J48" t="str">
        <f t="shared" si="2"/>
        <v>'RU',</v>
      </c>
    </row>
    <row r="49" spans="1:10" x14ac:dyDescent="0.25">
      <c r="A49" t="s">
        <v>709</v>
      </c>
      <c r="B49" t="s">
        <v>22</v>
      </c>
      <c r="C49">
        <v>830</v>
      </c>
      <c r="D49" t="str">
        <f>INDEX(Teams!$B$1:$B$321,MATCH(B49,Teams!$A$1:$A$321,0))</f>
        <v>San Marino</v>
      </c>
      <c r="E49" t="str">
        <f t="shared" si="5"/>
        <v>SM:{name:'San Marino',rating:830},</v>
      </c>
      <c r="G49" t="str">
        <f t="shared" si="1"/>
        <v/>
      </c>
      <c r="H49" t="str">
        <f t="shared" si="3"/>
        <v>'SM'</v>
      </c>
      <c r="I49" t="str">
        <f t="shared" si="4"/>
        <v>,</v>
      </c>
      <c r="J49" t="str">
        <f t="shared" si="2"/>
        <v>'SM',</v>
      </c>
    </row>
    <row r="50" spans="1:10" x14ac:dyDescent="0.25">
      <c r="A50" t="s">
        <v>709</v>
      </c>
      <c r="B50" t="s">
        <v>23</v>
      </c>
      <c r="C50">
        <v>1665</v>
      </c>
      <c r="D50" t="str">
        <f>INDEX(Teams!$B$1:$B$321,MATCH(B50,Teams!$A$1:$A$321,0))</f>
        <v>Scotland</v>
      </c>
      <c r="E50" t="str">
        <f t="shared" si="5"/>
        <v>SQ:{name:'Scotland',rating:1665},</v>
      </c>
      <c r="G50" t="str">
        <f t="shared" si="1"/>
        <v/>
      </c>
      <c r="H50" t="str">
        <f t="shared" si="3"/>
        <v>'SQ'</v>
      </c>
      <c r="I50" t="str">
        <f t="shared" si="4"/>
        <v>],</v>
      </c>
      <c r="J50" t="str">
        <f t="shared" si="2"/>
        <v>'SQ'],</v>
      </c>
    </row>
    <row r="51" spans="1:10" x14ac:dyDescent="0.25">
      <c r="A51" t="s">
        <v>710</v>
      </c>
      <c r="B51" t="s">
        <v>0</v>
      </c>
      <c r="C51">
        <v>1461</v>
      </c>
      <c r="D51" t="str">
        <f>INDEX(Teams!$B$1:$B$321,MATCH(B51,Teams!$A$1:$A$321,0))</f>
        <v>Armenia</v>
      </c>
      <c r="E51" t="str">
        <f t="shared" si="5"/>
        <v>AM:{name:'Armenia',rating:1461},</v>
      </c>
      <c r="G51" t="str">
        <f t="shared" si="1"/>
        <v>J:[</v>
      </c>
      <c r="H51" t="str">
        <f t="shared" si="3"/>
        <v>'AM'</v>
      </c>
      <c r="I51" t="str">
        <f t="shared" si="4"/>
        <v>,</v>
      </c>
      <c r="J51" t="str">
        <f t="shared" si="2"/>
        <v>J:['AM',</v>
      </c>
    </row>
    <row r="52" spans="1:10" x14ac:dyDescent="0.25">
      <c r="A52" t="s">
        <v>710</v>
      </c>
      <c r="B52" t="s">
        <v>14</v>
      </c>
      <c r="C52">
        <v>1744</v>
      </c>
      <c r="D52" t="str">
        <f>INDEX(Teams!$B$1:$B$321,MATCH(B52,Teams!$A$1:$A$321,0))</f>
        <v>Bosnia and Herzegovina</v>
      </c>
      <c r="E52" t="str">
        <f t="shared" si="5"/>
        <v>BA:{name:'Bosnia and Herzegovina',rating:1744},</v>
      </c>
      <c r="G52" t="str">
        <f t="shared" si="1"/>
        <v/>
      </c>
      <c r="H52" t="str">
        <f t="shared" si="3"/>
        <v>'BA'</v>
      </c>
      <c r="I52" t="str">
        <f t="shared" si="4"/>
        <v>,</v>
      </c>
      <c r="J52" t="str">
        <f t="shared" si="2"/>
        <v>'BA',</v>
      </c>
    </row>
    <row r="53" spans="1:10" x14ac:dyDescent="0.25">
      <c r="A53" t="s">
        <v>710</v>
      </c>
      <c r="B53" t="s">
        <v>13</v>
      </c>
      <c r="C53">
        <v>1678</v>
      </c>
      <c r="D53" t="str">
        <f>INDEX(Teams!$B$1:$B$321,MATCH(B53,Teams!$A$1:$A$321,0))</f>
        <v>Finland</v>
      </c>
      <c r="E53" t="str">
        <f t="shared" si="5"/>
        <v>FI:{name:'Finland',rating:1678},</v>
      </c>
      <c r="G53" t="str">
        <f t="shared" si="1"/>
        <v/>
      </c>
      <c r="H53" t="str">
        <f t="shared" si="3"/>
        <v>'FI'</v>
      </c>
      <c r="I53" t="str">
        <f t="shared" si="4"/>
        <v>,</v>
      </c>
      <c r="J53" t="str">
        <f t="shared" si="2"/>
        <v>'FI',</v>
      </c>
    </row>
    <row r="54" spans="1:10" x14ac:dyDescent="0.25">
      <c r="A54" t="s">
        <v>710</v>
      </c>
      <c r="B54" t="s">
        <v>15</v>
      </c>
      <c r="C54">
        <v>1575</v>
      </c>
      <c r="D54" t="str">
        <f>INDEX(Teams!$B$1:$B$321,MATCH(B54,Teams!$A$1:$A$321,0))</f>
        <v>Greece</v>
      </c>
      <c r="E54" t="str">
        <f t="shared" si="5"/>
        <v>GR:{name:'Greece',rating:1575},</v>
      </c>
      <c r="G54" t="str">
        <f t="shared" si="1"/>
        <v/>
      </c>
      <c r="H54" t="str">
        <f t="shared" si="3"/>
        <v>'GR'</v>
      </c>
      <c r="I54" t="str">
        <f t="shared" si="4"/>
        <v>,</v>
      </c>
      <c r="J54" t="str">
        <f t="shared" si="2"/>
        <v>'GR',</v>
      </c>
    </row>
    <row r="55" spans="1:10" x14ac:dyDescent="0.25">
      <c r="A55" t="s">
        <v>710</v>
      </c>
      <c r="B55" t="s">
        <v>16</v>
      </c>
      <c r="C55">
        <v>1922</v>
      </c>
      <c r="D55" t="str">
        <f>INDEX(Teams!$B$1:$B$321,MATCH(B55,Teams!$A$1:$A$321,0))</f>
        <v>Italy</v>
      </c>
      <c r="E55" t="str">
        <f t="shared" si="5"/>
        <v>IT:{name:'Italy',rating:1922},</v>
      </c>
      <c r="G55" t="str">
        <f t="shared" si="1"/>
        <v/>
      </c>
      <c r="H55" t="str">
        <f t="shared" si="3"/>
        <v>'IT'</v>
      </c>
      <c r="I55" t="str">
        <f t="shared" si="4"/>
        <v>,</v>
      </c>
      <c r="J55" t="str">
        <f t="shared" si="2"/>
        <v>'IT',</v>
      </c>
    </row>
    <row r="56" spans="1:10" x14ac:dyDescent="0.25">
      <c r="A56" t="s">
        <v>710</v>
      </c>
      <c r="B56" t="s">
        <v>1</v>
      </c>
      <c r="C56">
        <v>1120</v>
      </c>
      <c r="D56" t="str">
        <f>INDEX(Teams!$B$1:$B$321,MATCH(B56,Teams!$A$1:$A$321,0))</f>
        <v>Liechtenstein</v>
      </c>
      <c r="E56" t="str">
        <f t="shared" si="5"/>
        <v>LI:{name:'Liechtenstein',rating:1120},</v>
      </c>
      <c r="G56" t="str">
        <f t="shared" si="1"/>
        <v/>
      </c>
      <c r="H56" t="str">
        <f t="shared" si="3"/>
        <v>'LI'</v>
      </c>
      <c r="I56" t="str">
        <f t="shared" si="4"/>
        <v>],</v>
      </c>
      <c r="J56" t="str">
        <f t="shared" si="2"/>
        <v>'LI'],</v>
      </c>
    </row>
    <row r="58" spans="1:10" x14ac:dyDescent="0.25">
      <c r="A58" t="s">
        <v>705</v>
      </c>
      <c r="B58" t="s">
        <v>137</v>
      </c>
      <c r="C58">
        <v>1637</v>
      </c>
      <c r="D58" t="str">
        <f>INDEX(Teams!$B$1:$B$321,MATCH(B58,Teams!$A$1:$A$321,0))</f>
        <v>Bolivia</v>
      </c>
      <c r="E58" t="str">
        <f t="shared" ref="E58:E69" si="6">B58&amp;":{name:'"&amp;D58&amp;"',rating:"&amp;C58&amp;"},"</f>
        <v>BO:{name:'Bolivia',rating:1637},</v>
      </c>
      <c r="G58" t="str">
        <f t="shared" ref="G58:G69" si="7">IF(A58&lt;&gt;A57,A58&amp;":[","")</f>
        <v>A:[</v>
      </c>
      <c r="H58" t="str">
        <f t="shared" ref="H58:H69" si="8">"'"&amp;B58&amp;"'"</f>
        <v>'BO'</v>
      </c>
      <c r="I58" t="str">
        <f t="shared" ref="I58:I69" si="9">IF(A58&lt;&gt;A59,"],",",")</f>
        <v>,</v>
      </c>
      <c r="J58" t="str">
        <f t="shared" ref="J58:J69" si="10">G58&amp;H58&amp;I58</f>
        <v>A:['BO',</v>
      </c>
    </row>
    <row r="59" spans="1:10" x14ac:dyDescent="0.25">
      <c r="A59" t="s">
        <v>705</v>
      </c>
      <c r="B59" t="s">
        <v>121</v>
      </c>
      <c r="C59">
        <v>2135</v>
      </c>
      <c r="D59" t="str">
        <f>INDEX(Teams!$B$1:$B$321,MATCH(B59,Teams!$A$1:$A$321,0))</f>
        <v>Brazil</v>
      </c>
      <c r="E59" t="str">
        <f t="shared" si="6"/>
        <v>BR:{name:'Brazil',rating:2135},</v>
      </c>
      <c r="G59" t="str">
        <f t="shared" si="7"/>
        <v/>
      </c>
      <c r="H59" t="str">
        <f t="shared" si="8"/>
        <v>'BR'</v>
      </c>
      <c r="I59" t="str">
        <f t="shared" si="9"/>
        <v>,</v>
      </c>
      <c r="J59" t="str">
        <f t="shared" si="10"/>
        <v>'BR',</v>
      </c>
    </row>
    <row r="60" spans="1:10" x14ac:dyDescent="0.25">
      <c r="A60" t="s">
        <v>705</v>
      </c>
      <c r="B60" t="s">
        <v>128</v>
      </c>
      <c r="C60">
        <v>1821</v>
      </c>
      <c r="D60" t="str">
        <f>INDEX(Teams!$B$1:$B$321,MATCH(B60,Teams!$A$1:$A$321,0))</f>
        <v>Peru</v>
      </c>
      <c r="E60" t="str">
        <f t="shared" si="6"/>
        <v>PE:{name:'Peru',rating:1821},</v>
      </c>
      <c r="G60" t="str">
        <f t="shared" si="7"/>
        <v/>
      </c>
      <c r="H60" t="str">
        <f t="shared" si="8"/>
        <v>'PE'</v>
      </c>
      <c r="I60" t="str">
        <f t="shared" si="9"/>
        <v>,</v>
      </c>
      <c r="J60" t="str">
        <f t="shared" si="10"/>
        <v>'PE',</v>
      </c>
    </row>
    <row r="61" spans="1:10" x14ac:dyDescent="0.25">
      <c r="A61" t="s">
        <v>705</v>
      </c>
      <c r="B61" t="s">
        <v>124</v>
      </c>
      <c r="C61">
        <v>1785</v>
      </c>
      <c r="D61" t="str">
        <f>INDEX(Teams!$B$1:$B$321,MATCH(B61,Teams!$A$1:$A$321,0))</f>
        <v>Venezuela</v>
      </c>
      <c r="E61" t="str">
        <f t="shared" si="6"/>
        <v>VE:{name:'Venezuela',rating:1785},</v>
      </c>
      <c r="G61" t="str">
        <f t="shared" si="7"/>
        <v/>
      </c>
      <c r="H61" t="str">
        <f t="shared" si="8"/>
        <v>'VE'</v>
      </c>
      <c r="I61" t="str">
        <f t="shared" si="9"/>
        <v>],</v>
      </c>
      <c r="J61" t="str">
        <f t="shared" si="10"/>
        <v>'VE'],</v>
      </c>
    </row>
    <row r="62" spans="1:10" x14ac:dyDescent="0.25">
      <c r="A62" t="s">
        <v>704</v>
      </c>
      <c r="B62" t="s">
        <v>44</v>
      </c>
      <c r="C62">
        <v>1902</v>
      </c>
      <c r="D62" t="str">
        <f>INDEX(Teams!$B$1:$B$321,MATCH(B62,Teams!$A$1:$A$321,0))</f>
        <v>Argentina</v>
      </c>
      <c r="E62" t="str">
        <f t="shared" si="6"/>
        <v>AR:{name:'Argentina',rating:1902},</v>
      </c>
      <c r="G62" t="str">
        <f t="shared" si="7"/>
        <v>B:[</v>
      </c>
      <c r="H62" t="str">
        <f t="shared" si="8"/>
        <v>'AR'</v>
      </c>
      <c r="I62" t="str">
        <f t="shared" si="9"/>
        <v>,</v>
      </c>
      <c r="J62" t="str">
        <f t="shared" si="10"/>
        <v>B:['AR',</v>
      </c>
    </row>
    <row r="63" spans="1:10" x14ac:dyDescent="0.25">
      <c r="A63" t="s">
        <v>704</v>
      </c>
      <c r="B63" t="s">
        <v>135</v>
      </c>
      <c r="C63">
        <v>1974</v>
      </c>
      <c r="D63" t="str">
        <f>INDEX(Teams!$B$1:$B$321,MATCH(B63,Teams!$A$1:$A$321,0))</f>
        <v>Colombia</v>
      </c>
      <c r="E63" t="str">
        <f t="shared" si="6"/>
        <v>CO:{name:'Colombia',rating:1974},</v>
      </c>
      <c r="G63" t="str">
        <f t="shared" si="7"/>
        <v/>
      </c>
      <c r="H63" t="str">
        <f t="shared" si="8"/>
        <v>'CO'</v>
      </c>
      <c r="I63" t="str">
        <f t="shared" si="9"/>
        <v>,</v>
      </c>
      <c r="J63" t="str">
        <f t="shared" si="10"/>
        <v>'CO',</v>
      </c>
    </row>
    <row r="64" spans="1:10" x14ac:dyDescent="0.25">
      <c r="A64" t="s">
        <v>704</v>
      </c>
      <c r="B64" t="s">
        <v>126</v>
      </c>
      <c r="C64">
        <v>1708</v>
      </c>
      <c r="D64" t="str">
        <f>INDEX(Teams!$B$1:$B$321,MATCH(B64,Teams!$A$1:$A$321,0))</f>
        <v>Paraguay</v>
      </c>
      <c r="E64" t="str">
        <f t="shared" si="6"/>
        <v>PY:{name:'Paraguay',rating:1708},</v>
      </c>
      <c r="G64" t="str">
        <f t="shared" si="7"/>
        <v/>
      </c>
      <c r="H64" t="str">
        <f t="shared" si="8"/>
        <v>'PY'</v>
      </c>
      <c r="I64" t="str">
        <f t="shared" si="9"/>
        <v>,</v>
      </c>
      <c r="J64" t="str">
        <f t="shared" si="10"/>
        <v>'PY',</v>
      </c>
    </row>
    <row r="65" spans="1:10" x14ac:dyDescent="0.25">
      <c r="A65" t="s">
        <v>704</v>
      </c>
      <c r="B65" t="s">
        <v>122</v>
      </c>
      <c r="C65">
        <v>1770</v>
      </c>
      <c r="D65" t="str">
        <f>INDEX(Teams!$B$1:$B$321,MATCH(B65,Teams!$A$1:$A$321,0))</f>
        <v>Qatar</v>
      </c>
      <c r="E65" t="str">
        <f t="shared" si="6"/>
        <v>QA:{name:'Qatar',rating:1770},</v>
      </c>
      <c r="G65" t="str">
        <f t="shared" si="7"/>
        <v/>
      </c>
      <c r="H65" t="str">
        <f t="shared" si="8"/>
        <v>'QA'</v>
      </c>
      <c r="I65" t="str">
        <f t="shared" si="9"/>
        <v>],</v>
      </c>
      <c r="J65" t="str">
        <f t="shared" si="10"/>
        <v>'QA'],</v>
      </c>
    </row>
    <row r="66" spans="1:10" x14ac:dyDescent="0.25">
      <c r="A66" t="s">
        <v>253</v>
      </c>
      <c r="B66" t="s">
        <v>102</v>
      </c>
      <c r="C66">
        <v>1836</v>
      </c>
      <c r="D66" t="str">
        <f>INDEX(Teams!$B$1:$B$321,MATCH(B66,Teams!$A$1:$A$321,0))</f>
        <v>Chile</v>
      </c>
      <c r="E66" t="str">
        <f t="shared" si="6"/>
        <v>CL:{name:'Chile',rating:1836},</v>
      </c>
      <c r="G66" t="str">
        <f t="shared" si="7"/>
        <v>C:[</v>
      </c>
      <c r="H66" t="str">
        <f t="shared" si="8"/>
        <v>'CL'</v>
      </c>
      <c r="I66" t="str">
        <f t="shared" si="9"/>
        <v>,</v>
      </c>
      <c r="J66" t="str">
        <f t="shared" si="10"/>
        <v>C:['CL',</v>
      </c>
    </row>
    <row r="67" spans="1:10" x14ac:dyDescent="0.25">
      <c r="A67" t="s">
        <v>253</v>
      </c>
      <c r="B67" t="s">
        <v>138</v>
      </c>
      <c r="C67">
        <v>1752</v>
      </c>
      <c r="D67" t="str">
        <f>INDEX(Teams!$B$1:$B$321,MATCH(B67,Teams!$A$1:$A$321,0))</f>
        <v>Ecuador</v>
      </c>
      <c r="E67" t="str">
        <f t="shared" si="6"/>
        <v>EC:{name:'Ecuador',rating:1752},</v>
      </c>
      <c r="G67" t="str">
        <f t="shared" si="7"/>
        <v/>
      </c>
      <c r="H67" t="str">
        <f t="shared" si="8"/>
        <v>'EC'</v>
      </c>
      <c r="I67" t="str">
        <f t="shared" si="9"/>
        <v>,</v>
      </c>
      <c r="J67" t="str">
        <f t="shared" si="10"/>
        <v>'EC',</v>
      </c>
    </row>
    <row r="68" spans="1:10" x14ac:dyDescent="0.25">
      <c r="A68" t="s">
        <v>253</v>
      </c>
      <c r="B68" t="s">
        <v>132</v>
      </c>
      <c r="C68">
        <v>1772</v>
      </c>
      <c r="D68" t="str">
        <f>INDEX(Teams!$B$1:$B$321,MATCH(B68,Teams!$A$1:$A$321,0))</f>
        <v>Japan</v>
      </c>
      <c r="E68" t="str">
        <f t="shared" si="6"/>
        <v>JP:{name:'Japan',rating:1772},</v>
      </c>
      <c r="G68" t="str">
        <f t="shared" si="7"/>
        <v/>
      </c>
      <c r="H68" t="str">
        <f t="shared" si="8"/>
        <v>'JP'</v>
      </c>
      <c r="I68" t="str">
        <f t="shared" si="9"/>
        <v>,</v>
      </c>
      <c r="J68" t="str">
        <f t="shared" si="10"/>
        <v>'JP',</v>
      </c>
    </row>
    <row r="69" spans="1:10" x14ac:dyDescent="0.25">
      <c r="A69" t="s">
        <v>253</v>
      </c>
      <c r="B69" t="s">
        <v>46</v>
      </c>
      <c r="C69">
        <v>1935</v>
      </c>
      <c r="D69" t="str">
        <f>INDEX(Teams!$B$1:$B$321,MATCH(B69,Teams!$A$1:$A$321,0))</f>
        <v>Uruguay</v>
      </c>
      <c r="E69" t="str">
        <f t="shared" si="6"/>
        <v>UY:{name:'Uruguay',rating:1935},</v>
      </c>
      <c r="G69" t="str">
        <f t="shared" si="7"/>
        <v/>
      </c>
      <c r="H69" t="str">
        <f t="shared" si="8"/>
        <v>'UY'</v>
      </c>
      <c r="I69" t="str">
        <f t="shared" si="9"/>
        <v>],</v>
      </c>
      <c r="J69" t="str">
        <f t="shared" si="10"/>
        <v>'UY'],</v>
      </c>
    </row>
    <row r="71" spans="1:10" x14ac:dyDescent="0.25">
      <c r="A71" t="s">
        <v>705</v>
      </c>
      <c r="B71" t="s">
        <v>174</v>
      </c>
      <c r="C71">
        <v>1552</v>
      </c>
      <c r="D71" t="str">
        <f>INDEX(Teams!$B$1:$B$321,MATCH(B71,Teams!$A$1:$A$321,0))</f>
        <v>Democratic Republic of Congo</v>
      </c>
      <c r="E71" t="str">
        <f t="shared" ref="E71:E94" si="11">B71&amp;":{name:'"&amp;D71&amp;"',rating:"&amp;C71&amp;"},"</f>
        <v>CD:{name:'Democratic Republic of Congo',rating:1552},</v>
      </c>
      <c r="G71" t="str">
        <f t="shared" ref="G71:G94" si="12">IF(A71&lt;&gt;A70,A71&amp;":[","")</f>
        <v>A:[</v>
      </c>
      <c r="H71" t="str">
        <f t="shared" ref="H71:H94" si="13">"'"&amp;B71&amp;"'"</f>
        <v>'CD'</v>
      </c>
      <c r="I71" t="str">
        <f t="shared" ref="I71:I94" si="14">IF(A71&lt;&gt;A72,"],",",")</f>
        <v>,</v>
      </c>
      <c r="J71" t="str">
        <f>G71&amp;H71&amp;I71</f>
        <v>A:['CD',</v>
      </c>
    </row>
    <row r="72" spans="1:10" x14ac:dyDescent="0.25">
      <c r="A72" t="s">
        <v>705</v>
      </c>
      <c r="B72" t="s">
        <v>151</v>
      </c>
      <c r="C72">
        <v>1603</v>
      </c>
      <c r="D72" t="str">
        <f>INDEX(Teams!$B$1:$B$321,MATCH(B72,Teams!$A$1:$A$321,0))</f>
        <v>Egypt</v>
      </c>
      <c r="E72" t="str">
        <f t="shared" si="11"/>
        <v>EG:{name:'Egypt',rating:1603},</v>
      </c>
      <c r="G72" t="str">
        <f t="shared" si="12"/>
        <v/>
      </c>
      <c r="H72" t="str">
        <f t="shared" si="13"/>
        <v>'EG'</v>
      </c>
      <c r="I72" t="str">
        <f t="shared" si="14"/>
        <v>,</v>
      </c>
      <c r="J72" t="str">
        <f t="shared" ref="J72:J94" si="15">G72&amp;H72&amp;I72</f>
        <v>'EG',</v>
      </c>
    </row>
    <row r="73" spans="1:10" x14ac:dyDescent="0.25">
      <c r="A73" t="s">
        <v>705</v>
      </c>
      <c r="B73" t="s">
        <v>134</v>
      </c>
      <c r="C73">
        <v>1434</v>
      </c>
      <c r="D73" t="str">
        <f>INDEX(Teams!$B$1:$B$321,MATCH(B73,Teams!$A$1:$A$321,0))</f>
        <v>Uganda</v>
      </c>
      <c r="E73" t="str">
        <f t="shared" si="11"/>
        <v>UG:{name:'Uganda',rating:1434},</v>
      </c>
      <c r="G73" t="str">
        <f t="shared" si="12"/>
        <v/>
      </c>
      <c r="H73" t="str">
        <f t="shared" si="13"/>
        <v>'UG'</v>
      </c>
      <c r="I73" t="str">
        <f t="shared" si="14"/>
        <v>,</v>
      </c>
      <c r="J73" t="str">
        <f t="shared" si="15"/>
        <v>'UG',</v>
      </c>
    </row>
    <row r="74" spans="1:10" x14ac:dyDescent="0.25">
      <c r="A74" t="s">
        <v>705</v>
      </c>
      <c r="B74" t="s">
        <v>40</v>
      </c>
      <c r="C74">
        <v>1489</v>
      </c>
      <c r="D74" t="str">
        <f>INDEX(Teams!$B$1:$B$321,MATCH(B74,Teams!$A$1:$A$321,0))</f>
        <v>Zimbabwe</v>
      </c>
      <c r="E74" t="str">
        <f t="shared" si="11"/>
        <v>ZW:{name:'Zimbabwe',rating:1489},</v>
      </c>
      <c r="G74" t="str">
        <f t="shared" si="12"/>
        <v/>
      </c>
      <c r="H74" t="str">
        <f t="shared" si="13"/>
        <v>'ZW'</v>
      </c>
      <c r="I74" t="str">
        <f t="shared" si="14"/>
        <v>],</v>
      </c>
      <c r="J74" t="str">
        <f t="shared" si="15"/>
        <v>'ZW'],</v>
      </c>
    </row>
    <row r="75" spans="1:10" x14ac:dyDescent="0.25">
      <c r="A75" t="s">
        <v>704</v>
      </c>
      <c r="B75" t="s">
        <v>188</v>
      </c>
      <c r="C75">
        <v>1361</v>
      </c>
      <c r="D75" t="str">
        <f>INDEX(Teams!$B$1:$B$321,MATCH(B75,Teams!$A$1:$A$321,0))</f>
        <v>Burundi</v>
      </c>
      <c r="E75" t="str">
        <f t="shared" si="11"/>
        <v>BI:{name:'Burundi',rating:1361},</v>
      </c>
      <c r="G75" t="str">
        <f t="shared" si="12"/>
        <v>B:[</v>
      </c>
      <c r="H75" t="str">
        <f t="shared" si="13"/>
        <v>'BI'</v>
      </c>
      <c r="I75" t="str">
        <f t="shared" si="14"/>
        <v>,</v>
      </c>
      <c r="J75" t="str">
        <f t="shared" si="15"/>
        <v>B:['BI',</v>
      </c>
    </row>
    <row r="76" spans="1:10" x14ac:dyDescent="0.25">
      <c r="A76" t="s">
        <v>704</v>
      </c>
      <c r="B76" t="s">
        <v>84</v>
      </c>
      <c r="C76">
        <v>1453</v>
      </c>
      <c r="D76" t="str">
        <f>INDEX(Teams!$B$1:$B$321,MATCH(B76,Teams!$A$1:$A$321,0))</f>
        <v>Guinea</v>
      </c>
      <c r="E76" t="str">
        <f t="shared" si="11"/>
        <v>GN:{name:'Guinea',rating:1453},</v>
      </c>
      <c r="G76" t="str">
        <f t="shared" si="12"/>
        <v/>
      </c>
      <c r="H76" t="str">
        <f t="shared" si="13"/>
        <v>'GN'</v>
      </c>
      <c r="I76" t="str">
        <f t="shared" si="14"/>
        <v>,</v>
      </c>
      <c r="J76" t="str">
        <f t="shared" si="15"/>
        <v>'GN',</v>
      </c>
    </row>
    <row r="77" spans="1:10" x14ac:dyDescent="0.25">
      <c r="A77" t="s">
        <v>704</v>
      </c>
      <c r="B77" t="s">
        <v>89</v>
      </c>
      <c r="C77">
        <v>1332</v>
      </c>
      <c r="D77" t="str">
        <f>INDEX(Teams!$B$1:$B$321,MATCH(B77,Teams!$A$1:$A$321,0))</f>
        <v>Madagascar</v>
      </c>
      <c r="E77" t="str">
        <f t="shared" si="11"/>
        <v>MG:{name:'Madagascar',rating:1332},</v>
      </c>
      <c r="G77" t="str">
        <f t="shared" si="12"/>
        <v/>
      </c>
      <c r="H77" t="str">
        <f t="shared" si="13"/>
        <v>'MG'</v>
      </c>
      <c r="I77" t="str">
        <f t="shared" si="14"/>
        <v>,</v>
      </c>
      <c r="J77" t="str">
        <f t="shared" si="15"/>
        <v>'MG',</v>
      </c>
    </row>
    <row r="78" spans="1:10" x14ac:dyDescent="0.25">
      <c r="A78" t="s">
        <v>704</v>
      </c>
      <c r="B78" t="s">
        <v>39</v>
      </c>
      <c r="C78">
        <v>1710</v>
      </c>
      <c r="D78" t="str">
        <f>INDEX(Teams!$B$1:$B$321,MATCH(B78,Teams!$A$1:$A$321,0))</f>
        <v>Nigeria</v>
      </c>
      <c r="E78" t="str">
        <f t="shared" si="11"/>
        <v>NG:{name:'Nigeria',rating:1710},</v>
      </c>
      <c r="G78" t="str">
        <f t="shared" si="12"/>
        <v/>
      </c>
      <c r="H78" t="str">
        <f t="shared" si="13"/>
        <v>'NG'</v>
      </c>
      <c r="I78" t="str">
        <f t="shared" si="14"/>
        <v>],</v>
      </c>
      <c r="J78" t="str">
        <f t="shared" si="15"/>
        <v>'NG'],</v>
      </c>
    </row>
    <row r="79" spans="1:10" x14ac:dyDescent="0.25">
      <c r="A79" t="s">
        <v>253</v>
      </c>
      <c r="B79" t="s">
        <v>147</v>
      </c>
      <c r="C79">
        <v>1541</v>
      </c>
      <c r="D79" t="str">
        <f>INDEX(Teams!$B$1:$B$321,MATCH(B79,Teams!$A$1:$A$321,0))</f>
        <v>Algeria</v>
      </c>
      <c r="E79" t="str">
        <f t="shared" si="11"/>
        <v>DZ:{name:'Algeria',rating:1541},</v>
      </c>
      <c r="G79" t="str">
        <f t="shared" si="12"/>
        <v>C:[</v>
      </c>
      <c r="H79" t="str">
        <f t="shared" si="13"/>
        <v>'DZ'</v>
      </c>
      <c r="I79" t="str">
        <f t="shared" si="14"/>
        <v>,</v>
      </c>
      <c r="J79" t="str">
        <f t="shared" si="15"/>
        <v>C:['DZ',</v>
      </c>
    </row>
    <row r="80" spans="1:10" x14ac:dyDescent="0.25">
      <c r="A80" t="s">
        <v>253</v>
      </c>
      <c r="B80" t="s">
        <v>88</v>
      </c>
      <c r="C80">
        <v>1392</v>
      </c>
      <c r="D80" t="str">
        <f>INDEX(Teams!$B$1:$B$321,MATCH(B80,Teams!$A$1:$A$321,0))</f>
        <v>Kenya</v>
      </c>
      <c r="E80" t="str">
        <f t="shared" si="11"/>
        <v>KE:{name:'Kenya',rating:1392},</v>
      </c>
      <c r="G80" t="str">
        <f t="shared" si="12"/>
        <v/>
      </c>
      <c r="H80" t="str">
        <f t="shared" si="13"/>
        <v>'KE'</v>
      </c>
      <c r="I80" t="str">
        <f t="shared" si="14"/>
        <v>,</v>
      </c>
      <c r="J80" t="str">
        <f t="shared" si="15"/>
        <v>'KE',</v>
      </c>
    </row>
    <row r="81" spans="1:10" x14ac:dyDescent="0.25">
      <c r="A81" t="s">
        <v>253</v>
      </c>
      <c r="B81" t="s">
        <v>152</v>
      </c>
      <c r="C81">
        <v>1764</v>
      </c>
      <c r="D81" t="str">
        <f>INDEX(Teams!$B$1:$B$321,MATCH(B81,Teams!$A$1:$A$321,0))</f>
        <v>Senegal</v>
      </c>
      <c r="E81" t="str">
        <f t="shared" si="11"/>
        <v>SN:{name:'Senegal',rating:1764},</v>
      </c>
      <c r="G81" t="str">
        <f t="shared" si="12"/>
        <v/>
      </c>
      <c r="H81" t="str">
        <f t="shared" si="13"/>
        <v>'SN'</v>
      </c>
      <c r="I81" t="str">
        <f t="shared" si="14"/>
        <v>,</v>
      </c>
      <c r="J81" t="str">
        <f t="shared" si="15"/>
        <v>'SN',</v>
      </c>
    </row>
    <row r="82" spans="1:10" x14ac:dyDescent="0.25">
      <c r="A82" t="s">
        <v>253</v>
      </c>
      <c r="B82" t="s">
        <v>176</v>
      </c>
      <c r="C82">
        <v>1367</v>
      </c>
      <c r="D82" t="str">
        <f>INDEX(Teams!$B$1:$B$321,MATCH(B82,Teams!$A$1:$A$321,0))</f>
        <v>Tanzania</v>
      </c>
      <c r="E82" t="str">
        <f t="shared" si="11"/>
        <v>TZ:{name:'Tanzania',rating:1367},</v>
      </c>
      <c r="G82" t="str">
        <f t="shared" si="12"/>
        <v/>
      </c>
      <c r="H82" t="str">
        <f t="shared" si="13"/>
        <v>'TZ'</v>
      </c>
      <c r="I82" t="str">
        <f t="shared" si="14"/>
        <v>],</v>
      </c>
      <c r="J82" t="str">
        <f t="shared" si="15"/>
        <v>'TZ'],</v>
      </c>
    </row>
    <row r="83" spans="1:10" x14ac:dyDescent="0.25">
      <c r="A83" t="s">
        <v>707</v>
      </c>
      <c r="B83" t="s">
        <v>86</v>
      </c>
      <c r="C83">
        <v>1613</v>
      </c>
      <c r="D83" t="str">
        <f>INDEX(Teams!$B$1:$B$321,MATCH(B83,Teams!$A$1:$A$321,0))</f>
        <v>Ivory Coast</v>
      </c>
      <c r="E83" t="str">
        <f t="shared" si="11"/>
        <v>CI:{name:'Ivory Coast',rating:1613},</v>
      </c>
      <c r="G83" t="str">
        <f t="shared" si="12"/>
        <v>D:[</v>
      </c>
      <c r="H83" t="str">
        <f t="shared" si="13"/>
        <v>'CI'</v>
      </c>
      <c r="I83" t="str">
        <f t="shared" si="14"/>
        <v>,</v>
      </c>
      <c r="J83" t="str">
        <f t="shared" si="15"/>
        <v>D:['CI',</v>
      </c>
    </row>
    <row r="84" spans="1:10" x14ac:dyDescent="0.25">
      <c r="A84" t="s">
        <v>707</v>
      </c>
      <c r="B84" t="s">
        <v>85</v>
      </c>
      <c r="C84">
        <v>1706</v>
      </c>
      <c r="D84" t="str">
        <f>INDEX(Teams!$B$1:$B$321,MATCH(B84,Teams!$A$1:$A$321,0))</f>
        <v>Morocco</v>
      </c>
      <c r="E84" t="str">
        <f t="shared" si="11"/>
        <v>MA:{name:'Morocco',rating:1706},</v>
      </c>
      <c r="G84" t="str">
        <f t="shared" si="12"/>
        <v/>
      </c>
      <c r="H84" t="str">
        <f t="shared" si="13"/>
        <v>'MA'</v>
      </c>
      <c r="I84" t="str">
        <f t="shared" si="14"/>
        <v>,</v>
      </c>
      <c r="J84" t="str">
        <f t="shared" si="15"/>
        <v>'MA',</v>
      </c>
    </row>
    <row r="85" spans="1:10" x14ac:dyDescent="0.25">
      <c r="A85" t="s">
        <v>707</v>
      </c>
      <c r="B85" t="s">
        <v>142</v>
      </c>
      <c r="C85">
        <v>1372</v>
      </c>
      <c r="D85" t="str">
        <f>INDEX(Teams!$B$1:$B$321,MATCH(B85,Teams!$A$1:$A$321,0))</f>
        <v>Namibia</v>
      </c>
      <c r="E85" t="str">
        <f t="shared" si="11"/>
        <v>NA:{name:'Namibia',rating:1372},</v>
      </c>
      <c r="G85" t="str">
        <f t="shared" si="12"/>
        <v/>
      </c>
      <c r="H85" t="str">
        <f t="shared" si="13"/>
        <v>'NA'</v>
      </c>
      <c r="I85" t="str">
        <f t="shared" si="14"/>
        <v>,</v>
      </c>
      <c r="J85" t="str">
        <f t="shared" si="15"/>
        <v>'NA',</v>
      </c>
    </row>
    <row r="86" spans="1:10" x14ac:dyDescent="0.25">
      <c r="A86" t="s">
        <v>707</v>
      </c>
      <c r="B86" t="s">
        <v>30</v>
      </c>
      <c r="C86">
        <v>1521</v>
      </c>
      <c r="D86" t="str">
        <f>INDEX(Teams!$B$1:$B$321,MATCH(B86,Teams!$A$1:$A$321,0))</f>
        <v>South Africa</v>
      </c>
      <c r="E86" t="str">
        <f t="shared" si="11"/>
        <v>ZA:{name:'South Africa',rating:1521},</v>
      </c>
      <c r="G86" t="str">
        <f t="shared" si="12"/>
        <v/>
      </c>
      <c r="H86" t="str">
        <f t="shared" si="13"/>
        <v>'ZA'</v>
      </c>
      <c r="I86" t="str">
        <f t="shared" si="14"/>
        <v>],</v>
      </c>
      <c r="J86" t="str">
        <f t="shared" si="15"/>
        <v>'ZA'],</v>
      </c>
    </row>
    <row r="87" spans="1:10" x14ac:dyDescent="0.25">
      <c r="A87" t="s">
        <v>244</v>
      </c>
      <c r="B87" t="s">
        <v>31</v>
      </c>
      <c r="C87">
        <v>1362</v>
      </c>
      <c r="D87" t="str">
        <f>INDEX(Teams!$B$1:$B$321,MATCH(B87,Teams!$A$1:$A$321,0))</f>
        <v>Angola</v>
      </c>
      <c r="E87" t="str">
        <f t="shared" si="11"/>
        <v>AO:{name:'Angola',rating:1362},</v>
      </c>
      <c r="G87" t="str">
        <f t="shared" si="12"/>
        <v>E:[</v>
      </c>
      <c r="H87" t="str">
        <f t="shared" si="13"/>
        <v>'AO'</v>
      </c>
      <c r="I87" t="str">
        <f t="shared" si="14"/>
        <v>,</v>
      </c>
      <c r="J87" t="str">
        <f t="shared" si="15"/>
        <v>E:['AO',</v>
      </c>
    </row>
    <row r="88" spans="1:10" x14ac:dyDescent="0.25">
      <c r="A88" t="s">
        <v>244</v>
      </c>
      <c r="B88" t="s">
        <v>153</v>
      </c>
      <c r="C88">
        <v>1529</v>
      </c>
      <c r="D88" t="str">
        <f>INDEX(Teams!$B$1:$B$321,MATCH(B88,Teams!$A$1:$A$321,0))</f>
        <v>Mali</v>
      </c>
      <c r="E88" t="str">
        <f t="shared" si="11"/>
        <v>ML:{name:'Mali',rating:1529},</v>
      </c>
      <c r="G88" t="str">
        <f t="shared" si="12"/>
        <v/>
      </c>
      <c r="H88" t="str">
        <f t="shared" si="13"/>
        <v>'ML'</v>
      </c>
      <c r="I88" t="str">
        <f t="shared" si="14"/>
        <v>,</v>
      </c>
      <c r="J88" t="str">
        <f t="shared" si="15"/>
        <v>'ML',</v>
      </c>
    </row>
    <row r="89" spans="1:10" x14ac:dyDescent="0.25">
      <c r="A89" t="s">
        <v>244</v>
      </c>
      <c r="B89" t="s">
        <v>149</v>
      </c>
      <c r="C89">
        <v>1344</v>
      </c>
      <c r="D89" t="str">
        <f>INDEX(Teams!$B$1:$B$321,MATCH(B89,Teams!$A$1:$A$321,0))</f>
        <v>Mauritania</v>
      </c>
      <c r="E89" t="str">
        <f t="shared" si="11"/>
        <v>MR:{name:'Mauritania',rating:1344},</v>
      </c>
      <c r="G89" t="str">
        <f t="shared" si="12"/>
        <v/>
      </c>
      <c r="H89" t="str">
        <f t="shared" si="13"/>
        <v>'MR'</v>
      </c>
      <c r="I89" t="str">
        <f t="shared" si="14"/>
        <v>,</v>
      </c>
      <c r="J89" t="str">
        <f t="shared" si="15"/>
        <v>'MR',</v>
      </c>
    </row>
    <row r="90" spans="1:10" x14ac:dyDescent="0.25">
      <c r="A90" t="s">
        <v>244</v>
      </c>
      <c r="B90" t="s">
        <v>96</v>
      </c>
      <c r="C90">
        <v>1651</v>
      </c>
      <c r="D90" t="str">
        <f>INDEX(Teams!$B$1:$B$321,MATCH(B90,Teams!$A$1:$A$321,0))</f>
        <v>Tunisia</v>
      </c>
      <c r="E90" t="str">
        <f t="shared" si="11"/>
        <v>TN:{name:'Tunisia',rating:1651},</v>
      </c>
      <c r="G90" t="str">
        <f t="shared" si="12"/>
        <v/>
      </c>
      <c r="H90" t="str">
        <f t="shared" si="13"/>
        <v>'TN'</v>
      </c>
      <c r="I90" t="str">
        <f t="shared" si="14"/>
        <v>],</v>
      </c>
      <c r="J90" t="str">
        <f t="shared" si="15"/>
        <v>'TN'],</v>
      </c>
    </row>
    <row r="91" spans="1:10" x14ac:dyDescent="0.25">
      <c r="A91" t="s">
        <v>33</v>
      </c>
      <c r="B91" t="s">
        <v>169</v>
      </c>
      <c r="C91">
        <v>1403</v>
      </c>
      <c r="D91" t="str">
        <f>INDEX(Teams!$B$1:$B$321,MATCH(B91,Teams!$A$1:$A$321,0))</f>
        <v>Benin</v>
      </c>
      <c r="E91" t="str">
        <f t="shared" si="11"/>
        <v>BJ:{name:'Benin',rating:1403},</v>
      </c>
      <c r="G91" t="str">
        <f t="shared" si="12"/>
        <v>F:[</v>
      </c>
      <c r="H91" t="str">
        <f t="shared" si="13"/>
        <v>'BJ'</v>
      </c>
      <c r="I91" t="str">
        <f t="shared" si="14"/>
        <v>,</v>
      </c>
      <c r="J91" t="str">
        <f t="shared" si="15"/>
        <v>F:['BJ',</v>
      </c>
    </row>
    <row r="92" spans="1:10" x14ac:dyDescent="0.25">
      <c r="A92" t="s">
        <v>33</v>
      </c>
      <c r="B92" t="s">
        <v>190</v>
      </c>
      <c r="C92">
        <v>1607</v>
      </c>
      <c r="D92" t="str">
        <f>INDEX(Teams!$B$1:$B$321,MATCH(B92,Teams!$A$1:$A$321,0))</f>
        <v>Cameroon</v>
      </c>
      <c r="E92" t="str">
        <f t="shared" si="11"/>
        <v>CM:{name:'Cameroon',rating:1607},</v>
      </c>
      <c r="G92" t="str">
        <f t="shared" si="12"/>
        <v/>
      </c>
      <c r="H92" t="str">
        <f t="shared" si="13"/>
        <v>'CM'</v>
      </c>
      <c r="I92" t="str">
        <f t="shared" si="14"/>
        <v>,</v>
      </c>
      <c r="J92" t="str">
        <f t="shared" si="15"/>
        <v>'CM',</v>
      </c>
    </row>
    <row r="93" spans="1:10" x14ac:dyDescent="0.25">
      <c r="A93" t="s">
        <v>33</v>
      </c>
      <c r="B93" t="s">
        <v>148</v>
      </c>
      <c r="C93">
        <v>1617</v>
      </c>
      <c r="D93" t="str">
        <f>INDEX(Teams!$B$1:$B$321,MATCH(B93,Teams!$A$1:$A$321,0))</f>
        <v>Ghana</v>
      </c>
      <c r="E93" t="str">
        <f t="shared" si="11"/>
        <v>GH:{name:'Ghana',rating:1617},</v>
      </c>
      <c r="G93" t="str">
        <f t="shared" si="12"/>
        <v/>
      </c>
      <c r="H93" t="str">
        <f t="shared" si="13"/>
        <v>'GH'</v>
      </c>
      <c r="I93" t="str">
        <f t="shared" si="14"/>
        <v>,</v>
      </c>
      <c r="J93" t="str">
        <f t="shared" si="15"/>
        <v>'GH',</v>
      </c>
    </row>
    <row r="94" spans="1:10" x14ac:dyDescent="0.25">
      <c r="A94" t="s">
        <v>33</v>
      </c>
      <c r="B94" t="s">
        <v>32</v>
      </c>
      <c r="C94">
        <v>1294</v>
      </c>
      <c r="D94" t="str">
        <f>INDEX(Teams!$B$1:$B$321,MATCH(B94,Teams!$A$1:$A$321,0))</f>
        <v>Guinea-Bissau</v>
      </c>
      <c r="E94" t="str">
        <f t="shared" si="11"/>
        <v>GW:{name:'Guinea-Bissau',rating:1294},</v>
      </c>
      <c r="G94" t="str">
        <f t="shared" si="12"/>
        <v/>
      </c>
      <c r="H94" t="str">
        <f t="shared" si="13"/>
        <v>'GW'</v>
      </c>
      <c r="I94" t="str">
        <f t="shared" si="14"/>
        <v>],</v>
      </c>
      <c r="J94" t="str">
        <f t="shared" si="15"/>
        <v>'GW'],</v>
      </c>
    </row>
    <row r="96" spans="1:10" x14ac:dyDescent="0.25">
      <c r="A96" t="s">
        <v>705</v>
      </c>
      <c r="B96" t="s">
        <v>164</v>
      </c>
      <c r="C96">
        <v>1567</v>
      </c>
      <c r="D96" t="str">
        <f>INDEX(Teams!$B$1:$B$321,MATCH(B96,Teams!$A$1:$A$321,0))</f>
        <v>Canada</v>
      </c>
      <c r="E96" t="str">
        <f t="shared" ref="E96:E111" si="16">B96&amp;":{name:'"&amp;D96&amp;"',rating:"&amp;C96&amp;"},"</f>
        <v>CA:{name:'Canada',rating:1567},</v>
      </c>
      <c r="G96" t="str">
        <f t="shared" ref="G96:G111" si="17">IF(A96&lt;&gt;A95,A96&amp;":[","")</f>
        <v>A:[</v>
      </c>
      <c r="H96" t="str">
        <f t="shared" ref="H96:H111" si="18">"'"&amp;B96&amp;"'"</f>
        <v>'CA'</v>
      </c>
      <c r="I96" t="str">
        <f t="shared" ref="I96:I111" si="19">IF(A96&lt;&gt;A97,"],",",")</f>
        <v>,</v>
      </c>
      <c r="J96" t="str">
        <f t="shared" ref="J96:J111" si="20">G96&amp;H96&amp;I96</f>
        <v>A:['CA',</v>
      </c>
    </row>
    <row r="97" spans="1:10" x14ac:dyDescent="0.25">
      <c r="A97" t="s">
        <v>705</v>
      </c>
      <c r="B97" t="s">
        <v>140</v>
      </c>
      <c r="C97">
        <v>1330</v>
      </c>
      <c r="D97" t="str">
        <f>INDEX(Teams!$B$1:$B$321,MATCH(B97,Teams!$A$1:$A$321,0))</f>
        <v>Cuba</v>
      </c>
      <c r="E97" t="str">
        <f t="shared" si="16"/>
        <v>CU:{name:'Cuba',rating:1330},</v>
      </c>
      <c r="G97" t="str">
        <f t="shared" si="17"/>
        <v/>
      </c>
      <c r="H97" t="str">
        <f t="shared" si="18"/>
        <v>'CU'</v>
      </c>
      <c r="I97" t="str">
        <f t="shared" si="19"/>
        <v>,</v>
      </c>
      <c r="J97" t="str">
        <f t="shared" si="20"/>
        <v>'CU',</v>
      </c>
    </row>
    <row r="98" spans="1:10" x14ac:dyDescent="0.25">
      <c r="A98" t="s">
        <v>705</v>
      </c>
      <c r="B98" t="s">
        <v>182</v>
      </c>
      <c r="C98">
        <v>1464</v>
      </c>
      <c r="D98" t="str">
        <f>INDEX(Teams!$B$1:$B$321,MATCH(B98,Teams!$A$1:$A$321,0))</f>
        <v>Martinique</v>
      </c>
      <c r="E98" t="str">
        <f t="shared" si="16"/>
        <v>MQ:{name:'Martinique',rating:1464},</v>
      </c>
      <c r="G98" t="str">
        <f t="shared" si="17"/>
        <v/>
      </c>
      <c r="H98" t="str">
        <f t="shared" si="18"/>
        <v>'MQ'</v>
      </c>
      <c r="I98" t="str">
        <f t="shared" si="19"/>
        <v>,</v>
      </c>
      <c r="J98" t="str">
        <f t="shared" si="20"/>
        <v>'MQ',</v>
      </c>
    </row>
    <row r="99" spans="1:10" x14ac:dyDescent="0.25">
      <c r="A99" t="s">
        <v>705</v>
      </c>
      <c r="B99" t="s">
        <v>123</v>
      </c>
      <c r="C99">
        <v>1837</v>
      </c>
      <c r="D99" t="str">
        <f>INDEX(Teams!$B$1:$B$321,MATCH(B99,Teams!$A$1:$A$321,0))</f>
        <v>Mexico</v>
      </c>
      <c r="E99" t="str">
        <f t="shared" si="16"/>
        <v>MX:{name:'Mexico',rating:1837},</v>
      </c>
      <c r="G99" t="str">
        <f t="shared" si="17"/>
        <v/>
      </c>
      <c r="H99" t="str">
        <f t="shared" si="18"/>
        <v>'MX'</v>
      </c>
      <c r="I99" t="str">
        <f t="shared" si="19"/>
        <v>],</v>
      </c>
      <c r="J99" t="str">
        <f t="shared" si="20"/>
        <v>'MX'],</v>
      </c>
    </row>
    <row r="100" spans="1:10" x14ac:dyDescent="0.25">
      <c r="A100" t="s">
        <v>704</v>
      </c>
      <c r="B100" t="s">
        <v>100</v>
      </c>
      <c r="C100">
        <v>1230</v>
      </c>
      <c r="D100" t="str">
        <f>INDEX(Teams!$B$1:$B$321,MATCH(B100,Teams!$A$1:$A$321,0))</f>
        <v>Bermuda</v>
      </c>
      <c r="E100" t="str">
        <f t="shared" si="16"/>
        <v>BM:{name:'Bermuda',rating:1230},</v>
      </c>
      <c r="G100" t="str">
        <f t="shared" si="17"/>
        <v>B:[</v>
      </c>
      <c r="H100" t="str">
        <f t="shared" si="18"/>
        <v>'BM'</v>
      </c>
      <c r="I100" t="str">
        <f t="shared" si="19"/>
        <v>,</v>
      </c>
      <c r="J100" t="str">
        <f t="shared" si="20"/>
        <v>B:['BM',</v>
      </c>
    </row>
    <row r="101" spans="1:10" x14ac:dyDescent="0.25">
      <c r="A101" t="s">
        <v>704</v>
      </c>
      <c r="B101" t="s">
        <v>129</v>
      </c>
      <c r="C101">
        <v>1701</v>
      </c>
      <c r="D101" t="str">
        <f>INDEX(Teams!$B$1:$B$321,MATCH(B101,Teams!$A$1:$A$321,0))</f>
        <v>Costa Rica</v>
      </c>
      <c r="E101" t="str">
        <f t="shared" si="16"/>
        <v>CR:{name:'Costa Rica',rating:1701},</v>
      </c>
      <c r="G101" t="str">
        <f t="shared" si="17"/>
        <v/>
      </c>
      <c r="H101" t="str">
        <f t="shared" si="18"/>
        <v>'CR'</v>
      </c>
      <c r="I101" t="str">
        <f t="shared" si="19"/>
        <v>,</v>
      </c>
      <c r="J101" t="str">
        <f t="shared" si="20"/>
        <v>'CR',</v>
      </c>
    </row>
    <row r="102" spans="1:10" x14ac:dyDescent="0.25">
      <c r="A102" t="s">
        <v>704</v>
      </c>
      <c r="B102" t="s">
        <v>103</v>
      </c>
      <c r="C102">
        <v>1513</v>
      </c>
      <c r="D102" t="str">
        <f>INDEX(Teams!$B$1:$B$321,MATCH(B102,Teams!$A$1:$A$321,0))</f>
        <v>Haiti</v>
      </c>
      <c r="E102" t="str">
        <f t="shared" si="16"/>
        <v>HT:{name:'Haiti',rating:1513},</v>
      </c>
      <c r="G102" t="str">
        <f t="shared" si="17"/>
        <v/>
      </c>
      <c r="H102" t="str">
        <f t="shared" si="18"/>
        <v>'HT'</v>
      </c>
      <c r="I102" t="str">
        <f t="shared" si="19"/>
        <v>,</v>
      </c>
      <c r="J102" t="str">
        <f t="shared" si="20"/>
        <v>'HT',</v>
      </c>
    </row>
    <row r="103" spans="1:10" x14ac:dyDescent="0.25">
      <c r="A103" t="s">
        <v>704</v>
      </c>
      <c r="B103" t="s">
        <v>45</v>
      </c>
      <c r="C103">
        <v>1298</v>
      </c>
      <c r="D103" t="str">
        <f>INDEX(Teams!$B$1:$B$321,MATCH(B103,Teams!$A$1:$A$321,0))</f>
        <v>Nicaragua</v>
      </c>
      <c r="E103" t="str">
        <f t="shared" si="16"/>
        <v>NI:{name:'Nicaragua',rating:1298},</v>
      </c>
      <c r="G103" t="str">
        <f t="shared" si="17"/>
        <v/>
      </c>
      <c r="H103" t="str">
        <f t="shared" si="18"/>
        <v>'NI'</v>
      </c>
      <c r="I103" t="str">
        <f t="shared" si="19"/>
        <v>],</v>
      </c>
      <c r="J103" t="str">
        <f t="shared" si="20"/>
        <v>'NI'],</v>
      </c>
    </row>
    <row r="104" spans="1:10" x14ac:dyDescent="0.25">
      <c r="A104" t="s">
        <v>253</v>
      </c>
      <c r="B104" t="s">
        <v>35</v>
      </c>
      <c r="C104">
        <v>1331</v>
      </c>
      <c r="D104" t="str">
        <f>INDEX(Teams!$B$1:$B$321,MATCH(B104,Teams!$A$1:$A$321,0))</f>
        <v>Curaçao</v>
      </c>
      <c r="E104" t="str">
        <f t="shared" si="16"/>
        <v>CW:{name:'Curaçao',rating:1331},</v>
      </c>
      <c r="G104" t="str">
        <f t="shared" si="17"/>
        <v>C:[</v>
      </c>
      <c r="H104" t="str">
        <f t="shared" si="18"/>
        <v>'CW'</v>
      </c>
      <c r="I104" t="str">
        <f t="shared" si="19"/>
        <v>,</v>
      </c>
      <c r="J104" t="str">
        <f t="shared" si="20"/>
        <v>C:['CW',</v>
      </c>
    </row>
    <row r="105" spans="1:10" x14ac:dyDescent="0.25">
      <c r="A105" t="s">
        <v>253</v>
      </c>
      <c r="B105" t="s">
        <v>127</v>
      </c>
      <c r="C105">
        <v>1600</v>
      </c>
      <c r="D105" t="str">
        <f>INDEX(Teams!$B$1:$B$321,MATCH(B105,Teams!$A$1:$A$321,0))</f>
        <v>Honduras</v>
      </c>
      <c r="E105" t="str">
        <f t="shared" si="16"/>
        <v>HN:{name:'Honduras',rating:1600},</v>
      </c>
      <c r="G105" t="str">
        <f t="shared" si="17"/>
        <v/>
      </c>
      <c r="H105" t="str">
        <f t="shared" si="18"/>
        <v>'HN'</v>
      </c>
      <c r="I105" t="str">
        <f t="shared" si="19"/>
        <v>,</v>
      </c>
      <c r="J105" t="str">
        <f t="shared" si="20"/>
        <v>'HN',</v>
      </c>
    </row>
    <row r="106" spans="1:10" x14ac:dyDescent="0.25">
      <c r="A106" t="s">
        <v>253</v>
      </c>
      <c r="B106" t="s">
        <v>130</v>
      </c>
      <c r="C106">
        <v>1553</v>
      </c>
      <c r="D106" t="str">
        <f>INDEX(Teams!$B$1:$B$321,MATCH(B106,Teams!$A$1:$A$321,0))</f>
        <v>Jamaica</v>
      </c>
      <c r="E106" t="str">
        <f t="shared" si="16"/>
        <v>JM:{name:'Jamaica',rating:1553},</v>
      </c>
      <c r="G106" t="str">
        <f t="shared" si="17"/>
        <v/>
      </c>
      <c r="H106" t="str">
        <f t="shared" si="18"/>
        <v>'JM'</v>
      </c>
      <c r="I106" t="str">
        <f t="shared" si="19"/>
        <v>,</v>
      </c>
      <c r="J106" t="str">
        <f t="shared" si="20"/>
        <v>'JM',</v>
      </c>
    </row>
    <row r="107" spans="1:10" x14ac:dyDescent="0.25">
      <c r="A107" t="s">
        <v>253</v>
      </c>
      <c r="B107" t="s">
        <v>136</v>
      </c>
      <c r="C107">
        <v>1534</v>
      </c>
      <c r="D107" t="str">
        <f>INDEX(Teams!$B$1:$B$321,MATCH(B107,Teams!$A$1:$A$321,0))</f>
        <v>El Salvador</v>
      </c>
      <c r="E107" t="str">
        <f t="shared" si="16"/>
        <v>SV:{name:'El Salvador',rating:1534},</v>
      </c>
      <c r="G107" t="str">
        <f t="shared" si="17"/>
        <v/>
      </c>
      <c r="H107" t="str">
        <f t="shared" si="18"/>
        <v>'SV'</v>
      </c>
      <c r="I107" t="str">
        <f t="shared" si="19"/>
        <v>],</v>
      </c>
      <c r="J107" t="str">
        <f t="shared" si="20"/>
        <v>'SV'],</v>
      </c>
    </row>
    <row r="108" spans="1:10" x14ac:dyDescent="0.25">
      <c r="A108" t="s">
        <v>707</v>
      </c>
      <c r="B108" t="s">
        <v>101</v>
      </c>
      <c r="C108">
        <v>1180</v>
      </c>
      <c r="D108" t="str">
        <f>INDEX(Teams!$B$1:$B$321,MATCH(B108,Teams!$A$1:$A$321,0))</f>
        <v>Guyana</v>
      </c>
      <c r="E108" t="str">
        <f t="shared" si="16"/>
        <v>GY:{name:'Guyana',rating:1180},</v>
      </c>
      <c r="G108" t="str">
        <f t="shared" si="17"/>
        <v>D:[</v>
      </c>
      <c r="H108" t="str">
        <f t="shared" si="18"/>
        <v>'GY'</v>
      </c>
      <c r="I108" t="str">
        <f t="shared" si="19"/>
        <v>,</v>
      </c>
      <c r="J108" t="str">
        <f t="shared" si="20"/>
        <v>D:['GY',</v>
      </c>
    </row>
    <row r="109" spans="1:10" x14ac:dyDescent="0.25">
      <c r="A109" t="s">
        <v>707</v>
      </c>
      <c r="B109" t="s">
        <v>47</v>
      </c>
      <c r="C109">
        <v>1567</v>
      </c>
      <c r="D109" t="str">
        <f>INDEX(Teams!$B$1:$B$321,MATCH(B109,Teams!$A$1:$A$321,0))</f>
        <v>Panama</v>
      </c>
      <c r="E109" t="str">
        <f t="shared" si="16"/>
        <v>PA:{name:'Panama',rating:1567},</v>
      </c>
      <c r="G109" t="str">
        <f t="shared" si="17"/>
        <v/>
      </c>
      <c r="H109" t="str">
        <f t="shared" si="18"/>
        <v>'PA'</v>
      </c>
      <c r="I109" t="str">
        <f t="shared" si="19"/>
        <v>,</v>
      </c>
      <c r="J109" t="str">
        <f t="shared" si="20"/>
        <v>'PA',</v>
      </c>
    </row>
    <row r="110" spans="1:10" x14ac:dyDescent="0.25">
      <c r="A110" t="s">
        <v>707</v>
      </c>
      <c r="B110" t="s">
        <v>133</v>
      </c>
      <c r="C110">
        <v>1431</v>
      </c>
      <c r="D110" t="str">
        <f>INDEX(Teams!$B$1:$B$321,MATCH(B110,Teams!$A$1:$A$321,0))</f>
        <v>Trinidad and Tobago</v>
      </c>
      <c r="E110" t="str">
        <f t="shared" si="16"/>
        <v>TT:{name:'Trinidad and Tobago',rating:1431},</v>
      </c>
      <c r="G110" t="str">
        <f t="shared" si="17"/>
        <v/>
      </c>
      <c r="H110" t="str">
        <f t="shared" si="18"/>
        <v>'TT'</v>
      </c>
      <c r="I110" t="str">
        <f t="shared" si="19"/>
        <v>,</v>
      </c>
      <c r="J110" t="str">
        <f t="shared" si="20"/>
        <v>'TT',</v>
      </c>
    </row>
    <row r="111" spans="1:10" x14ac:dyDescent="0.25">
      <c r="A111" t="s">
        <v>707</v>
      </c>
      <c r="B111" t="s">
        <v>125</v>
      </c>
      <c r="C111">
        <v>1727</v>
      </c>
      <c r="D111" t="str">
        <f>INDEX(Teams!$B$1:$B$321,MATCH(B111,Teams!$A$1:$A$321,0))</f>
        <v>United States</v>
      </c>
      <c r="E111" t="str">
        <f t="shared" si="16"/>
        <v>US:{name:'United States',rating:1727},</v>
      </c>
      <c r="G111" t="str">
        <f t="shared" si="17"/>
        <v/>
      </c>
      <c r="H111" t="str">
        <f t="shared" si="18"/>
        <v>'US'</v>
      </c>
      <c r="I111" t="str">
        <f t="shared" si="19"/>
        <v>],</v>
      </c>
      <c r="J111" t="str">
        <f t="shared" si="20"/>
        <v>'US'],</v>
      </c>
    </row>
    <row r="113" spans="1:10" x14ac:dyDescent="0.25">
      <c r="A113" t="s">
        <v>705</v>
      </c>
      <c r="B113" t="s">
        <v>151</v>
      </c>
      <c r="C113">
        <v>1646</v>
      </c>
      <c r="D113" t="str">
        <f>INDEX(Teams!$B$1:$B$321,MATCH(B113,Teams!$A$1:$A$321,0))</f>
        <v>Egypt</v>
      </c>
      <c r="G113" t="str">
        <f t="shared" ref="G113:G144" si="21">IF(A113&lt;&gt;A112,A113&amp;":[","")</f>
        <v>A:[</v>
      </c>
      <c r="H113" t="str">
        <f t="shared" ref="H113:H144" si="22">"'"&amp;B113&amp;"'"</f>
        <v>'EG'</v>
      </c>
      <c r="I113" t="str">
        <f t="shared" ref="I113:I144" si="23">IF(A113&lt;&gt;A114,"],",",")</f>
        <v>,</v>
      </c>
      <c r="J113" t="str">
        <f t="shared" ref="J113:J144" si="24">G113&amp;H113&amp;I113</f>
        <v>A:['EG',</v>
      </c>
    </row>
    <row r="114" spans="1:10" x14ac:dyDescent="0.25">
      <c r="A114" t="s">
        <v>705</v>
      </c>
      <c r="B114" t="s">
        <v>21</v>
      </c>
      <c r="C114">
        <v>1677</v>
      </c>
      <c r="D114" t="str">
        <f>INDEX(Teams!$B$1:$B$321,MATCH(B114,Teams!$A$1:$A$321,0))</f>
        <v>Russia</v>
      </c>
      <c r="G114" t="str">
        <f t="shared" si="21"/>
        <v/>
      </c>
      <c r="H114" t="str">
        <f t="shared" si="22"/>
        <v>'RU'</v>
      </c>
      <c r="I114" t="str">
        <f t="shared" si="23"/>
        <v>,</v>
      </c>
      <c r="J114" t="str">
        <f t="shared" si="24"/>
        <v>'RU',</v>
      </c>
    </row>
    <row r="115" spans="1:10" x14ac:dyDescent="0.25">
      <c r="A115" t="s">
        <v>705</v>
      </c>
      <c r="B115" t="s">
        <v>158</v>
      </c>
      <c r="C115">
        <v>1591</v>
      </c>
      <c r="D115" t="str">
        <f>INDEX(Teams!$B$1:$B$321,MATCH(B115,Teams!$A$1:$A$321,0))</f>
        <v>Saudi Arabia</v>
      </c>
      <c r="G115" t="str">
        <f t="shared" si="21"/>
        <v/>
      </c>
      <c r="H115" t="str">
        <f t="shared" si="22"/>
        <v>'SA'</v>
      </c>
      <c r="I115" t="str">
        <f t="shared" si="23"/>
        <v>,</v>
      </c>
      <c r="J115" t="str">
        <f t="shared" si="24"/>
        <v>'SA',</v>
      </c>
    </row>
    <row r="116" spans="1:10" x14ac:dyDescent="0.25">
      <c r="A116" t="s">
        <v>705</v>
      </c>
      <c r="B116" t="s">
        <v>46</v>
      </c>
      <c r="C116">
        <v>1893</v>
      </c>
      <c r="D116" t="str">
        <f>INDEX(Teams!$B$1:$B$321,MATCH(B116,Teams!$A$1:$A$321,0))</f>
        <v>Uruguay</v>
      </c>
      <c r="G116" t="str">
        <f t="shared" si="21"/>
        <v/>
      </c>
      <c r="H116" t="str">
        <f t="shared" si="22"/>
        <v>'UY'</v>
      </c>
      <c r="I116" t="str">
        <f t="shared" si="23"/>
        <v>],</v>
      </c>
      <c r="J116" t="str">
        <f t="shared" si="24"/>
        <v>'UY'],</v>
      </c>
    </row>
    <row r="117" spans="1:10" x14ac:dyDescent="0.25">
      <c r="A117" t="s">
        <v>704</v>
      </c>
      <c r="B117" t="s">
        <v>55</v>
      </c>
      <c r="C117">
        <v>2044</v>
      </c>
      <c r="D117" t="str">
        <f>INDEX(Teams!$B$1:$B$321,MATCH(B117,Teams!$A$1:$A$321,0))</f>
        <v>Spain</v>
      </c>
      <c r="G117" t="str">
        <f t="shared" si="21"/>
        <v>B:[</v>
      </c>
      <c r="H117" t="str">
        <f t="shared" si="22"/>
        <v>'ES'</v>
      </c>
      <c r="I117" t="str">
        <f t="shared" si="23"/>
        <v>,</v>
      </c>
      <c r="J117" t="str">
        <f t="shared" si="24"/>
        <v>B:['ES',</v>
      </c>
    </row>
    <row r="118" spans="1:10" x14ac:dyDescent="0.25">
      <c r="A118" t="s">
        <v>704</v>
      </c>
      <c r="B118" t="s">
        <v>117</v>
      </c>
      <c r="C118">
        <v>1789</v>
      </c>
      <c r="D118" t="str">
        <f>INDEX(Teams!$B$1:$B$321,MATCH(B118,Teams!$A$1:$A$321,0))</f>
        <v>Iran</v>
      </c>
      <c r="G118" t="str">
        <f t="shared" si="21"/>
        <v/>
      </c>
      <c r="H118" t="str">
        <f t="shared" si="22"/>
        <v>'IR'</v>
      </c>
      <c r="I118" t="str">
        <f t="shared" si="23"/>
        <v>,</v>
      </c>
      <c r="J118" t="str">
        <f t="shared" si="24"/>
        <v>'IR',</v>
      </c>
    </row>
    <row r="119" spans="1:10" x14ac:dyDescent="0.25">
      <c r="A119" t="s">
        <v>704</v>
      </c>
      <c r="B119" t="s">
        <v>85</v>
      </c>
      <c r="C119">
        <v>1733</v>
      </c>
      <c r="D119" t="str">
        <f>INDEX(Teams!$B$1:$B$321,MATCH(B119,Teams!$A$1:$A$321,0))</f>
        <v>Morocco</v>
      </c>
      <c r="G119" t="str">
        <f t="shared" si="21"/>
        <v/>
      </c>
      <c r="H119" t="str">
        <f t="shared" si="22"/>
        <v>'MA'</v>
      </c>
      <c r="I119" t="str">
        <f t="shared" si="23"/>
        <v>,</v>
      </c>
      <c r="J119" t="str">
        <f t="shared" si="24"/>
        <v>'MA',</v>
      </c>
    </row>
    <row r="120" spans="1:10" x14ac:dyDescent="0.25">
      <c r="A120" t="s">
        <v>704</v>
      </c>
      <c r="B120" t="s">
        <v>34</v>
      </c>
      <c r="C120">
        <v>1970</v>
      </c>
      <c r="D120" t="str">
        <f>INDEX(Teams!$B$1:$B$321,MATCH(B120,Teams!$A$1:$A$321,0))</f>
        <v>Portugal</v>
      </c>
      <c r="G120" t="str">
        <f t="shared" si="21"/>
        <v/>
      </c>
      <c r="H120" t="str">
        <f t="shared" si="22"/>
        <v>'PT'</v>
      </c>
      <c r="I120" t="str">
        <f t="shared" si="23"/>
        <v>],</v>
      </c>
      <c r="J120" t="str">
        <f t="shared" si="24"/>
        <v>'PT'],</v>
      </c>
    </row>
    <row r="121" spans="1:10" x14ac:dyDescent="0.25">
      <c r="A121" t="s">
        <v>253</v>
      </c>
      <c r="B121" t="s">
        <v>93</v>
      </c>
      <c r="C121">
        <v>1741</v>
      </c>
      <c r="D121" t="str">
        <f>INDEX(Teams!$B$1:$B$321,MATCH(B121,Teams!$A$1:$A$321,0))</f>
        <v>Australia</v>
      </c>
      <c r="G121" t="str">
        <f t="shared" si="21"/>
        <v>C:[</v>
      </c>
      <c r="H121" t="str">
        <f t="shared" si="22"/>
        <v>'AU'</v>
      </c>
      <c r="I121" t="str">
        <f t="shared" si="23"/>
        <v>,</v>
      </c>
      <c r="J121" t="str">
        <f t="shared" si="24"/>
        <v>C:['AU',</v>
      </c>
    </row>
    <row r="122" spans="1:10" x14ac:dyDescent="0.25">
      <c r="A122" t="s">
        <v>253</v>
      </c>
      <c r="B122" t="s">
        <v>52</v>
      </c>
      <c r="C122">
        <v>1856</v>
      </c>
      <c r="D122" t="str">
        <f>INDEX(Teams!$B$1:$B$321,MATCH(B122,Teams!$A$1:$A$321,0))</f>
        <v>Denmark</v>
      </c>
      <c r="G122" t="str">
        <f t="shared" si="21"/>
        <v/>
      </c>
      <c r="H122" t="str">
        <f t="shared" si="22"/>
        <v>'DK'</v>
      </c>
      <c r="I122" t="str">
        <f t="shared" si="23"/>
        <v>,</v>
      </c>
      <c r="J122" t="str">
        <f t="shared" si="24"/>
        <v>'DK',</v>
      </c>
    </row>
    <row r="123" spans="1:10" x14ac:dyDescent="0.25">
      <c r="A123" t="s">
        <v>253</v>
      </c>
      <c r="B123" t="s">
        <v>26</v>
      </c>
      <c r="C123">
        <v>1986</v>
      </c>
      <c r="D123" t="str">
        <f>INDEX(Teams!$B$1:$B$321,MATCH(B123,Teams!$A$1:$A$321,0))</f>
        <v>France</v>
      </c>
      <c r="G123" t="str">
        <f t="shared" si="21"/>
        <v/>
      </c>
      <c r="H123" t="str">
        <f t="shared" si="22"/>
        <v>'FR'</v>
      </c>
      <c r="I123" t="str">
        <f t="shared" si="23"/>
        <v>,</v>
      </c>
      <c r="J123" t="str">
        <f t="shared" si="24"/>
        <v>'FR',</v>
      </c>
    </row>
    <row r="124" spans="1:10" x14ac:dyDescent="0.25">
      <c r="A124" t="s">
        <v>253</v>
      </c>
      <c r="B124" t="s">
        <v>128</v>
      </c>
      <c r="C124">
        <v>1915</v>
      </c>
      <c r="D124" t="str">
        <f>INDEX(Teams!$B$1:$B$321,MATCH(B124,Teams!$A$1:$A$321,0))</f>
        <v>Peru</v>
      </c>
      <c r="G124" t="str">
        <f t="shared" si="21"/>
        <v/>
      </c>
      <c r="H124" t="str">
        <f t="shared" si="22"/>
        <v>'PE'</v>
      </c>
      <c r="I124" t="str">
        <f t="shared" si="23"/>
        <v>],</v>
      </c>
      <c r="J124" t="str">
        <f t="shared" si="24"/>
        <v>'PE'],</v>
      </c>
    </row>
    <row r="125" spans="1:10" x14ac:dyDescent="0.25">
      <c r="A125" t="s">
        <v>707</v>
      </c>
      <c r="B125" t="s">
        <v>44</v>
      </c>
      <c r="C125">
        <v>1985</v>
      </c>
      <c r="D125" t="str">
        <f>INDEX(Teams!$B$1:$B$321,MATCH(B125,Teams!$A$1:$A$321,0))</f>
        <v>Argentina</v>
      </c>
      <c r="G125" t="str">
        <f t="shared" si="21"/>
        <v>D:[</v>
      </c>
      <c r="H125" t="str">
        <f t="shared" si="22"/>
        <v>'AR'</v>
      </c>
      <c r="I125" t="str">
        <f t="shared" si="23"/>
        <v>,</v>
      </c>
      <c r="J125" t="str">
        <f t="shared" si="24"/>
        <v>D:['AR',</v>
      </c>
    </row>
    <row r="126" spans="1:10" x14ac:dyDescent="0.25">
      <c r="A126" t="s">
        <v>707</v>
      </c>
      <c r="B126" t="s">
        <v>9</v>
      </c>
      <c r="C126">
        <v>1853</v>
      </c>
      <c r="D126" t="str">
        <f>INDEX(Teams!$B$1:$B$321,MATCH(B126,Teams!$A$1:$A$321,0))</f>
        <v>Croatia</v>
      </c>
      <c r="G126" t="str">
        <f t="shared" si="21"/>
        <v/>
      </c>
      <c r="H126" t="str">
        <f t="shared" si="22"/>
        <v>'HR'</v>
      </c>
      <c r="I126" t="str">
        <f t="shared" si="23"/>
        <v>,</v>
      </c>
      <c r="J126" t="str">
        <f t="shared" si="24"/>
        <v>'HR',</v>
      </c>
    </row>
    <row r="127" spans="1:10" x14ac:dyDescent="0.25">
      <c r="A127" t="s">
        <v>707</v>
      </c>
      <c r="B127" t="s">
        <v>17</v>
      </c>
      <c r="C127">
        <v>1764</v>
      </c>
      <c r="D127" t="str">
        <f>INDEX(Teams!$B$1:$B$321,MATCH(B127,Teams!$A$1:$A$321,0))</f>
        <v>Iceland</v>
      </c>
      <c r="G127" t="str">
        <f t="shared" si="21"/>
        <v/>
      </c>
      <c r="H127" t="str">
        <f t="shared" si="22"/>
        <v>'IS'</v>
      </c>
      <c r="I127" t="str">
        <f t="shared" si="23"/>
        <v>,</v>
      </c>
      <c r="J127" t="str">
        <f t="shared" si="24"/>
        <v>'IS',</v>
      </c>
    </row>
    <row r="128" spans="1:10" x14ac:dyDescent="0.25">
      <c r="A128" t="s">
        <v>707</v>
      </c>
      <c r="B128" t="s">
        <v>39</v>
      </c>
      <c r="C128">
        <v>1681</v>
      </c>
      <c r="D128" t="str">
        <f>INDEX(Teams!$B$1:$B$321,MATCH(B128,Teams!$A$1:$A$321,0))</f>
        <v>Nigeria</v>
      </c>
      <c r="G128" t="str">
        <f t="shared" si="21"/>
        <v/>
      </c>
      <c r="H128" t="str">
        <f t="shared" si="22"/>
        <v>'NG'</v>
      </c>
      <c r="I128" t="str">
        <f t="shared" si="23"/>
        <v>],</v>
      </c>
      <c r="J128" t="str">
        <f t="shared" si="24"/>
        <v>'NG'],</v>
      </c>
    </row>
    <row r="129" spans="1:10" x14ac:dyDescent="0.25">
      <c r="A129" t="s">
        <v>244</v>
      </c>
      <c r="B129" t="s">
        <v>121</v>
      </c>
      <c r="C129">
        <v>2142</v>
      </c>
      <c r="D129" t="str">
        <f>INDEX(Teams!$B$1:$B$321,MATCH(B129,Teams!$A$1:$A$321,0))</f>
        <v>Brazil</v>
      </c>
      <c r="G129" t="str">
        <f t="shared" si="21"/>
        <v>E:[</v>
      </c>
      <c r="H129" t="str">
        <f t="shared" si="22"/>
        <v>'BR'</v>
      </c>
      <c r="I129" t="str">
        <f t="shared" si="23"/>
        <v>,</v>
      </c>
      <c r="J129" t="str">
        <f t="shared" si="24"/>
        <v>E:['BR',</v>
      </c>
    </row>
    <row r="130" spans="1:10" x14ac:dyDescent="0.25">
      <c r="A130" t="s">
        <v>244</v>
      </c>
      <c r="B130" t="s">
        <v>131</v>
      </c>
      <c r="C130">
        <v>1889</v>
      </c>
      <c r="D130" t="str">
        <f>INDEX(Teams!$B$1:$B$321,MATCH(B130,Teams!$A$1:$A$321,0))</f>
        <v>Switzerland</v>
      </c>
      <c r="G130" t="str">
        <f t="shared" si="21"/>
        <v/>
      </c>
      <c r="H130" t="str">
        <f t="shared" si="22"/>
        <v>'CH'</v>
      </c>
      <c r="I130" t="str">
        <f t="shared" si="23"/>
        <v>,</v>
      </c>
      <c r="J130" t="str">
        <f t="shared" si="24"/>
        <v>'CH',</v>
      </c>
    </row>
    <row r="131" spans="1:10" x14ac:dyDescent="0.25">
      <c r="A131" t="s">
        <v>244</v>
      </c>
      <c r="B131" t="s">
        <v>129</v>
      </c>
      <c r="C131">
        <v>1744</v>
      </c>
      <c r="D131" t="str">
        <f>INDEX(Teams!$B$1:$B$321,MATCH(B131,Teams!$A$1:$A$321,0))</f>
        <v>Costa Rica</v>
      </c>
      <c r="G131" t="str">
        <f t="shared" si="21"/>
        <v/>
      </c>
      <c r="H131" t="str">
        <f t="shared" si="22"/>
        <v>'CR'</v>
      </c>
      <c r="I131" t="str">
        <f t="shared" si="23"/>
        <v>,</v>
      </c>
      <c r="J131" t="str">
        <f t="shared" si="24"/>
        <v>'CR',</v>
      </c>
    </row>
    <row r="132" spans="1:10" x14ac:dyDescent="0.25">
      <c r="A132" t="s">
        <v>244</v>
      </c>
      <c r="B132" t="s">
        <v>71</v>
      </c>
      <c r="C132">
        <v>1777</v>
      </c>
      <c r="D132" t="str">
        <f>INDEX(Teams!$B$1:$B$321,MATCH(B132,Teams!$A$1:$A$321,0))</f>
        <v>Serbia</v>
      </c>
      <c r="G132" t="str">
        <f t="shared" si="21"/>
        <v/>
      </c>
      <c r="H132" t="str">
        <f t="shared" si="22"/>
        <v>'RS'</v>
      </c>
      <c r="I132" t="str">
        <f t="shared" si="23"/>
        <v>],</v>
      </c>
      <c r="J132" t="str">
        <f t="shared" si="24"/>
        <v>'RS'],</v>
      </c>
    </row>
    <row r="133" spans="1:10" x14ac:dyDescent="0.25">
      <c r="A133" t="s">
        <v>33</v>
      </c>
      <c r="B133" t="s">
        <v>6</v>
      </c>
      <c r="C133">
        <v>2077</v>
      </c>
      <c r="D133" t="str">
        <f>INDEX(Teams!$B$1:$B$321,MATCH(B133,Teams!$A$1:$A$321,0))</f>
        <v>Germany</v>
      </c>
      <c r="G133" t="str">
        <f t="shared" si="21"/>
        <v>F:[</v>
      </c>
      <c r="H133" t="str">
        <f t="shared" si="22"/>
        <v>'DE'</v>
      </c>
      <c r="I133" t="str">
        <f t="shared" si="23"/>
        <v>,</v>
      </c>
      <c r="J133" t="str">
        <f t="shared" si="24"/>
        <v>F:['DE',</v>
      </c>
    </row>
    <row r="134" spans="1:10" x14ac:dyDescent="0.25">
      <c r="A134" t="s">
        <v>33</v>
      </c>
      <c r="B134" t="s">
        <v>92</v>
      </c>
      <c r="C134">
        <v>1713</v>
      </c>
      <c r="D134" t="str">
        <f>INDEX(Teams!$B$1:$B$321,MATCH(B134,Teams!$A$1:$A$321,0))</f>
        <v>South Korea</v>
      </c>
      <c r="G134" t="str">
        <f t="shared" si="21"/>
        <v/>
      </c>
      <c r="H134" t="str">
        <f t="shared" si="22"/>
        <v>'KR'</v>
      </c>
      <c r="I134" t="str">
        <f t="shared" si="23"/>
        <v>,</v>
      </c>
      <c r="J134" t="str">
        <f t="shared" si="24"/>
        <v>'KR',</v>
      </c>
    </row>
    <row r="135" spans="1:10" x14ac:dyDescent="0.25">
      <c r="A135" t="s">
        <v>33</v>
      </c>
      <c r="B135" t="s">
        <v>123</v>
      </c>
      <c r="C135">
        <v>1850</v>
      </c>
      <c r="D135" t="str">
        <f>INDEX(Teams!$B$1:$B$321,MATCH(B135,Teams!$A$1:$A$321,0))</f>
        <v>Mexico</v>
      </c>
      <c r="G135" t="str">
        <f t="shared" si="21"/>
        <v/>
      </c>
      <c r="H135" t="str">
        <f t="shared" si="22"/>
        <v>'MX'</v>
      </c>
      <c r="I135" t="str">
        <f t="shared" si="23"/>
        <v>,</v>
      </c>
      <c r="J135" t="str">
        <f t="shared" si="24"/>
        <v>'MX',</v>
      </c>
    </row>
    <row r="136" spans="1:10" x14ac:dyDescent="0.25">
      <c r="A136" t="s">
        <v>33</v>
      </c>
      <c r="B136" t="s">
        <v>68</v>
      </c>
      <c r="C136">
        <v>1795</v>
      </c>
      <c r="D136" t="str">
        <f>INDEX(Teams!$B$1:$B$321,MATCH(B136,Teams!$A$1:$A$321,0))</f>
        <v>Sweden</v>
      </c>
      <c r="G136" t="str">
        <f t="shared" si="21"/>
        <v/>
      </c>
      <c r="H136" t="str">
        <f t="shared" si="22"/>
        <v>'SE'</v>
      </c>
      <c r="I136" t="str">
        <f t="shared" si="23"/>
        <v>],</v>
      </c>
      <c r="J136" t="str">
        <f t="shared" si="24"/>
        <v>'SE'],</v>
      </c>
    </row>
    <row r="137" spans="1:10" x14ac:dyDescent="0.25">
      <c r="A137" t="s">
        <v>708</v>
      </c>
      <c r="B137" t="s">
        <v>7</v>
      </c>
      <c r="C137">
        <v>1938</v>
      </c>
      <c r="D137" t="str">
        <f>INDEX(Teams!$B$1:$B$321,MATCH(B137,Teams!$A$1:$A$321,0))</f>
        <v>Belgium</v>
      </c>
      <c r="G137" t="str">
        <f t="shared" si="21"/>
        <v>G:[</v>
      </c>
      <c r="H137" t="str">
        <f t="shared" si="22"/>
        <v>'BE'</v>
      </c>
      <c r="I137" t="str">
        <f t="shared" si="23"/>
        <v>,</v>
      </c>
      <c r="J137" t="str">
        <f t="shared" si="24"/>
        <v>G:['BE',</v>
      </c>
    </row>
    <row r="138" spans="1:10" x14ac:dyDescent="0.25">
      <c r="A138" t="s">
        <v>708</v>
      </c>
      <c r="B138" t="s">
        <v>105</v>
      </c>
      <c r="C138">
        <v>1948</v>
      </c>
      <c r="D138" t="str">
        <f>INDEX(Teams!$B$1:$B$321,MATCH(B138,Teams!$A$1:$A$321,0))</f>
        <v>England</v>
      </c>
      <c r="G138" t="str">
        <f t="shared" si="21"/>
        <v/>
      </c>
      <c r="H138" t="str">
        <f t="shared" si="22"/>
        <v>'EN'</v>
      </c>
      <c r="I138" t="str">
        <f t="shared" si="23"/>
        <v>,</v>
      </c>
      <c r="J138" t="str">
        <f t="shared" si="24"/>
        <v>'EN',</v>
      </c>
    </row>
    <row r="139" spans="1:10" x14ac:dyDescent="0.25">
      <c r="A139" t="s">
        <v>708</v>
      </c>
      <c r="B139" t="s">
        <v>47</v>
      </c>
      <c r="C139">
        <v>1658</v>
      </c>
      <c r="D139" t="str">
        <f>INDEX(Teams!$B$1:$B$321,MATCH(B139,Teams!$A$1:$A$321,0))</f>
        <v>Panama</v>
      </c>
      <c r="G139" t="str">
        <f t="shared" si="21"/>
        <v/>
      </c>
      <c r="H139" t="str">
        <f t="shared" si="22"/>
        <v>'PA'</v>
      </c>
      <c r="I139" t="str">
        <f t="shared" si="23"/>
        <v>,</v>
      </c>
      <c r="J139" t="str">
        <f t="shared" si="24"/>
        <v>'PA',</v>
      </c>
    </row>
    <row r="140" spans="1:10" x14ac:dyDescent="0.25">
      <c r="A140" t="s">
        <v>708</v>
      </c>
      <c r="B140" t="s">
        <v>96</v>
      </c>
      <c r="C140">
        <v>1657</v>
      </c>
      <c r="D140" t="str">
        <f>INDEX(Teams!$B$1:$B$321,MATCH(B140,Teams!$A$1:$A$321,0))</f>
        <v>Tunisia</v>
      </c>
      <c r="G140" t="str">
        <f t="shared" si="21"/>
        <v/>
      </c>
      <c r="H140" t="str">
        <f t="shared" si="22"/>
        <v>'TN'</v>
      </c>
      <c r="I140" t="str">
        <f t="shared" si="23"/>
        <v>],</v>
      </c>
      <c r="J140" t="str">
        <f t="shared" si="24"/>
        <v>'TN'],</v>
      </c>
    </row>
    <row r="141" spans="1:10" x14ac:dyDescent="0.25">
      <c r="A141" t="s">
        <v>706</v>
      </c>
      <c r="B141" t="s">
        <v>135</v>
      </c>
      <c r="C141">
        <v>1928</v>
      </c>
      <c r="D141" t="str">
        <f>INDEX(Teams!$B$1:$B$321,MATCH(B141,Teams!$A$1:$A$321,0))</f>
        <v>Colombia</v>
      </c>
      <c r="G141" t="str">
        <f t="shared" si="21"/>
        <v>H:[</v>
      </c>
      <c r="H141" t="str">
        <f t="shared" si="22"/>
        <v>'CO'</v>
      </c>
      <c r="I141" t="str">
        <f t="shared" si="23"/>
        <v>,</v>
      </c>
      <c r="J141" t="str">
        <f t="shared" si="24"/>
        <v>H:['CO',</v>
      </c>
    </row>
    <row r="142" spans="1:10" x14ac:dyDescent="0.25">
      <c r="A142" t="s">
        <v>706</v>
      </c>
      <c r="B142" t="s">
        <v>132</v>
      </c>
      <c r="C142">
        <v>1684</v>
      </c>
      <c r="D142" t="str">
        <f>INDEX(Teams!$B$1:$B$321,MATCH(B142,Teams!$A$1:$A$321,0))</f>
        <v>Japan</v>
      </c>
      <c r="G142" t="str">
        <f t="shared" si="21"/>
        <v/>
      </c>
      <c r="H142" t="str">
        <f t="shared" si="22"/>
        <v>'JP'</v>
      </c>
      <c r="I142" t="str">
        <f t="shared" si="23"/>
        <v>,</v>
      </c>
      <c r="J142" t="str">
        <f t="shared" si="24"/>
        <v>'JP',</v>
      </c>
    </row>
    <row r="143" spans="1:10" x14ac:dyDescent="0.25">
      <c r="A143" t="s">
        <v>706</v>
      </c>
      <c r="B143" t="s">
        <v>65</v>
      </c>
      <c r="C143">
        <v>1831</v>
      </c>
      <c r="D143" t="str">
        <f>INDEX(Teams!$B$1:$B$321,MATCH(B143,Teams!$A$1:$A$321,0))</f>
        <v>Poland</v>
      </c>
      <c r="G143" t="str">
        <f t="shared" si="21"/>
        <v/>
      </c>
      <c r="H143" t="str">
        <f t="shared" si="22"/>
        <v>'PL'</v>
      </c>
      <c r="I143" t="str">
        <f t="shared" si="23"/>
        <v>,</v>
      </c>
      <c r="J143" t="str">
        <f t="shared" si="24"/>
        <v>'PL',</v>
      </c>
    </row>
    <row r="144" spans="1:10" x14ac:dyDescent="0.25">
      <c r="A144" t="s">
        <v>706</v>
      </c>
      <c r="B144" t="s">
        <v>152</v>
      </c>
      <c r="C144">
        <v>1750</v>
      </c>
      <c r="D144" t="str">
        <f>INDEX(Teams!$B$1:$B$321,MATCH(B144,Teams!$A$1:$A$321,0))</f>
        <v>Senegal</v>
      </c>
      <c r="G144" t="str">
        <f t="shared" si="21"/>
        <v/>
      </c>
      <c r="H144" t="str">
        <f t="shared" si="22"/>
        <v>'SN'</v>
      </c>
      <c r="I144" t="str">
        <f t="shared" si="23"/>
        <v>],</v>
      </c>
      <c r="J144" t="str">
        <f t="shared" si="24"/>
        <v>'SN'],</v>
      </c>
    </row>
    <row r="146" spans="1:10" x14ac:dyDescent="0.25">
      <c r="A146" t="s">
        <v>705</v>
      </c>
      <c r="B146" t="s">
        <v>164</v>
      </c>
      <c r="C146">
        <v>1585</v>
      </c>
      <c r="D146" t="str">
        <f>INDEX(Teams!$B$1:$B$321,MATCH(B146,Teams!$A$1:$A$321,0))</f>
        <v>Canada</v>
      </c>
      <c r="G146" t="str">
        <f t="shared" ref="G146:G157" si="25">IF(A146&lt;&gt;A145,A146&amp;":[","")</f>
        <v>A:[</v>
      </c>
      <c r="H146" t="str">
        <f t="shared" ref="H146:H157" si="26">"'"&amp;B146&amp;"'"</f>
        <v>'CA'</v>
      </c>
      <c r="I146" t="str">
        <f t="shared" ref="I146:I157" si="27">IF(A146&lt;&gt;A147,"],",",")</f>
        <v>,</v>
      </c>
      <c r="J146" t="str">
        <f t="shared" ref="J146:J157" si="28">G146&amp;H146&amp;I146</f>
        <v>A:['CA',</v>
      </c>
    </row>
    <row r="147" spans="1:10" x14ac:dyDescent="0.25">
      <c r="A147" t="s">
        <v>705</v>
      </c>
      <c r="B147" t="s">
        <v>140</v>
      </c>
      <c r="C147">
        <v>1293</v>
      </c>
      <c r="D147" t="str">
        <f>INDEX(Teams!$B$1:$B$321,MATCH(B147,Teams!$A$1:$A$321,0))</f>
        <v>Cuba</v>
      </c>
      <c r="G147" t="str">
        <f t="shared" si="25"/>
        <v/>
      </c>
      <c r="H147" t="str">
        <f t="shared" si="26"/>
        <v>'CU'</v>
      </c>
      <c r="I147" t="str">
        <f t="shared" si="27"/>
        <v>,</v>
      </c>
      <c r="J147" t="str">
        <f t="shared" si="28"/>
        <v>'CU',</v>
      </c>
    </row>
    <row r="148" spans="1:10" x14ac:dyDescent="0.25">
      <c r="A148" t="s">
        <v>705</v>
      </c>
      <c r="B148" t="s">
        <v>125</v>
      </c>
      <c r="C148">
        <v>1729</v>
      </c>
      <c r="D148" t="str">
        <f>INDEX(Teams!$B$1:$B$321,MATCH(B148,Teams!$A$1:$A$321,0))</f>
        <v>United States</v>
      </c>
      <c r="G148" t="str">
        <f t="shared" si="25"/>
        <v/>
      </c>
      <c r="H148" t="str">
        <f t="shared" si="26"/>
        <v>'US'</v>
      </c>
      <c r="I148" t="str">
        <f t="shared" si="27"/>
        <v>],</v>
      </c>
      <c r="J148" t="str">
        <f t="shared" si="28"/>
        <v>'US'],</v>
      </c>
    </row>
    <row r="149" spans="1:10" x14ac:dyDescent="0.25">
      <c r="A149" t="s">
        <v>704</v>
      </c>
      <c r="B149" t="s">
        <v>100</v>
      </c>
      <c r="C149">
        <v>1222</v>
      </c>
      <c r="D149" t="str">
        <f>INDEX(Teams!$B$1:$B$321,MATCH(B149,Teams!$A$1:$A$321,0))</f>
        <v>Bermuda</v>
      </c>
      <c r="G149" t="str">
        <f t="shared" si="25"/>
        <v>B:[</v>
      </c>
      <c r="H149" t="str">
        <f t="shared" si="26"/>
        <v>'BM'</v>
      </c>
      <c r="I149" t="str">
        <f t="shared" si="27"/>
        <v>,</v>
      </c>
      <c r="J149" t="str">
        <f t="shared" si="28"/>
        <v>B:['BM',</v>
      </c>
    </row>
    <row r="150" spans="1:10" x14ac:dyDescent="0.25">
      <c r="A150" t="s">
        <v>704</v>
      </c>
      <c r="B150" t="s">
        <v>123</v>
      </c>
      <c r="C150">
        <v>1858</v>
      </c>
      <c r="D150" t="str">
        <f>INDEX(Teams!$B$1:$B$321,MATCH(B150,Teams!$A$1:$A$321,0))</f>
        <v>Mexico</v>
      </c>
      <c r="G150" t="str">
        <f t="shared" si="25"/>
        <v/>
      </c>
      <c r="H150" t="str">
        <f t="shared" si="26"/>
        <v>'MX'</v>
      </c>
      <c r="I150" t="str">
        <f t="shared" si="27"/>
        <v>,</v>
      </c>
      <c r="J150" t="str">
        <f t="shared" si="28"/>
        <v>'MX',</v>
      </c>
    </row>
    <row r="151" spans="1:10" x14ac:dyDescent="0.25">
      <c r="A151" t="s">
        <v>704</v>
      </c>
      <c r="B151" t="s">
        <v>47</v>
      </c>
      <c r="C151">
        <v>1591</v>
      </c>
      <c r="D151" t="str">
        <f>INDEX(Teams!$B$1:$B$321,MATCH(B151,Teams!$A$1:$A$321,0))</f>
        <v>Panama</v>
      </c>
      <c r="G151" t="str">
        <f t="shared" si="25"/>
        <v/>
      </c>
      <c r="H151" t="str">
        <f t="shared" si="26"/>
        <v>'PA'</v>
      </c>
      <c r="I151" t="str">
        <f t="shared" si="27"/>
        <v>],</v>
      </c>
      <c r="J151" t="str">
        <f t="shared" si="28"/>
        <v>'PA'],</v>
      </c>
    </row>
    <row r="152" spans="1:10" x14ac:dyDescent="0.25">
      <c r="A152" t="s">
        <v>253</v>
      </c>
      <c r="B152" t="s">
        <v>127</v>
      </c>
      <c r="C152">
        <v>1579</v>
      </c>
      <c r="D152" t="str">
        <f>INDEX(Teams!$B$1:$B$321,MATCH(B152,Teams!$A$1:$A$321,0))</f>
        <v>Honduras</v>
      </c>
      <c r="G152" t="str">
        <f t="shared" si="25"/>
        <v>C:[</v>
      </c>
      <c r="H152" t="str">
        <f t="shared" si="26"/>
        <v>'HN'</v>
      </c>
      <c r="I152" t="str">
        <f t="shared" si="27"/>
        <v>,</v>
      </c>
      <c r="J152" t="str">
        <f t="shared" si="28"/>
        <v>C:['HN',</v>
      </c>
    </row>
    <row r="153" spans="1:10" x14ac:dyDescent="0.25">
      <c r="A153" t="s">
        <v>253</v>
      </c>
      <c r="B153" t="s">
        <v>182</v>
      </c>
      <c r="C153">
        <v>1462</v>
      </c>
      <c r="D153" t="str">
        <f>INDEX(Teams!$B$1:$B$321,MATCH(B153,Teams!$A$1:$A$321,0))</f>
        <v>Martinique</v>
      </c>
      <c r="G153" t="str">
        <f t="shared" si="25"/>
        <v/>
      </c>
      <c r="H153" t="str">
        <f t="shared" si="26"/>
        <v>'MQ'</v>
      </c>
      <c r="I153" t="str">
        <f t="shared" si="27"/>
        <v>,</v>
      </c>
      <c r="J153" t="str">
        <f t="shared" si="28"/>
        <v>'MQ',</v>
      </c>
    </row>
    <row r="154" spans="1:10" x14ac:dyDescent="0.25">
      <c r="A154" t="s">
        <v>253</v>
      </c>
      <c r="B154" t="s">
        <v>133</v>
      </c>
      <c r="C154">
        <v>1407</v>
      </c>
      <c r="D154" t="str">
        <f>INDEX(Teams!$B$1:$B$321,MATCH(B154,Teams!$A$1:$A$321,0))</f>
        <v>Trinidad and Tobago</v>
      </c>
      <c r="G154" t="str">
        <f t="shared" si="25"/>
        <v/>
      </c>
      <c r="H154" t="str">
        <f t="shared" si="26"/>
        <v>'TT'</v>
      </c>
      <c r="I154" t="str">
        <f t="shared" si="27"/>
        <v>],</v>
      </c>
      <c r="J154" t="str">
        <f t="shared" si="28"/>
        <v>'TT'],</v>
      </c>
    </row>
    <row r="155" spans="1:10" x14ac:dyDescent="0.25">
      <c r="A155" t="s">
        <v>707</v>
      </c>
      <c r="B155" t="s">
        <v>129</v>
      </c>
      <c r="C155">
        <v>1706</v>
      </c>
      <c r="D155" t="str">
        <f>INDEX(Teams!$B$1:$B$321,MATCH(B155,Teams!$A$1:$A$321,0))</f>
        <v>Costa Rica</v>
      </c>
      <c r="G155" t="str">
        <f t="shared" si="25"/>
        <v>D:[</v>
      </c>
      <c r="H155" t="str">
        <f t="shared" si="26"/>
        <v>'CR'</v>
      </c>
      <c r="I155" t="str">
        <f t="shared" si="27"/>
        <v>,</v>
      </c>
      <c r="J155" t="str">
        <f t="shared" si="28"/>
        <v>D:['CR',</v>
      </c>
    </row>
    <row r="156" spans="1:10" x14ac:dyDescent="0.25">
      <c r="A156" t="s">
        <v>707</v>
      </c>
      <c r="B156" t="s">
        <v>35</v>
      </c>
      <c r="C156">
        <v>1319</v>
      </c>
      <c r="D156" t="str">
        <f>INDEX(Teams!$B$1:$B$321,MATCH(B156,Teams!$A$1:$A$321,0))</f>
        <v>Curaçao</v>
      </c>
      <c r="G156" t="str">
        <f t="shared" si="25"/>
        <v/>
      </c>
      <c r="H156" t="str">
        <f t="shared" si="26"/>
        <v>'CW'</v>
      </c>
      <c r="I156" t="str">
        <f t="shared" si="27"/>
        <v>,</v>
      </c>
      <c r="J156" t="str">
        <f t="shared" si="28"/>
        <v>'CW',</v>
      </c>
    </row>
    <row r="157" spans="1:10" x14ac:dyDescent="0.25">
      <c r="A157" t="s">
        <v>707</v>
      </c>
      <c r="B157" t="s">
        <v>103</v>
      </c>
      <c r="C157">
        <v>1537</v>
      </c>
      <c r="D157" t="str">
        <f>INDEX(Teams!$B$1:$B$321,MATCH(B157,Teams!$A$1:$A$321,0))</f>
        <v>Haiti</v>
      </c>
      <c r="G157" t="str">
        <f t="shared" si="25"/>
        <v/>
      </c>
      <c r="H157" t="str">
        <f t="shared" si="26"/>
        <v>'HT'</v>
      </c>
      <c r="I157" t="str">
        <f t="shared" si="27"/>
        <v>],</v>
      </c>
      <c r="J157" t="str">
        <f t="shared" si="28"/>
        <v>'HT'],</v>
      </c>
    </row>
    <row r="159" spans="1:10" x14ac:dyDescent="0.25">
      <c r="A159" t="s">
        <v>705</v>
      </c>
      <c r="B159" t="s">
        <v>183</v>
      </c>
      <c r="C159">
        <v>1141</v>
      </c>
      <c r="D159" t="str">
        <f>INDEX(Teams!$B$1:$B$321,MATCH(B159,Teams!$A$1:$A$321,0))</f>
        <v>Belize</v>
      </c>
      <c r="G159" t="str">
        <f t="shared" ref="G159:G174" si="29">IF(A159&lt;&gt;A158,A159&amp;":[","")</f>
        <v>A:[</v>
      </c>
      <c r="H159" t="str">
        <f t="shared" ref="H159:H174" si="30">"'"&amp;B159&amp;"'"</f>
        <v>'BZ'</v>
      </c>
      <c r="I159" t="str">
        <f t="shared" ref="I159:I174" si="31">IF(A159&lt;&gt;A160,"],",",")</f>
        <v>,</v>
      </c>
      <c r="J159" t="str">
        <f t="shared" ref="J159:J174" si="32">G159&amp;H159&amp;I159</f>
        <v>A:['BZ',</v>
      </c>
    </row>
    <row r="160" spans="1:10" x14ac:dyDescent="0.25">
      <c r="A160" t="s">
        <v>705</v>
      </c>
      <c r="B160" t="s">
        <v>168</v>
      </c>
      <c r="C160">
        <v>1112</v>
      </c>
      <c r="D160" t="str">
        <f>INDEX(Teams!$B$1:$B$321,MATCH(B160,Teams!$A$1:$A$321,0))</f>
        <v>Grenada</v>
      </c>
      <c r="G160" t="str">
        <f t="shared" si="29"/>
        <v/>
      </c>
      <c r="H160" t="str">
        <f t="shared" si="30"/>
        <v>'GD'</v>
      </c>
      <c r="I160" t="str">
        <f t="shared" si="31"/>
        <v>,</v>
      </c>
      <c r="J160" t="str">
        <f t="shared" si="32"/>
        <v>'GD',</v>
      </c>
    </row>
    <row r="161" spans="1:10" x14ac:dyDescent="0.25">
      <c r="A161" t="s">
        <v>705</v>
      </c>
      <c r="B161" t="s">
        <v>165</v>
      </c>
      <c r="C161">
        <v>1313</v>
      </c>
      <c r="D161" t="str">
        <f>INDEX(Teams!$B$1:$B$321,MATCH(B161,Teams!$A$1:$A$321,0))</f>
        <v>French Guiana</v>
      </c>
      <c r="G161" t="str">
        <f t="shared" si="29"/>
        <v/>
      </c>
      <c r="H161" t="str">
        <f t="shared" si="30"/>
        <v>'GF'</v>
      </c>
      <c r="I161" t="str">
        <f t="shared" si="31"/>
        <v>,</v>
      </c>
      <c r="J161" t="str">
        <f t="shared" si="32"/>
        <v>'GF',</v>
      </c>
    </row>
    <row r="162" spans="1:10" x14ac:dyDescent="0.25">
      <c r="A162" t="s">
        <v>705</v>
      </c>
      <c r="B162" t="s">
        <v>187</v>
      </c>
      <c r="C162">
        <v>1227</v>
      </c>
      <c r="D162" t="str">
        <f>INDEX(Teams!$B$1:$B$321,MATCH(B162,Teams!$A$1:$A$321,0))</f>
        <v>Saint Kitts and Nevis</v>
      </c>
      <c r="G162" t="str">
        <f t="shared" si="29"/>
        <v/>
      </c>
      <c r="H162" t="str">
        <f t="shared" si="30"/>
        <v>'KN'</v>
      </c>
      <c r="I162" t="str">
        <f t="shared" si="31"/>
        <v>],</v>
      </c>
      <c r="J162" t="str">
        <f t="shared" si="32"/>
        <v>'KN'],</v>
      </c>
    </row>
    <row r="163" spans="1:10" x14ac:dyDescent="0.25">
      <c r="A163" t="s">
        <v>704</v>
      </c>
      <c r="B163" t="s">
        <v>166</v>
      </c>
      <c r="C163">
        <v>1227</v>
      </c>
      <c r="D163" t="str">
        <f>INDEX(Teams!$B$1:$B$321,MATCH(B163,Teams!$A$1:$A$321,0))</f>
        <v>Dominican Republic</v>
      </c>
      <c r="G163" t="str">
        <f t="shared" si="29"/>
        <v>B:[</v>
      </c>
      <c r="H163" t="str">
        <f t="shared" si="30"/>
        <v>'DO'</v>
      </c>
      <c r="I163" t="str">
        <f t="shared" si="31"/>
        <v>,</v>
      </c>
      <c r="J163" t="str">
        <f t="shared" si="32"/>
        <v>B:['DO',</v>
      </c>
    </row>
    <row r="164" spans="1:10" x14ac:dyDescent="0.25">
      <c r="A164" t="s">
        <v>704</v>
      </c>
      <c r="B164" t="s">
        <v>197</v>
      </c>
      <c r="C164">
        <v>1099</v>
      </c>
      <c r="D164" t="str">
        <f>INDEX(Teams!$B$1:$B$321,MATCH(B164,Teams!$A$1:$A$321,0))</f>
        <v>Saint Lucia</v>
      </c>
      <c r="G164" t="str">
        <f t="shared" si="29"/>
        <v/>
      </c>
      <c r="H164" t="str">
        <f t="shared" si="30"/>
        <v>'LC'</v>
      </c>
      <c r="I164" t="str">
        <f t="shared" si="31"/>
        <v>,</v>
      </c>
      <c r="J164" t="str">
        <f t="shared" si="32"/>
        <v>'LC',</v>
      </c>
    </row>
    <row r="165" spans="1:10" x14ac:dyDescent="0.25">
      <c r="A165" t="s">
        <v>704</v>
      </c>
      <c r="B165" t="s">
        <v>196</v>
      </c>
      <c r="C165">
        <v>758</v>
      </c>
      <c r="D165" t="str">
        <f>INDEX(Teams!$B$1:$B$321,MATCH(B165,Teams!$A$1:$A$321,0))</f>
        <v>Montserrat</v>
      </c>
      <c r="G165" t="str">
        <f t="shared" si="29"/>
        <v/>
      </c>
      <c r="H165" t="str">
        <f t="shared" si="30"/>
        <v>'MS'</v>
      </c>
      <c r="I165" t="str">
        <f t="shared" si="31"/>
        <v>,</v>
      </c>
      <c r="J165" t="str">
        <f t="shared" si="32"/>
        <v>'MS',</v>
      </c>
    </row>
    <row r="166" spans="1:10" x14ac:dyDescent="0.25">
      <c r="A166" t="s">
        <v>704</v>
      </c>
      <c r="B166" t="s">
        <v>136</v>
      </c>
      <c r="C166">
        <v>1546</v>
      </c>
      <c r="D166" t="str">
        <f>INDEX(Teams!$B$1:$B$321,MATCH(B166,Teams!$A$1:$A$321,0))</f>
        <v>El Salvador</v>
      </c>
      <c r="G166" t="str">
        <f t="shared" si="29"/>
        <v/>
      </c>
      <c r="H166" t="str">
        <f t="shared" si="30"/>
        <v>'SV'</v>
      </c>
      <c r="I166" t="str">
        <f t="shared" si="31"/>
        <v>],</v>
      </c>
      <c r="J166" t="str">
        <f t="shared" si="32"/>
        <v>'SV'],</v>
      </c>
    </row>
    <row r="167" spans="1:10" x14ac:dyDescent="0.25">
      <c r="A167" t="s">
        <v>253</v>
      </c>
      <c r="B167" t="s">
        <v>178</v>
      </c>
      <c r="C167">
        <v>1196</v>
      </c>
      <c r="D167" t="str">
        <f>INDEX(Teams!$B$1:$B$321,MATCH(B167,Teams!$A$1:$A$321,0))</f>
        <v>Antigua and Barbuda</v>
      </c>
      <c r="G167" t="str">
        <f t="shared" si="29"/>
        <v>C:[</v>
      </c>
      <c r="H167" t="str">
        <f t="shared" si="30"/>
        <v>'AG'</v>
      </c>
      <c r="I167" t="str">
        <f t="shared" si="31"/>
        <v>,</v>
      </c>
      <c r="J167" t="str">
        <f t="shared" si="32"/>
        <v>C:['AG',</v>
      </c>
    </row>
    <row r="168" spans="1:10" x14ac:dyDescent="0.25">
      <c r="A168" t="s">
        <v>253</v>
      </c>
      <c r="B168" t="s">
        <v>198</v>
      </c>
      <c r="C168">
        <v>924</v>
      </c>
      <c r="D168" t="str">
        <f>INDEX(Teams!$B$1:$B$321,MATCH(B168,Teams!$A$1:$A$321,0))</f>
        <v>Aruba</v>
      </c>
      <c r="G168" t="str">
        <f t="shared" si="29"/>
        <v/>
      </c>
      <c r="H168" t="str">
        <f t="shared" si="30"/>
        <v>'AW'</v>
      </c>
      <c r="I168" t="str">
        <f t="shared" si="31"/>
        <v>,</v>
      </c>
      <c r="J168" t="str">
        <f t="shared" si="32"/>
        <v>'AW',</v>
      </c>
    </row>
    <row r="169" spans="1:10" x14ac:dyDescent="0.25">
      <c r="A169" t="s">
        <v>253</v>
      </c>
      <c r="B169" t="s">
        <v>101</v>
      </c>
      <c r="C169">
        <v>1178</v>
      </c>
      <c r="D169" t="str">
        <f>INDEX(Teams!$B$1:$B$321,MATCH(B169,Teams!$A$1:$A$321,0))</f>
        <v>Guyana</v>
      </c>
      <c r="G169" t="str">
        <f t="shared" si="29"/>
        <v/>
      </c>
      <c r="H169" t="str">
        <f t="shared" si="30"/>
        <v>'GY'</v>
      </c>
      <c r="I169" t="str">
        <f t="shared" si="31"/>
        <v>,</v>
      </c>
      <c r="J169" t="str">
        <f t="shared" si="32"/>
        <v>'GY',</v>
      </c>
    </row>
    <row r="170" spans="1:10" x14ac:dyDescent="0.25">
      <c r="A170" t="s">
        <v>253</v>
      </c>
      <c r="B170" t="s">
        <v>130</v>
      </c>
      <c r="C170">
        <v>1574</v>
      </c>
      <c r="D170" t="str">
        <f>INDEX(Teams!$B$1:$B$321,MATCH(B170,Teams!$A$1:$A$321,0))</f>
        <v>Jamaica</v>
      </c>
      <c r="G170" t="str">
        <f t="shared" si="29"/>
        <v/>
      </c>
      <c r="H170" t="str">
        <f t="shared" si="30"/>
        <v>'JM'</v>
      </c>
      <c r="I170" t="str">
        <f t="shared" si="31"/>
        <v>],</v>
      </c>
      <c r="J170" t="str">
        <f t="shared" si="32"/>
        <v>'JM'],</v>
      </c>
    </row>
    <row r="171" spans="1:10" x14ac:dyDescent="0.25">
      <c r="A171" t="s">
        <v>707</v>
      </c>
      <c r="B171" t="s">
        <v>179</v>
      </c>
      <c r="C171">
        <v>1050</v>
      </c>
      <c r="D171" t="str">
        <f>INDEX(Teams!$B$1:$B$321,MATCH(B171,Teams!$A$1:$A$321,0))</f>
        <v>Dominica</v>
      </c>
      <c r="G171" t="str">
        <f t="shared" si="29"/>
        <v>D:[</v>
      </c>
      <c r="H171" t="str">
        <f t="shared" si="30"/>
        <v>'DM'</v>
      </c>
      <c r="I171" t="str">
        <f t="shared" si="31"/>
        <v>,</v>
      </c>
      <c r="J171" t="str">
        <f t="shared" si="32"/>
        <v>D:['DM',</v>
      </c>
    </row>
    <row r="172" spans="1:10" x14ac:dyDescent="0.25">
      <c r="A172" t="s">
        <v>707</v>
      </c>
      <c r="B172" t="s">
        <v>45</v>
      </c>
      <c r="C172">
        <v>1277</v>
      </c>
      <c r="D172" t="str">
        <f>INDEX(Teams!$B$1:$B$321,MATCH(B172,Teams!$A$1:$A$321,0))</f>
        <v>Nicaragua</v>
      </c>
      <c r="G172" t="str">
        <f t="shared" si="29"/>
        <v/>
      </c>
      <c r="H172" t="str">
        <f t="shared" si="30"/>
        <v>'NI'</v>
      </c>
      <c r="I172" t="str">
        <f t="shared" si="31"/>
        <v>,</v>
      </c>
      <c r="J172" t="str">
        <f t="shared" si="32"/>
        <v>'NI',</v>
      </c>
    </row>
    <row r="173" spans="1:10" x14ac:dyDescent="0.25">
      <c r="A173" t="s">
        <v>707</v>
      </c>
      <c r="B173" t="s">
        <v>186</v>
      </c>
      <c r="C173">
        <v>1286</v>
      </c>
      <c r="D173" t="str">
        <f>INDEX(Teams!$B$1:$B$321,MATCH(B173,Teams!$A$1:$A$321,0))</f>
        <v>Suriname</v>
      </c>
      <c r="G173" t="str">
        <f t="shared" si="29"/>
        <v/>
      </c>
      <c r="H173" t="str">
        <f t="shared" si="30"/>
        <v>'SR'</v>
      </c>
      <c r="I173" t="str">
        <f t="shared" si="31"/>
        <v>,</v>
      </c>
      <c r="J173" t="str">
        <f t="shared" si="32"/>
        <v>'SR',</v>
      </c>
    </row>
    <row r="174" spans="1:10" x14ac:dyDescent="0.25">
      <c r="A174" t="s">
        <v>707</v>
      </c>
      <c r="B174" t="s">
        <v>202</v>
      </c>
      <c r="C174">
        <v>1122</v>
      </c>
      <c r="D174" t="str">
        <f>INDEX(Teams!$B$1:$B$321,MATCH(B174,Teams!$A$1:$A$321,0))</f>
        <v>Saint Vincent and the Grenadines</v>
      </c>
      <c r="G174" t="str">
        <f t="shared" si="29"/>
        <v/>
      </c>
      <c r="H174" t="str">
        <f t="shared" si="30"/>
        <v>'VC'</v>
      </c>
      <c r="I174" t="str">
        <f t="shared" si="31"/>
        <v>],</v>
      </c>
      <c r="J174" t="str">
        <f t="shared" si="32"/>
        <v>'VC'],</v>
      </c>
    </row>
    <row r="176" spans="1:10" x14ac:dyDescent="0.25">
      <c r="A176" t="s">
        <v>705</v>
      </c>
      <c r="B176" t="s">
        <v>160</v>
      </c>
      <c r="C176">
        <v>1133</v>
      </c>
      <c r="D176" t="str">
        <f>INDEX(Teams!$B$1:$B$321,MATCH(B176,Teams!$A$1:$A$321,0))</f>
        <v>Barbados</v>
      </c>
      <c r="G176" t="str">
        <f t="shared" ref="G176:G188" si="33">IF(A176&lt;&gt;A175,A176&amp;":[","")</f>
        <v>A:[</v>
      </c>
      <c r="H176" t="str">
        <f t="shared" ref="H176:H188" si="34">"'"&amp;B176&amp;"'"</f>
        <v>'BB'</v>
      </c>
      <c r="I176" t="str">
        <f t="shared" ref="I176:I188" si="35">IF(A176&lt;&gt;A177,"],",",")</f>
        <v>,</v>
      </c>
      <c r="J176" t="str">
        <f t="shared" ref="J176:J188" si="36">G176&amp;H176&amp;I176</f>
        <v>A:['BB',</v>
      </c>
    </row>
    <row r="177" spans="1:10" x14ac:dyDescent="0.25">
      <c r="A177" t="s">
        <v>705</v>
      </c>
      <c r="B177" t="s">
        <v>139</v>
      </c>
      <c r="C177">
        <v>914</v>
      </c>
      <c r="D177" t="str">
        <f>INDEX(Teams!$B$1:$B$321,MATCH(B177,Teams!$A$1:$A$321,0))</f>
        <v>Cayman Islands</v>
      </c>
      <c r="G177" t="str">
        <f t="shared" si="33"/>
        <v/>
      </c>
      <c r="H177" t="str">
        <f t="shared" si="34"/>
        <v>'KY'</v>
      </c>
      <c r="I177" t="str">
        <f t="shared" si="35"/>
        <v>,</v>
      </c>
      <c r="J177" t="str">
        <f t="shared" si="36"/>
        <v>'KY',</v>
      </c>
    </row>
    <row r="178" spans="1:10" x14ac:dyDescent="0.25">
      <c r="A178" t="s">
        <v>705</v>
      </c>
      <c r="B178" t="s">
        <v>185</v>
      </c>
      <c r="C178">
        <v>793</v>
      </c>
      <c r="D178" t="str">
        <f>INDEX(Teams!$B$1:$B$321,MATCH(B178,Teams!$A$1:$A$321,0))</f>
        <v>Saint Martin</v>
      </c>
      <c r="G178" t="str">
        <f t="shared" si="33"/>
        <v/>
      </c>
      <c r="H178" t="str">
        <f t="shared" si="34"/>
        <v>'MF'</v>
      </c>
      <c r="I178" t="str">
        <f t="shared" si="35"/>
        <v>,</v>
      </c>
      <c r="J178" t="str">
        <f t="shared" si="36"/>
        <v>'MF',</v>
      </c>
    </row>
    <row r="179" spans="1:10" x14ac:dyDescent="0.25">
      <c r="A179" t="s">
        <v>705</v>
      </c>
      <c r="B179" t="s">
        <v>195</v>
      </c>
      <c r="C179">
        <v>746</v>
      </c>
      <c r="D179" t="str">
        <f>INDEX(Teams!$B$1:$B$321,MATCH(B179,Teams!$A$1:$A$321,0))</f>
        <v>US Virgin Islands</v>
      </c>
      <c r="G179" t="str">
        <f t="shared" si="33"/>
        <v/>
      </c>
      <c r="H179" t="str">
        <f t="shared" si="34"/>
        <v>'VI'</v>
      </c>
      <c r="I179" t="str">
        <f t="shared" si="35"/>
        <v>],</v>
      </c>
      <c r="J179" t="str">
        <f t="shared" si="36"/>
        <v>'VI'],</v>
      </c>
    </row>
    <row r="180" spans="1:10" x14ac:dyDescent="0.25">
      <c r="A180" t="s">
        <v>704</v>
      </c>
      <c r="B180" t="s">
        <v>161</v>
      </c>
      <c r="C180">
        <v>974</v>
      </c>
      <c r="D180" t="str">
        <f>INDEX(Teams!$B$1:$B$321,MATCH(B180,Teams!$A$1:$A$321,0))</f>
        <v>Bonaire</v>
      </c>
      <c r="G180" t="str">
        <f t="shared" si="33"/>
        <v>B:[</v>
      </c>
      <c r="H180" t="str">
        <f t="shared" si="34"/>
        <v>'BQ'</v>
      </c>
      <c r="I180" t="str">
        <f t="shared" si="35"/>
        <v>,</v>
      </c>
      <c r="J180" t="str">
        <f t="shared" si="36"/>
        <v>B:['BQ',</v>
      </c>
    </row>
    <row r="181" spans="1:10" x14ac:dyDescent="0.25">
      <c r="A181" t="s">
        <v>704</v>
      </c>
      <c r="B181" t="s">
        <v>180</v>
      </c>
      <c r="C181">
        <v>855</v>
      </c>
      <c r="D181" t="str">
        <f>INDEX(Teams!$B$1:$B$321,MATCH(B181,Teams!$A$1:$A$321,0))</f>
        <v>Bahamas</v>
      </c>
      <c r="G181" t="str">
        <f t="shared" si="33"/>
        <v/>
      </c>
      <c r="H181" t="str">
        <f t="shared" si="34"/>
        <v>'BS'</v>
      </c>
      <c r="I181" t="str">
        <f t="shared" si="35"/>
        <v>,</v>
      </c>
      <c r="J181" t="str">
        <f t="shared" si="36"/>
        <v>'BS',</v>
      </c>
    </row>
    <row r="182" spans="1:10" x14ac:dyDescent="0.25">
      <c r="A182" t="s">
        <v>704</v>
      </c>
      <c r="B182" t="s">
        <v>162</v>
      </c>
      <c r="C182">
        <v>646</v>
      </c>
      <c r="D182" t="str">
        <f>INDEX(Teams!$B$1:$B$321,MATCH(B182,Teams!$A$1:$A$321,0))</f>
        <v>British Virgin Islands</v>
      </c>
      <c r="G182" t="str">
        <f t="shared" si="33"/>
        <v/>
      </c>
      <c r="H182" t="str">
        <f t="shared" si="34"/>
        <v>'VG'</v>
      </c>
      <c r="I182" t="str">
        <f t="shared" si="35"/>
        <v>],</v>
      </c>
      <c r="J182" t="str">
        <f t="shared" si="36"/>
        <v>'VG'],</v>
      </c>
    </row>
    <row r="183" spans="1:10" x14ac:dyDescent="0.25">
      <c r="A183" t="s">
        <v>253</v>
      </c>
      <c r="B183" t="s">
        <v>163</v>
      </c>
      <c r="C183">
        <v>554</v>
      </c>
      <c r="D183" t="str">
        <f>INDEX(Teams!$B$1:$B$321,MATCH(B183,Teams!$A$1:$A$321,0))</f>
        <v>Anguilla</v>
      </c>
      <c r="G183" t="str">
        <f t="shared" si="33"/>
        <v>C:[</v>
      </c>
      <c r="H183" t="str">
        <f t="shared" si="34"/>
        <v>'AI'</v>
      </c>
      <c r="I183" t="str">
        <f t="shared" si="35"/>
        <v>,</v>
      </c>
      <c r="J183" t="str">
        <f t="shared" si="36"/>
        <v>C:['AI',</v>
      </c>
    </row>
    <row r="184" spans="1:10" x14ac:dyDescent="0.25">
      <c r="A184" t="s">
        <v>253</v>
      </c>
      <c r="B184" t="s">
        <v>146</v>
      </c>
      <c r="C184">
        <v>1496</v>
      </c>
      <c r="D184" t="str">
        <f>INDEX(Teams!$B$1:$B$321,MATCH(B184,Teams!$A$1:$A$321,0))</f>
        <v>Guatemala</v>
      </c>
      <c r="G184" t="str">
        <f t="shared" si="33"/>
        <v/>
      </c>
      <c r="H184" t="str">
        <f t="shared" si="34"/>
        <v>'GT'</v>
      </c>
      <c r="I184" t="str">
        <f t="shared" si="35"/>
        <v>,</v>
      </c>
      <c r="J184" t="str">
        <f t="shared" si="36"/>
        <v>'GT',</v>
      </c>
    </row>
    <row r="185" spans="1:10" x14ac:dyDescent="0.25">
      <c r="A185" t="s">
        <v>253</v>
      </c>
      <c r="B185" t="s">
        <v>167</v>
      </c>
      <c r="C185">
        <v>975</v>
      </c>
      <c r="D185" t="str">
        <f>INDEX(Teams!$B$1:$B$321,MATCH(B185,Teams!$A$1:$A$321,0))</f>
        <v>Puerto Rico</v>
      </c>
      <c r="G185" t="str">
        <f t="shared" si="33"/>
        <v/>
      </c>
      <c r="H185" t="str">
        <f t="shared" si="34"/>
        <v>'PR'</v>
      </c>
      <c r="I185" t="str">
        <f t="shared" si="35"/>
        <v>],</v>
      </c>
      <c r="J185" t="str">
        <f t="shared" si="36"/>
        <v>'PR'],</v>
      </c>
    </row>
    <row r="186" spans="1:10" x14ac:dyDescent="0.25">
      <c r="A186" t="s">
        <v>707</v>
      </c>
      <c r="B186" t="s">
        <v>181</v>
      </c>
      <c r="C186">
        <v>1186</v>
      </c>
      <c r="D186" t="str">
        <f>INDEX(Teams!$B$1:$B$321,MATCH(B186,Teams!$A$1:$A$321,0))</f>
        <v>Guadeloupe</v>
      </c>
      <c r="G186" t="str">
        <f t="shared" si="33"/>
        <v>D:[</v>
      </c>
      <c r="H186" t="str">
        <f t="shared" si="34"/>
        <v>'GP'</v>
      </c>
      <c r="I186" t="str">
        <f t="shared" si="35"/>
        <v>,</v>
      </c>
      <c r="J186" t="str">
        <f t="shared" si="36"/>
        <v>D:['GP',</v>
      </c>
    </row>
    <row r="187" spans="1:10" x14ac:dyDescent="0.25">
      <c r="A187" t="s">
        <v>707</v>
      </c>
      <c r="B187" t="s">
        <v>184</v>
      </c>
      <c r="C187">
        <v>825</v>
      </c>
      <c r="D187" t="str">
        <f>INDEX(Teams!$B$1:$B$321,MATCH(B187,Teams!$A$1:$A$321,0))</f>
        <v>Sint Maarten</v>
      </c>
      <c r="G187" t="str">
        <f t="shared" si="33"/>
        <v/>
      </c>
      <c r="H187" t="str">
        <f t="shared" si="34"/>
        <v>'SX'</v>
      </c>
      <c r="I187" t="str">
        <f t="shared" si="35"/>
        <v>,</v>
      </c>
      <c r="J187" t="str">
        <f t="shared" si="36"/>
        <v>'SX',</v>
      </c>
    </row>
    <row r="188" spans="1:10" x14ac:dyDescent="0.25">
      <c r="A188" t="s">
        <v>707</v>
      </c>
      <c r="B188" t="s">
        <v>201</v>
      </c>
      <c r="C188">
        <v>762</v>
      </c>
      <c r="D188" t="str">
        <f>INDEX(Teams!$B$1:$B$321,MATCH(B188,Teams!$A$1:$A$321,0))</f>
        <v>Turks and Caicos Islands</v>
      </c>
      <c r="G188" t="str">
        <f t="shared" si="33"/>
        <v/>
      </c>
      <c r="H188" t="str">
        <f t="shared" si="34"/>
        <v>'TC'</v>
      </c>
      <c r="I188" t="str">
        <f t="shared" si="35"/>
        <v>],</v>
      </c>
      <c r="J188" t="str">
        <f t="shared" si="36"/>
        <v>'TC'],</v>
      </c>
    </row>
    <row r="234" spans="8:10" x14ac:dyDescent="0.25">
      <c r="H234" t="s">
        <v>620</v>
      </c>
      <c r="I234" t="s">
        <v>621</v>
      </c>
      <c r="J234" t="s">
        <v>622</v>
      </c>
    </row>
    <row r="235" spans="8:10" x14ac:dyDescent="0.25">
      <c r="H235" t="s">
        <v>624</v>
      </c>
    </row>
    <row r="270" spans="8:8" x14ac:dyDescent="0.25">
      <c r="H270" t="s">
        <v>670</v>
      </c>
    </row>
  </sheetData>
  <autoFilter ref="B1:E56"/>
  <sortState ref="A176:D188">
    <sortCondition ref="A176:A188"/>
    <sortCondition ref="B176:B18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2947"/>
  <sheetViews>
    <sheetView workbookViewId="0">
      <selection activeCell="R2906" sqref="R2906:R2947"/>
    </sheetView>
  </sheetViews>
  <sheetFormatPr defaultRowHeight="15" x14ac:dyDescent="0.25"/>
  <cols>
    <col min="1" max="1" width="5" bestFit="1" customWidth="1"/>
    <col min="2" max="2" width="6.85546875" bestFit="1" customWidth="1"/>
    <col min="3" max="3" width="4.28515625" bestFit="1" customWidth="1"/>
    <col min="4" max="7" width="7.28515625" bestFit="1" customWidth="1"/>
    <col min="8" max="8" width="11.85546875" bestFit="1" customWidth="1"/>
    <col min="9" max="9" width="8.42578125" bestFit="1" customWidth="1"/>
    <col min="10" max="10" width="14.42578125" bestFit="1" customWidth="1"/>
    <col min="11" max="12" width="18.140625" bestFit="1" customWidth="1"/>
  </cols>
  <sheetData>
    <row r="1" spans="1:27" x14ac:dyDescent="0.25">
      <c r="A1" s="1" t="s">
        <v>206</v>
      </c>
      <c r="B1" s="1" t="s">
        <v>207</v>
      </c>
      <c r="C1" s="1" t="s">
        <v>208</v>
      </c>
      <c r="D1" s="1" t="s">
        <v>209</v>
      </c>
      <c r="E1" s="1" t="s">
        <v>210</v>
      </c>
      <c r="F1" s="1" t="s">
        <v>211</v>
      </c>
      <c r="G1" s="1" t="s">
        <v>212</v>
      </c>
      <c r="H1" s="1" t="s">
        <v>213</v>
      </c>
      <c r="I1" s="1" t="s">
        <v>214</v>
      </c>
      <c r="J1" s="1" t="s">
        <v>215</v>
      </c>
      <c r="K1" s="1" t="s">
        <v>216</v>
      </c>
      <c r="L1" s="1" t="s">
        <v>217</v>
      </c>
      <c r="M1" s="1" t="s">
        <v>255</v>
      </c>
      <c r="N1" s="1"/>
      <c r="O1" s="1" t="s">
        <v>246</v>
      </c>
      <c r="P1" s="1" t="s">
        <v>282</v>
      </c>
      <c r="Q1" s="1" t="s">
        <v>283</v>
      </c>
      <c r="R1" s="1" t="s">
        <v>284</v>
      </c>
      <c r="S1" s="1" t="s">
        <v>254</v>
      </c>
      <c r="T1" s="1" t="s">
        <v>291</v>
      </c>
      <c r="U1" s="1" t="s">
        <v>292</v>
      </c>
      <c r="V1" s="1" t="s">
        <v>256</v>
      </c>
      <c r="W1" s="1" t="s">
        <v>168</v>
      </c>
      <c r="X1" s="1" t="s">
        <v>285</v>
      </c>
      <c r="Y1" s="2" t="s">
        <v>286</v>
      </c>
    </row>
    <row r="2" spans="1:27" ht="15" hidden="1" customHeight="1" x14ac:dyDescent="0.25">
      <c r="A2">
        <v>2016</v>
      </c>
      <c r="B2">
        <v>6</v>
      </c>
      <c r="C2">
        <v>18</v>
      </c>
      <c r="D2" t="s">
        <v>102</v>
      </c>
      <c r="E2" t="s">
        <v>123</v>
      </c>
      <c r="F2">
        <v>7</v>
      </c>
      <c r="G2">
        <v>0</v>
      </c>
      <c r="H2" t="s">
        <v>164</v>
      </c>
      <c r="I2" t="s">
        <v>125</v>
      </c>
      <c r="J2">
        <v>60</v>
      </c>
      <c r="K2">
        <v>2002</v>
      </c>
      <c r="L2">
        <v>1908</v>
      </c>
      <c r="M2">
        <f t="shared" ref="M2:M65" si="0">K2-J2</f>
        <v>1942</v>
      </c>
      <c r="N2">
        <f t="shared" ref="N2:N65" si="1">L2+J2</f>
        <v>1968</v>
      </c>
      <c r="O2">
        <f t="shared" ref="O2:O65" si="2">1/(10^(-V2/400)+1)</f>
        <v>0.53734731716649276</v>
      </c>
      <c r="P2">
        <f t="shared" ref="P2:P65" si="3">IF(F2&gt;G2,1,IF(F2=G2,0.5,0))</f>
        <v>1</v>
      </c>
      <c r="Q2">
        <f t="shared" ref="Q2:Q65" si="4">(M2-K2)/(O2-P2)</f>
        <v>129.68691683042056</v>
      </c>
      <c r="R2">
        <f t="shared" ref="R2:R65" si="5">ROUND((Q2/IF(W2=2,1.5,IF(W2=3,1.75,IF(W2&gt;3,1.75+(W2-3)/8,1))))/10,0)*10</f>
        <v>130</v>
      </c>
      <c r="S2">
        <f>INDEX(Weights!$B$1:$B$36,MATCH(Matches!H1483,Weights!$A$1:$A$36,0))</f>
        <v>40</v>
      </c>
      <c r="T2">
        <f t="shared" ref="T2:T65" si="6">M2+IF(ISBLANK(I2),100,0)</f>
        <v>1942</v>
      </c>
      <c r="U2">
        <f t="shared" ref="U2:U65" si="7">N2</f>
        <v>1968</v>
      </c>
      <c r="V2">
        <f t="shared" ref="V2:V65" si="8">ABS(T2-U2)</f>
        <v>26</v>
      </c>
      <c r="W2">
        <f t="shared" ref="W2:W65" si="9">IF(U2&gt;T2,G2-F2,F2-G2)</f>
        <v>-7</v>
      </c>
      <c r="X2">
        <f t="shared" ref="X2:X65" si="10">IF(W2=4,1,0)</f>
        <v>0</v>
      </c>
      <c r="Y2">
        <f t="shared" ref="Y2:Y65" si="11">IF(W2&lt;0,MAX(W2,-3),MIN(W2,7))</f>
        <v>-3</v>
      </c>
      <c r="AA2" t="str">
        <f>V2&amp;"-&gt;"&amp;Y2&amp;","</f>
        <v>26-&gt;-3,</v>
      </c>
    </row>
    <row r="3" spans="1:27" ht="15" hidden="1" customHeight="1" x14ac:dyDescent="0.25">
      <c r="A3">
        <v>2016</v>
      </c>
      <c r="B3">
        <v>6</v>
      </c>
      <c r="C3">
        <v>16</v>
      </c>
      <c r="D3" t="s">
        <v>12</v>
      </c>
      <c r="E3" t="s">
        <v>70</v>
      </c>
      <c r="F3">
        <v>2</v>
      </c>
      <c r="G3">
        <v>0</v>
      </c>
      <c r="H3" t="s">
        <v>138</v>
      </c>
      <c r="I3" t="s">
        <v>26</v>
      </c>
      <c r="J3">
        <v>58</v>
      </c>
      <c r="K3">
        <v>1667</v>
      </c>
      <c r="L3">
        <v>1760</v>
      </c>
      <c r="M3">
        <f t="shared" si="0"/>
        <v>1609</v>
      </c>
      <c r="N3">
        <f t="shared" si="1"/>
        <v>1818</v>
      </c>
      <c r="O3">
        <f t="shared" si="2"/>
        <v>0.76907592343339293</v>
      </c>
      <c r="P3">
        <f t="shared" si="3"/>
        <v>1</v>
      </c>
      <c r="Q3">
        <f t="shared" si="4"/>
        <v>251.16480213907295</v>
      </c>
      <c r="R3">
        <f t="shared" si="5"/>
        <v>250</v>
      </c>
      <c r="S3">
        <f>INDEX(Weights!$B$1:$B$36,MATCH(Matches!H1473,Weights!$A$1:$A$36,0))</f>
        <v>20</v>
      </c>
      <c r="T3">
        <f t="shared" si="6"/>
        <v>1609</v>
      </c>
      <c r="U3">
        <f t="shared" si="7"/>
        <v>1818</v>
      </c>
      <c r="V3">
        <f t="shared" si="8"/>
        <v>209</v>
      </c>
      <c r="W3">
        <f t="shared" si="9"/>
        <v>-2</v>
      </c>
      <c r="X3">
        <f t="shared" si="10"/>
        <v>0</v>
      </c>
      <c r="Y3">
        <f t="shared" si="11"/>
        <v>-2</v>
      </c>
      <c r="AA3" t="str">
        <f t="shared" ref="AA3:AA66" si="12">V3&amp;"-&gt;"&amp;Y3&amp;","</f>
        <v>209-&gt;-2,</v>
      </c>
    </row>
    <row r="4" spans="1:27" ht="15" hidden="1" customHeight="1" x14ac:dyDescent="0.25">
      <c r="A4">
        <v>2016</v>
      </c>
      <c r="B4">
        <v>7</v>
      </c>
      <c r="C4">
        <v>1</v>
      </c>
      <c r="D4" t="s">
        <v>10</v>
      </c>
      <c r="E4" t="s">
        <v>7</v>
      </c>
      <c r="F4">
        <v>3</v>
      </c>
      <c r="G4">
        <v>1</v>
      </c>
      <c r="H4" t="s">
        <v>138</v>
      </c>
      <c r="I4" t="s">
        <v>26</v>
      </c>
      <c r="J4">
        <v>57</v>
      </c>
      <c r="K4">
        <v>1808</v>
      </c>
      <c r="L4">
        <v>1890</v>
      </c>
      <c r="M4">
        <f t="shared" si="0"/>
        <v>1751</v>
      </c>
      <c r="N4">
        <f t="shared" si="1"/>
        <v>1947</v>
      </c>
      <c r="O4">
        <f t="shared" si="2"/>
        <v>0.75551888207119688</v>
      </c>
      <c r="P4">
        <f t="shared" si="3"/>
        <v>1</v>
      </c>
      <c r="Q4">
        <f t="shared" si="4"/>
        <v>233.1468396532747</v>
      </c>
      <c r="R4">
        <f t="shared" si="5"/>
        <v>230</v>
      </c>
      <c r="S4">
        <f>INDEX(Weights!$B$1:$B$36,MATCH(Matches!H1526,Weights!$A$1:$A$36,0))</f>
        <v>20</v>
      </c>
      <c r="T4">
        <f t="shared" si="6"/>
        <v>1751</v>
      </c>
      <c r="U4">
        <f t="shared" si="7"/>
        <v>1947</v>
      </c>
      <c r="V4">
        <f t="shared" si="8"/>
        <v>196</v>
      </c>
      <c r="W4">
        <f t="shared" si="9"/>
        <v>-2</v>
      </c>
      <c r="X4">
        <f t="shared" si="10"/>
        <v>0</v>
      </c>
      <c r="Y4">
        <f t="shared" si="11"/>
        <v>-2</v>
      </c>
      <c r="AA4" t="str">
        <f t="shared" si="12"/>
        <v>196-&gt;-2,</v>
      </c>
    </row>
    <row r="5" spans="1:27" ht="15" hidden="1" customHeight="1" x14ac:dyDescent="0.25">
      <c r="A5">
        <v>2015</v>
      </c>
      <c r="B5">
        <v>5</v>
      </c>
      <c r="C5">
        <v>27</v>
      </c>
      <c r="D5" t="s">
        <v>27</v>
      </c>
      <c r="E5" t="s">
        <v>148</v>
      </c>
      <c r="F5">
        <v>3</v>
      </c>
      <c r="G5">
        <v>0</v>
      </c>
      <c r="H5" t="s">
        <v>29</v>
      </c>
      <c r="I5" t="s">
        <v>30</v>
      </c>
      <c r="J5">
        <v>53</v>
      </c>
      <c r="K5">
        <v>1549</v>
      </c>
      <c r="L5">
        <v>1643</v>
      </c>
      <c r="M5">
        <f t="shared" si="0"/>
        <v>1496</v>
      </c>
      <c r="N5">
        <f t="shared" si="1"/>
        <v>1696</v>
      </c>
      <c r="O5">
        <f t="shared" si="2"/>
        <v>0.75974692664795784</v>
      </c>
      <c r="P5">
        <f t="shared" si="3"/>
        <v>1</v>
      </c>
      <c r="Q5">
        <f t="shared" si="4"/>
        <v>220.60071598892409</v>
      </c>
      <c r="R5">
        <f t="shared" si="5"/>
        <v>220</v>
      </c>
      <c r="S5">
        <f>INDEX(Weights!$B$1:$B$36,MATCH(Matches!H296,Weights!$A$1:$A$36,0))</f>
        <v>40</v>
      </c>
      <c r="T5">
        <f t="shared" si="6"/>
        <v>1496</v>
      </c>
      <c r="U5">
        <f t="shared" si="7"/>
        <v>1696</v>
      </c>
      <c r="V5">
        <f t="shared" si="8"/>
        <v>200</v>
      </c>
      <c r="W5">
        <f t="shared" si="9"/>
        <v>-3</v>
      </c>
      <c r="X5">
        <f t="shared" si="10"/>
        <v>0</v>
      </c>
      <c r="Y5">
        <f t="shared" si="11"/>
        <v>-3</v>
      </c>
      <c r="AA5" t="str">
        <f t="shared" si="12"/>
        <v>200-&gt;-3,</v>
      </c>
    </row>
    <row r="6" spans="1:27" ht="15" hidden="1" customHeight="1" x14ac:dyDescent="0.25">
      <c r="A6">
        <v>2015</v>
      </c>
      <c r="B6">
        <v>9</v>
      </c>
      <c r="C6">
        <v>4</v>
      </c>
      <c r="D6" t="s">
        <v>249</v>
      </c>
      <c r="E6" t="s">
        <v>275</v>
      </c>
      <c r="F6">
        <v>2</v>
      </c>
      <c r="G6">
        <v>0</v>
      </c>
      <c r="H6" t="s">
        <v>224</v>
      </c>
      <c r="I6" t="s">
        <v>274</v>
      </c>
      <c r="J6">
        <v>52</v>
      </c>
      <c r="K6">
        <v>464</v>
      </c>
      <c r="L6">
        <v>687</v>
      </c>
      <c r="M6">
        <f t="shared" si="0"/>
        <v>412</v>
      </c>
      <c r="N6">
        <f t="shared" si="1"/>
        <v>739</v>
      </c>
      <c r="O6">
        <f t="shared" si="2"/>
        <v>0.86788234576063594</v>
      </c>
      <c r="P6">
        <f t="shared" si="3"/>
        <v>1</v>
      </c>
      <c r="Q6">
        <f t="shared" si="4"/>
        <v>393.5885805676586</v>
      </c>
      <c r="R6">
        <f t="shared" si="5"/>
        <v>390</v>
      </c>
      <c r="S6">
        <f>INDEX(Weights!$B$1:$B$36,MATCH(Matches!H592,Weights!$A$1:$A$36,0))</f>
        <v>30</v>
      </c>
      <c r="T6">
        <f t="shared" si="6"/>
        <v>412</v>
      </c>
      <c r="U6">
        <f t="shared" si="7"/>
        <v>739</v>
      </c>
      <c r="V6">
        <f t="shared" si="8"/>
        <v>327</v>
      </c>
      <c r="W6">
        <f t="shared" si="9"/>
        <v>-2</v>
      </c>
      <c r="X6">
        <f t="shared" si="10"/>
        <v>0</v>
      </c>
      <c r="Y6">
        <f t="shared" si="11"/>
        <v>-2</v>
      </c>
      <c r="AA6" t="str">
        <f t="shared" si="12"/>
        <v>327-&gt;-2,</v>
      </c>
    </row>
    <row r="7" spans="1:27" ht="15" hidden="1" customHeight="1" x14ac:dyDescent="0.25">
      <c r="A7">
        <v>2016</v>
      </c>
      <c r="B7">
        <v>6</v>
      </c>
      <c r="C7">
        <v>20</v>
      </c>
      <c r="D7" t="s">
        <v>10</v>
      </c>
      <c r="E7" t="s">
        <v>21</v>
      </c>
      <c r="F7">
        <v>3</v>
      </c>
      <c r="G7">
        <v>0</v>
      </c>
      <c r="H7" t="s">
        <v>138</v>
      </c>
      <c r="I7" t="s">
        <v>26</v>
      </c>
      <c r="J7">
        <v>52</v>
      </c>
      <c r="K7">
        <v>1731</v>
      </c>
      <c r="L7">
        <v>1693</v>
      </c>
      <c r="M7">
        <f t="shared" si="0"/>
        <v>1679</v>
      </c>
      <c r="N7">
        <f t="shared" si="1"/>
        <v>1745</v>
      </c>
      <c r="O7">
        <f t="shared" si="2"/>
        <v>0.59385538523617787</v>
      </c>
      <c r="P7">
        <f t="shared" si="3"/>
        <v>1</v>
      </c>
      <c r="Q7">
        <f t="shared" si="4"/>
        <v>128.03321307174937</v>
      </c>
      <c r="R7">
        <f t="shared" si="5"/>
        <v>130</v>
      </c>
      <c r="S7">
        <f>INDEX(Weights!$B$1:$B$36,MATCH(Matches!H1493,Weights!$A$1:$A$36,0))</f>
        <v>40</v>
      </c>
      <c r="T7">
        <f t="shared" si="6"/>
        <v>1679</v>
      </c>
      <c r="U7">
        <f t="shared" si="7"/>
        <v>1745</v>
      </c>
      <c r="V7">
        <f t="shared" si="8"/>
        <v>66</v>
      </c>
      <c r="W7">
        <f t="shared" si="9"/>
        <v>-3</v>
      </c>
      <c r="X7">
        <f t="shared" si="10"/>
        <v>0</v>
      </c>
      <c r="Y7">
        <f t="shared" si="11"/>
        <v>-3</v>
      </c>
      <c r="AA7" t="str">
        <f t="shared" si="12"/>
        <v>66-&gt;-3,</v>
      </c>
    </row>
    <row r="8" spans="1:27" ht="15" hidden="1" customHeight="1" x14ac:dyDescent="0.25">
      <c r="A8">
        <v>2017</v>
      </c>
      <c r="B8">
        <v>3</v>
      </c>
      <c r="C8">
        <v>28</v>
      </c>
      <c r="D8" t="s">
        <v>137</v>
      </c>
      <c r="E8" t="s">
        <v>44</v>
      </c>
      <c r="F8">
        <v>2</v>
      </c>
      <c r="G8">
        <v>0</v>
      </c>
      <c r="H8" t="s">
        <v>76</v>
      </c>
      <c r="J8">
        <v>52</v>
      </c>
      <c r="K8">
        <v>1681</v>
      </c>
      <c r="L8">
        <v>2004</v>
      </c>
      <c r="M8">
        <f t="shared" si="0"/>
        <v>1629</v>
      </c>
      <c r="N8">
        <f t="shared" si="1"/>
        <v>2056</v>
      </c>
      <c r="O8">
        <f t="shared" si="2"/>
        <v>0.86788234576063594</v>
      </c>
      <c r="P8">
        <f t="shared" si="3"/>
        <v>1</v>
      </c>
      <c r="Q8">
        <f t="shared" si="4"/>
        <v>393.5885805676586</v>
      </c>
      <c r="R8">
        <f t="shared" si="5"/>
        <v>390</v>
      </c>
      <c r="S8">
        <f>INDEX(Weights!$B$1:$B$36,MATCH(Matches!H2129,Weights!$A$1:$A$36,0))</f>
        <v>40</v>
      </c>
      <c r="T8">
        <f t="shared" si="6"/>
        <v>1729</v>
      </c>
      <c r="U8">
        <f t="shared" si="7"/>
        <v>2056</v>
      </c>
      <c r="V8">
        <f t="shared" si="8"/>
        <v>327</v>
      </c>
      <c r="W8">
        <f t="shared" si="9"/>
        <v>-2</v>
      </c>
      <c r="X8">
        <f t="shared" si="10"/>
        <v>0</v>
      </c>
      <c r="Y8">
        <f t="shared" si="11"/>
        <v>-2</v>
      </c>
      <c r="AA8" t="str">
        <f t="shared" si="12"/>
        <v>327-&gt;-2,</v>
      </c>
    </row>
    <row r="9" spans="1:27" ht="15" hidden="1" customHeight="1" x14ac:dyDescent="0.25">
      <c r="A9">
        <v>2015</v>
      </c>
      <c r="B9">
        <v>9</v>
      </c>
      <c r="C9">
        <v>6</v>
      </c>
      <c r="D9" t="s">
        <v>25</v>
      </c>
      <c r="E9" t="s">
        <v>104</v>
      </c>
      <c r="F9">
        <v>3</v>
      </c>
      <c r="G9">
        <v>0</v>
      </c>
      <c r="H9" t="s">
        <v>2</v>
      </c>
      <c r="J9">
        <v>51</v>
      </c>
      <c r="K9">
        <v>1756</v>
      </c>
      <c r="L9">
        <v>1922</v>
      </c>
      <c r="M9">
        <f t="shared" si="0"/>
        <v>1705</v>
      </c>
      <c r="N9">
        <f t="shared" si="1"/>
        <v>1973</v>
      </c>
      <c r="O9">
        <f t="shared" si="2"/>
        <v>0.7245382428425361</v>
      </c>
      <c r="P9">
        <f t="shared" si="3"/>
        <v>1</v>
      </c>
      <c r="Q9">
        <f t="shared" si="4"/>
        <v>185.14366758666452</v>
      </c>
      <c r="R9">
        <f t="shared" si="5"/>
        <v>190</v>
      </c>
      <c r="S9">
        <f>INDEX(Weights!$B$1:$B$36,MATCH(Matches!H651,Weights!$A$1:$A$36,0))</f>
        <v>40</v>
      </c>
      <c r="T9">
        <f t="shared" si="6"/>
        <v>1805</v>
      </c>
      <c r="U9">
        <f t="shared" si="7"/>
        <v>1973</v>
      </c>
      <c r="V9">
        <f t="shared" si="8"/>
        <v>168</v>
      </c>
      <c r="W9">
        <f t="shared" si="9"/>
        <v>-3</v>
      </c>
      <c r="X9">
        <f t="shared" si="10"/>
        <v>0</v>
      </c>
      <c r="Y9">
        <f t="shared" si="11"/>
        <v>-3</v>
      </c>
      <c r="AA9" t="str">
        <f t="shared" si="12"/>
        <v>168-&gt;-3,</v>
      </c>
    </row>
    <row r="10" spans="1:27" ht="15" hidden="1" customHeight="1" x14ac:dyDescent="0.25">
      <c r="A10">
        <v>2015</v>
      </c>
      <c r="B10">
        <v>1</v>
      </c>
      <c r="C10">
        <v>14</v>
      </c>
      <c r="D10" t="s">
        <v>158</v>
      </c>
      <c r="E10" t="s">
        <v>99</v>
      </c>
      <c r="F10">
        <v>4</v>
      </c>
      <c r="G10">
        <v>1</v>
      </c>
      <c r="H10" t="s">
        <v>218</v>
      </c>
      <c r="I10" t="s">
        <v>93</v>
      </c>
      <c r="J10">
        <v>50</v>
      </c>
      <c r="K10">
        <v>1513</v>
      </c>
      <c r="L10">
        <v>1460</v>
      </c>
      <c r="M10">
        <f t="shared" si="0"/>
        <v>1463</v>
      </c>
      <c r="N10">
        <f t="shared" si="1"/>
        <v>1510</v>
      </c>
      <c r="O10">
        <f t="shared" si="2"/>
        <v>0.56722884434295218</v>
      </c>
      <c r="P10">
        <f t="shared" si="3"/>
        <v>1</v>
      </c>
      <c r="Q10">
        <f t="shared" si="4"/>
        <v>115.53450211830386</v>
      </c>
      <c r="R10">
        <f t="shared" si="5"/>
        <v>120</v>
      </c>
      <c r="S10">
        <f>INDEX(Weights!$B$1:$B$36,MATCH(Matches!H44,Weights!$A$1:$A$36,0))</f>
        <v>50</v>
      </c>
      <c r="T10">
        <f t="shared" si="6"/>
        <v>1463</v>
      </c>
      <c r="U10">
        <f t="shared" si="7"/>
        <v>1510</v>
      </c>
      <c r="V10">
        <f t="shared" si="8"/>
        <v>47</v>
      </c>
      <c r="W10">
        <f t="shared" si="9"/>
        <v>-3</v>
      </c>
      <c r="X10">
        <f t="shared" si="10"/>
        <v>0</v>
      </c>
      <c r="Y10">
        <f t="shared" si="11"/>
        <v>-3</v>
      </c>
      <c r="AA10" t="str">
        <f t="shared" si="12"/>
        <v>47-&gt;-3,</v>
      </c>
    </row>
    <row r="11" spans="1:27" ht="15" hidden="1" customHeight="1" x14ac:dyDescent="0.25">
      <c r="A11">
        <v>2015</v>
      </c>
      <c r="B11">
        <v>11</v>
      </c>
      <c r="C11">
        <v>27</v>
      </c>
      <c r="D11" t="s">
        <v>192</v>
      </c>
      <c r="E11" t="s">
        <v>73</v>
      </c>
      <c r="F11">
        <v>2</v>
      </c>
      <c r="G11">
        <v>0</v>
      </c>
      <c r="H11" t="s">
        <v>234</v>
      </c>
      <c r="I11" t="s">
        <v>267</v>
      </c>
      <c r="J11">
        <v>50</v>
      </c>
      <c r="K11">
        <v>1148</v>
      </c>
      <c r="L11">
        <v>1325</v>
      </c>
      <c r="M11">
        <f t="shared" si="0"/>
        <v>1098</v>
      </c>
      <c r="N11">
        <f t="shared" si="1"/>
        <v>1375</v>
      </c>
      <c r="O11">
        <f t="shared" si="2"/>
        <v>0.83125391565204654</v>
      </c>
      <c r="P11">
        <f t="shared" si="3"/>
        <v>1</v>
      </c>
      <c r="Q11">
        <f t="shared" si="4"/>
        <v>296.30317167478853</v>
      </c>
      <c r="R11">
        <f t="shared" si="5"/>
        <v>300</v>
      </c>
      <c r="S11">
        <f>INDEX(Weights!$B$1:$B$36,MATCH(Matches!H1007,Weights!$A$1:$A$36,0))</f>
        <v>40</v>
      </c>
      <c r="T11">
        <f t="shared" si="6"/>
        <v>1098</v>
      </c>
      <c r="U11">
        <f t="shared" si="7"/>
        <v>1375</v>
      </c>
      <c r="V11">
        <f t="shared" si="8"/>
        <v>277</v>
      </c>
      <c r="W11">
        <f t="shared" si="9"/>
        <v>-2</v>
      </c>
      <c r="X11">
        <f t="shared" si="10"/>
        <v>0</v>
      </c>
      <c r="Y11">
        <f t="shared" si="11"/>
        <v>-2</v>
      </c>
      <c r="AA11" t="str">
        <f t="shared" si="12"/>
        <v>277-&gt;-2,</v>
      </c>
    </row>
    <row r="12" spans="1:27" ht="15" hidden="1" customHeight="1" x14ac:dyDescent="0.25">
      <c r="A12">
        <v>2016</v>
      </c>
      <c r="B12">
        <v>11</v>
      </c>
      <c r="C12">
        <v>6</v>
      </c>
      <c r="D12" t="s">
        <v>113</v>
      </c>
      <c r="E12" t="s">
        <v>111</v>
      </c>
      <c r="F12">
        <v>4</v>
      </c>
      <c r="G12">
        <v>1</v>
      </c>
      <c r="H12" t="s">
        <v>238</v>
      </c>
      <c r="I12" t="s">
        <v>74</v>
      </c>
      <c r="J12">
        <v>50</v>
      </c>
      <c r="K12">
        <v>700</v>
      </c>
      <c r="L12">
        <v>760</v>
      </c>
      <c r="M12">
        <f t="shared" si="0"/>
        <v>650</v>
      </c>
      <c r="N12">
        <f t="shared" si="1"/>
        <v>810</v>
      </c>
      <c r="O12">
        <f t="shared" si="2"/>
        <v>0.71525275104919872</v>
      </c>
      <c r="P12">
        <f t="shared" si="3"/>
        <v>1</v>
      </c>
      <c r="Q12">
        <f t="shared" si="4"/>
        <v>175.59432157547909</v>
      </c>
      <c r="R12">
        <f t="shared" si="5"/>
        <v>180</v>
      </c>
      <c r="S12">
        <f>INDEX(Weights!$B$1:$B$36,MATCH(Matches!H1817,Weights!$A$1:$A$36,0))</f>
        <v>40</v>
      </c>
      <c r="T12">
        <f t="shared" si="6"/>
        <v>650</v>
      </c>
      <c r="U12">
        <f t="shared" si="7"/>
        <v>810</v>
      </c>
      <c r="V12">
        <f t="shared" si="8"/>
        <v>160</v>
      </c>
      <c r="W12">
        <f t="shared" si="9"/>
        <v>-3</v>
      </c>
      <c r="X12">
        <f t="shared" si="10"/>
        <v>0</v>
      </c>
      <c r="Y12">
        <f t="shared" si="11"/>
        <v>-3</v>
      </c>
      <c r="AA12" t="str">
        <f t="shared" si="12"/>
        <v>160-&gt;-3,</v>
      </c>
    </row>
    <row r="13" spans="1:27" ht="15" hidden="1" customHeight="1" x14ac:dyDescent="0.25">
      <c r="A13">
        <v>2015</v>
      </c>
      <c r="B13">
        <v>1</v>
      </c>
      <c r="C13">
        <v>25</v>
      </c>
      <c r="D13" t="s">
        <v>159</v>
      </c>
      <c r="E13" t="s">
        <v>189</v>
      </c>
      <c r="F13">
        <v>2</v>
      </c>
      <c r="G13">
        <v>0</v>
      </c>
      <c r="H13" t="s">
        <v>44</v>
      </c>
      <c r="J13">
        <v>49</v>
      </c>
      <c r="K13">
        <v>1369</v>
      </c>
      <c r="L13">
        <v>1479</v>
      </c>
      <c r="M13">
        <f t="shared" si="0"/>
        <v>1320</v>
      </c>
      <c r="N13">
        <f t="shared" si="1"/>
        <v>1528</v>
      </c>
      <c r="O13">
        <f t="shared" si="2"/>
        <v>0.65060462793387253</v>
      </c>
      <c r="P13">
        <f t="shared" si="3"/>
        <v>1</v>
      </c>
      <c r="Q13">
        <f t="shared" si="4"/>
        <v>140.24226969648049</v>
      </c>
      <c r="R13">
        <f t="shared" si="5"/>
        <v>140</v>
      </c>
      <c r="S13">
        <f>INDEX(Weights!$B$1:$B$36,MATCH(Matches!H84,Weights!$A$1:$A$36,0))</f>
        <v>40</v>
      </c>
      <c r="T13">
        <f t="shared" si="6"/>
        <v>1420</v>
      </c>
      <c r="U13">
        <f t="shared" si="7"/>
        <v>1528</v>
      </c>
      <c r="V13">
        <f t="shared" si="8"/>
        <v>108</v>
      </c>
      <c r="W13">
        <f t="shared" si="9"/>
        <v>-2</v>
      </c>
      <c r="X13">
        <f t="shared" si="10"/>
        <v>0</v>
      </c>
      <c r="Y13">
        <f t="shared" si="11"/>
        <v>-2</v>
      </c>
      <c r="AA13" t="str">
        <f t="shared" si="12"/>
        <v>108-&gt;-2,</v>
      </c>
    </row>
    <row r="14" spans="1:27" ht="15" hidden="1" customHeight="1" x14ac:dyDescent="0.25">
      <c r="A14">
        <v>2017</v>
      </c>
      <c r="B14">
        <v>3</v>
      </c>
      <c r="C14">
        <v>22</v>
      </c>
      <c r="D14" t="s">
        <v>269</v>
      </c>
      <c r="E14" t="s">
        <v>192</v>
      </c>
      <c r="F14">
        <v>2</v>
      </c>
      <c r="G14">
        <v>0</v>
      </c>
      <c r="H14" t="s">
        <v>171</v>
      </c>
      <c r="J14">
        <v>49</v>
      </c>
      <c r="K14">
        <v>800</v>
      </c>
      <c r="L14">
        <v>1065</v>
      </c>
      <c r="M14">
        <f t="shared" si="0"/>
        <v>751</v>
      </c>
      <c r="N14">
        <f t="shared" si="1"/>
        <v>1114</v>
      </c>
      <c r="O14">
        <f t="shared" si="2"/>
        <v>0.81964581449468921</v>
      </c>
      <c r="P14">
        <f t="shared" si="3"/>
        <v>1</v>
      </c>
      <c r="Q14">
        <f t="shared" si="4"/>
        <v>271.68762323265918</v>
      </c>
      <c r="R14">
        <f t="shared" si="5"/>
        <v>270</v>
      </c>
      <c r="S14">
        <f>INDEX(Weights!$B$1:$B$36,MATCH(Matches!H2049,Weights!$A$1:$A$36,0))</f>
        <v>20</v>
      </c>
      <c r="T14">
        <f t="shared" si="6"/>
        <v>851</v>
      </c>
      <c r="U14">
        <f t="shared" si="7"/>
        <v>1114</v>
      </c>
      <c r="V14">
        <f t="shared" si="8"/>
        <v>263</v>
      </c>
      <c r="W14">
        <f t="shared" si="9"/>
        <v>-2</v>
      </c>
      <c r="X14">
        <f t="shared" si="10"/>
        <v>0</v>
      </c>
      <c r="Y14">
        <f t="shared" si="11"/>
        <v>-2</v>
      </c>
      <c r="AA14" t="str">
        <f t="shared" si="12"/>
        <v>263-&gt;-2,</v>
      </c>
    </row>
    <row r="15" spans="1:27" ht="15" hidden="1" customHeight="1" x14ac:dyDescent="0.25">
      <c r="A15">
        <v>2017</v>
      </c>
      <c r="B15">
        <v>3</v>
      </c>
      <c r="C15">
        <v>28</v>
      </c>
      <c r="D15" t="s">
        <v>45</v>
      </c>
      <c r="E15" t="s">
        <v>103</v>
      </c>
      <c r="F15">
        <v>3</v>
      </c>
      <c r="G15">
        <v>0</v>
      </c>
      <c r="H15" t="s">
        <v>227</v>
      </c>
      <c r="J15">
        <v>49</v>
      </c>
      <c r="K15">
        <v>1320</v>
      </c>
      <c r="L15">
        <v>1473</v>
      </c>
      <c r="M15">
        <f t="shared" si="0"/>
        <v>1271</v>
      </c>
      <c r="N15">
        <f t="shared" si="1"/>
        <v>1522</v>
      </c>
      <c r="O15">
        <f t="shared" si="2"/>
        <v>0.704584592662721</v>
      </c>
      <c r="P15">
        <f t="shared" si="3"/>
        <v>1</v>
      </c>
      <c r="Q15">
        <f t="shared" si="4"/>
        <v>165.86812597779019</v>
      </c>
      <c r="R15">
        <f t="shared" si="5"/>
        <v>170</v>
      </c>
      <c r="S15">
        <f>INDEX(Weights!$B$1:$B$36,MATCH(Matches!H2155,Weights!$A$1:$A$36,0))</f>
        <v>40</v>
      </c>
      <c r="T15">
        <f t="shared" si="6"/>
        <v>1371</v>
      </c>
      <c r="U15">
        <f t="shared" si="7"/>
        <v>1522</v>
      </c>
      <c r="V15">
        <f t="shared" si="8"/>
        <v>151</v>
      </c>
      <c r="W15">
        <f t="shared" si="9"/>
        <v>-3</v>
      </c>
      <c r="X15">
        <f t="shared" si="10"/>
        <v>0</v>
      </c>
      <c r="Y15">
        <f t="shared" si="11"/>
        <v>-3</v>
      </c>
      <c r="AA15" t="str">
        <f t="shared" si="12"/>
        <v>151-&gt;-3,</v>
      </c>
    </row>
    <row r="16" spans="1:27" ht="15" hidden="1" customHeight="1" x14ac:dyDescent="0.25">
      <c r="A16">
        <v>2015</v>
      </c>
      <c r="B16">
        <v>9</v>
      </c>
      <c r="C16">
        <v>5</v>
      </c>
      <c r="D16" t="s">
        <v>149</v>
      </c>
      <c r="E16" t="s">
        <v>30</v>
      </c>
      <c r="F16">
        <v>3</v>
      </c>
      <c r="G16">
        <v>1</v>
      </c>
      <c r="H16" t="s">
        <v>171</v>
      </c>
      <c r="J16">
        <v>48</v>
      </c>
      <c r="K16">
        <v>1254</v>
      </c>
      <c r="L16">
        <v>1505</v>
      </c>
      <c r="M16">
        <f t="shared" si="0"/>
        <v>1206</v>
      </c>
      <c r="N16">
        <f t="shared" si="1"/>
        <v>1553</v>
      </c>
      <c r="O16">
        <f t="shared" si="2"/>
        <v>0.8056276940436502</v>
      </c>
      <c r="P16">
        <f t="shared" si="3"/>
        <v>1</v>
      </c>
      <c r="Q16">
        <f t="shared" si="4"/>
        <v>246.94876033821075</v>
      </c>
      <c r="R16">
        <f t="shared" si="5"/>
        <v>250</v>
      </c>
      <c r="S16">
        <f>INDEX(Weights!$B$1:$B$36,MATCH(Matches!H620,Weights!$A$1:$A$36,0))</f>
        <v>20</v>
      </c>
      <c r="T16">
        <f t="shared" si="6"/>
        <v>1306</v>
      </c>
      <c r="U16">
        <f t="shared" si="7"/>
        <v>1553</v>
      </c>
      <c r="V16">
        <f t="shared" si="8"/>
        <v>247</v>
      </c>
      <c r="W16">
        <f t="shared" si="9"/>
        <v>-2</v>
      </c>
      <c r="X16">
        <f t="shared" si="10"/>
        <v>0</v>
      </c>
      <c r="Y16">
        <f t="shared" si="11"/>
        <v>-2</v>
      </c>
      <c r="AA16" t="str">
        <f t="shared" si="12"/>
        <v>247-&gt;-2,</v>
      </c>
    </row>
    <row r="17" spans="1:27" hidden="1" x14ac:dyDescent="0.25">
      <c r="A17">
        <v>2016</v>
      </c>
      <c r="B17">
        <v>6</v>
      </c>
      <c r="C17">
        <v>27</v>
      </c>
      <c r="D17" t="s">
        <v>16</v>
      </c>
      <c r="E17" t="s">
        <v>55</v>
      </c>
      <c r="F17">
        <v>2</v>
      </c>
      <c r="G17">
        <v>0</v>
      </c>
      <c r="H17" t="s">
        <v>138</v>
      </c>
      <c r="I17" t="s">
        <v>26</v>
      </c>
      <c r="J17">
        <v>47</v>
      </c>
      <c r="K17">
        <v>1942</v>
      </c>
      <c r="L17">
        <v>1940</v>
      </c>
      <c r="M17">
        <f t="shared" si="0"/>
        <v>1895</v>
      </c>
      <c r="N17">
        <f t="shared" si="1"/>
        <v>1987</v>
      </c>
      <c r="O17">
        <f t="shared" si="2"/>
        <v>0.62938854721750226</v>
      </c>
      <c r="P17">
        <f t="shared" si="3"/>
        <v>1</v>
      </c>
      <c r="Q17">
        <f t="shared" si="4"/>
        <v>126.81745166570198</v>
      </c>
      <c r="R17">
        <f t="shared" si="5"/>
        <v>130</v>
      </c>
      <c r="S17">
        <f>INDEX(Weights!$B$1:$B$36,MATCH(Matches!H1522,Weights!$A$1:$A$36,0))</f>
        <v>40</v>
      </c>
      <c r="T17">
        <f t="shared" si="6"/>
        <v>1895</v>
      </c>
      <c r="U17">
        <f t="shared" si="7"/>
        <v>1987</v>
      </c>
      <c r="V17">
        <f t="shared" si="8"/>
        <v>92</v>
      </c>
      <c r="W17">
        <f t="shared" si="9"/>
        <v>-2</v>
      </c>
      <c r="X17">
        <f t="shared" si="10"/>
        <v>0</v>
      </c>
      <c r="Y17">
        <f t="shared" si="11"/>
        <v>-2</v>
      </c>
      <c r="AA17" t="str">
        <f t="shared" si="12"/>
        <v>92-&gt;-2,</v>
      </c>
    </row>
    <row r="18" spans="1:27" ht="15" hidden="1" customHeight="1" x14ac:dyDescent="0.25">
      <c r="A18">
        <v>2016</v>
      </c>
      <c r="B18">
        <v>6</v>
      </c>
      <c r="C18">
        <v>14</v>
      </c>
      <c r="D18" t="s">
        <v>4</v>
      </c>
      <c r="E18" t="s">
        <v>48</v>
      </c>
      <c r="F18">
        <v>2</v>
      </c>
      <c r="G18">
        <v>0</v>
      </c>
      <c r="H18" t="s">
        <v>138</v>
      </c>
      <c r="I18" t="s">
        <v>26</v>
      </c>
      <c r="J18">
        <v>46</v>
      </c>
      <c r="K18">
        <v>1742</v>
      </c>
      <c r="L18">
        <v>1732</v>
      </c>
      <c r="M18">
        <f t="shared" si="0"/>
        <v>1696</v>
      </c>
      <c r="N18">
        <f t="shared" si="1"/>
        <v>1778</v>
      </c>
      <c r="O18">
        <f t="shared" si="2"/>
        <v>0.61586410425375604</v>
      </c>
      <c r="P18">
        <f t="shared" si="3"/>
        <v>1</v>
      </c>
      <c r="Q18">
        <f t="shared" si="4"/>
        <v>119.74928797174192</v>
      </c>
      <c r="R18">
        <f t="shared" si="5"/>
        <v>120</v>
      </c>
      <c r="S18">
        <f>INDEX(Weights!$B$1:$B$36,MATCH(Matches!H1460,Weights!$A$1:$A$36,0))</f>
        <v>40</v>
      </c>
      <c r="T18">
        <f t="shared" si="6"/>
        <v>1696</v>
      </c>
      <c r="U18">
        <f t="shared" si="7"/>
        <v>1778</v>
      </c>
      <c r="V18">
        <f t="shared" si="8"/>
        <v>82</v>
      </c>
      <c r="W18">
        <f t="shared" si="9"/>
        <v>-2</v>
      </c>
      <c r="X18">
        <f t="shared" si="10"/>
        <v>0</v>
      </c>
      <c r="Y18">
        <f t="shared" si="11"/>
        <v>-2</v>
      </c>
      <c r="AA18" t="str">
        <f t="shared" si="12"/>
        <v>82-&gt;-2,</v>
      </c>
    </row>
    <row r="19" spans="1:27" ht="15" hidden="1" customHeight="1" x14ac:dyDescent="0.25">
      <c r="A19">
        <v>2016</v>
      </c>
      <c r="B19">
        <v>6</v>
      </c>
      <c r="C19">
        <v>16</v>
      </c>
      <c r="D19" t="s">
        <v>144</v>
      </c>
      <c r="E19" t="s">
        <v>31</v>
      </c>
      <c r="F19">
        <v>2</v>
      </c>
      <c r="G19">
        <v>0</v>
      </c>
      <c r="H19" t="s">
        <v>29</v>
      </c>
      <c r="I19" t="s">
        <v>142</v>
      </c>
      <c r="J19">
        <v>46</v>
      </c>
      <c r="K19">
        <v>1104</v>
      </c>
      <c r="L19">
        <v>1222</v>
      </c>
      <c r="M19">
        <f t="shared" si="0"/>
        <v>1058</v>
      </c>
      <c r="N19">
        <f t="shared" si="1"/>
        <v>1268</v>
      </c>
      <c r="O19">
        <f t="shared" si="2"/>
        <v>0.77009667666098203</v>
      </c>
      <c r="P19">
        <f t="shared" si="3"/>
        <v>1</v>
      </c>
      <c r="Q19">
        <f t="shared" si="4"/>
        <v>200.08410201260071</v>
      </c>
      <c r="R19">
        <f t="shared" si="5"/>
        <v>200</v>
      </c>
      <c r="S19">
        <f>INDEX(Weights!$B$1:$B$36,MATCH(Matches!H1472,Weights!$A$1:$A$36,0))</f>
        <v>40</v>
      </c>
      <c r="T19">
        <f t="shared" si="6"/>
        <v>1058</v>
      </c>
      <c r="U19">
        <f t="shared" si="7"/>
        <v>1268</v>
      </c>
      <c r="V19">
        <f t="shared" si="8"/>
        <v>210</v>
      </c>
      <c r="W19">
        <f t="shared" si="9"/>
        <v>-2</v>
      </c>
      <c r="X19">
        <f t="shared" si="10"/>
        <v>0</v>
      </c>
      <c r="Y19">
        <f t="shared" si="11"/>
        <v>-2</v>
      </c>
      <c r="AA19" t="str">
        <f t="shared" si="12"/>
        <v>210-&gt;-2,</v>
      </c>
    </row>
    <row r="20" spans="1:27" hidden="1" x14ac:dyDescent="0.25">
      <c r="A20">
        <v>2017</v>
      </c>
      <c r="B20">
        <v>3</v>
      </c>
      <c r="C20">
        <v>25</v>
      </c>
      <c r="D20" t="s">
        <v>51</v>
      </c>
      <c r="E20" t="s">
        <v>104</v>
      </c>
      <c r="F20">
        <v>2</v>
      </c>
      <c r="G20">
        <v>0</v>
      </c>
      <c r="H20" t="s">
        <v>76</v>
      </c>
      <c r="J20">
        <v>46</v>
      </c>
      <c r="K20">
        <v>1632</v>
      </c>
      <c r="L20">
        <v>1843</v>
      </c>
      <c r="M20">
        <f t="shared" si="0"/>
        <v>1586</v>
      </c>
      <c r="N20">
        <f t="shared" si="1"/>
        <v>1889</v>
      </c>
      <c r="O20">
        <f t="shared" si="2"/>
        <v>0.7628849803052542</v>
      </c>
      <c r="P20">
        <f t="shared" si="3"/>
        <v>1</v>
      </c>
      <c r="Q20">
        <f t="shared" si="4"/>
        <v>193.99867650399756</v>
      </c>
      <c r="R20">
        <f t="shared" si="5"/>
        <v>190</v>
      </c>
      <c r="S20">
        <f>INDEX(Weights!$B$1:$B$36,MATCH(Matches!H2096,Weights!$A$1:$A$36,0))</f>
        <v>40</v>
      </c>
      <c r="T20">
        <f t="shared" si="6"/>
        <v>1686</v>
      </c>
      <c r="U20">
        <f t="shared" si="7"/>
        <v>1889</v>
      </c>
      <c r="V20">
        <f t="shared" si="8"/>
        <v>203</v>
      </c>
      <c r="W20">
        <f t="shared" si="9"/>
        <v>-2</v>
      </c>
      <c r="X20">
        <f t="shared" si="10"/>
        <v>0</v>
      </c>
      <c r="Y20">
        <f t="shared" si="11"/>
        <v>-2</v>
      </c>
      <c r="AA20" t="str">
        <f t="shared" si="12"/>
        <v>203-&gt;-2,</v>
      </c>
    </row>
    <row r="21" spans="1:27" ht="15" hidden="1" customHeight="1" x14ac:dyDescent="0.25">
      <c r="A21">
        <v>2016</v>
      </c>
      <c r="B21">
        <v>3</v>
      </c>
      <c r="C21">
        <v>25</v>
      </c>
      <c r="D21" t="s">
        <v>146</v>
      </c>
      <c r="E21" t="s">
        <v>125</v>
      </c>
      <c r="F21">
        <v>2</v>
      </c>
      <c r="G21">
        <v>0</v>
      </c>
      <c r="H21" t="s">
        <v>76</v>
      </c>
      <c r="J21">
        <v>45</v>
      </c>
      <c r="K21">
        <v>1521</v>
      </c>
      <c r="L21">
        <v>1722</v>
      </c>
      <c r="M21">
        <f t="shared" si="0"/>
        <v>1476</v>
      </c>
      <c r="N21">
        <f t="shared" si="1"/>
        <v>1767</v>
      </c>
      <c r="O21">
        <f t="shared" si="2"/>
        <v>0.75016348182864212</v>
      </c>
      <c r="P21">
        <f t="shared" si="3"/>
        <v>1</v>
      </c>
      <c r="Q21">
        <f t="shared" si="4"/>
        <v>180.1177839387571</v>
      </c>
      <c r="R21">
        <f t="shared" si="5"/>
        <v>180</v>
      </c>
      <c r="S21">
        <f>INDEX(Weights!$B$1:$B$36,MATCH(Matches!H1128,Weights!$A$1:$A$36,0))</f>
        <v>20</v>
      </c>
      <c r="T21">
        <f t="shared" si="6"/>
        <v>1576</v>
      </c>
      <c r="U21">
        <f t="shared" si="7"/>
        <v>1767</v>
      </c>
      <c r="V21">
        <f t="shared" si="8"/>
        <v>191</v>
      </c>
      <c r="W21">
        <f t="shared" si="9"/>
        <v>-2</v>
      </c>
      <c r="X21">
        <f t="shared" si="10"/>
        <v>0</v>
      </c>
      <c r="Y21">
        <f t="shared" si="11"/>
        <v>-2</v>
      </c>
      <c r="AA21" t="str">
        <f t="shared" si="12"/>
        <v>191-&gt;-2,</v>
      </c>
    </row>
    <row r="22" spans="1:27" ht="15" hidden="1" customHeight="1" x14ac:dyDescent="0.25">
      <c r="A22">
        <v>2016</v>
      </c>
      <c r="B22">
        <v>10</v>
      </c>
      <c r="C22">
        <v>10</v>
      </c>
      <c r="D22" t="s">
        <v>106</v>
      </c>
      <c r="E22" t="s">
        <v>112</v>
      </c>
      <c r="F22">
        <v>3</v>
      </c>
      <c r="G22">
        <v>1</v>
      </c>
      <c r="H22" t="s">
        <v>23</v>
      </c>
      <c r="J22">
        <v>45</v>
      </c>
      <c r="K22">
        <v>609</v>
      </c>
      <c r="L22">
        <v>803</v>
      </c>
      <c r="M22">
        <f t="shared" si="0"/>
        <v>564</v>
      </c>
      <c r="N22">
        <f t="shared" si="1"/>
        <v>848</v>
      </c>
      <c r="O22">
        <f t="shared" si="2"/>
        <v>0.74253555894306977</v>
      </c>
      <c r="P22">
        <f t="shared" si="3"/>
        <v>1</v>
      </c>
      <c r="Q22">
        <f t="shared" si="4"/>
        <v>174.78141764069724</v>
      </c>
      <c r="R22">
        <f t="shared" si="5"/>
        <v>170</v>
      </c>
      <c r="S22">
        <f>INDEX(Weights!$B$1:$B$36,MATCH(Matches!H1759,Weights!$A$1:$A$36,0))</f>
        <v>20</v>
      </c>
      <c r="T22">
        <f t="shared" si="6"/>
        <v>664</v>
      </c>
      <c r="U22">
        <f t="shared" si="7"/>
        <v>848</v>
      </c>
      <c r="V22">
        <f t="shared" si="8"/>
        <v>184</v>
      </c>
      <c r="W22">
        <f t="shared" si="9"/>
        <v>-2</v>
      </c>
      <c r="X22">
        <f t="shared" si="10"/>
        <v>0</v>
      </c>
      <c r="Y22">
        <f t="shared" si="11"/>
        <v>-2</v>
      </c>
      <c r="AA22" t="str">
        <f t="shared" si="12"/>
        <v>184-&gt;-2,</v>
      </c>
    </row>
    <row r="23" spans="1:27" ht="15" hidden="1" customHeight="1" x14ac:dyDescent="0.25">
      <c r="A23">
        <v>2017</v>
      </c>
      <c r="B23">
        <v>1</v>
      </c>
      <c r="C23">
        <v>28</v>
      </c>
      <c r="D23" t="s">
        <v>199</v>
      </c>
      <c r="E23" t="s">
        <v>96</v>
      </c>
      <c r="F23">
        <v>2</v>
      </c>
      <c r="G23">
        <v>0</v>
      </c>
      <c r="H23" t="s">
        <v>44</v>
      </c>
      <c r="I23" t="s">
        <v>189</v>
      </c>
      <c r="J23">
        <v>45</v>
      </c>
      <c r="K23">
        <v>1587</v>
      </c>
      <c r="L23">
        <v>1571</v>
      </c>
      <c r="M23">
        <f t="shared" si="0"/>
        <v>1542</v>
      </c>
      <c r="N23">
        <f t="shared" si="1"/>
        <v>1616</v>
      </c>
      <c r="O23">
        <f t="shared" si="2"/>
        <v>0.60491290200795689</v>
      </c>
      <c r="P23">
        <f t="shared" si="3"/>
        <v>1</v>
      </c>
      <c r="Q23">
        <f t="shared" si="4"/>
        <v>113.89893577569137</v>
      </c>
      <c r="R23">
        <f t="shared" si="5"/>
        <v>110</v>
      </c>
      <c r="S23">
        <f>INDEX(Weights!$B$1:$B$36,MATCH(Matches!H2023,Weights!$A$1:$A$36,0))</f>
        <v>40</v>
      </c>
      <c r="T23">
        <f t="shared" si="6"/>
        <v>1542</v>
      </c>
      <c r="U23">
        <f t="shared" si="7"/>
        <v>1616</v>
      </c>
      <c r="V23">
        <f t="shared" si="8"/>
        <v>74</v>
      </c>
      <c r="W23">
        <f t="shared" si="9"/>
        <v>-2</v>
      </c>
      <c r="X23">
        <f t="shared" si="10"/>
        <v>0</v>
      </c>
      <c r="Y23">
        <f t="shared" si="11"/>
        <v>-2</v>
      </c>
      <c r="AA23" t="str">
        <f t="shared" si="12"/>
        <v>74-&gt;-2,</v>
      </c>
    </row>
    <row r="24" spans="1:27" ht="15" hidden="1" customHeight="1" x14ac:dyDescent="0.25">
      <c r="A24">
        <v>2015</v>
      </c>
      <c r="B24">
        <v>5</v>
      </c>
      <c r="C24">
        <v>21</v>
      </c>
      <c r="D24" t="s">
        <v>142</v>
      </c>
      <c r="E24" t="s">
        <v>40</v>
      </c>
      <c r="F24">
        <v>4</v>
      </c>
      <c r="G24">
        <v>1</v>
      </c>
      <c r="H24" t="s">
        <v>29</v>
      </c>
      <c r="I24" t="s">
        <v>30</v>
      </c>
      <c r="J24">
        <v>44</v>
      </c>
      <c r="K24">
        <v>1326</v>
      </c>
      <c r="L24">
        <v>1328</v>
      </c>
      <c r="M24">
        <f t="shared" si="0"/>
        <v>1282</v>
      </c>
      <c r="N24">
        <f t="shared" si="1"/>
        <v>1372</v>
      </c>
      <c r="O24">
        <f t="shared" si="2"/>
        <v>0.62669908166673205</v>
      </c>
      <c r="P24">
        <f t="shared" si="3"/>
        <v>1</v>
      </c>
      <c r="Q24">
        <f t="shared" si="4"/>
        <v>117.86737679739267</v>
      </c>
      <c r="R24">
        <f t="shared" si="5"/>
        <v>120</v>
      </c>
      <c r="S24">
        <f>INDEX(Weights!$B$1:$B$36,MATCH(Matches!H285,Weights!$A$1:$A$36,0))</f>
        <v>40</v>
      </c>
      <c r="T24">
        <f t="shared" si="6"/>
        <v>1282</v>
      </c>
      <c r="U24">
        <f t="shared" si="7"/>
        <v>1372</v>
      </c>
      <c r="V24">
        <f t="shared" si="8"/>
        <v>90</v>
      </c>
      <c r="W24">
        <f t="shared" si="9"/>
        <v>-3</v>
      </c>
      <c r="X24">
        <f t="shared" si="10"/>
        <v>0</v>
      </c>
      <c r="Y24">
        <f t="shared" si="11"/>
        <v>-3</v>
      </c>
      <c r="AA24" t="str">
        <f t="shared" si="12"/>
        <v>90-&gt;-3,</v>
      </c>
    </row>
    <row r="25" spans="1:27" ht="15" hidden="1" customHeight="1" x14ac:dyDescent="0.25">
      <c r="A25">
        <v>2015</v>
      </c>
      <c r="B25">
        <v>6</v>
      </c>
      <c r="C25">
        <v>14</v>
      </c>
      <c r="D25" t="s">
        <v>124</v>
      </c>
      <c r="E25" t="s">
        <v>135</v>
      </c>
      <c r="F25">
        <v>1</v>
      </c>
      <c r="G25">
        <v>0</v>
      </c>
      <c r="H25" t="s">
        <v>164</v>
      </c>
      <c r="I25" t="s">
        <v>102</v>
      </c>
      <c r="J25">
        <v>44</v>
      </c>
      <c r="K25">
        <v>1731</v>
      </c>
      <c r="L25">
        <v>1984</v>
      </c>
      <c r="M25">
        <f t="shared" si="0"/>
        <v>1687</v>
      </c>
      <c r="N25">
        <f t="shared" si="1"/>
        <v>2028</v>
      </c>
      <c r="O25">
        <f t="shared" si="2"/>
        <v>0.87685226508079694</v>
      </c>
      <c r="P25">
        <f t="shared" si="3"/>
        <v>1</v>
      </c>
      <c r="Q25">
        <f t="shared" si="4"/>
        <v>357.29443199964902</v>
      </c>
      <c r="R25">
        <f t="shared" si="5"/>
        <v>360</v>
      </c>
      <c r="S25">
        <f>INDEX(Weights!$B$1:$B$36,MATCH(Matches!H450,Weights!$A$1:$A$36,0))</f>
        <v>40</v>
      </c>
      <c r="T25">
        <f t="shared" si="6"/>
        <v>1687</v>
      </c>
      <c r="U25">
        <f t="shared" si="7"/>
        <v>2028</v>
      </c>
      <c r="V25">
        <f t="shared" si="8"/>
        <v>341</v>
      </c>
      <c r="W25">
        <f t="shared" si="9"/>
        <v>-1</v>
      </c>
      <c r="X25">
        <f t="shared" si="10"/>
        <v>0</v>
      </c>
      <c r="Y25">
        <f t="shared" si="11"/>
        <v>-1</v>
      </c>
      <c r="AA25" t="str">
        <f t="shared" si="12"/>
        <v>341-&gt;-1,</v>
      </c>
    </row>
    <row r="26" spans="1:27" ht="15" hidden="1" customHeight="1" x14ac:dyDescent="0.25">
      <c r="A26">
        <v>2015</v>
      </c>
      <c r="B26">
        <v>9</v>
      </c>
      <c r="C26">
        <v>6</v>
      </c>
      <c r="D26" t="s">
        <v>173</v>
      </c>
      <c r="E26" t="s">
        <v>174</v>
      </c>
      <c r="F26">
        <v>2</v>
      </c>
      <c r="G26">
        <v>0</v>
      </c>
      <c r="H26" t="s">
        <v>171</v>
      </c>
      <c r="J26">
        <v>44</v>
      </c>
      <c r="K26">
        <v>1271</v>
      </c>
      <c r="L26">
        <v>1456</v>
      </c>
      <c r="M26">
        <f t="shared" si="0"/>
        <v>1227</v>
      </c>
      <c r="N26">
        <f t="shared" si="1"/>
        <v>1500</v>
      </c>
      <c r="O26">
        <f t="shared" si="2"/>
        <v>0.73024541329742398</v>
      </c>
      <c r="P26">
        <f t="shared" si="3"/>
        <v>1</v>
      </c>
      <c r="Q26">
        <f t="shared" si="4"/>
        <v>163.11122097253971</v>
      </c>
      <c r="R26">
        <f t="shared" si="5"/>
        <v>160</v>
      </c>
      <c r="S26">
        <f>INDEX(Weights!$B$1:$B$36,MATCH(Matches!H637,Weights!$A$1:$A$36,0))</f>
        <v>20</v>
      </c>
      <c r="T26">
        <f t="shared" si="6"/>
        <v>1327</v>
      </c>
      <c r="U26">
        <f t="shared" si="7"/>
        <v>1500</v>
      </c>
      <c r="V26">
        <f t="shared" si="8"/>
        <v>173</v>
      </c>
      <c r="W26">
        <f t="shared" si="9"/>
        <v>-2</v>
      </c>
      <c r="X26">
        <f t="shared" si="10"/>
        <v>0</v>
      </c>
      <c r="Y26">
        <f t="shared" si="11"/>
        <v>-2</v>
      </c>
      <c r="AA26" t="str">
        <f t="shared" si="12"/>
        <v>173-&gt;-2,</v>
      </c>
    </row>
    <row r="27" spans="1:27" ht="15" hidden="1" customHeight="1" x14ac:dyDescent="0.25">
      <c r="A27">
        <v>2015</v>
      </c>
      <c r="B27">
        <v>11</v>
      </c>
      <c r="C27">
        <v>27</v>
      </c>
      <c r="D27" t="s">
        <v>278</v>
      </c>
      <c r="E27" t="s">
        <v>88</v>
      </c>
      <c r="F27">
        <v>3</v>
      </c>
      <c r="G27">
        <v>1</v>
      </c>
      <c r="H27" t="s">
        <v>234</v>
      </c>
      <c r="I27" t="s">
        <v>267</v>
      </c>
      <c r="J27">
        <v>44</v>
      </c>
      <c r="K27">
        <v>1289</v>
      </c>
      <c r="L27">
        <v>1383</v>
      </c>
      <c r="M27">
        <f t="shared" si="0"/>
        <v>1245</v>
      </c>
      <c r="N27">
        <f t="shared" si="1"/>
        <v>1427</v>
      </c>
      <c r="O27">
        <f t="shared" si="2"/>
        <v>0.74032841951483042</v>
      </c>
      <c r="P27">
        <f t="shared" si="3"/>
        <v>1</v>
      </c>
      <c r="Q27">
        <f t="shared" si="4"/>
        <v>169.44480377017206</v>
      </c>
      <c r="R27">
        <f t="shared" si="5"/>
        <v>170</v>
      </c>
      <c r="S27">
        <f>INDEX(Weights!$B$1:$B$36,MATCH(Matches!H1009,Weights!$A$1:$A$36,0))</f>
        <v>50</v>
      </c>
      <c r="T27">
        <f t="shared" si="6"/>
        <v>1245</v>
      </c>
      <c r="U27">
        <f t="shared" si="7"/>
        <v>1427</v>
      </c>
      <c r="V27">
        <f t="shared" si="8"/>
        <v>182</v>
      </c>
      <c r="W27">
        <f t="shared" si="9"/>
        <v>-2</v>
      </c>
      <c r="X27">
        <f t="shared" si="10"/>
        <v>0</v>
      </c>
      <c r="Y27">
        <f t="shared" si="11"/>
        <v>-2</v>
      </c>
      <c r="AA27" t="str">
        <f t="shared" si="12"/>
        <v>182-&gt;-2,</v>
      </c>
    </row>
    <row r="28" spans="1:27" ht="15" hidden="1" customHeight="1" x14ac:dyDescent="0.25">
      <c r="A28">
        <v>2017</v>
      </c>
      <c r="B28">
        <v>7</v>
      </c>
      <c r="C28">
        <v>23</v>
      </c>
      <c r="D28" t="s">
        <v>130</v>
      </c>
      <c r="E28" t="s">
        <v>123</v>
      </c>
      <c r="F28">
        <v>1</v>
      </c>
      <c r="G28">
        <v>0</v>
      </c>
      <c r="H28" t="s">
        <v>219</v>
      </c>
      <c r="I28" t="s">
        <v>125</v>
      </c>
      <c r="J28">
        <v>44</v>
      </c>
      <c r="K28">
        <v>1588</v>
      </c>
      <c r="L28">
        <v>1847</v>
      </c>
      <c r="M28">
        <f t="shared" si="0"/>
        <v>1544</v>
      </c>
      <c r="N28">
        <f t="shared" si="1"/>
        <v>1891</v>
      </c>
      <c r="O28">
        <f t="shared" si="2"/>
        <v>0.8805335622474012</v>
      </c>
      <c r="P28">
        <f t="shared" si="3"/>
        <v>1</v>
      </c>
      <c r="Q28">
        <f t="shared" si="4"/>
        <v>368.30427714869109</v>
      </c>
      <c r="R28">
        <f t="shared" si="5"/>
        <v>370</v>
      </c>
      <c r="S28">
        <f>INDEX(Weights!$B$1:$B$36,MATCH(Matches!H2411,Weights!$A$1:$A$36,0))</f>
        <v>40</v>
      </c>
      <c r="T28">
        <f t="shared" si="6"/>
        <v>1544</v>
      </c>
      <c r="U28">
        <f t="shared" si="7"/>
        <v>1891</v>
      </c>
      <c r="V28">
        <f t="shared" si="8"/>
        <v>347</v>
      </c>
      <c r="W28">
        <f t="shared" si="9"/>
        <v>-1</v>
      </c>
      <c r="X28">
        <f t="shared" si="10"/>
        <v>0</v>
      </c>
      <c r="Y28">
        <f t="shared" si="11"/>
        <v>-1</v>
      </c>
      <c r="AA28" t="str">
        <f t="shared" si="12"/>
        <v>347-&gt;-1,</v>
      </c>
    </row>
    <row r="29" spans="1:27" ht="15" hidden="1" customHeight="1" x14ac:dyDescent="0.25">
      <c r="A29">
        <v>2015</v>
      </c>
      <c r="B29">
        <v>3</v>
      </c>
      <c r="C29">
        <v>25</v>
      </c>
      <c r="D29" t="s">
        <v>165</v>
      </c>
      <c r="E29" t="s">
        <v>127</v>
      </c>
      <c r="F29">
        <v>3</v>
      </c>
      <c r="G29">
        <v>1</v>
      </c>
      <c r="H29" t="s">
        <v>227</v>
      </c>
      <c r="J29">
        <v>43</v>
      </c>
      <c r="K29">
        <v>1317</v>
      </c>
      <c r="L29">
        <v>1496</v>
      </c>
      <c r="M29">
        <f t="shared" si="0"/>
        <v>1274</v>
      </c>
      <c r="N29">
        <f t="shared" si="1"/>
        <v>1539</v>
      </c>
      <c r="O29">
        <f t="shared" si="2"/>
        <v>0.72107824319756009</v>
      </c>
      <c r="P29">
        <f t="shared" si="3"/>
        <v>1</v>
      </c>
      <c r="Q29">
        <f t="shared" si="4"/>
        <v>154.16509810117421</v>
      </c>
      <c r="R29">
        <f t="shared" si="5"/>
        <v>150</v>
      </c>
      <c r="S29">
        <f>INDEX(Weights!$B$1:$B$36,MATCH(Matches!H144,Weights!$A$1:$A$36,0))</f>
        <v>40</v>
      </c>
      <c r="T29">
        <f t="shared" si="6"/>
        <v>1374</v>
      </c>
      <c r="U29">
        <f t="shared" si="7"/>
        <v>1539</v>
      </c>
      <c r="V29">
        <f t="shared" si="8"/>
        <v>165</v>
      </c>
      <c r="W29">
        <f t="shared" si="9"/>
        <v>-2</v>
      </c>
      <c r="X29">
        <f t="shared" si="10"/>
        <v>0</v>
      </c>
      <c r="Y29">
        <f t="shared" si="11"/>
        <v>-2</v>
      </c>
      <c r="AA29" t="str">
        <f t="shared" si="12"/>
        <v>165-&gt;-2,</v>
      </c>
    </row>
    <row r="30" spans="1:27" ht="15" hidden="1" customHeight="1" x14ac:dyDescent="0.25">
      <c r="A30">
        <v>2016</v>
      </c>
      <c r="B30">
        <v>6</v>
      </c>
      <c r="C30">
        <v>13</v>
      </c>
      <c r="D30" t="s">
        <v>16</v>
      </c>
      <c r="E30" t="s">
        <v>7</v>
      </c>
      <c r="F30">
        <v>2</v>
      </c>
      <c r="G30">
        <v>0</v>
      </c>
      <c r="H30" t="s">
        <v>138</v>
      </c>
      <c r="I30" t="s">
        <v>26</v>
      </c>
      <c r="J30">
        <v>43</v>
      </c>
      <c r="K30">
        <v>1918</v>
      </c>
      <c r="L30">
        <v>1879</v>
      </c>
      <c r="M30">
        <f t="shared" si="0"/>
        <v>1875</v>
      </c>
      <c r="N30">
        <f t="shared" si="1"/>
        <v>1922</v>
      </c>
      <c r="O30">
        <f t="shared" si="2"/>
        <v>0.56722884434295218</v>
      </c>
      <c r="P30">
        <f t="shared" si="3"/>
        <v>1</v>
      </c>
      <c r="Q30">
        <f t="shared" si="4"/>
        <v>99.359671821741316</v>
      </c>
      <c r="R30">
        <f t="shared" si="5"/>
        <v>100</v>
      </c>
      <c r="S30">
        <f>INDEX(Weights!$B$1:$B$36,MATCH(Matches!H1452,Weights!$A$1:$A$36,0))</f>
        <v>20</v>
      </c>
      <c r="T30">
        <f t="shared" si="6"/>
        <v>1875</v>
      </c>
      <c r="U30">
        <f t="shared" si="7"/>
        <v>1922</v>
      </c>
      <c r="V30">
        <f t="shared" si="8"/>
        <v>47</v>
      </c>
      <c r="W30">
        <f t="shared" si="9"/>
        <v>-2</v>
      </c>
      <c r="X30">
        <f t="shared" si="10"/>
        <v>0</v>
      </c>
      <c r="Y30">
        <f t="shared" si="11"/>
        <v>-2</v>
      </c>
      <c r="AA30" t="str">
        <f t="shared" si="12"/>
        <v>47-&gt;-2,</v>
      </c>
    </row>
    <row r="31" spans="1:27" ht="15" hidden="1" customHeight="1" x14ac:dyDescent="0.25">
      <c r="A31">
        <v>2016</v>
      </c>
      <c r="B31">
        <v>6</v>
      </c>
      <c r="C31">
        <v>14</v>
      </c>
      <c r="D31" t="s">
        <v>72</v>
      </c>
      <c r="E31" t="s">
        <v>31</v>
      </c>
      <c r="F31">
        <v>2</v>
      </c>
      <c r="G31">
        <v>0</v>
      </c>
      <c r="H31" t="s">
        <v>29</v>
      </c>
      <c r="I31" t="s">
        <v>142</v>
      </c>
      <c r="J31">
        <v>43</v>
      </c>
      <c r="K31">
        <v>1186</v>
      </c>
      <c r="L31">
        <v>1268</v>
      </c>
      <c r="M31">
        <f t="shared" si="0"/>
        <v>1143</v>
      </c>
      <c r="N31">
        <f t="shared" si="1"/>
        <v>1311</v>
      </c>
      <c r="O31">
        <f t="shared" si="2"/>
        <v>0.7245382428425361</v>
      </c>
      <c r="P31">
        <f t="shared" si="3"/>
        <v>1</v>
      </c>
      <c r="Q31">
        <f t="shared" si="4"/>
        <v>156.10152365150145</v>
      </c>
      <c r="R31">
        <f t="shared" si="5"/>
        <v>160</v>
      </c>
      <c r="S31">
        <f>INDEX(Weights!$B$1:$B$36,MATCH(Matches!H1462,Weights!$A$1:$A$36,0))</f>
        <v>40</v>
      </c>
      <c r="T31">
        <f t="shared" si="6"/>
        <v>1143</v>
      </c>
      <c r="U31">
        <f t="shared" si="7"/>
        <v>1311</v>
      </c>
      <c r="V31">
        <f t="shared" si="8"/>
        <v>168</v>
      </c>
      <c r="W31">
        <f t="shared" si="9"/>
        <v>-2</v>
      </c>
      <c r="X31">
        <f t="shared" si="10"/>
        <v>0</v>
      </c>
      <c r="Y31">
        <f t="shared" si="11"/>
        <v>-2</v>
      </c>
      <c r="AA31" t="str">
        <f t="shared" si="12"/>
        <v>168-&gt;-2,</v>
      </c>
    </row>
    <row r="32" spans="1:27" ht="15" hidden="1" customHeight="1" x14ac:dyDescent="0.25">
      <c r="A32">
        <v>2016</v>
      </c>
      <c r="B32">
        <v>9</v>
      </c>
      <c r="C32">
        <v>1</v>
      </c>
      <c r="D32" t="s">
        <v>137</v>
      </c>
      <c r="E32" t="s">
        <v>128</v>
      </c>
      <c r="F32">
        <v>2</v>
      </c>
      <c r="G32">
        <v>0</v>
      </c>
      <c r="H32" t="s">
        <v>76</v>
      </c>
      <c r="J32">
        <v>43</v>
      </c>
      <c r="K32">
        <v>1617</v>
      </c>
      <c r="L32">
        <v>1797</v>
      </c>
      <c r="M32">
        <f t="shared" si="0"/>
        <v>1574</v>
      </c>
      <c r="N32">
        <f t="shared" si="1"/>
        <v>1840</v>
      </c>
      <c r="O32">
        <f t="shared" si="2"/>
        <v>0.72223453364917056</v>
      </c>
      <c r="P32">
        <f t="shared" si="3"/>
        <v>1</v>
      </c>
      <c r="Q32">
        <f t="shared" si="4"/>
        <v>154.80686121610668</v>
      </c>
      <c r="R32">
        <f t="shared" si="5"/>
        <v>150</v>
      </c>
      <c r="S32">
        <f>INDEX(Weights!$B$1:$B$36,MATCH(Matches!H1570,Weights!$A$1:$A$36,0))</f>
        <v>40</v>
      </c>
      <c r="T32">
        <f t="shared" si="6"/>
        <v>1674</v>
      </c>
      <c r="U32">
        <f t="shared" si="7"/>
        <v>1840</v>
      </c>
      <c r="V32">
        <f t="shared" si="8"/>
        <v>166</v>
      </c>
      <c r="W32">
        <f t="shared" si="9"/>
        <v>-2</v>
      </c>
      <c r="X32">
        <f t="shared" si="10"/>
        <v>0</v>
      </c>
      <c r="Y32">
        <f t="shared" si="11"/>
        <v>-2</v>
      </c>
      <c r="AA32" t="str">
        <f t="shared" si="12"/>
        <v>166-&gt;-2,</v>
      </c>
    </row>
    <row r="33" spans="1:27" ht="15" hidden="1" customHeight="1" x14ac:dyDescent="0.25">
      <c r="A33">
        <v>2016</v>
      </c>
      <c r="B33">
        <v>10</v>
      </c>
      <c r="C33">
        <v>6</v>
      </c>
      <c r="D33" t="s">
        <v>138</v>
      </c>
      <c r="E33" t="s">
        <v>102</v>
      </c>
      <c r="F33">
        <v>3</v>
      </c>
      <c r="G33">
        <v>0</v>
      </c>
      <c r="H33" t="s">
        <v>76</v>
      </c>
      <c r="J33">
        <v>43</v>
      </c>
      <c r="K33">
        <v>1854</v>
      </c>
      <c r="L33">
        <v>1949</v>
      </c>
      <c r="M33">
        <f t="shared" si="0"/>
        <v>1811</v>
      </c>
      <c r="N33">
        <f t="shared" si="1"/>
        <v>1992</v>
      </c>
      <c r="O33">
        <f t="shared" si="2"/>
        <v>0.61450136100855779</v>
      </c>
      <c r="P33">
        <f t="shared" si="3"/>
        <v>1</v>
      </c>
      <c r="Q33">
        <f t="shared" si="4"/>
        <v>111.54384387062537</v>
      </c>
      <c r="R33">
        <f t="shared" si="5"/>
        <v>110</v>
      </c>
      <c r="S33">
        <f>INDEX(Weights!$B$1:$B$36,MATCH(Matches!H1685,Weights!$A$1:$A$36,0))</f>
        <v>40</v>
      </c>
      <c r="T33">
        <f t="shared" si="6"/>
        <v>1911</v>
      </c>
      <c r="U33">
        <f t="shared" si="7"/>
        <v>1992</v>
      </c>
      <c r="V33">
        <f t="shared" si="8"/>
        <v>81</v>
      </c>
      <c r="W33">
        <f t="shared" si="9"/>
        <v>-3</v>
      </c>
      <c r="X33">
        <f t="shared" si="10"/>
        <v>0</v>
      </c>
      <c r="Y33">
        <f t="shared" si="11"/>
        <v>-3</v>
      </c>
      <c r="AA33" t="str">
        <f t="shared" si="12"/>
        <v>81-&gt;-3,</v>
      </c>
    </row>
    <row r="34" spans="1:27" ht="15" hidden="1" customHeight="1" x14ac:dyDescent="0.25">
      <c r="A34">
        <v>2015</v>
      </c>
      <c r="B34">
        <v>11</v>
      </c>
      <c r="C34">
        <v>22</v>
      </c>
      <c r="D34" t="s">
        <v>88</v>
      </c>
      <c r="E34" t="s">
        <v>134</v>
      </c>
      <c r="F34">
        <v>2</v>
      </c>
      <c r="G34">
        <v>0</v>
      </c>
      <c r="H34" t="s">
        <v>234</v>
      </c>
      <c r="I34" t="s">
        <v>267</v>
      </c>
      <c r="J34">
        <v>42</v>
      </c>
      <c r="K34">
        <v>1431</v>
      </c>
      <c r="L34">
        <v>1489</v>
      </c>
      <c r="M34">
        <f t="shared" si="0"/>
        <v>1389</v>
      </c>
      <c r="N34">
        <f t="shared" si="1"/>
        <v>1531</v>
      </c>
      <c r="O34">
        <f t="shared" si="2"/>
        <v>0.69368791642196537</v>
      </c>
      <c r="P34">
        <f t="shared" si="3"/>
        <v>1</v>
      </c>
      <c r="Q34">
        <f t="shared" si="4"/>
        <v>137.11506091890845</v>
      </c>
      <c r="R34">
        <f t="shared" si="5"/>
        <v>140</v>
      </c>
      <c r="S34">
        <f>INDEX(Weights!$B$1:$B$36,MATCH(Matches!H996,Weights!$A$1:$A$36,0))</f>
        <v>40</v>
      </c>
      <c r="T34">
        <f t="shared" si="6"/>
        <v>1389</v>
      </c>
      <c r="U34">
        <f t="shared" si="7"/>
        <v>1531</v>
      </c>
      <c r="V34">
        <f t="shared" si="8"/>
        <v>142</v>
      </c>
      <c r="W34">
        <f t="shared" si="9"/>
        <v>-2</v>
      </c>
      <c r="X34">
        <f t="shared" si="10"/>
        <v>0</v>
      </c>
      <c r="Y34">
        <f t="shared" si="11"/>
        <v>-2</v>
      </c>
      <c r="AA34" t="str">
        <f t="shared" si="12"/>
        <v>142-&gt;-2,</v>
      </c>
    </row>
    <row r="35" spans="1:27" ht="15" hidden="1" customHeight="1" x14ac:dyDescent="0.25">
      <c r="A35">
        <v>2016</v>
      </c>
      <c r="B35">
        <v>6</v>
      </c>
      <c r="C35">
        <v>9</v>
      </c>
      <c r="D35" t="s">
        <v>124</v>
      </c>
      <c r="E35" t="s">
        <v>46</v>
      </c>
      <c r="F35">
        <v>1</v>
      </c>
      <c r="G35">
        <v>0</v>
      </c>
      <c r="H35" t="s">
        <v>164</v>
      </c>
      <c r="I35" t="s">
        <v>125</v>
      </c>
      <c r="J35">
        <v>42</v>
      </c>
      <c r="K35">
        <v>1676</v>
      </c>
      <c r="L35">
        <v>1883</v>
      </c>
      <c r="M35">
        <f t="shared" si="0"/>
        <v>1634</v>
      </c>
      <c r="N35">
        <f t="shared" si="1"/>
        <v>1925</v>
      </c>
      <c r="O35">
        <f t="shared" si="2"/>
        <v>0.84225867247042552</v>
      </c>
      <c r="P35">
        <f t="shared" si="3"/>
        <v>1</v>
      </c>
      <c r="Q35">
        <f t="shared" si="4"/>
        <v>266.25869490115417</v>
      </c>
      <c r="R35">
        <f t="shared" si="5"/>
        <v>270</v>
      </c>
      <c r="S35">
        <f>INDEX(Weights!$B$1:$B$36,MATCH(Matches!H1431,Weights!$A$1:$A$36,0))</f>
        <v>20</v>
      </c>
      <c r="T35">
        <f t="shared" si="6"/>
        <v>1634</v>
      </c>
      <c r="U35">
        <f t="shared" si="7"/>
        <v>1925</v>
      </c>
      <c r="V35">
        <f t="shared" si="8"/>
        <v>291</v>
      </c>
      <c r="W35">
        <f t="shared" si="9"/>
        <v>-1</v>
      </c>
      <c r="X35">
        <f t="shared" si="10"/>
        <v>0</v>
      </c>
      <c r="Y35">
        <f t="shared" si="11"/>
        <v>-1</v>
      </c>
      <c r="AA35" t="str">
        <f t="shared" si="12"/>
        <v>291-&gt;-1,</v>
      </c>
    </row>
    <row r="36" spans="1:27" ht="15" hidden="1" customHeight="1" x14ac:dyDescent="0.25">
      <c r="A36">
        <v>2016</v>
      </c>
      <c r="B36">
        <v>11</v>
      </c>
      <c r="C36">
        <v>2</v>
      </c>
      <c r="D36" t="s">
        <v>116</v>
      </c>
      <c r="E36" t="s">
        <v>75</v>
      </c>
      <c r="F36">
        <v>4</v>
      </c>
      <c r="G36">
        <v>0</v>
      </c>
      <c r="H36" t="s">
        <v>238</v>
      </c>
      <c r="I36" t="s">
        <v>74</v>
      </c>
      <c r="J36">
        <v>42</v>
      </c>
      <c r="K36">
        <v>646</v>
      </c>
      <c r="L36">
        <v>600</v>
      </c>
      <c r="M36">
        <f t="shared" si="0"/>
        <v>604</v>
      </c>
      <c r="N36">
        <f t="shared" si="1"/>
        <v>642</v>
      </c>
      <c r="O36">
        <f t="shared" si="2"/>
        <v>0.55446937402167606</v>
      </c>
      <c r="P36">
        <f t="shared" si="3"/>
        <v>1</v>
      </c>
      <c r="Q36">
        <f t="shared" si="4"/>
        <v>94.269613694398174</v>
      </c>
      <c r="R36">
        <f t="shared" si="5"/>
        <v>90</v>
      </c>
      <c r="S36">
        <f>INDEX(Weights!$B$1:$B$36,MATCH(Matches!H1808,Weights!$A$1:$A$36,0))</f>
        <v>40</v>
      </c>
      <c r="T36">
        <f t="shared" si="6"/>
        <v>604</v>
      </c>
      <c r="U36">
        <f t="shared" si="7"/>
        <v>642</v>
      </c>
      <c r="V36">
        <f t="shared" si="8"/>
        <v>38</v>
      </c>
      <c r="W36">
        <f t="shared" si="9"/>
        <v>-4</v>
      </c>
      <c r="X36">
        <f t="shared" si="10"/>
        <v>0</v>
      </c>
      <c r="Y36">
        <f t="shared" si="11"/>
        <v>-3</v>
      </c>
      <c r="AA36" t="str">
        <f t="shared" si="12"/>
        <v>38-&gt;-3,</v>
      </c>
    </row>
    <row r="37" spans="1:27" ht="15" hidden="1" customHeight="1" x14ac:dyDescent="0.25">
      <c r="A37">
        <v>2017</v>
      </c>
      <c r="B37">
        <v>12</v>
      </c>
      <c r="C37">
        <v>28</v>
      </c>
      <c r="D37" t="s">
        <v>194</v>
      </c>
      <c r="E37" t="s">
        <v>158</v>
      </c>
      <c r="F37">
        <v>2</v>
      </c>
      <c r="G37">
        <v>0</v>
      </c>
      <c r="H37" t="s">
        <v>231</v>
      </c>
      <c r="I37" t="s">
        <v>155</v>
      </c>
      <c r="J37">
        <v>42</v>
      </c>
      <c r="K37">
        <v>1513</v>
      </c>
      <c r="L37">
        <v>1574</v>
      </c>
      <c r="M37">
        <f t="shared" si="0"/>
        <v>1471</v>
      </c>
      <c r="N37">
        <f t="shared" si="1"/>
        <v>1616</v>
      </c>
      <c r="O37">
        <f t="shared" si="2"/>
        <v>0.69734507858985317</v>
      </c>
      <c r="P37">
        <f t="shared" si="3"/>
        <v>1</v>
      </c>
      <c r="Q37">
        <f t="shared" si="4"/>
        <v>138.7719049943455</v>
      </c>
      <c r="R37">
        <f t="shared" si="5"/>
        <v>140</v>
      </c>
      <c r="S37">
        <f>INDEX(Weights!$B$1:$B$36,MATCH(Matches!H2839,Weights!$A$1:$A$36,0))</f>
        <v>40</v>
      </c>
      <c r="T37">
        <f t="shared" si="6"/>
        <v>1471</v>
      </c>
      <c r="U37">
        <f t="shared" si="7"/>
        <v>1616</v>
      </c>
      <c r="V37">
        <f t="shared" si="8"/>
        <v>145</v>
      </c>
      <c r="W37">
        <f t="shared" si="9"/>
        <v>-2</v>
      </c>
      <c r="X37">
        <f t="shared" si="10"/>
        <v>0</v>
      </c>
      <c r="Y37">
        <f t="shared" si="11"/>
        <v>-2</v>
      </c>
      <c r="AA37" t="str">
        <f t="shared" si="12"/>
        <v>145-&gt;-2,</v>
      </c>
    </row>
    <row r="38" spans="1:27" ht="15" hidden="1" customHeight="1" x14ac:dyDescent="0.25">
      <c r="A38">
        <v>2015</v>
      </c>
      <c r="B38">
        <v>2</v>
      </c>
      <c r="C38">
        <v>1</v>
      </c>
      <c r="D38" t="s">
        <v>86</v>
      </c>
      <c r="E38" t="s">
        <v>147</v>
      </c>
      <c r="F38">
        <v>3</v>
      </c>
      <c r="G38">
        <v>1</v>
      </c>
      <c r="H38" t="s">
        <v>44</v>
      </c>
      <c r="I38" t="s">
        <v>159</v>
      </c>
      <c r="J38">
        <v>41</v>
      </c>
      <c r="K38">
        <v>1726</v>
      </c>
      <c r="L38">
        <v>1678</v>
      </c>
      <c r="M38">
        <f t="shared" si="0"/>
        <v>1685</v>
      </c>
      <c r="N38">
        <f t="shared" si="1"/>
        <v>1719</v>
      </c>
      <c r="O38">
        <f t="shared" si="2"/>
        <v>0.54877433585974189</v>
      </c>
      <c r="P38">
        <f t="shared" si="3"/>
        <v>1</v>
      </c>
      <c r="Q38">
        <f t="shared" si="4"/>
        <v>90.863626026501095</v>
      </c>
      <c r="R38">
        <f t="shared" si="5"/>
        <v>90</v>
      </c>
      <c r="S38">
        <f>INDEX(Weights!$B$1:$B$36,MATCH(Matches!H103,Weights!$A$1:$A$36,0))</f>
        <v>40</v>
      </c>
      <c r="T38">
        <f t="shared" si="6"/>
        <v>1685</v>
      </c>
      <c r="U38">
        <f t="shared" si="7"/>
        <v>1719</v>
      </c>
      <c r="V38">
        <f t="shared" si="8"/>
        <v>34</v>
      </c>
      <c r="W38">
        <f t="shared" si="9"/>
        <v>-2</v>
      </c>
      <c r="X38">
        <f t="shared" si="10"/>
        <v>0</v>
      </c>
      <c r="Y38">
        <f t="shared" si="11"/>
        <v>-2</v>
      </c>
      <c r="AA38" t="str">
        <f t="shared" si="12"/>
        <v>34-&gt;-2,</v>
      </c>
    </row>
    <row r="39" spans="1:27" ht="15" hidden="1" customHeight="1" x14ac:dyDescent="0.25">
      <c r="A39">
        <v>2015</v>
      </c>
      <c r="B39">
        <v>10</v>
      </c>
      <c r="C39">
        <v>8</v>
      </c>
      <c r="D39" t="s">
        <v>91</v>
      </c>
      <c r="E39" t="s">
        <v>93</v>
      </c>
      <c r="F39">
        <v>2</v>
      </c>
      <c r="G39">
        <v>0</v>
      </c>
      <c r="H39" t="s">
        <v>108</v>
      </c>
      <c r="J39">
        <v>41</v>
      </c>
      <c r="K39">
        <v>1546</v>
      </c>
      <c r="L39">
        <v>1698</v>
      </c>
      <c r="M39">
        <f t="shared" si="0"/>
        <v>1505</v>
      </c>
      <c r="N39">
        <f t="shared" si="1"/>
        <v>1739</v>
      </c>
      <c r="O39">
        <f t="shared" si="2"/>
        <v>0.68381631419365863</v>
      </c>
      <c r="P39">
        <f t="shared" si="3"/>
        <v>1</v>
      </c>
      <c r="Q39">
        <f t="shared" si="4"/>
        <v>129.67145947280784</v>
      </c>
      <c r="R39">
        <f t="shared" si="5"/>
        <v>130</v>
      </c>
      <c r="S39">
        <f>INDEX(Weights!$B$1:$B$36,MATCH(Matches!H728,Weights!$A$1:$A$36,0))</f>
        <v>40</v>
      </c>
      <c r="T39">
        <f t="shared" si="6"/>
        <v>1605</v>
      </c>
      <c r="U39">
        <f t="shared" si="7"/>
        <v>1739</v>
      </c>
      <c r="V39">
        <f t="shared" si="8"/>
        <v>134</v>
      </c>
      <c r="W39">
        <f t="shared" si="9"/>
        <v>-2</v>
      </c>
      <c r="X39">
        <f t="shared" si="10"/>
        <v>0</v>
      </c>
      <c r="Y39">
        <f t="shared" si="11"/>
        <v>-2</v>
      </c>
      <c r="AA39" t="str">
        <f t="shared" si="12"/>
        <v>134-&gt;-2,</v>
      </c>
    </row>
    <row r="40" spans="1:27" ht="15" hidden="1" customHeight="1" x14ac:dyDescent="0.25">
      <c r="A40">
        <v>2016</v>
      </c>
      <c r="B40">
        <v>6</v>
      </c>
      <c r="C40">
        <v>5</v>
      </c>
      <c r="D40" t="s">
        <v>123</v>
      </c>
      <c r="E40" t="s">
        <v>46</v>
      </c>
      <c r="F40">
        <v>3</v>
      </c>
      <c r="G40">
        <v>1</v>
      </c>
      <c r="H40" t="s">
        <v>164</v>
      </c>
      <c r="I40" t="s">
        <v>125</v>
      </c>
      <c r="J40">
        <v>41</v>
      </c>
      <c r="K40">
        <v>1979</v>
      </c>
      <c r="L40">
        <v>1925</v>
      </c>
      <c r="M40">
        <f t="shared" si="0"/>
        <v>1938</v>
      </c>
      <c r="N40">
        <f t="shared" si="1"/>
        <v>1966</v>
      </c>
      <c r="O40">
        <f t="shared" si="2"/>
        <v>0.5402082283237456</v>
      </c>
      <c r="P40">
        <f t="shared" si="3"/>
        <v>1</v>
      </c>
      <c r="Q40">
        <f t="shared" si="4"/>
        <v>89.170799752520693</v>
      </c>
      <c r="R40">
        <f t="shared" si="5"/>
        <v>90</v>
      </c>
      <c r="S40">
        <f>INDEX(Weights!$B$1:$B$36,MATCH(Matches!H1387,Weights!$A$1:$A$36,0))</f>
        <v>40</v>
      </c>
      <c r="T40">
        <f t="shared" si="6"/>
        <v>1938</v>
      </c>
      <c r="U40">
        <f t="shared" si="7"/>
        <v>1966</v>
      </c>
      <c r="V40">
        <f t="shared" si="8"/>
        <v>28</v>
      </c>
      <c r="W40">
        <f t="shared" si="9"/>
        <v>-2</v>
      </c>
      <c r="X40">
        <f t="shared" si="10"/>
        <v>0</v>
      </c>
      <c r="Y40">
        <f t="shared" si="11"/>
        <v>-2</v>
      </c>
      <c r="AA40" t="str">
        <f t="shared" si="12"/>
        <v>28-&gt;-2,</v>
      </c>
    </row>
    <row r="41" spans="1:27" ht="15" hidden="1" customHeight="1" x14ac:dyDescent="0.25">
      <c r="A41">
        <v>2016</v>
      </c>
      <c r="B41">
        <v>6</v>
      </c>
      <c r="C41">
        <v>7</v>
      </c>
      <c r="D41" t="s">
        <v>125</v>
      </c>
      <c r="E41" t="s">
        <v>129</v>
      </c>
      <c r="F41">
        <v>4</v>
      </c>
      <c r="G41">
        <v>0</v>
      </c>
      <c r="H41" t="s">
        <v>164</v>
      </c>
      <c r="J41">
        <v>41</v>
      </c>
      <c r="K41">
        <v>1770</v>
      </c>
      <c r="L41">
        <v>1747</v>
      </c>
      <c r="M41">
        <f t="shared" si="0"/>
        <v>1729</v>
      </c>
      <c r="N41">
        <f t="shared" si="1"/>
        <v>1788</v>
      </c>
      <c r="O41">
        <f t="shared" si="2"/>
        <v>0.55873136932476097</v>
      </c>
      <c r="P41">
        <f t="shared" si="3"/>
        <v>1</v>
      </c>
      <c r="Q41">
        <f t="shared" si="4"/>
        <v>92.913923967948719</v>
      </c>
      <c r="R41">
        <f t="shared" si="5"/>
        <v>50</v>
      </c>
      <c r="S41">
        <f>INDEX(Weights!$B$1:$B$36,MATCH(Matches!H1422,Weights!$A$1:$A$36,0))</f>
        <v>40</v>
      </c>
      <c r="T41">
        <f t="shared" si="6"/>
        <v>1829</v>
      </c>
      <c r="U41">
        <f t="shared" si="7"/>
        <v>1788</v>
      </c>
      <c r="V41">
        <f t="shared" si="8"/>
        <v>41</v>
      </c>
      <c r="W41">
        <f t="shared" si="9"/>
        <v>4</v>
      </c>
      <c r="X41">
        <f t="shared" si="10"/>
        <v>1</v>
      </c>
      <c r="Y41">
        <f t="shared" si="11"/>
        <v>4</v>
      </c>
      <c r="AA41" t="str">
        <f t="shared" si="12"/>
        <v>41-&gt;4,</v>
      </c>
    </row>
    <row r="42" spans="1:27" ht="15" hidden="1" customHeight="1" x14ac:dyDescent="0.25">
      <c r="A42">
        <v>2016</v>
      </c>
      <c r="B42">
        <v>6</v>
      </c>
      <c r="C42">
        <v>11</v>
      </c>
      <c r="D42" t="s">
        <v>129</v>
      </c>
      <c r="E42" t="s">
        <v>135</v>
      </c>
      <c r="F42">
        <v>3</v>
      </c>
      <c r="G42">
        <v>2</v>
      </c>
      <c r="H42" t="s">
        <v>164</v>
      </c>
      <c r="I42" t="s">
        <v>125</v>
      </c>
      <c r="J42">
        <v>41</v>
      </c>
      <c r="K42">
        <v>1788</v>
      </c>
      <c r="L42">
        <v>1973</v>
      </c>
      <c r="M42">
        <f t="shared" si="0"/>
        <v>1747</v>
      </c>
      <c r="N42">
        <f t="shared" si="1"/>
        <v>2014</v>
      </c>
      <c r="O42">
        <f t="shared" si="2"/>
        <v>0.82302462892173212</v>
      </c>
      <c r="P42">
        <f t="shared" si="3"/>
        <v>1</v>
      </c>
      <c r="Q42">
        <f t="shared" si="4"/>
        <v>231.67065422830856</v>
      </c>
      <c r="R42">
        <f t="shared" si="5"/>
        <v>230</v>
      </c>
      <c r="S42">
        <f>INDEX(Weights!$B$1:$B$36,MATCH(Matches!H1435,Weights!$A$1:$A$36,0))</f>
        <v>20</v>
      </c>
      <c r="T42">
        <f t="shared" si="6"/>
        <v>1747</v>
      </c>
      <c r="U42">
        <f t="shared" si="7"/>
        <v>2014</v>
      </c>
      <c r="V42">
        <f t="shared" si="8"/>
        <v>267</v>
      </c>
      <c r="W42">
        <f t="shared" si="9"/>
        <v>-1</v>
      </c>
      <c r="X42">
        <f t="shared" si="10"/>
        <v>0</v>
      </c>
      <c r="Y42">
        <f t="shared" si="11"/>
        <v>-1</v>
      </c>
      <c r="AA42" t="str">
        <f t="shared" si="12"/>
        <v>267-&gt;-1,</v>
      </c>
    </row>
    <row r="43" spans="1:27" ht="15" hidden="1" customHeight="1" x14ac:dyDescent="0.25">
      <c r="A43">
        <v>2017</v>
      </c>
      <c r="B43">
        <v>9</v>
      </c>
      <c r="C43">
        <v>1</v>
      </c>
      <c r="D43" t="s">
        <v>52</v>
      </c>
      <c r="E43" t="s">
        <v>65</v>
      </c>
      <c r="F43">
        <v>4</v>
      </c>
      <c r="G43">
        <v>0</v>
      </c>
      <c r="H43" t="s">
        <v>76</v>
      </c>
      <c r="J43">
        <v>41</v>
      </c>
      <c r="K43">
        <v>1780</v>
      </c>
      <c r="L43">
        <v>1832</v>
      </c>
      <c r="M43">
        <f t="shared" si="0"/>
        <v>1739</v>
      </c>
      <c r="N43">
        <f t="shared" si="1"/>
        <v>1873</v>
      </c>
      <c r="O43">
        <f t="shared" si="2"/>
        <v>0.54877433585974189</v>
      </c>
      <c r="P43">
        <f t="shared" si="3"/>
        <v>1</v>
      </c>
      <c r="Q43">
        <f t="shared" si="4"/>
        <v>90.863626026501095</v>
      </c>
      <c r="R43">
        <f t="shared" si="5"/>
        <v>90</v>
      </c>
      <c r="S43">
        <f>INDEX(Weights!$B$1:$B$36,MATCH(Matches!H2453,Weights!$A$1:$A$36,0))</f>
        <v>40</v>
      </c>
      <c r="T43">
        <f t="shared" si="6"/>
        <v>1839</v>
      </c>
      <c r="U43">
        <f t="shared" si="7"/>
        <v>1873</v>
      </c>
      <c r="V43">
        <f t="shared" si="8"/>
        <v>34</v>
      </c>
      <c r="W43">
        <f t="shared" si="9"/>
        <v>-4</v>
      </c>
      <c r="X43">
        <f t="shared" si="10"/>
        <v>0</v>
      </c>
      <c r="Y43">
        <f t="shared" si="11"/>
        <v>-3</v>
      </c>
      <c r="AA43" t="str">
        <f t="shared" si="12"/>
        <v>34-&gt;-3,</v>
      </c>
    </row>
    <row r="44" spans="1:27" hidden="1" x14ac:dyDescent="0.25">
      <c r="A44">
        <v>2015</v>
      </c>
      <c r="B44">
        <v>1</v>
      </c>
      <c r="C44">
        <v>17</v>
      </c>
      <c r="D44" t="s">
        <v>189</v>
      </c>
      <c r="E44" t="s">
        <v>199</v>
      </c>
      <c r="F44">
        <v>2</v>
      </c>
      <c r="G44">
        <v>0</v>
      </c>
      <c r="H44" t="s">
        <v>44</v>
      </c>
      <c r="I44" t="s">
        <v>159</v>
      </c>
      <c r="J44">
        <v>40</v>
      </c>
      <c r="K44">
        <v>1562</v>
      </c>
      <c r="L44">
        <v>1506</v>
      </c>
      <c r="M44">
        <f t="shared" si="0"/>
        <v>1522</v>
      </c>
      <c r="N44">
        <f t="shared" si="1"/>
        <v>1546</v>
      </c>
      <c r="O44">
        <f t="shared" si="2"/>
        <v>0.53448394472683147</v>
      </c>
      <c r="P44">
        <f t="shared" si="3"/>
        <v>1</v>
      </c>
      <c r="Q44">
        <f t="shared" si="4"/>
        <v>85.926144859875308</v>
      </c>
      <c r="R44">
        <f t="shared" si="5"/>
        <v>90</v>
      </c>
      <c r="S44">
        <f>INDEX(Weights!$B$1:$B$36,MATCH(Matches!H54,Weights!$A$1:$A$36,0))</f>
        <v>50</v>
      </c>
      <c r="T44">
        <f t="shared" si="6"/>
        <v>1522</v>
      </c>
      <c r="U44">
        <f t="shared" si="7"/>
        <v>1546</v>
      </c>
      <c r="V44">
        <f t="shared" si="8"/>
        <v>24</v>
      </c>
      <c r="W44">
        <f t="shared" si="9"/>
        <v>-2</v>
      </c>
      <c r="X44">
        <f t="shared" si="10"/>
        <v>0</v>
      </c>
      <c r="Y44">
        <f t="shared" si="11"/>
        <v>-2</v>
      </c>
      <c r="AA44" t="str">
        <f t="shared" si="12"/>
        <v>24-&gt;-2,</v>
      </c>
    </row>
    <row r="45" spans="1:27" ht="15" hidden="1" customHeight="1" x14ac:dyDescent="0.25">
      <c r="A45">
        <v>2015</v>
      </c>
      <c r="B45">
        <v>7</v>
      </c>
      <c r="C45">
        <v>9</v>
      </c>
      <c r="D45" t="s">
        <v>133</v>
      </c>
      <c r="E45" t="s">
        <v>146</v>
      </c>
      <c r="F45">
        <v>3</v>
      </c>
      <c r="G45">
        <v>1</v>
      </c>
      <c r="H45" t="s">
        <v>219</v>
      </c>
      <c r="I45" t="s">
        <v>125</v>
      </c>
      <c r="J45">
        <v>40</v>
      </c>
      <c r="K45">
        <v>1537</v>
      </c>
      <c r="L45">
        <v>1476</v>
      </c>
      <c r="M45">
        <f t="shared" si="0"/>
        <v>1497</v>
      </c>
      <c r="N45">
        <f t="shared" si="1"/>
        <v>1516</v>
      </c>
      <c r="O45">
        <f t="shared" si="2"/>
        <v>0.52731597300649302</v>
      </c>
      <c r="P45">
        <f t="shared" si="3"/>
        <v>1</v>
      </c>
      <c r="Q45">
        <f t="shared" si="4"/>
        <v>84.623126054034103</v>
      </c>
      <c r="R45">
        <f t="shared" si="5"/>
        <v>80</v>
      </c>
      <c r="S45">
        <f>INDEX(Weights!$B$1:$B$36,MATCH(Matches!H505,Weights!$A$1:$A$36,0))</f>
        <v>40</v>
      </c>
      <c r="T45">
        <f t="shared" si="6"/>
        <v>1497</v>
      </c>
      <c r="U45">
        <f t="shared" si="7"/>
        <v>1516</v>
      </c>
      <c r="V45">
        <f t="shared" si="8"/>
        <v>19</v>
      </c>
      <c r="W45">
        <f t="shared" si="9"/>
        <v>-2</v>
      </c>
      <c r="X45">
        <f t="shared" si="10"/>
        <v>0</v>
      </c>
      <c r="Y45">
        <f t="shared" si="11"/>
        <v>-2</v>
      </c>
      <c r="AA45" t="str">
        <f t="shared" si="12"/>
        <v>19-&gt;-2,</v>
      </c>
    </row>
    <row r="46" spans="1:27" ht="15" hidden="1" customHeight="1" x14ac:dyDescent="0.25">
      <c r="A46">
        <v>2016</v>
      </c>
      <c r="B46">
        <v>3</v>
      </c>
      <c r="C46">
        <v>26</v>
      </c>
      <c r="D46" t="s">
        <v>143</v>
      </c>
      <c r="E46" t="s">
        <v>72</v>
      </c>
      <c r="F46">
        <v>2</v>
      </c>
      <c r="G46">
        <v>0</v>
      </c>
      <c r="H46" t="s">
        <v>171</v>
      </c>
      <c r="J46">
        <v>40</v>
      </c>
      <c r="K46">
        <v>995</v>
      </c>
      <c r="L46">
        <v>1137</v>
      </c>
      <c r="M46">
        <f t="shared" si="0"/>
        <v>955</v>
      </c>
      <c r="N46">
        <f t="shared" si="1"/>
        <v>1177</v>
      </c>
      <c r="O46">
        <f t="shared" si="2"/>
        <v>0.66869495630733167</v>
      </c>
      <c r="P46">
        <f t="shared" si="3"/>
        <v>1</v>
      </c>
      <c r="Q46">
        <f t="shared" si="4"/>
        <v>120.73465454726244</v>
      </c>
      <c r="R46">
        <f t="shared" si="5"/>
        <v>120</v>
      </c>
      <c r="S46">
        <f>INDEX(Weights!$B$1:$B$36,MATCH(Matches!H1162,Weights!$A$1:$A$36,0))</f>
        <v>20</v>
      </c>
      <c r="T46">
        <f t="shared" si="6"/>
        <v>1055</v>
      </c>
      <c r="U46">
        <f t="shared" si="7"/>
        <v>1177</v>
      </c>
      <c r="V46">
        <f t="shared" si="8"/>
        <v>122</v>
      </c>
      <c r="W46">
        <f t="shared" si="9"/>
        <v>-2</v>
      </c>
      <c r="X46">
        <f t="shared" si="10"/>
        <v>0</v>
      </c>
      <c r="Y46">
        <f t="shared" si="11"/>
        <v>-2</v>
      </c>
      <c r="AA46" t="str">
        <f t="shared" si="12"/>
        <v>122-&gt;-2,</v>
      </c>
    </row>
    <row r="47" spans="1:27" ht="15" hidden="1" customHeight="1" x14ac:dyDescent="0.25">
      <c r="A47">
        <v>2016</v>
      </c>
      <c r="B47">
        <v>6</v>
      </c>
      <c r="C47">
        <v>12</v>
      </c>
      <c r="D47" t="s">
        <v>73</v>
      </c>
      <c r="E47" t="s">
        <v>31</v>
      </c>
      <c r="F47">
        <v>3</v>
      </c>
      <c r="G47">
        <v>0</v>
      </c>
      <c r="H47" t="s">
        <v>29</v>
      </c>
      <c r="I47" t="s">
        <v>142</v>
      </c>
      <c r="J47">
        <v>40</v>
      </c>
      <c r="K47">
        <v>1341</v>
      </c>
      <c r="L47">
        <v>1311</v>
      </c>
      <c r="M47">
        <f t="shared" si="0"/>
        <v>1301</v>
      </c>
      <c r="N47">
        <f t="shared" si="1"/>
        <v>1351</v>
      </c>
      <c r="O47">
        <f t="shared" si="2"/>
        <v>0.5714631174083814</v>
      </c>
      <c r="P47">
        <f t="shared" si="3"/>
        <v>1</v>
      </c>
      <c r="Q47">
        <f t="shared" si="4"/>
        <v>93.340857286532952</v>
      </c>
      <c r="R47">
        <f t="shared" si="5"/>
        <v>90</v>
      </c>
      <c r="S47">
        <f>INDEX(Weights!$B$1:$B$36,MATCH(Matches!H1448,Weights!$A$1:$A$36,0))</f>
        <v>40</v>
      </c>
      <c r="T47">
        <f t="shared" si="6"/>
        <v>1301</v>
      </c>
      <c r="U47">
        <f t="shared" si="7"/>
        <v>1351</v>
      </c>
      <c r="V47">
        <f t="shared" si="8"/>
        <v>50</v>
      </c>
      <c r="W47">
        <f t="shared" si="9"/>
        <v>-3</v>
      </c>
      <c r="X47">
        <f t="shared" si="10"/>
        <v>0</v>
      </c>
      <c r="Y47">
        <f t="shared" si="11"/>
        <v>-3</v>
      </c>
      <c r="AA47" t="str">
        <f t="shared" si="12"/>
        <v>50-&gt;-3,</v>
      </c>
    </row>
    <row r="48" spans="1:27" ht="15" hidden="1" customHeight="1" x14ac:dyDescent="0.25">
      <c r="A48">
        <v>2016</v>
      </c>
      <c r="B48">
        <v>6</v>
      </c>
      <c r="C48">
        <v>27</v>
      </c>
      <c r="D48" t="s">
        <v>17</v>
      </c>
      <c r="E48" t="s">
        <v>105</v>
      </c>
      <c r="F48">
        <v>2</v>
      </c>
      <c r="G48">
        <v>1</v>
      </c>
      <c r="H48" t="s">
        <v>138</v>
      </c>
      <c r="I48" t="s">
        <v>26</v>
      </c>
      <c r="J48">
        <v>40</v>
      </c>
      <c r="K48">
        <v>1754</v>
      </c>
      <c r="L48">
        <v>1913</v>
      </c>
      <c r="M48">
        <f t="shared" si="0"/>
        <v>1714</v>
      </c>
      <c r="N48">
        <f t="shared" si="1"/>
        <v>1953</v>
      </c>
      <c r="O48">
        <f t="shared" si="2"/>
        <v>0.7983147441549775</v>
      </c>
      <c r="P48">
        <f t="shared" si="3"/>
        <v>1</v>
      </c>
      <c r="Q48">
        <f t="shared" si="4"/>
        <v>198.32882593428894</v>
      </c>
      <c r="R48">
        <f t="shared" si="5"/>
        <v>200</v>
      </c>
      <c r="S48">
        <f>INDEX(Weights!$B$1:$B$36,MATCH(Matches!H1521,Weights!$A$1:$A$36,0))</f>
        <v>20</v>
      </c>
      <c r="T48">
        <f t="shared" si="6"/>
        <v>1714</v>
      </c>
      <c r="U48">
        <f t="shared" si="7"/>
        <v>1953</v>
      </c>
      <c r="V48">
        <f t="shared" si="8"/>
        <v>239</v>
      </c>
      <c r="W48">
        <f t="shared" si="9"/>
        <v>-1</v>
      </c>
      <c r="X48">
        <f t="shared" si="10"/>
        <v>0</v>
      </c>
      <c r="Y48">
        <f t="shared" si="11"/>
        <v>-1</v>
      </c>
      <c r="AA48" t="str">
        <f t="shared" si="12"/>
        <v>239-&gt;-1,</v>
      </c>
    </row>
    <row r="49" spans="1:27" ht="15" hidden="1" customHeight="1" x14ac:dyDescent="0.25">
      <c r="A49">
        <v>2017</v>
      </c>
      <c r="B49">
        <v>12</v>
      </c>
      <c r="C49">
        <v>3</v>
      </c>
      <c r="D49" t="s">
        <v>119</v>
      </c>
      <c r="E49" t="s">
        <v>78</v>
      </c>
      <c r="F49">
        <v>3</v>
      </c>
      <c r="G49">
        <v>0</v>
      </c>
      <c r="H49" t="s">
        <v>81</v>
      </c>
      <c r="J49">
        <v>40</v>
      </c>
      <c r="K49">
        <v>965</v>
      </c>
      <c r="L49">
        <v>1187</v>
      </c>
      <c r="M49">
        <f t="shared" si="0"/>
        <v>925</v>
      </c>
      <c r="N49">
        <f t="shared" si="1"/>
        <v>1227</v>
      </c>
      <c r="O49">
        <f t="shared" si="2"/>
        <v>0.76184210991793599</v>
      </c>
      <c r="P49">
        <f t="shared" si="3"/>
        <v>1</v>
      </c>
      <c r="Q49">
        <f t="shared" si="4"/>
        <v>167.95580438765592</v>
      </c>
      <c r="R49">
        <f t="shared" si="5"/>
        <v>170</v>
      </c>
      <c r="S49">
        <f>INDEX(Weights!$B$1:$B$36,MATCH(Matches!H2785,Weights!$A$1:$A$36,0))</f>
        <v>40</v>
      </c>
      <c r="T49">
        <f t="shared" si="6"/>
        <v>1025</v>
      </c>
      <c r="U49">
        <f t="shared" si="7"/>
        <v>1227</v>
      </c>
      <c r="V49">
        <f t="shared" si="8"/>
        <v>202</v>
      </c>
      <c r="W49">
        <f t="shared" si="9"/>
        <v>-3</v>
      </c>
      <c r="X49">
        <f t="shared" si="10"/>
        <v>0</v>
      </c>
      <c r="Y49">
        <f t="shared" si="11"/>
        <v>-3</v>
      </c>
      <c r="AA49" t="str">
        <f t="shared" si="12"/>
        <v>202-&gt;-3,</v>
      </c>
    </row>
    <row r="50" spans="1:27" ht="15" hidden="1" customHeight="1" x14ac:dyDescent="0.25">
      <c r="A50">
        <v>2016</v>
      </c>
      <c r="B50">
        <v>6</v>
      </c>
      <c r="C50">
        <v>12</v>
      </c>
      <c r="D50" t="s">
        <v>128</v>
      </c>
      <c r="E50" t="s">
        <v>121</v>
      </c>
      <c r="F50">
        <v>1</v>
      </c>
      <c r="G50">
        <v>0</v>
      </c>
      <c r="H50" t="s">
        <v>164</v>
      </c>
      <c r="I50" t="s">
        <v>125</v>
      </c>
      <c r="J50">
        <v>39</v>
      </c>
      <c r="K50">
        <v>1830</v>
      </c>
      <c r="L50">
        <v>1978</v>
      </c>
      <c r="M50">
        <f t="shared" si="0"/>
        <v>1791</v>
      </c>
      <c r="N50">
        <f t="shared" si="1"/>
        <v>2017</v>
      </c>
      <c r="O50">
        <f t="shared" si="2"/>
        <v>0.78599660228215751</v>
      </c>
      <c r="P50">
        <f t="shared" si="3"/>
        <v>1</v>
      </c>
      <c r="Q50">
        <f t="shared" si="4"/>
        <v>182.24009719425302</v>
      </c>
      <c r="R50">
        <f t="shared" si="5"/>
        <v>180</v>
      </c>
      <c r="S50">
        <f>INDEX(Weights!$B$1:$B$36,MATCH(Matches!H1449,Weights!$A$1:$A$36,0))</f>
        <v>40</v>
      </c>
      <c r="T50">
        <f t="shared" si="6"/>
        <v>1791</v>
      </c>
      <c r="U50">
        <f t="shared" si="7"/>
        <v>2017</v>
      </c>
      <c r="V50">
        <f t="shared" si="8"/>
        <v>226</v>
      </c>
      <c r="W50">
        <f t="shared" si="9"/>
        <v>-1</v>
      </c>
      <c r="X50">
        <f t="shared" si="10"/>
        <v>0</v>
      </c>
      <c r="Y50">
        <f t="shared" si="11"/>
        <v>-1</v>
      </c>
      <c r="AA50" t="str">
        <f t="shared" si="12"/>
        <v>226-&gt;-1,</v>
      </c>
    </row>
    <row r="51" spans="1:27" ht="15" hidden="1" customHeight="1" x14ac:dyDescent="0.25">
      <c r="A51">
        <v>2017</v>
      </c>
      <c r="B51">
        <v>2</v>
      </c>
      <c r="C51">
        <v>2</v>
      </c>
      <c r="D51" t="s">
        <v>190</v>
      </c>
      <c r="E51" t="s">
        <v>148</v>
      </c>
      <c r="F51">
        <v>2</v>
      </c>
      <c r="G51">
        <v>0</v>
      </c>
      <c r="H51" t="s">
        <v>44</v>
      </c>
      <c r="I51" t="s">
        <v>189</v>
      </c>
      <c r="J51">
        <v>39</v>
      </c>
      <c r="K51">
        <v>1660</v>
      </c>
      <c r="L51">
        <v>1597</v>
      </c>
      <c r="M51">
        <f t="shared" si="0"/>
        <v>1621</v>
      </c>
      <c r="N51">
        <f t="shared" si="1"/>
        <v>1636</v>
      </c>
      <c r="O51">
        <f t="shared" si="2"/>
        <v>0.5215733330511455</v>
      </c>
      <c r="P51">
        <f t="shared" si="3"/>
        <v>1</v>
      </c>
      <c r="Q51">
        <f t="shared" si="4"/>
        <v>81.51719520301998</v>
      </c>
      <c r="R51">
        <f t="shared" si="5"/>
        <v>80</v>
      </c>
      <c r="S51">
        <f>INDEX(Weights!$B$1:$B$36,MATCH(Matches!H2029,Weights!$A$1:$A$36,0))</f>
        <v>20</v>
      </c>
      <c r="T51">
        <f t="shared" si="6"/>
        <v>1621</v>
      </c>
      <c r="U51">
        <f t="shared" si="7"/>
        <v>1636</v>
      </c>
      <c r="V51">
        <f t="shared" si="8"/>
        <v>15</v>
      </c>
      <c r="W51">
        <f t="shared" si="9"/>
        <v>-2</v>
      </c>
      <c r="X51">
        <f t="shared" si="10"/>
        <v>0</v>
      </c>
      <c r="Y51">
        <f t="shared" si="11"/>
        <v>-2</v>
      </c>
      <c r="AA51" t="str">
        <f t="shared" si="12"/>
        <v>15-&gt;-2,</v>
      </c>
    </row>
    <row r="52" spans="1:27" ht="15" hidden="1" customHeight="1" x14ac:dyDescent="0.25">
      <c r="A52">
        <v>2017</v>
      </c>
      <c r="B52">
        <v>6</v>
      </c>
      <c r="C52">
        <v>9</v>
      </c>
      <c r="D52" t="s">
        <v>20</v>
      </c>
      <c r="E52" t="s">
        <v>4</v>
      </c>
      <c r="F52">
        <v>1</v>
      </c>
      <c r="G52">
        <v>0</v>
      </c>
      <c r="H52" t="s">
        <v>76</v>
      </c>
      <c r="J52">
        <v>39</v>
      </c>
      <c r="K52">
        <v>1023</v>
      </c>
      <c r="L52">
        <v>1619</v>
      </c>
      <c r="M52">
        <f t="shared" si="0"/>
        <v>984</v>
      </c>
      <c r="N52">
        <f t="shared" si="1"/>
        <v>1658</v>
      </c>
      <c r="O52">
        <f t="shared" si="2"/>
        <v>0.96457294304791541</v>
      </c>
      <c r="P52">
        <f t="shared" si="3"/>
        <v>1</v>
      </c>
      <c r="Q52">
        <f t="shared" si="4"/>
        <v>1100.8535101503871</v>
      </c>
      <c r="R52">
        <f t="shared" si="5"/>
        <v>1100</v>
      </c>
      <c r="S52">
        <f>INDEX(Weights!$B$1:$B$36,MATCH(Matches!H2239,Weights!$A$1:$A$36,0))</f>
        <v>20</v>
      </c>
      <c r="T52">
        <f t="shared" si="6"/>
        <v>1084</v>
      </c>
      <c r="U52">
        <f t="shared" si="7"/>
        <v>1658</v>
      </c>
      <c r="V52">
        <f t="shared" si="8"/>
        <v>574</v>
      </c>
      <c r="W52">
        <f t="shared" si="9"/>
        <v>-1</v>
      </c>
      <c r="X52">
        <f t="shared" si="10"/>
        <v>0</v>
      </c>
      <c r="Y52">
        <f t="shared" si="11"/>
        <v>-1</v>
      </c>
      <c r="AA52" t="str">
        <f t="shared" si="12"/>
        <v>574-&gt;-1,</v>
      </c>
    </row>
    <row r="53" spans="1:27" ht="15" hidden="1" customHeight="1" x14ac:dyDescent="0.25">
      <c r="A53">
        <v>2017</v>
      </c>
      <c r="B53">
        <v>12</v>
      </c>
      <c r="C53">
        <v>5</v>
      </c>
      <c r="D53" t="s">
        <v>281</v>
      </c>
      <c r="E53" t="s">
        <v>203</v>
      </c>
      <c r="F53">
        <v>2</v>
      </c>
      <c r="G53">
        <v>1</v>
      </c>
      <c r="H53" t="s">
        <v>240</v>
      </c>
      <c r="I53" t="s">
        <v>82</v>
      </c>
      <c r="J53">
        <v>39</v>
      </c>
      <c r="K53">
        <v>759</v>
      </c>
      <c r="L53">
        <v>1272</v>
      </c>
      <c r="M53">
        <f t="shared" si="0"/>
        <v>720</v>
      </c>
      <c r="N53">
        <f t="shared" si="1"/>
        <v>1311</v>
      </c>
      <c r="O53">
        <f t="shared" si="2"/>
        <v>0.96776914893611321</v>
      </c>
      <c r="P53">
        <f t="shared" si="3"/>
        <v>1</v>
      </c>
      <c r="Q53">
        <f t="shared" si="4"/>
        <v>1210.0207941358935</v>
      </c>
      <c r="R53">
        <f t="shared" si="5"/>
        <v>1210</v>
      </c>
      <c r="S53">
        <f>INDEX(Weights!$B$1:$B$36,MATCH(Matches!H2792,Weights!$A$1:$A$36,0))</f>
        <v>40</v>
      </c>
      <c r="T53">
        <f t="shared" si="6"/>
        <v>720</v>
      </c>
      <c r="U53">
        <f t="shared" si="7"/>
        <v>1311</v>
      </c>
      <c r="V53">
        <f t="shared" si="8"/>
        <v>591</v>
      </c>
      <c r="W53">
        <f t="shared" si="9"/>
        <v>-1</v>
      </c>
      <c r="X53">
        <f t="shared" si="10"/>
        <v>0</v>
      </c>
      <c r="Y53">
        <f t="shared" si="11"/>
        <v>-1</v>
      </c>
      <c r="AA53" t="str">
        <f t="shared" si="12"/>
        <v>591-&gt;-1,</v>
      </c>
    </row>
    <row r="54" spans="1:27" ht="15" hidden="1" customHeight="1" x14ac:dyDescent="0.25">
      <c r="A54">
        <v>2015</v>
      </c>
      <c r="B54">
        <v>1</v>
      </c>
      <c r="C54">
        <v>27</v>
      </c>
      <c r="D54" t="s">
        <v>147</v>
      </c>
      <c r="E54" t="s">
        <v>152</v>
      </c>
      <c r="F54">
        <v>2</v>
      </c>
      <c r="G54">
        <v>0</v>
      </c>
      <c r="H54" t="s">
        <v>44</v>
      </c>
      <c r="I54" t="s">
        <v>159</v>
      </c>
      <c r="J54">
        <v>38</v>
      </c>
      <c r="K54">
        <v>1719</v>
      </c>
      <c r="L54">
        <v>1648</v>
      </c>
      <c r="M54">
        <f t="shared" si="0"/>
        <v>1681</v>
      </c>
      <c r="N54">
        <f t="shared" si="1"/>
        <v>1686</v>
      </c>
      <c r="O54">
        <f t="shared" si="2"/>
        <v>0.50719508170905137</v>
      </c>
      <c r="P54">
        <f t="shared" si="3"/>
        <v>1</v>
      </c>
      <c r="Q54">
        <f t="shared" si="4"/>
        <v>77.109620033388268</v>
      </c>
      <c r="R54">
        <f t="shared" si="5"/>
        <v>80</v>
      </c>
      <c r="S54">
        <f>INDEX(Weights!$B$1:$B$36,MATCH(Matches!H88,Weights!$A$1:$A$36,0))</f>
        <v>40</v>
      </c>
      <c r="T54">
        <f t="shared" si="6"/>
        <v>1681</v>
      </c>
      <c r="U54">
        <f t="shared" si="7"/>
        <v>1686</v>
      </c>
      <c r="V54">
        <f t="shared" si="8"/>
        <v>5</v>
      </c>
      <c r="W54">
        <f t="shared" si="9"/>
        <v>-2</v>
      </c>
      <c r="X54">
        <f t="shared" si="10"/>
        <v>0</v>
      </c>
      <c r="Y54">
        <f t="shared" si="11"/>
        <v>-2</v>
      </c>
      <c r="AA54" t="str">
        <f t="shared" si="12"/>
        <v>5-&gt;-2,</v>
      </c>
    </row>
    <row r="55" spans="1:27" ht="15" hidden="1" customHeight="1" x14ac:dyDescent="0.25">
      <c r="A55">
        <v>2015</v>
      </c>
      <c r="B55">
        <v>5</v>
      </c>
      <c r="C55">
        <v>20</v>
      </c>
      <c r="D55" t="s">
        <v>89</v>
      </c>
      <c r="E55" t="s">
        <v>176</v>
      </c>
      <c r="F55">
        <v>2</v>
      </c>
      <c r="G55">
        <v>0</v>
      </c>
      <c r="H55" t="s">
        <v>29</v>
      </c>
      <c r="I55" t="s">
        <v>30</v>
      </c>
      <c r="J55">
        <v>38</v>
      </c>
      <c r="K55">
        <v>1252</v>
      </c>
      <c r="L55">
        <v>1275</v>
      </c>
      <c r="M55">
        <f t="shared" si="0"/>
        <v>1214</v>
      </c>
      <c r="N55">
        <f t="shared" si="1"/>
        <v>1313</v>
      </c>
      <c r="O55">
        <f t="shared" si="2"/>
        <v>0.63873774911172487</v>
      </c>
      <c r="P55">
        <f t="shared" si="3"/>
        <v>1</v>
      </c>
      <c r="Q55">
        <f t="shared" si="4"/>
        <v>105.18674427390415</v>
      </c>
      <c r="R55">
        <f t="shared" si="5"/>
        <v>110</v>
      </c>
      <c r="S55">
        <f>INDEX(Weights!$B$1:$B$36,MATCH(Matches!H281,Weights!$A$1:$A$36,0))</f>
        <v>40</v>
      </c>
      <c r="T55">
        <f t="shared" si="6"/>
        <v>1214</v>
      </c>
      <c r="U55">
        <f t="shared" si="7"/>
        <v>1313</v>
      </c>
      <c r="V55">
        <f t="shared" si="8"/>
        <v>99</v>
      </c>
      <c r="W55">
        <f t="shared" si="9"/>
        <v>-2</v>
      </c>
      <c r="X55">
        <f t="shared" si="10"/>
        <v>0</v>
      </c>
      <c r="Y55">
        <f t="shared" si="11"/>
        <v>-2</v>
      </c>
      <c r="AA55" t="str">
        <f t="shared" si="12"/>
        <v>99-&gt;-2,</v>
      </c>
    </row>
    <row r="56" spans="1:27" ht="15" hidden="1" customHeight="1" x14ac:dyDescent="0.25">
      <c r="A56">
        <v>2015</v>
      </c>
      <c r="B56">
        <v>5</v>
      </c>
      <c r="C56">
        <v>25</v>
      </c>
      <c r="D56" t="s">
        <v>89</v>
      </c>
      <c r="E56" t="s">
        <v>148</v>
      </c>
      <c r="F56">
        <v>2</v>
      </c>
      <c r="G56">
        <v>1</v>
      </c>
      <c r="H56" t="s">
        <v>29</v>
      </c>
      <c r="I56" t="s">
        <v>30</v>
      </c>
      <c r="J56">
        <v>38</v>
      </c>
      <c r="K56">
        <v>1287</v>
      </c>
      <c r="L56">
        <v>1696</v>
      </c>
      <c r="M56">
        <f t="shared" si="0"/>
        <v>1249</v>
      </c>
      <c r="N56">
        <f t="shared" si="1"/>
        <v>1734</v>
      </c>
      <c r="O56">
        <f t="shared" si="2"/>
        <v>0.94223569496324688</v>
      </c>
      <c r="P56">
        <f t="shared" si="3"/>
        <v>1</v>
      </c>
      <c r="Q56">
        <f t="shared" si="4"/>
        <v>657.84570550657747</v>
      </c>
      <c r="R56">
        <f t="shared" si="5"/>
        <v>660</v>
      </c>
      <c r="S56">
        <f>INDEX(Weights!$B$1:$B$36,MATCH(Matches!H293,Weights!$A$1:$A$36,0))</f>
        <v>40</v>
      </c>
      <c r="T56">
        <f t="shared" si="6"/>
        <v>1249</v>
      </c>
      <c r="U56">
        <f t="shared" si="7"/>
        <v>1734</v>
      </c>
      <c r="V56">
        <f t="shared" si="8"/>
        <v>485</v>
      </c>
      <c r="W56">
        <f t="shared" si="9"/>
        <v>-1</v>
      </c>
      <c r="X56">
        <f t="shared" si="10"/>
        <v>0</v>
      </c>
      <c r="Y56">
        <f t="shared" si="11"/>
        <v>-1</v>
      </c>
      <c r="AA56" t="str">
        <f t="shared" si="12"/>
        <v>485-&gt;-1,</v>
      </c>
    </row>
    <row r="57" spans="1:27" ht="15" hidden="1" customHeight="1" x14ac:dyDescent="0.25">
      <c r="A57">
        <v>2015</v>
      </c>
      <c r="B57">
        <v>9</v>
      </c>
      <c r="C57">
        <v>6</v>
      </c>
      <c r="D57" t="s">
        <v>66</v>
      </c>
      <c r="E57" t="s">
        <v>9</v>
      </c>
      <c r="F57">
        <v>2</v>
      </c>
      <c r="G57">
        <v>0</v>
      </c>
      <c r="H57" t="s">
        <v>2</v>
      </c>
      <c r="J57">
        <v>38</v>
      </c>
      <c r="K57">
        <v>1667</v>
      </c>
      <c r="L57">
        <v>1781</v>
      </c>
      <c r="M57">
        <f t="shared" si="0"/>
        <v>1629</v>
      </c>
      <c r="N57">
        <f t="shared" si="1"/>
        <v>1819</v>
      </c>
      <c r="O57">
        <f t="shared" si="2"/>
        <v>0.62669908166673205</v>
      </c>
      <c r="P57">
        <f t="shared" si="3"/>
        <v>1</v>
      </c>
      <c r="Q57">
        <f t="shared" si="4"/>
        <v>101.7945526886573</v>
      </c>
      <c r="R57">
        <f t="shared" si="5"/>
        <v>100</v>
      </c>
      <c r="S57">
        <f>INDEX(Weights!$B$1:$B$36,MATCH(Matches!H649,Weights!$A$1:$A$36,0))</f>
        <v>20</v>
      </c>
      <c r="T57">
        <f t="shared" si="6"/>
        <v>1729</v>
      </c>
      <c r="U57">
        <f t="shared" si="7"/>
        <v>1819</v>
      </c>
      <c r="V57">
        <f t="shared" si="8"/>
        <v>90</v>
      </c>
      <c r="W57">
        <f t="shared" si="9"/>
        <v>-2</v>
      </c>
      <c r="X57">
        <f t="shared" si="10"/>
        <v>0</v>
      </c>
      <c r="Y57">
        <f t="shared" si="11"/>
        <v>-2</v>
      </c>
      <c r="AA57" t="str">
        <f t="shared" si="12"/>
        <v>90-&gt;-2,</v>
      </c>
    </row>
    <row r="58" spans="1:27" ht="15" hidden="1" customHeight="1" x14ac:dyDescent="0.25">
      <c r="A58">
        <v>2016</v>
      </c>
      <c r="B58">
        <v>6</v>
      </c>
      <c r="C58">
        <v>1</v>
      </c>
      <c r="D58" t="s">
        <v>35</v>
      </c>
      <c r="E58" t="s">
        <v>101</v>
      </c>
      <c r="F58">
        <v>5</v>
      </c>
      <c r="G58">
        <v>2</v>
      </c>
      <c r="H58" t="s">
        <v>230</v>
      </c>
      <c r="J58">
        <v>38</v>
      </c>
      <c r="K58">
        <v>1165</v>
      </c>
      <c r="L58">
        <v>1214</v>
      </c>
      <c r="M58">
        <f t="shared" si="0"/>
        <v>1127</v>
      </c>
      <c r="N58">
        <f t="shared" si="1"/>
        <v>1252</v>
      </c>
      <c r="O58">
        <f t="shared" si="2"/>
        <v>0.53591592694510226</v>
      </c>
      <c r="P58">
        <f t="shared" si="3"/>
        <v>1</v>
      </c>
      <c r="Q58">
        <f t="shared" si="4"/>
        <v>81.881715418199406</v>
      </c>
      <c r="R58">
        <f t="shared" si="5"/>
        <v>80</v>
      </c>
      <c r="S58">
        <f>INDEX(Weights!$B$1:$B$36,MATCH(Matches!H1312,Weights!$A$1:$A$36,0))</f>
        <v>40</v>
      </c>
      <c r="T58">
        <f t="shared" si="6"/>
        <v>1227</v>
      </c>
      <c r="U58">
        <f t="shared" si="7"/>
        <v>1252</v>
      </c>
      <c r="V58">
        <f t="shared" si="8"/>
        <v>25</v>
      </c>
      <c r="W58">
        <f t="shared" si="9"/>
        <v>-3</v>
      </c>
      <c r="X58">
        <f t="shared" si="10"/>
        <v>0</v>
      </c>
      <c r="Y58">
        <f t="shared" si="11"/>
        <v>-3</v>
      </c>
      <c r="AA58" t="str">
        <f t="shared" si="12"/>
        <v>25-&gt;-3,</v>
      </c>
    </row>
    <row r="59" spans="1:27" ht="15" hidden="1" customHeight="1" x14ac:dyDescent="0.25">
      <c r="A59">
        <v>2016</v>
      </c>
      <c r="B59">
        <v>6</v>
      </c>
      <c r="C59">
        <v>22</v>
      </c>
      <c r="D59" t="s">
        <v>53</v>
      </c>
      <c r="E59" t="s">
        <v>16</v>
      </c>
      <c r="F59">
        <v>1</v>
      </c>
      <c r="G59">
        <v>0</v>
      </c>
      <c r="H59" t="s">
        <v>138</v>
      </c>
      <c r="I59" t="s">
        <v>26</v>
      </c>
      <c r="J59">
        <v>38</v>
      </c>
      <c r="K59">
        <v>1768</v>
      </c>
      <c r="L59">
        <v>1895</v>
      </c>
      <c r="M59">
        <f t="shared" si="0"/>
        <v>1730</v>
      </c>
      <c r="N59">
        <f t="shared" si="1"/>
        <v>1933</v>
      </c>
      <c r="O59">
        <f t="shared" si="2"/>
        <v>0.7628849803052542</v>
      </c>
      <c r="P59">
        <f t="shared" si="3"/>
        <v>1</v>
      </c>
      <c r="Q59">
        <f t="shared" si="4"/>
        <v>160.25977624243276</v>
      </c>
      <c r="R59">
        <f t="shared" si="5"/>
        <v>160</v>
      </c>
      <c r="S59">
        <f>INDEX(Weights!$B$1:$B$36,MATCH(Matches!H1506,Weights!$A$1:$A$36,0))</f>
        <v>20</v>
      </c>
      <c r="T59">
        <f t="shared" si="6"/>
        <v>1730</v>
      </c>
      <c r="U59">
        <f t="shared" si="7"/>
        <v>1933</v>
      </c>
      <c r="V59">
        <f t="shared" si="8"/>
        <v>203</v>
      </c>
      <c r="W59">
        <f t="shared" si="9"/>
        <v>-1</v>
      </c>
      <c r="X59">
        <f t="shared" si="10"/>
        <v>0</v>
      </c>
      <c r="Y59">
        <f t="shared" si="11"/>
        <v>-1</v>
      </c>
      <c r="AA59" t="str">
        <f t="shared" si="12"/>
        <v>203-&gt;-1,</v>
      </c>
    </row>
    <row r="60" spans="1:27" ht="15" hidden="1" customHeight="1" x14ac:dyDescent="0.25">
      <c r="A60">
        <v>2017</v>
      </c>
      <c r="B60">
        <v>12</v>
      </c>
      <c r="C60">
        <v>15</v>
      </c>
      <c r="D60" t="s">
        <v>79</v>
      </c>
      <c r="E60" t="s">
        <v>203</v>
      </c>
      <c r="F60">
        <v>4</v>
      </c>
      <c r="G60">
        <v>1</v>
      </c>
      <c r="H60" t="s">
        <v>240</v>
      </c>
      <c r="I60" t="s">
        <v>82</v>
      </c>
      <c r="J60">
        <v>38</v>
      </c>
      <c r="K60">
        <v>1256</v>
      </c>
      <c r="L60">
        <v>1210</v>
      </c>
      <c r="M60">
        <f t="shared" si="0"/>
        <v>1218</v>
      </c>
      <c r="N60">
        <f t="shared" si="1"/>
        <v>1248</v>
      </c>
      <c r="O60">
        <f t="shared" si="2"/>
        <v>0.54306649202221191</v>
      </c>
      <c r="P60">
        <f t="shared" si="3"/>
        <v>1</v>
      </c>
      <c r="Q60">
        <f t="shared" si="4"/>
        <v>83.163084642606705</v>
      </c>
      <c r="R60">
        <f t="shared" si="5"/>
        <v>80</v>
      </c>
      <c r="S60">
        <f>INDEX(Weights!$B$1:$B$36,MATCH(Matches!H2818,Weights!$A$1:$A$36,0))</f>
        <v>40</v>
      </c>
      <c r="T60">
        <f t="shared" si="6"/>
        <v>1218</v>
      </c>
      <c r="U60">
        <f t="shared" si="7"/>
        <v>1248</v>
      </c>
      <c r="V60">
        <f t="shared" si="8"/>
        <v>30</v>
      </c>
      <c r="W60">
        <f t="shared" si="9"/>
        <v>-3</v>
      </c>
      <c r="X60">
        <f t="shared" si="10"/>
        <v>0</v>
      </c>
      <c r="Y60">
        <f t="shared" si="11"/>
        <v>-3</v>
      </c>
      <c r="AA60" t="str">
        <f t="shared" si="12"/>
        <v>30-&gt;-3,</v>
      </c>
    </row>
    <row r="61" spans="1:27" ht="15" hidden="1" customHeight="1" x14ac:dyDescent="0.25">
      <c r="A61">
        <v>2015</v>
      </c>
      <c r="B61">
        <v>1</v>
      </c>
      <c r="C61">
        <v>11</v>
      </c>
      <c r="D61" t="s">
        <v>154</v>
      </c>
      <c r="E61" t="s">
        <v>122</v>
      </c>
      <c r="F61">
        <v>4</v>
      </c>
      <c r="G61">
        <v>1</v>
      </c>
      <c r="H61" t="s">
        <v>218</v>
      </c>
      <c r="I61" t="s">
        <v>93</v>
      </c>
      <c r="J61">
        <v>37</v>
      </c>
      <c r="K61">
        <v>1681</v>
      </c>
      <c r="L61">
        <v>1551</v>
      </c>
      <c r="M61">
        <f t="shared" si="0"/>
        <v>1644</v>
      </c>
      <c r="N61">
        <f t="shared" si="1"/>
        <v>1588</v>
      </c>
      <c r="O61">
        <f t="shared" si="2"/>
        <v>0.57989976035788149</v>
      </c>
      <c r="P61">
        <f t="shared" si="3"/>
        <v>1</v>
      </c>
      <c r="Q61">
        <f t="shared" si="4"/>
        <v>88.074217790306747</v>
      </c>
      <c r="R61">
        <f t="shared" si="5"/>
        <v>50</v>
      </c>
      <c r="S61">
        <f>INDEX(Weights!$B$1:$B$36,MATCH(Matches!H37,Weights!$A$1:$A$36,0))</f>
        <v>40</v>
      </c>
      <c r="T61">
        <f t="shared" si="6"/>
        <v>1644</v>
      </c>
      <c r="U61">
        <f t="shared" si="7"/>
        <v>1588</v>
      </c>
      <c r="V61">
        <f t="shared" si="8"/>
        <v>56</v>
      </c>
      <c r="W61">
        <f t="shared" si="9"/>
        <v>3</v>
      </c>
      <c r="X61">
        <f t="shared" si="10"/>
        <v>0</v>
      </c>
      <c r="Y61">
        <f t="shared" si="11"/>
        <v>3</v>
      </c>
      <c r="AA61" t="str">
        <f t="shared" si="12"/>
        <v>56-&gt;3,</v>
      </c>
    </row>
    <row r="62" spans="1:27" ht="15" hidden="1" customHeight="1" x14ac:dyDescent="0.25">
      <c r="A62">
        <v>2015</v>
      </c>
      <c r="B62">
        <v>1</v>
      </c>
      <c r="C62">
        <v>31</v>
      </c>
      <c r="D62" t="s">
        <v>174</v>
      </c>
      <c r="E62" t="s">
        <v>177</v>
      </c>
      <c r="F62">
        <v>4</v>
      </c>
      <c r="G62">
        <v>2</v>
      </c>
      <c r="H62" t="s">
        <v>44</v>
      </c>
      <c r="I62" t="s">
        <v>159</v>
      </c>
      <c r="J62">
        <v>37</v>
      </c>
      <c r="K62">
        <v>1529</v>
      </c>
      <c r="L62">
        <v>1453</v>
      </c>
      <c r="M62">
        <f t="shared" si="0"/>
        <v>1492</v>
      </c>
      <c r="N62">
        <f t="shared" si="1"/>
        <v>1490</v>
      </c>
      <c r="O62">
        <f t="shared" si="2"/>
        <v>0.50287819957481095</v>
      </c>
      <c r="P62">
        <f t="shared" si="3"/>
        <v>1</v>
      </c>
      <c r="Q62">
        <f t="shared" si="4"/>
        <v>74.428439807616243</v>
      </c>
      <c r="R62">
        <f t="shared" si="5"/>
        <v>50</v>
      </c>
      <c r="S62">
        <f>INDEX(Weights!$B$1:$B$36,MATCH(Matches!H98,Weights!$A$1:$A$36,0))</f>
        <v>50</v>
      </c>
      <c r="T62">
        <f t="shared" si="6"/>
        <v>1492</v>
      </c>
      <c r="U62">
        <f t="shared" si="7"/>
        <v>1490</v>
      </c>
      <c r="V62">
        <f t="shared" si="8"/>
        <v>2</v>
      </c>
      <c r="W62">
        <f t="shared" si="9"/>
        <v>2</v>
      </c>
      <c r="X62">
        <f t="shared" si="10"/>
        <v>0</v>
      </c>
      <c r="Y62">
        <f t="shared" si="11"/>
        <v>2</v>
      </c>
      <c r="AA62" t="str">
        <f t="shared" si="12"/>
        <v>2-&gt;2,</v>
      </c>
    </row>
    <row r="63" spans="1:27" ht="15" hidden="1" customHeight="1" x14ac:dyDescent="0.25">
      <c r="A63">
        <v>2015</v>
      </c>
      <c r="B63">
        <v>6</v>
      </c>
      <c r="C63">
        <v>15</v>
      </c>
      <c r="D63" t="s">
        <v>137</v>
      </c>
      <c r="E63" t="s">
        <v>138</v>
      </c>
      <c r="F63">
        <v>3</v>
      </c>
      <c r="G63">
        <v>2</v>
      </c>
      <c r="H63" t="s">
        <v>164</v>
      </c>
      <c r="I63" t="s">
        <v>102</v>
      </c>
      <c r="J63">
        <v>37</v>
      </c>
      <c r="K63">
        <v>1678</v>
      </c>
      <c r="L63">
        <v>1787</v>
      </c>
      <c r="M63">
        <f t="shared" si="0"/>
        <v>1641</v>
      </c>
      <c r="N63">
        <f t="shared" si="1"/>
        <v>1824</v>
      </c>
      <c r="O63">
        <f t="shared" si="2"/>
        <v>0.74143352296929954</v>
      </c>
      <c r="P63">
        <f t="shared" si="3"/>
        <v>1</v>
      </c>
      <c r="Q63">
        <f t="shared" si="4"/>
        <v>143.09666289650869</v>
      </c>
      <c r="R63">
        <f t="shared" si="5"/>
        <v>140</v>
      </c>
      <c r="S63">
        <f>INDEX(Weights!$B$1:$B$36,MATCH(Matches!H452,Weights!$A$1:$A$36,0))</f>
        <v>40</v>
      </c>
      <c r="T63">
        <f t="shared" si="6"/>
        <v>1641</v>
      </c>
      <c r="U63">
        <f t="shared" si="7"/>
        <v>1824</v>
      </c>
      <c r="V63">
        <f t="shared" si="8"/>
        <v>183</v>
      </c>
      <c r="W63">
        <f t="shared" si="9"/>
        <v>-1</v>
      </c>
      <c r="X63">
        <f t="shared" si="10"/>
        <v>0</v>
      </c>
      <c r="Y63">
        <f t="shared" si="11"/>
        <v>-1</v>
      </c>
      <c r="AA63" t="str">
        <f t="shared" si="12"/>
        <v>183-&gt;-1,</v>
      </c>
    </row>
    <row r="64" spans="1:27" ht="15" hidden="1" customHeight="1" x14ac:dyDescent="0.25">
      <c r="A64">
        <v>2015</v>
      </c>
      <c r="B64">
        <v>8</v>
      </c>
      <c r="C64">
        <v>7</v>
      </c>
      <c r="D64" t="s">
        <v>144</v>
      </c>
      <c r="E64" t="s">
        <v>89</v>
      </c>
      <c r="F64">
        <v>3</v>
      </c>
      <c r="G64">
        <v>1</v>
      </c>
      <c r="H64" t="s">
        <v>242</v>
      </c>
      <c r="I64" t="s">
        <v>273</v>
      </c>
      <c r="J64">
        <v>37</v>
      </c>
      <c r="K64">
        <v>1059</v>
      </c>
      <c r="L64">
        <v>1249</v>
      </c>
      <c r="M64">
        <f t="shared" si="0"/>
        <v>1022</v>
      </c>
      <c r="N64">
        <f t="shared" si="1"/>
        <v>1286</v>
      </c>
      <c r="O64">
        <f t="shared" si="2"/>
        <v>0.820495207286423</v>
      </c>
      <c r="P64">
        <f t="shared" si="3"/>
        <v>1</v>
      </c>
      <c r="Q64">
        <f t="shared" si="4"/>
        <v>206.12263015750372</v>
      </c>
      <c r="R64">
        <f t="shared" si="5"/>
        <v>210</v>
      </c>
      <c r="S64">
        <f>INDEX(Weights!$B$1:$B$36,MATCH(Matches!H538,Weights!$A$1:$A$36,0))</f>
        <v>40</v>
      </c>
      <c r="T64">
        <f t="shared" si="6"/>
        <v>1022</v>
      </c>
      <c r="U64">
        <f t="shared" si="7"/>
        <v>1286</v>
      </c>
      <c r="V64">
        <f t="shared" si="8"/>
        <v>264</v>
      </c>
      <c r="W64">
        <f t="shared" si="9"/>
        <v>-2</v>
      </c>
      <c r="X64">
        <f t="shared" si="10"/>
        <v>0</v>
      </c>
      <c r="Y64">
        <f t="shared" si="11"/>
        <v>-2</v>
      </c>
      <c r="AA64" t="str">
        <f t="shared" si="12"/>
        <v>264-&gt;-2,</v>
      </c>
    </row>
    <row r="65" spans="1:27" ht="15" hidden="1" customHeight="1" x14ac:dyDescent="0.25">
      <c r="A65">
        <v>2016</v>
      </c>
      <c r="B65">
        <v>6</v>
      </c>
      <c r="C65">
        <v>21</v>
      </c>
      <c r="D65" t="s">
        <v>9</v>
      </c>
      <c r="E65" t="s">
        <v>55</v>
      </c>
      <c r="F65">
        <v>2</v>
      </c>
      <c r="G65">
        <v>1</v>
      </c>
      <c r="H65" t="s">
        <v>138</v>
      </c>
      <c r="I65" t="s">
        <v>26</v>
      </c>
      <c r="J65">
        <v>37</v>
      </c>
      <c r="K65">
        <v>1874</v>
      </c>
      <c r="L65">
        <v>1987</v>
      </c>
      <c r="M65">
        <f t="shared" si="0"/>
        <v>1837</v>
      </c>
      <c r="N65">
        <f t="shared" si="1"/>
        <v>2024</v>
      </c>
      <c r="O65">
        <f t="shared" si="2"/>
        <v>0.74582320835049942</v>
      </c>
      <c r="P65">
        <f t="shared" si="3"/>
        <v>1</v>
      </c>
      <c r="Q65">
        <f t="shared" si="4"/>
        <v>145.56797164637081</v>
      </c>
      <c r="R65">
        <f t="shared" si="5"/>
        <v>150</v>
      </c>
      <c r="S65">
        <f>INDEX(Weights!$B$1:$B$36,MATCH(Matches!H1494,Weights!$A$1:$A$36,0))</f>
        <v>40</v>
      </c>
      <c r="T65">
        <f t="shared" si="6"/>
        <v>1837</v>
      </c>
      <c r="U65">
        <f t="shared" si="7"/>
        <v>2024</v>
      </c>
      <c r="V65">
        <f t="shared" si="8"/>
        <v>187</v>
      </c>
      <c r="W65">
        <f t="shared" si="9"/>
        <v>-1</v>
      </c>
      <c r="X65">
        <f t="shared" si="10"/>
        <v>0</v>
      </c>
      <c r="Y65">
        <f t="shared" si="11"/>
        <v>-1</v>
      </c>
      <c r="AA65" t="str">
        <f t="shared" si="12"/>
        <v>187-&gt;-1,</v>
      </c>
    </row>
    <row r="66" spans="1:27" ht="15" hidden="1" customHeight="1" x14ac:dyDescent="0.25">
      <c r="A66">
        <v>2016</v>
      </c>
      <c r="B66">
        <v>11</v>
      </c>
      <c r="C66">
        <v>6</v>
      </c>
      <c r="D66" t="s">
        <v>115</v>
      </c>
      <c r="E66" t="s">
        <v>114</v>
      </c>
      <c r="F66">
        <v>2</v>
      </c>
      <c r="G66">
        <v>0</v>
      </c>
      <c r="H66" t="s">
        <v>238</v>
      </c>
      <c r="I66" t="s">
        <v>74</v>
      </c>
      <c r="J66">
        <v>37</v>
      </c>
      <c r="K66">
        <v>684</v>
      </c>
      <c r="L66">
        <v>687</v>
      </c>
      <c r="M66">
        <f t="shared" ref="M66:M129" si="13">K66-J66</f>
        <v>647</v>
      </c>
      <c r="N66">
        <f t="shared" ref="N66:N129" si="14">L66+J66</f>
        <v>724</v>
      </c>
      <c r="O66">
        <f t="shared" ref="O66:O129" si="15">1/(10^(-V66/400)+1)</f>
        <v>0.60903260340423959</v>
      </c>
      <c r="P66">
        <f t="shared" ref="P66:P129" si="16">IF(F66&gt;G66,1,IF(F66=G66,0.5,0))</f>
        <v>1</v>
      </c>
      <c r="Q66">
        <f t="shared" ref="Q66:Q129" si="17">(M66-K66)/(O66-P66)</f>
        <v>94.637047288769296</v>
      </c>
      <c r="R66">
        <f t="shared" ref="R66:R129" si="18">ROUND((Q66/IF(W66=2,1.5,IF(W66=3,1.75,IF(W66&gt;3,1.75+(W66-3)/8,1))))/10,0)*10</f>
        <v>90</v>
      </c>
      <c r="S66">
        <f>INDEX(Weights!$B$1:$B$36,MATCH(Matches!H1818,Weights!$A$1:$A$36,0))</f>
        <v>20</v>
      </c>
      <c r="T66">
        <f t="shared" ref="T66:T129" si="19">M66+IF(ISBLANK(I66),100,0)</f>
        <v>647</v>
      </c>
      <c r="U66">
        <f t="shared" ref="U66:U129" si="20">N66</f>
        <v>724</v>
      </c>
      <c r="V66">
        <f t="shared" ref="V66:V129" si="21">ABS(T66-U66)</f>
        <v>77</v>
      </c>
      <c r="W66">
        <f t="shared" ref="W66:W129" si="22">IF(U66&gt;T66,G66-F66,F66-G66)</f>
        <v>-2</v>
      </c>
      <c r="X66">
        <f t="shared" ref="X66:X129" si="23">IF(W66=4,1,0)</f>
        <v>0</v>
      </c>
      <c r="Y66">
        <f t="shared" ref="Y66:Y129" si="24">IF(W66&lt;0,MAX(W66,-3),MIN(W66,7))</f>
        <v>-2</v>
      </c>
      <c r="AA66" t="str">
        <f t="shared" si="12"/>
        <v>77-&gt;-2,</v>
      </c>
    </row>
    <row r="67" spans="1:27" ht="15" hidden="1" customHeight="1" x14ac:dyDescent="0.25">
      <c r="A67">
        <v>2017</v>
      </c>
      <c r="B67">
        <v>10</v>
      </c>
      <c r="C67">
        <v>10</v>
      </c>
      <c r="D67" t="s">
        <v>225</v>
      </c>
      <c r="E67" t="s">
        <v>99</v>
      </c>
      <c r="F67">
        <v>5</v>
      </c>
      <c r="G67">
        <v>0</v>
      </c>
      <c r="H67" t="s">
        <v>23</v>
      </c>
      <c r="J67">
        <v>37</v>
      </c>
      <c r="K67">
        <v>1440</v>
      </c>
      <c r="L67">
        <v>1438</v>
      </c>
      <c r="M67">
        <f t="shared" si="13"/>
        <v>1403</v>
      </c>
      <c r="N67">
        <f t="shared" si="14"/>
        <v>1475</v>
      </c>
      <c r="O67">
        <f t="shared" si="15"/>
        <v>0.5402082283237456</v>
      </c>
      <c r="P67">
        <f t="shared" si="16"/>
        <v>1</v>
      </c>
      <c r="Q67">
        <f t="shared" si="17"/>
        <v>80.471209532762586</v>
      </c>
      <c r="R67">
        <f t="shared" si="18"/>
        <v>40</v>
      </c>
      <c r="S67">
        <f>INDEX(Weights!$B$1:$B$36,MATCH(Matches!H2649,Weights!$A$1:$A$36,0))</f>
        <v>40</v>
      </c>
      <c r="T67">
        <f t="shared" si="19"/>
        <v>1503</v>
      </c>
      <c r="U67">
        <f t="shared" si="20"/>
        <v>1475</v>
      </c>
      <c r="V67">
        <f t="shared" si="21"/>
        <v>28</v>
      </c>
      <c r="W67">
        <f t="shared" si="22"/>
        <v>5</v>
      </c>
      <c r="X67">
        <f t="shared" si="23"/>
        <v>0</v>
      </c>
      <c r="Y67">
        <f t="shared" si="24"/>
        <v>5</v>
      </c>
      <c r="AA67" t="str">
        <f t="shared" ref="AA67:AA130" si="25">V67&amp;"-&gt;"&amp;Y67&amp;","</f>
        <v>28-&gt;5,</v>
      </c>
    </row>
    <row r="68" spans="1:27" ht="15" hidden="1" customHeight="1" x14ac:dyDescent="0.25">
      <c r="A68">
        <v>2017</v>
      </c>
      <c r="B68">
        <v>10</v>
      </c>
      <c r="C68">
        <v>10</v>
      </c>
      <c r="D68" t="s">
        <v>119</v>
      </c>
      <c r="E68" t="s">
        <v>259</v>
      </c>
      <c r="F68">
        <v>2</v>
      </c>
      <c r="G68">
        <v>1</v>
      </c>
      <c r="H68" t="s">
        <v>23</v>
      </c>
      <c r="J68">
        <v>37</v>
      </c>
      <c r="K68">
        <v>928</v>
      </c>
      <c r="L68">
        <v>1367</v>
      </c>
      <c r="M68">
        <f t="shared" si="13"/>
        <v>891</v>
      </c>
      <c r="N68">
        <f t="shared" si="14"/>
        <v>1404</v>
      </c>
      <c r="O68">
        <f t="shared" si="15"/>
        <v>0.91508911106041868</v>
      </c>
      <c r="P68">
        <f t="shared" si="16"/>
        <v>1</v>
      </c>
      <c r="Q68">
        <f t="shared" si="17"/>
        <v>435.75094386689904</v>
      </c>
      <c r="R68">
        <f t="shared" si="18"/>
        <v>440</v>
      </c>
      <c r="S68">
        <f>INDEX(Weights!$B$1:$B$36,MATCH(Matches!H2665,Weights!$A$1:$A$36,0))</f>
        <v>20</v>
      </c>
      <c r="T68">
        <f t="shared" si="19"/>
        <v>991</v>
      </c>
      <c r="U68">
        <f t="shared" si="20"/>
        <v>1404</v>
      </c>
      <c r="V68">
        <f t="shared" si="21"/>
        <v>413</v>
      </c>
      <c r="W68">
        <f t="shared" si="22"/>
        <v>-1</v>
      </c>
      <c r="X68">
        <f t="shared" si="23"/>
        <v>0</v>
      </c>
      <c r="Y68">
        <f t="shared" si="24"/>
        <v>-1</v>
      </c>
      <c r="AA68" t="str">
        <f t="shared" si="25"/>
        <v>413-&gt;-1,</v>
      </c>
    </row>
    <row r="69" spans="1:27" ht="15" hidden="1" customHeight="1" x14ac:dyDescent="0.25">
      <c r="A69">
        <v>2015</v>
      </c>
      <c r="B69">
        <v>10</v>
      </c>
      <c r="C69">
        <v>13</v>
      </c>
      <c r="D69" t="s">
        <v>46</v>
      </c>
      <c r="E69" t="s">
        <v>135</v>
      </c>
      <c r="F69">
        <v>3</v>
      </c>
      <c r="G69">
        <v>0</v>
      </c>
      <c r="H69" t="s">
        <v>76</v>
      </c>
      <c r="J69">
        <v>36</v>
      </c>
      <c r="K69">
        <v>1929</v>
      </c>
      <c r="L69">
        <v>1970</v>
      </c>
      <c r="M69">
        <f t="shared" si="13"/>
        <v>1893</v>
      </c>
      <c r="N69">
        <f t="shared" si="14"/>
        <v>2006</v>
      </c>
      <c r="O69">
        <f t="shared" si="15"/>
        <v>0.51869977792955857</v>
      </c>
      <c r="P69">
        <f t="shared" si="16"/>
        <v>1</v>
      </c>
      <c r="Q69">
        <f t="shared" si="17"/>
        <v>74.79738913299559</v>
      </c>
      <c r="R69">
        <f t="shared" si="18"/>
        <v>70</v>
      </c>
      <c r="S69">
        <f>INDEX(Weights!$B$1:$B$36,MATCH(Matches!H850,Weights!$A$1:$A$36,0))</f>
        <v>20</v>
      </c>
      <c r="T69">
        <f t="shared" si="19"/>
        <v>1993</v>
      </c>
      <c r="U69">
        <f t="shared" si="20"/>
        <v>2006</v>
      </c>
      <c r="V69">
        <f t="shared" si="21"/>
        <v>13</v>
      </c>
      <c r="W69">
        <f t="shared" si="22"/>
        <v>-3</v>
      </c>
      <c r="X69">
        <f t="shared" si="23"/>
        <v>0</v>
      </c>
      <c r="Y69">
        <f t="shared" si="24"/>
        <v>-3</v>
      </c>
      <c r="AA69" t="str">
        <f t="shared" si="25"/>
        <v>13-&gt;-3,</v>
      </c>
    </row>
    <row r="70" spans="1:27" ht="15" hidden="1" customHeight="1" x14ac:dyDescent="0.25">
      <c r="A70">
        <v>2016</v>
      </c>
      <c r="B70">
        <v>1</v>
      </c>
      <c r="C70">
        <v>19</v>
      </c>
      <c r="D70" t="s">
        <v>120</v>
      </c>
      <c r="E70" t="s">
        <v>262</v>
      </c>
      <c r="F70">
        <v>4</v>
      </c>
      <c r="G70">
        <v>1</v>
      </c>
      <c r="H70" t="s">
        <v>81</v>
      </c>
      <c r="I70" t="s">
        <v>112</v>
      </c>
      <c r="J70">
        <v>36</v>
      </c>
      <c r="K70">
        <v>896</v>
      </c>
      <c r="L70">
        <v>963</v>
      </c>
      <c r="M70">
        <f t="shared" si="13"/>
        <v>860</v>
      </c>
      <c r="N70">
        <f t="shared" si="14"/>
        <v>999</v>
      </c>
      <c r="O70">
        <f t="shared" si="15"/>
        <v>0.69000620728031392</v>
      </c>
      <c r="P70">
        <f t="shared" si="16"/>
        <v>1</v>
      </c>
      <c r="Q70">
        <f t="shared" si="17"/>
        <v>116.13135761254819</v>
      </c>
      <c r="R70">
        <f t="shared" si="18"/>
        <v>120</v>
      </c>
      <c r="S70">
        <f>INDEX(Weights!$B$1:$B$36,MATCH(Matches!H1047,Weights!$A$1:$A$36,0))</f>
        <v>20</v>
      </c>
      <c r="T70">
        <f t="shared" si="19"/>
        <v>860</v>
      </c>
      <c r="U70">
        <f t="shared" si="20"/>
        <v>999</v>
      </c>
      <c r="V70">
        <f t="shared" si="21"/>
        <v>139</v>
      </c>
      <c r="W70">
        <f t="shared" si="22"/>
        <v>-3</v>
      </c>
      <c r="X70">
        <f t="shared" si="23"/>
        <v>0</v>
      </c>
      <c r="Y70">
        <f t="shared" si="24"/>
        <v>-3</v>
      </c>
      <c r="AA70" t="str">
        <f t="shared" si="25"/>
        <v>139-&gt;-3,</v>
      </c>
    </row>
    <row r="71" spans="1:27" ht="15" hidden="1" customHeight="1" x14ac:dyDescent="0.25">
      <c r="A71">
        <v>2016</v>
      </c>
      <c r="B71">
        <v>6</v>
      </c>
      <c r="C71">
        <v>19</v>
      </c>
      <c r="D71" t="s">
        <v>18</v>
      </c>
      <c r="E71" t="s">
        <v>67</v>
      </c>
      <c r="F71">
        <v>1</v>
      </c>
      <c r="G71">
        <v>0</v>
      </c>
      <c r="H71" t="s">
        <v>138</v>
      </c>
      <c r="I71" t="s">
        <v>26</v>
      </c>
      <c r="J71">
        <v>36</v>
      </c>
      <c r="K71">
        <v>1634</v>
      </c>
      <c r="L71">
        <v>1718</v>
      </c>
      <c r="M71">
        <f t="shared" si="13"/>
        <v>1598</v>
      </c>
      <c r="N71">
        <f t="shared" si="14"/>
        <v>1754</v>
      </c>
      <c r="O71">
        <f t="shared" si="15"/>
        <v>0.71054001236983777</v>
      </c>
      <c r="P71">
        <f t="shared" si="16"/>
        <v>1</v>
      </c>
      <c r="Q71">
        <f t="shared" si="17"/>
        <v>124.36952096466109</v>
      </c>
      <c r="R71">
        <f t="shared" si="18"/>
        <v>120</v>
      </c>
      <c r="S71">
        <f>INDEX(Weights!$B$1:$B$36,MATCH(Matches!H1487,Weights!$A$1:$A$36,0))</f>
        <v>40</v>
      </c>
      <c r="T71">
        <f t="shared" si="19"/>
        <v>1598</v>
      </c>
      <c r="U71">
        <f t="shared" si="20"/>
        <v>1754</v>
      </c>
      <c r="V71">
        <f t="shared" si="21"/>
        <v>156</v>
      </c>
      <c r="W71">
        <f t="shared" si="22"/>
        <v>-1</v>
      </c>
      <c r="X71">
        <f t="shared" si="23"/>
        <v>0</v>
      </c>
      <c r="Y71">
        <f t="shared" si="24"/>
        <v>-1</v>
      </c>
      <c r="AA71" t="str">
        <f t="shared" si="25"/>
        <v>156-&gt;-1,</v>
      </c>
    </row>
    <row r="72" spans="1:27" ht="15" hidden="1" customHeight="1" x14ac:dyDescent="0.25">
      <c r="A72">
        <v>2017</v>
      </c>
      <c r="B72">
        <v>6</v>
      </c>
      <c r="C72">
        <v>30</v>
      </c>
      <c r="D72" t="s">
        <v>89</v>
      </c>
      <c r="E72" t="s">
        <v>141</v>
      </c>
      <c r="F72">
        <v>4</v>
      </c>
      <c r="G72">
        <v>1</v>
      </c>
      <c r="H72" t="s">
        <v>29</v>
      </c>
      <c r="I72" t="s">
        <v>30</v>
      </c>
      <c r="J72">
        <v>36</v>
      </c>
      <c r="K72">
        <v>1360</v>
      </c>
      <c r="L72">
        <v>1302</v>
      </c>
      <c r="M72">
        <f t="shared" si="13"/>
        <v>1324</v>
      </c>
      <c r="N72">
        <f t="shared" si="14"/>
        <v>1338</v>
      </c>
      <c r="O72">
        <f t="shared" si="15"/>
        <v>0.52013672203581651</v>
      </c>
      <c r="P72">
        <f t="shared" si="16"/>
        <v>1</v>
      </c>
      <c r="Q72">
        <f t="shared" si="17"/>
        <v>75.021368904763335</v>
      </c>
      <c r="R72">
        <f t="shared" si="18"/>
        <v>80</v>
      </c>
      <c r="S72">
        <f>INDEX(Weights!$B$1:$B$36,MATCH(Matches!H2363,Weights!$A$1:$A$36,0))</f>
        <v>40</v>
      </c>
      <c r="T72">
        <f t="shared" si="19"/>
        <v>1324</v>
      </c>
      <c r="U72">
        <f t="shared" si="20"/>
        <v>1338</v>
      </c>
      <c r="V72">
        <f t="shared" si="21"/>
        <v>14</v>
      </c>
      <c r="W72">
        <f t="shared" si="22"/>
        <v>-3</v>
      </c>
      <c r="X72">
        <f t="shared" si="23"/>
        <v>0</v>
      </c>
      <c r="Y72">
        <f t="shared" si="24"/>
        <v>-3</v>
      </c>
      <c r="AA72" t="str">
        <f t="shared" si="25"/>
        <v>14-&gt;-3,</v>
      </c>
    </row>
    <row r="73" spans="1:27" ht="15" hidden="1" customHeight="1" x14ac:dyDescent="0.25">
      <c r="A73">
        <v>2017</v>
      </c>
      <c r="B73">
        <v>9</v>
      </c>
      <c r="C73">
        <v>2</v>
      </c>
      <c r="D73" t="s">
        <v>27</v>
      </c>
      <c r="E73" t="s">
        <v>147</v>
      </c>
      <c r="F73">
        <v>3</v>
      </c>
      <c r="G73">
        <v>1</v>
      </c>
      <c r="H73" t="s">
        <v>76</v>
      </c>
      <c r="J73">
        <v>36</v>
      </c>
      <c r="K73">
        <v>1474</v>
      </c>
      <c r="L73">
        <v>1578</v>
      </c>
      <c r="M73">
        <f t="shared" si="13"/>
        <v>1438</v>
      </c>
      <c r="N73">
        <f t="shared" si="14"/>
        <v>1614</v>
      </c>
      <c r="O73">
        <f t="shared" si="15"/>
        <v>0.60766106412681986</v>
      </c>
      <c r="P73">
        <f t="shared" si="16"/>
        <v>1</v>
      </c>
      <c r="Q73">
        <f t="shared" si="17"/>
        <v>91.757398280849344</v>
      </c>
      <c r="R73">
        <f t="shared" si="18"/>
        <v>90</v>
      </c>
      <c r="S73">
        <f>INDEX(Weights!$B$1:$B$36,MATCH(Matches!H2483,Weights!$A$1:$A$36,0))</f>
        <v>20</v>
      </c>
      <c r="T73">
        <f t="shared" si="19"/>
        <v>1538</v>
      </c>
      <c r="U73">
        <f t="shared" si="20"/>
        <v>1614</v>
      </c>
      <c r="V73">
        <f t="shared" si="21"/>
        <v>76</v>
      </c>
      <c r="W73">
        <f t="shared" si="22"/>
        <v>-2</v>
      </c>
      <c r="X73">
        <f t="shared" si="23"/>
        <v>0</v>
      </c>
      <c r="Y73">
        <f t="shared" si="24"/>
        <v>-2</v>
      </c>
      <c r="AA73" t="str">
        <f t="shared" si="25"/>
        <v>76-&gt;-2,</v>
      </c>
    </row>
    <row r="74" spans="1:27" ht="15" hidden="1" customHeight="1" x14ac:dyDescent="0.25">
      <c r="A74">
        <v>2015</v>
      </c>
      <c r="B74">
        <v>1</v>
      </c>
      <c r="C74">
        <v>19</v>
      </c>
      <c r="D74" t="s">
        <v>147</v>
      </c>
      <c r="E74" t="s">
        <v>30</v>
      </c>
      <c r="F74">
        <v>3</v>
      </c>
      <c r="G74">
        <v>1</v>
      </c>
      <c r="H74" t="s">
        <v>44</v>
      </c>
      <c r="I74" t="s">
        <v>159</v>
      </c>
      <c r="J74">
        <v>35</v>
      </c>
      <c r="K74">
        <v>1710</v>
      </c>
      <c r="L74">
        <v>1616</v>
      </c>
      <c r="M74">
        <f t="shared" si="13"/>
        <v>1675</v>
      </c>
      <c r="N74">
        <f t="shared" si="14"/>
        <v>1651</v>
      </c>
      <c r="O74">
        <f t="shared" si="15"/>
        <v>0.53448394472683147</v>
      </c>
      <c r="P74">
        <f t="shared" si="16"/>
        <v>1</v>
      </c>
      <c r="Q74">
        <f t="shared" si="17"/>
        <v>75.185376752390894</v>
      </c>
      <c r="R74">
        <f t="shared" si="18"/>
        <v>50</v>
      </c>
      <c r="S74">
        <f>INDEX(Weights!$B$1:$B$36,MATCH(Matches!H60,Weights!$A$1:$A$36,0))</f>
        <v>40</v>
      </c>
      <c r="T74">
        <f t="shared" si="19"/>
        <v>1675</v>
      </c>
      <c r="U74">
        <f t="shared" si="20"/>
        <v>1651</v>
      </c>
      <c r="V74">
        <f t="shared" si="21"/>
        <v>24</v>
      </c>
      <c r="W74">
        <f t="shared" si="22"/>
        <v>2</v>
      </c>
      <c r="X74">
        <f t="shared" si="23"/>
        <v>0</v>
      </c>
      <c r="Y74">
        <f t="shared" si="24"/>
        <v>2</v>
      </c>
      <c r="AA74" t="str">
        <f t="shared" si="25"/>
        <v>24-&gt;2,</v>
      </c>
    </row>
    <row r="75" spans="1:27" ht="15" hidden="1" customHeight="1" x14ac:dyDescent="0.25">
      <c r="A75">
        <v>2015</v>
      </c>
      <c r="B75">
        <v>5</v>
      </c>
      <c r="C75">
        <v>20</v>
      </c>
      <c r="D75" t="s">
        <v>260</v>
      </c>
      <c r="E75" t="s">
        <v>72</v>
      </c>
      <c r="F75">
        <v>2</v>
      </c>
      <c r="G75">
        <v>0</v>
      </c>
      <c r="H75" t="s">
        <v>29</v>
      </c>
      <c r="I75" t="s">
        <v>30</v>
      </c>
      <c r="J75">
        <v>35</v>
      </c>
      <c r="K75">
        <v>1203</v>
      </c>
      <c r="L75">
        <v>1194</v>
      </c>
      <c r="M75">
        <f t="shared" si="13"/>
        <v>1168</v>
      </c>
      <c r="N75">
        <f t="shared" si="14"/>
        <v>1229</v>
      </c>
      <c r="O75">
        <f t="shared" si="15"/>
        <v>0.58689502337910004</v>
      </c>
      <c r="P75">
        <f t="shared" si="16"/>
        <v>1</v>
      </c>
      <c r="Q75">
        <f t="shared" si="17"/>
        <v>84.724227450106369</v>
      </c>
      <c r="R75">
        <f t="shared" si="18"/>
        <v>80</v>
      </c>
      <c r="S75">
        <f>INDEX(Weights!$B$1:$B$36,MATCH(Matches!H282,Weights!$A$1:$A$36,0))</f>
        <v>40</v>
      </c>
      <c r="T75">
        <f t="shared" si="19"/>
        <v>1168</v>
      </c>
      <c r="U75">
        <f t="shared" si="20"/>
        <v>1229</v>
      </c>
      <c r="V75">
        <f t="shared" si="21"/>
        <v>61</v>
      </c>
      <c r="W75">
        <f t="shared" si="22"/>
        <v>-2</v>
      </c>
      <c r="X75">
        <f t="shared" si="23"/>
        <v>0</v>
      </c>
      <c r="Y75">
        <f t="shared" si="24"/>
        <v>-2</v>
      </c>
      <c r="AA75" t="str">
        <f t="shared" si="25"/>
        <v>61-&gt;-2,</v>
      </c>
    </row>
    <row r="76" spans="1:27" ht="15" hidden="1" customHeight="1" x14ac:dyDescent="0.25">
      <c r="A76">
        <v>2015</v>
      </c>
      <c r="B76">
        <v>6</v>
      </c>
      <c r="C76">
        <v>11</v>
      </c>
      <c r="D76" t="s">
        <v>107</v>
      </c>
      <c r="E76" t="s">
        <v>268</v>
      </c>
      <c r="F76">
        <v>1</v>
      </c>
      <c r="G76">
        <v>0</v>
      </c>
      <c r="H76" t="s">
        <v>108</v>
      </c>
      <c r="J76">
        <v>35</v>
      </c>
      <c r="K76">
        <v>849</v>
      </c>
      <c r="L76">
        <v>1226</v>
      </c>
      <c r="M76">
        <f t="shared" si="13"/>
        <v>814</v>
      </c>
      <c r="N76">
        <f t="shared" si="14"/>
        <v>1261</v>
      </c>
      <c r="O76">
        <f t="shared" si="15"/>
        <v>0.8805335622474012</v>
      </c>
      <c r="P76">
        <f t="shared" si="16"/>
        <v>1</v>
      </c>
      <c r="Q76">
        <f t="shared" si="17"/>
        <v>292.96931136827698</v>
      </c>
      <c r="R76">
        <f t="shared" si="18"/>
        <v>290</v>
      </c>
      <c r="S76">
        <f>INDEX(Weights!$B$1:$B$36,MATCH(Matches!H369,Weights!$A$1:$A$36,0))</f>
        <v>50</v>
      </c>
      <c r="T76">
        <f t="shared" si="19"/>
        <v>914</v>
      </c>
      <c r="U76">
        <f t="shared" si="20"/>
        <v>1261</v>
      </c>
      <c r="V76">
        <f t="shared" si="21"/>
        <v>347</v>
      </c>
      <c r="W76">
        <f t="shared" si="22"/>
        <v>-1</v>
      </c>
      <c r="X76">
        <f t="shared" si="23"/>
        <v>0</v>
      </c>
      <c r="Y76">
        <f t="shared" si="24"/>
        <v>-1</v>
      </c>
      <c r="AA76" t="str">
        <f t="shared" si="25"/>
        <v>347-&gt;-1,</v>
      </c>
    </row>
    <row r="77" spans="1:27" ht="15" hidden="1" customHeight="1" x14ac:dyDescent="0.25">
      <c r="A77">
        <v>2015</v>
      </c>
      <c r="B77">
        <v>6</v>
      </c>
      <c r="C77">
        <v>12</v>
      </c>
      <c r="D77" t="s">
        <v>260</v>
      </c>
      <c r="E77" t="s">
        <v>84</v>
      </c>
      <c r="F77">
        <v>2</v>
      </c>
      <c r="G77">
        <v>1</v>
      </c>
      <c r="H77" t="s">
        <v>171</v>
      </c>
      <c r="I77" t="s">
        <v>85</v>
      </c>
      <c r="J77">
        <v>35</v>
      </c>
      <c r="K77">
        <v>1241</v>
      </c>
      <c r="L77">
        <v>1506</v>
      </c>
      <c r="M77">
        <f t="shared" si="13"/>
        <v>1206</v>
      </c>
      <c r="N77">
        <f t="shared" si="14"/>
        <v>1541</v>
      </c>
      <c r="O77">
        <f t="shared" si="15"/>
        <v>0.87307388225026961</v>
      </c>
      <c r="P77">
        <f t="shared" si="16"/>
        <v>1</v>
      </c>
      <c r="Q77">
        <f t="shared" si="17"/>
        <v>275.75096930808274</v>
      </c>
      <c r="R77">
        <f t="shared" si="18"/>
        <v>280</v>
      </c>
      <c r="S77">
        <f>INDEX(Weights!$B$1:$B$36,MATCH(Matches!H398,Weights!$A$1:$A$36,0))</f>
        <v>40</v>
      </c>
      <c r="T77">
        <f t="shared" si="19"/>
        <v>1206</v>
      </c>
      <c r="U77">
        <f t="shared" si="20"/>
        <v>1541</v>
      </c>
      <c r="V77">
        <f t="shared" si="21"/>
        <v>335</v>
      </c>
      <c r="W77">
        <f t="shared" si="22"/>
        <v>-1</v>
      </c>
      <c r="X77">
        <f t="shared" si="23"/>
        <v>0</v>
      </c>
      <c r="Y77">
        <f t="shared" si="24"/>
        <v>-1</v>
      </c>
      <c r="AA77" t="str">
        <f t="shared" si="25"/>
        <v>335-&gt;-1,</v>
      </c>
    </row>
    <row r="78" spans="1:27" ht="15" hidden="1" customHeight="1" x14ac:dyDescent="0.25">
      <c r="A78">
        <v>2015</v>
      </c>
      <c r="B78">
        <v>6</v>
      </c>
      <c r="C78">
        <v>13</v>
      </c>
      <c r="D78" t="s">
        <v>54</v>
      </c>
      <c r="E78" t="s">
        <v>15</v>
      </c>
      <c r="F78">
        <v>2</v>
      </c>
      <c r="G78">
        <v>1</v>
      </c>
      <c r="H78" t="s">
        <v>2</v>
      </c>
      <c r="J78">
        <v>35</v>
      </c>
      <c r="K78">
        <v>1259</v>
      </c>
      <c r="L78">
        <v>1642</v>
      </c>
      <c r="M78">
        <f t="shared" si="13"/>
        <v>1224</v>
      </c>
      <c r="N78">
        <f t="shared" si="14"/>
        <v>1677</v>
      </c>
      <c r="O78">
        <f t="shared" si="15"/>
        <v>0.88411935633841365</v>
      </c>
      <c r="P78">
        <f t="shared" si="16"/>
        <v>1</v>
      </c>
      <c r="Q78">
        <f t="shared" si="17"/>
        <v>302.03491190653665</v>
      </c>
      <c r="R78">
        <f t="shared" si="18"/>
        <v>300</v>
      </c>
      <c r="S78">
        <f>INDEX(Weights!$B$1:$B$36,MATCH(Matches!H409,Weights!$A$1:$A$36,0))</f>
        <v>20</v>
      </c>
      <c r="T78">
        <f t="shared" si="19"/>
        <v>1324</v>
      </c>
      <c r="U78">
        <f t="shared" si="20"/>
        <v>1677</v>
      </c>
      <c r="V78">
        <f t="shared" si="21"/>
        <v>353</v>
      </c>
      <c r="W78">
        <f t="shared" si="22"/>
        <v>-1</v>
      </c>
      <c r="X78">
        <f t="shared" si="23"/>
        <v>0</v>
      </c>
      <c r="Y78">
        <f t="shared" si="24"/>
        <v>-1</v>
      </c>
      <c r="AA78" t="str">
        <f t="shared" si="25"/>
        <v>353-&gt;-1,</v>
      </c>
    </row>
    <row r="79" spans="1:27" ht="15" hidden="1" customHeight="1" x14ac:dyDescent="0.25">
      <c r="A79">
        <v>2015</v>
      </c>
      <c r="B79">
        <v>7</v>
      </c>
      <c r="C79">
        <v>15</v>
      </c>
      <c r="D79" t="s">
        <v>140</v>
      </c>
      <c r="E79" t="s">
        <v>146</v>
      </c>
      <c r="F79">
        <v>1</v>
      </c>
      <c r="G79">
        <v>0</v>
      </c>
      <c r="H79" t="s">
        <v>219</v>
      </c>
      <c r="I79" t="s">
        <v>125</v>
      </c>
      <c r="J79">
        <v>35</v>
      </c>
      <c r="K79">
        <v>1384</v>
      </c>
      <c r="L79">
        <v>1461</v>
      </c>
      <c r="M79">
        <f t="shared" si="13"/>
        <v>1349</v>
      </c>
      <c r="N79">
        <f t="shared" si="14"/>
        <v>1496</v>
      </c>
      <c r="O79">
        <f t="shared" si="15"/>
        <v>0.69976940326205817</v>
      </c>
      <c r="P79">
        <f t="shared" si="16"/>
        <v>1</v>
      </c>
      <c r="Q79">
        <f t="shared" si="17"/>
        <v>116.57705903489234</v>
      </c>
      <c r="R79">
        <f t="shared" si="18"/>
        <v>120</v>
      </c>
      <c r="S79">
        <f>INDEX(Weights!$B$1:$B$36,MATCH(Matches!H516,Weights!$A$1:$A$36,0))</f>
        <v>30</v>
      </c>
      <c r="T79">
        <f t="shared" si="19"/>
        <v>1349</v>
      </c>
      <c r="U79">
        <f t="shared" si="20"/>
        <v>1496</v>
      </c>
      <c r="V79">
        <f t="shared" si="21"/>
        <v>147</v>
      </c>
      <c r="W79">
        <f t="shared" si="22"/>
        <v>-1</v>
      </c>
      <c r="X79">
        <f t="shared" si="23"/>
        <v>0</v>
      </c>
      <c r="Y79">
        <f t="shared" si="24"/>
        <v>-1</v>
      </c>
      <c r="AA79" t="str">
        <f t="shared" si="25"/>
        <v>147-&gt;-1,</v>
      </c>
    </row>
    <row r="80" spans="1:27" ht="15" hidden="1" customHeight="1" x14ac:dyDescent="0.25">
      <c r="A80">
        <v>2015</v>
      </c>
      <c r="B80">
        <v>11</v>
      </c>
      <c r="C80">
        <v>17</v>
      </c>
      <c r="D80" t="s">
        <v>46</v>
      </c>
      <c r="E80" t="s">
        <v>102</v>
      </c>
      <c r="F80">
        <v>3</v>
      </c>
      <c r="G80">
        <v>0</v>
      </c>
      <c r="H80" t="s">
        <v>76</v>
      </c>
      <c r="J80">
        <v>35</v>
      </c>
      <c r="K80">
        <v>1947</v>
      </c>
      <c r="L80">
        <v>1976</v>
      </c>
      <c r="M80">
        <f t="shared" si="13"/>
        <v>1912</v>
      </c>
      <c r="N80">
        <f t="shared" si="14"/>
        <v>2011</v>
      </c>
      <c r="O80">
        <f t="shared" si="15"/>
        <v>0.5014391117091529</v>
      </c>
      <c r="P80">
        <f t="shared" si="16"/>
        <v>1</v>
      </c>
      <c r="Q80">
        <f t="shared" si="17"/>
        <v>70.202057205060854</v>
      </c>
      <c r="R80">
        <f t="shared" si="18"/>
        <v>40</v>
      </c>
      <c r="S80">
        <f>INDEX(Weights!$B$1:$B$36,MATCH(Matches!H991,Weights!$A$1:$A$36,0))</f>
        <v>40</v>
      </c>
      <c r="T80">
        <f t="shared" si="19"/>
        <v>2012</v>
      </c>
      <c r="U80">
        <f t="shared" si="20"/>
        <v>2011</v>
      </c>
      <c r="V80">
        <f t="shared" si="21"/>
        <v>1</v>
      </c>
      <c r="W80">
        <f t="shared" si="22"/>
        <v>3</v>
      </c>
      <c r="X80">
        <f t="shared" si="23"/>
        <v>0</v>
      </c>
      <c r="Y80">
        <f t="shared" si="24"/>
        <v>3</v>
      </c>
      <c r="AA80" t="str">
        <f t="shared" si="25"/>
        <v>1-&gt;3,</v>
      </c>
    </row>
    <row r="81" spans="1:27" ht="15" hidden="1" customHeight="1" x14ac:dyDescent="0.25">
      <c r="A81">
        <v>2016</v>
      </c>
      <c r="B81">
        <v>9</v>
      </c>
      <c r="C81">
        <v>6</v>
      </c>
      <c r="D81" t="s">
        <v>131</v>
      </c>
      <c r="E81" t="s">
        <v>34</v>
      </c>
      <c r="F81">
        <v>2</v>
      </c>
      <c r="G81">
        <v>0</v>
      </c>
      <c r="H81" t="s">
        <v>76</v>
      </c>
      <c r="J81">
        <v>35</v>
      </c>
      <c r="K81">
        <v>1838</v>
      </c>
      <c r="L81">
        <v>1924</v>
      </c>
      <c r="M81">
        <f t="shared" si="13"/>
        <v>1803</v>
      </c>
      <c r="N81">
        <f t="shared" si="14"/>
        <v>1959</v>
      </c>
      <c r="O81">
        <f t="shared" si="15"/>
        <v>0.57989976035788149</v>
      </c>
      <c r="P81">
        <f t="shared" si="16"/>
        <v>1</v>
      </c>
      <c r="Q81">
        <f t="shared" si="17"/>
        <v>83.31344926110097</v>
      </c>
      <c r="R81">
        <f t="shared" si="18"/>
        <v>80</v>
      </c>
      <c r="S81">
        <f>INDEX(Weights!$B$1:$B$36,MATCH(Matches!H1664,Weights!$A$1:$A$36,0))</f>
        <v>40</v>
      </c>
      <c r="T81">
        <f t="shared" si="19"/>
        <v>1903</v>
      </c>
      <c r="U81">
        <f t="shared" si="20"/>
        <v>1959</v>
      </c>
      <c r="V81">
        <f t="shared" si="21"/>
        <v>56</v>
      </c>
      <c r="W81">
        <f t="shared" si="22"/>
        <v>-2</v>
      </c>
      <c r="X81">
        <f t="shared" si="23"/>
        <v>0</v>
      </c>
      <c r="Y81">
        <f t="shared" si="24"/>
        <v>-2</v>
      </c>
      <c r="AA81" t="str">
        <f t="shared" si="25"/>
        <v>56-&gt;-2,</v>
      </c>
    </row>
    <row r="82" spans="1:27" ht="15" hidden="1" customHeight="1" x14ac:dyDescent="0.25">
      <c r="A82">
        <v>2015</v>
      </c>
      <c r="B82">
        <v>1</v>
      </c>
      <c r="C82">
        <v>21</v>
      </c>
      <c r="D82" t="s">
        <v>177</v>
      </c>
      <c r="E82" t="s">
        <v>189</v>
      </c>
      <c r="F82">
        <v>1</v>
      </c>
      <c r="G82">
        <v>0</v>
      </c>
      <c r="H82" t="s">
        <v>44</v>
      </c>
      <c r="I82" t="s">
        <v>159</v>
      </c>
      <c r="J82">
        <v>34</v>
      </c>
      <c r="K82">
        <v>1462</v>
      </c>
      <c r="L82">
        <v>1528</v>
      </c>
      <c r="M82">
        <f t="shared" si="13"/>
        <v>1428</v>
      </c>
      <c r="N82">
        <f t="shared" si="14"/>
        <v>1562</v>
      </c>
      <c r="O82">
        <f t="shared" si="15"/>
        <v>0.68381631419365863</v>
      </c>
      <c r="P82">
        <f t="shared" si="16"/>
        <v>1</v>
      </c>
      <c r="Q82">
        <f t="shared" si="17"/>
        <v>107.53242980671868</v>
      </c>
      <c r="R82">
        <f t="shared" si="18"/>
        <v>110</v>
      </c>
      <c r="S82">
        <f>INDEX(Weights!$B$1:$B$36,MATCH(Matches!H70,Weights!$A$1:$A$36,0))</f>
        <v>30</v>
      </c>
      <c r="T82">
        <f t="shared" si="19"/>
        <v>1428</v>
      </c>
      <c r="U82">
        <f t="shared" si="20"/>
        <v>1562</v>
      </c>
      <c r="V82">
        <f t="shared" si="21"/>
        <v>134</v>
      </c>
      <c r="W82">
        <f t="shared" si="22"/>
        <v>-1</v>
      </c>
      <c r="X82">
        <f t="shared" si="23"/>
        <v>0</v>
      </c>
      <c r="Y82">
        <f t="shared" si="24"/>
        <v>-1</v>
      </c>
      <c r="AA82" t="str">
        <f t="shared" si="25"/>
        <v>134-&gt;-1,</v>
      </c>
    </row>
    <row r="83" spans="1:27" ht="15" hidden="1" customHeight="1" x14ac:dyDescent="0.25">
      <c r="A83">
        <v>2015</v>
      </c>
      <c r="B83">
        <v>1</v>
      </c>
      <c r="C83">
        <v>31</v>
      </c>
      <c r="D83" t="s">
        <v>159</v>
      </c>
      <c r="E83" t="s">
        <v>96</v>
      </c>
      <c r="F83">
        <v>2</v>
      </c>
      <c r="G83">
        <v>1</v>
      </c>
      <c r="H83" t="s">
        <v>44</v>
      </c>
      <c r="J83">
        <v>34</v>
      </c>
      <c r="K83">
        <v>1403</v>
      </c>
      <c r="L83">
        <v>1570</v>
      </c>
      <c r="M83">
        <f t="shared" si="13"/>
        <v>1369</v>
      </c>
      <c r="N83">
        <f t="shared" si="14"/>
        <v>1604</v>
      </c>
      <c r="O83">
        <f t="shared" si="15"/>
        <v>0.68505960899335028</v>
      </c>
      <c r="P83">
        <f t="shared" si="16"/>
        <v>1</v>
      </c>
      <c r="Q83">
        <f t="shared" si="17"/>
        <v>107.95693715666377</v>
      </c>
      <c r="R83">
        <f t="shared" si="18"/>
        <v>110</v>
      </c>
      <c r="S83">
        <f>INDEX(Weights!$B$1:$B$36,MATCH(Matches!H99,Weights!$A$1:$A$36,0))</f>
        <v>50</v>
      </c>
      <c r="T83">
        <f t="shared" si="19"/>
        <v>1469</v>
      </c>
      <c r="U83">
        <f t="shared" si="20"/>
        <v>1604</v>
      </c>
      <c r="V83">
        <f t="shared" si="21"/>
        <v>135</v>
      </c>
      <c r="W83">
        <f t="shared" si="22"/>
        <v>-1</v>
      </c>
      <c r="X83">
        <f t="shared" si="23"/>
        <v>0</v>
      </c>
      <c r="Y83">
        <f t="shared" si="24"/>
        <v>-1</v>
      </c>
      <c r="AA83" t="str">
        <f t="shared" si="25"/>
        <v>135-&gt;-1,</v>
      </c>
    </row>
    <row r="84" spans="1:27" ht="15" hidden="1" customHeight="1" x14ac:dyDescent="0.25">
      <c r="A84">
        <v>2015</v>
      </c>
      <c r="B84">
        <v>3</v>
      </c>
      <c r="C84">
        <v>12</v>
      </c>
      <c r="D84" t="s">
        <v>75</v>
      </c>
      <c r="E84" t="s">
        <v>115</v>
      </c>
      <c r="F84">
        <v>4</v>
      </c>
      <c r="G84">
        <v>1</v>
      </c>
      <c r="H84" t="s">
        <v>108</v>
      </c>
      <c r="J84">
        <v>34</v>
      </c>
      <c r="K84">
        <v>673</v>
      </c>
      <c r="L84">
        <v>700</v>
      </c>
      <c r="M84">
        <f t="shared" si="13"/>
        <v>639</v>
      </c>
      <c r="N84">
        <f t="shared" si="14"/>
        <v>734</v>
      </c>
      <c r="O84">
        <f t="shared" si="15"/>
        <v>0.50719508170905137</v>
      </c>
      <c r="P84">
        <f t="shared" si="16"/>
        <v>1</v>
      </c>
      <c r="Q84">
        <f t="shared" si="17"/>
        <v>68.992817924610549</v>
      </c>
      <c r="R84">
        <f t="shared" si="18"/>
        <v>40</v>
      </c>
      <c r="S84">
        <f>INDEX(Weights!$B$1:$B$36,MATCH(Matches!H123,Weights!$A$1:$A$36,0))</f>
        <v>40</v>
      </c>
      <c r="T84">
        <f t="shared" si="19"/>
        <v>739</v>
      </c>
      <c r="U84">
        <f t="shared" si="20"/>
        <v>734</v>
      </c>
      <c r="V84">
        <f t="shared" si="21"/>
        <v>5</v>
      </c>
      <c r="W84">
        <f t="shared" si="22"/>
        <v>3</v>
      </c>
      <c r="X84">
        <f t="shared" si="23"/>
        <v>0</v>
      </c>
      <c r="Y84">
        <f t="shared" si="24"/>
        <v>3</v>
      </c>
      <c r="AA84" t="str">
        <f t="shared" si="25"/>
        <v>5-&gt;3,</v>
      </c>
    </row>
    <row r="85" spans="1:27" ht="15" hidden="1" customHeight="1" x14ac:dyDescent="0.25">
      <c r="A85">
        <v>2015</v>
      </c>
      <c r="B85">
        <v>5</v>
      </c>
      <c r="C85">
        <v>30</v>
      </c>
      <c r="D85" t="s">
        <v>142</v>
      </c>
      <c r="E85" t="s">
        <v>141</v>
      </c>
      <c r="F85">
        <v>2</v>
      </c>
      <c r="G85">
        <v>0</v>
      </c>
      <c r="H85" t="s">
        <v>29</v>
      </c>
      <c r="I85" t="s">
        <v>30</v>
      </c>
      <c r="J85">
        <v>34</v>
      </c>
      <c r="K85">
        <v>1386</v>
      </c>
      <c r="L85">
        <v>1369</v>
      </c>
      <c r="M85">
        <f t="shared" si="13"/>
        <v>1352</v>
      </c>
      <c r="N85">
        <f t="shared" si="14"/>
        <v>1403</v>
      </c>
      <c r="O85">
        <f t="shared" si="15"/>
        <v>0.57287225139450448</v>
      </c>
      <c r="P85">
        <f t="shared" si="16"/>
        <v>1</v>
      </c>
      <c r="Q85">
        <f t="shared" si="17"/>
        <v>79.601477803782629</v>
      </c>
      <c r="R85">
        <f t="shared" si="18"/>
        <v>80</v>
      </c>
      <c r="S85">
        <f>INDEX(Weights!$B$1:$B$36,MATCH(Matches!H306,Weights!$A$1:$A$36,0))</f>
        <v>40</v>
      </c>
      <c r="T85">
        <f t="shared" si="19"/>
        <v>1352</v>
      </c>
      <c r="U85">
        <f t="shared" si="20"/>
        <v>1403</v>
      </c>
      <c r="V85">
        <f t="shared" si="21"/>
        <v>51</v>
      </c>
      <c r="W85">
        <f t="shared" si="22"/>
        <v>-2</v>
      </c>
      <c r="X85">
        <f t="shared" si="23"/>
        <v>0</v>
      </c>
      <c r="Y85">
        <f t="shared" si="24"/>
        <v>-2</v>
      </c>
      <c r="AA85" t="str">
        <f t="shared" si="25"/>
        <v>51-&gt;-2,</v>
      </c>
    </row>
    <row r="86" spans="1:27" ht="15" hidden="1" customHeight="1" x14ac:dyDescent="0.25">
      <c r="A86">
        <v>2015</v>
      </c>
      <c r="B86">
        <v>6</v>
      </c>
      <c r="C86">
        <v>16</v>
      </c>
      <c r="D86" t="s">
        <v>99</v>
      </c>
      <c r="E86" t="s">
        <v>98</v>
      </c>
      <c r="F86">
        <v>4</v>
      </c>
      <c r="G86">
        <v>2</v>
      </c>
      <c r="H86" t="s">
        <v>108</v>
      </c>
      <c r="J86">
        <v>34</v>
      </c>
      <c r="K86">
        <v>1496</v>
      </c>
      <c r="L86">
        <v>1578</v>
      </c>
      <c r="M86">
        <f t="shared" si="13"/>
        <v>1462</v>
      </c>
      <c r="N86">
        <f t="shared" si="14"/>
        <v>1612</v>
      </c>
      <c r="O86">
        <f t="shared" si="15"/>
        <v>0.5714631174083814</v>
      </c>
      <c r="P86">
        <f t="shared" si="16"/>
        <v>1</v>
      </c>
      <c r="Q86">
        <f t="shared" si="17"/>
        <v>79.339728693553013</v>
      </c>
      <c r="R86">
        <f t="shared" si="18"/>
        <v>80</v>
      </c>
      <c r="S86">
        <f>INDEX(Weights!$B$1:$B$36,MATCH(Matches!H469,Weights!$A$1:$A$36,0))</f>
        <v>40</v>
      </c>
      <c r="T86">
        <f t="shared" si="19"/>
        <v>1562</v>
      </c>
      <c r="U86">
        <f t="shared" si="20"/>
        <v>1612</v>
      </c>
      <c r="V86">
        <f t="shared" si="21"/>
        <v>50</v>
      </c>
      <c r="W86">
        <f t="shared" si="22"/>
        <v>-2</v>
      </c>
      <c r="X86">
        <f t="shared" si="23"/>
        <v>0</v>
      </c>
      <c r="Y86">
        <f t="shared" si="24"/>
        <v>-2</v>
      </c>
      <c r="AA86" t="str">
        <f t="shared" si="25"/>
        <v>50-&gt;-2,</v>
      </c>
    </row>
    <row r="87" spans="1:27" ht="15" hidden="1" customHeight="1" x14ac:dyDescent="0.25">
      <c r="A87">
        <v>2015</v>
      </c>
      <c r="B87">
        <v>10</v>
      </c>
      <c r="C87">
        <v>8</v>
      </c>
      <c r="D87" t="s">
        <v>53</v>
      </c>
      <c r="E87" t="s">
        <v>6</v>
      </c>
      <c r="F87">
        <v>1</v>
      </c>
      <c r="G87">
        <v>0</v>
      </c>
      <c r="H87" t="s">
        <v>2</v>
      </c>
      <c r="J87">
        <v>34</v>
      </c>
      <c r="K87">
        <v>1759</v>
      </c>
      <c r="L87">
        <v>2085</v>
      </c>
      <c r="M87">
        <f t="shared" si="13"/>
        <v>1725</v>
      </c>
      <c r="N87">
        <f t="shared" si="14"/>
        <v>2119</v>
      </c>
      <c r="O87">
        <f t="shared" si="15"/>
        <v>0.84453952823003509</v>
      </c>
      <c r="P87">
        <f t="shared" si="16"/>
        <v>1</v>
      </c>
      <c r="Q87">
        <f t="shared" si="17"/>
        <v>218.70511270742733</v>
      </c>
      <c r="R87">
        <f t="shared" si="18"/>
        <v>220</v>
      </c>
      <c r="S87">
        <f>INDEX(Weights!$B$1:$B$36,MATCH(Matches!H726,Weights!$A$1:$A$36,0))</f>
        <v>20</v>
      </c>
      <c r="T87">
        <f t="shared" si="19"/>
        <v>1825</v>
      </c>
      <c r="U87">
        <f t="shared" si="20"/>
        <v>2119</v>
      </c>
      <c r="V87">
        <f t="shared" si="21"/>
        <v>294</v>
      </c>
      <c r="W87">
        <f t="shared" si="22"/>
        <v>-1</v>
      </c>
      <c r="X87">
        <f t="shared" si="23"/>
        <v>0</v>
      </c>
      <c r="Y87">
        <f t="shared" si="24"/>
        <v>-1</v>
      </c>
      <c r="AA87" t="str">
        <f t="shared" si="25"/>
        <v>294-&gt;-1,</v>
      </c>
    </row>
    <row r="88" spans="1:27" ht="15" hidden="1" customHeight="1" x14ac:dyDescent="0.25">
      <c r="A88">
        <v>2015</v>
      </c>
      <c r="B88">
        <v>11</v>
      </c>
      <c r="C88">
        <v>14</v>
      </c>
      <c r="D88" t="s">
        <v>266</v>
      </c>
      <c r="E88" t="s">
        <v>151</v>
      </c>
      <c r="F88">
        <v>1</v>
      </c>
      <c r="G88">
        <v>0</v>
      </c>
      <c r="H88" t="s">
        <v>76</v>
      </c>
      <c r="J88">
        <v>34</v>
      </c>
      <c r="K88">
        <v>1285</v>
      </c>
      <c r="L88">
        <v>1619</v>
      </c>
      <c r="M88">
        <f t="shared" si="13"/>
        <v>1251</v>
      </c>
      <c r="N88">
        <f t="shared" si="14"/>
        <v>1653</v>
      </c>
      <c r="O88">
        <f t="shared" si="15"/>
        <v>0.85049030154680272</v>
      </c>
      <c r="P88">
        <f t="shared" si="16"/>
        <v>1</v>
      </c>
      <c r="Q88">
        <f t="shared" si="17"/>
        <v>227.40999648690621</v>
      </c>
      <c r="R88">
        <f t="shared" si="18"/>
        <v>230</v>
      </c>
      <c r="S88">
        <f>INDEX(Weights!$B$1:$B$36,MATCH(Matches!H927,Weights!$A$1:$A$36,0))</f>
        <v>50</v>
      </c>
      <c r="T88">
        <f t="shared" si="19"/>
        <v>1351</v>
      </c>
      <c r="U88">
        <f t="shared" si="20"/>
        <v>1653</v>
      </c>
      <c r="V88">
        <f t="shared" si="21"/>
        <v>302</v>
      </c>
      <c r="W88">
        <f t="shared" si="22"/>
        <v>-1</v>
      </c>
      <c r="X88">
        <f t="shared" si="23"/>
        <v>0</v>
      </c>
      <c r="Y88">
        <f t="shared" si="24"/>
        <v>-1</v>
      </c>
      <c r="AA88" t="str">
        <f t="shared" si="25"/>
        <v>302-&gt;-1,</v>
      </c>
    </row>
    <row r="89" spans="1:27" ht="15" hidden="1" customHeight="1" x14ac:dyDescent="0.25">
      <c r="A89">
        <v>2015</v>
      </c>
      <c r="B89">
        <v>11</v>
      </c>
      <c r="C89">
        <v>17</v>
      </c>
      <c r="D89" t="s">
        <v>257</v>
      </c>
      <c r="E89" t="s">
        <v>91</v>
      </c>
      <c r="F89">
        <v>1</v>
      </c>
      <c r="G89">
        <v>0</v>
      </c>
      <c r="H89" t="s">
        <v>108</v>
      </c>
      <c r="J89">
        <v>34</v>
      </c>
      <c r="K89">
        <v>1180</v>
      </c>
      <c r="L89">
        <v>1522</v>
      </c>
      <c r="M89">
        <f t="shared" si="13"/>
        <v>1146</v>
      </c>
      <c r="N89">
        <f t="shared" si="14"/>
        <v>1556</v>
      </c>
      <c r="O89">
        <f t="shared" si="15"/>
        <v>0.85625206009815058</v>
      </c>
      <c r="P89">
        <f t="shared" si="16"/>
        <v>1</v>
      </c>
      <c r="Q89">
        <f t="shared" si="17"/>
        <v>236.52512879986369</v>
      </c>
      <c r="R89">
        <f t="shared" si="18"/>
        <v>240</v>
      </c>
      <c r="S89">
        <f>INDEX(Weights!$B$1:$B$36,MATCH(Matches!H967,Weights!$A$1:$A$36,0))</f>
        <v>20</v>
      </c>
      <c r="T89">
        <f t="shared" si="19"/>
        <v>1246</v>
      </c>
      <c r="U89">
        <f t="shared" si="20"/>
        <v>1556</v>
      </c>
      <c r="V89">
        <f t="shared" si="21"/>
        <v>310</v>
      </c>
      <c r="W89">
        <f t="shared" si="22"/>
        <v>-1</v>
      </c>
      <c r="X89">
        <f t="shared" si="23"/>
        <v>0</v>
      </c>
      <c r="Y89">
        <f t="shared" si="24"/>
        <v>-1</v>
      </c>
      <c r="AA89" t="str">
        <f t="shared" si="25"/>
        <v>310-&gt;-1,</v>
      </c>
    </row>
    <row r="90" spans="1:27" ht="15" hidden="1" customHeight="1" x14ac:dyDescent="0.25">
      <c r="A90">
        <v>2016</v>
      </c>
      <c r="B90">
        <v>3</v>
      </c>
      <c r="C90">
        <v>23</v>
      </c>
      <c r="D90" t="s">
        <v>270</v>
      </c>
      <c r="E90" t="s">
        <v>175</v>
      </c>
      <c r="F90">
        <v>2</v>
      </c>
      <c r="G90">
        <v>1</v>
      </c>
      <c r="H90" t="s">
        <v>171</v>
      </c>
      <c r="J90">
        <v>34</v>
      </c>
      <c r="K90">
        <v>1124</v>
      </c>
      <c r="L90">
        <v>1465</v>
      </c>
      <c r="M90">
        <f t="shared" si="13"/>
        <v>1090</v>
      </c>
      <c r="N90">
        <f t="shared" si="14"/>
        <v>1499</v>
      </c>
      <c r="O90">
        <f t="shared" si="15"/>
        <v>0.85554207489269762</v>
      </c>
      <c r="P90">
        <f t="shared" si="16"/>
        <v>1</v>
      </c>
      <c r="Q90">
        <f t="shared" si="17"/>
        <v>235.36264953788466</v>
      </c>
      <c r="R90">
        <f t="shared" si="18"/>
        <v>240</v>
      </c>
      <c r="S90">
        <f>INDEX(Weights!$B$1:$B$36,MATCH(Matches!H1084,Weights!$A$1:$A$36,0))</f>
        <v>40</v>
      </c>
      <c r="T90">
        <f t="shared" si="19"/>
        <v>1190</v>
      </c>
      <c r="U90">
        <f t="shared" si="20"/>
        <v>1499</v>
      </c>
      <c r="V90">
        <f t="shared" si="21"/>
        <v>309</v>
      </c>
      <c r="W90">
        <f t="shared" si="22"/>
        <v>-1</v>
      </c>
      <c r="X90">
        <f t="shared" si="23"/>
        <v>0</v>
      </c>
      <c r="Y90">
        <f t="shared" si="24"/>
        <v>-1</v>
      </c>
      <c r="AA90" t="str">
        <f t="shared" si="25"/>
        <v>309-&gt;-1,</v>
      </c>
    </row>
    <row r="91" spans="1:27" ht="15" hidden="1" customHeight="1" x14ac:dyDescent="0.25">
      <c r="A91">
        <v>2016</v>
      </c>
      <c r="B91">
        <v>3</v>
      </c>
      <c r="C91">
        <v>24</v>
      </c>
      <c r="D91" t="s">
        <v>87</v>
      </c>
      <c r="E91" t="s">
        <v>28</v>
      </c>
      <c r="F91">
        <v>1</v>
      </c>
      <c r="G91">
        <v>0</v>
      </c>
      <c r="H91" t="s">
        <v>171</v>
      </c>
      <c r="J91">
        <v>34</v>
      </c>
      <c r="K91">
        <v>972</v>
      </c>
      <c r="L91">
        <v>1298</v>
      </c>
      <c r="M91">
        <f t="shared" si="13"/>
        <v>938</v>
      </c>
      <c r="N91">
        <f t="shared" si="14"/>
        <v>1332</v>
      </c>
      <c r="O91">
        <f t="shared" si="15"/>
        <v>0.84453952823003509</v>
      </c>
      <c r="P91">
        <f t="shared" si="16"/>
        <v>1</v>
      </c>
      <c r="Q91">
        <f t="shared" si="17"/>
        <v>218.70511270742733</v>
      </c>
      <c r="R91">
        <f t="shared" si="18"/>
        <v>220</v>
      </c>
      <c r="S91">
        <f>INDEX(Weights!$B$1:$B$36,MATCH(Matches!H1093,Weights!$A$1:$A$36,0))</f>
        <v>30</v>
      </c>
      <c r="T91">
        <f t="shared" si="19"/>
        <v>1038</v>
      </c>
      <c r="U91">
        <f t="shared" si="20"/>
        <v>1332</v>
      </c>
      <c r="V91">
        <f t="shared" si="21"/>
        <v>294</v>
      </c>
      <c r="W91">
        <f t="shared" si="22"/>
        <v>-1</v>
      </c>
      <c r="X91">
        <f t="shared" si="23"/>
        <v>0</v>
      </c>
      <c r="Y91">
        <f t="shared" si="24"/>
        <v>-1</v>
      </c>
      <c r="AA91" t="str">
        <f t="shared" si="25"/>
        <v>294-&gt;-1,</v>
      </c>
    </row>
    <row r="92" spans="1:27" ht="15" hidden="1" customHeight="1" x14ac:dyDescent="0.25">
      <c r="A92">
        <v>2016</v>
      </c>
      <c r="B92">
        <v>6</v>
      </c>
      <c r="C92">
        <v>12</v>
      </c>
      <c r="D92" t="s">
        <v>72</v>
      </c>
      <c r="E92" t="s">
        <v>144</v>
      </c>
      <c r="F92">
        <v>3</v>
      </c>
      <c r="G92">
        <v>0</v>
      </c>
      <c r="H92" t="s">
        <v>29</v>
      </c>
      <c r="I92" t="s">
        <v>142</v>
      </c>
      <c r="J92">
        <v>34</v>
      </c>
      <c r="K92">
        <v>1143</v>
      </c>
      <c r="L92">
        <v>1065</v>
      </c>
      <c r="M92">
        <f t="shared" si="13"/>
        <v>1109</v>
      </c>
      <c r="N92">
        <f t="shared" si="14"/>
        <v>1099</v>
      </c>
      <c r="O92">
        <f t="shared" si="15"/>
        <v>0.51438718416599871</v>
      </c>
      <c r="P92">
        <f t="shared" si="16"/>
        <v>1</v>
      </c>
      <c r="Q92">
        <f t="shared" si="17"/>
        <v>70.014626656027829</v>
      </c>
      <c r="R92">
        <f t="shared" si="18"/>
        <v>40</v>
      </c>
      <c r="S92">
        <f>INDEX(Weights!$B$1:$B$36,MATCH(Matches!H1447,Weights!$A$1:$A$36,0))</f>
        <v>40</v>
      </c>
      <c r="T92">
        <f t="shared" si="19"/>
        <v>1109</v>
      </c>
      <c r="U92">
        <f t="shared" si="20"/>
        <v>1099</v>
      </c>
      <c r="V92">
        <f t="shared" si="21"/>
        <v>10</v>
      </c>
      <c r="W92">
        <f t="shared" si="22"/>
        <v>3</v>
      </c>
      <c r="X92">
        <f t="shared" si="23"/>
        <v>0</v>
      </c>
      <c r="Y92">
        <f t="shared" si="24"/>
        <v>3</v>
      </c>
      <c r="AA92" t="str">
        <f t="shared" si="25"/>
        <v>10-&gt;3,</v>
      </c>
    </row>
    <row r="93" spans="1:27" ht="15" hidden="1" customHeight="1" x14ac:dyDescent="0.25">
      <c r="A93">
        <v>2016</v>
      </c>
      <c r="B93">
        <v>6</v>
      </c>
      <c r="C93">
        <v>21</v>
      </c>
      <c r="D93" t="s">
        <v>25</v>
      </c>
      <c r="E93" t="s">
        <v>50</v>
      </c>
      <c r="F93">
        <v>2</v>
      </c>
      <c r="G93">
        <v>0</v>
      </c>
      <c r="H93" t="s">
        <v>138</v>
      </c>
      <c r="I93" t="s">
        <v>26</v>
      </c>
      <c r="J93">
        <v>34</v>
      </c>
      <c r="K93">
        <v>1816</v>
      </c>
      <c r="L93">
        <v>1718</v>
      </c>
      <c r="M93">
        <f t="shared" si="13"/>
        <v>1782</v>
      </c>
      <c r="N93">
        <f t="shared" si="14"/>
        <v>1752</v>
      </c>
      <c r="O93">
        <f t="shared" si="15"/>
        <v>0.54306649202221191</v>
      </c>
      <c r="P93">
        <f t="shared" si="16"/>
        <v>1</v>
      </c>
      <c r="Q93">
        <f t="shared" si="17"/>
        <v>74.409075732858639</v>
      </c>
      <c r="R93">
        <f t="shared" si="18"/>
        <v>50</v>
      </c>
      <c r="S93">
        <f>INDEX(Weights!$B$1:$B$36,MATCH(Matches!H1498,Weights!$A$1:$A$36,0))</f>
        <v>40</v>
      </c>
      <c r="T93">
        <f t="shared" si="19"/>
        <v>1782</v>
      </c>
      <c r="U93">
        <f t="shared" si="20"/>
        <v>1752</v>
      </c>
      <c r="V93">
        <f t="shared" si="21"/>
        <v>30</v>
      </c>
      <c r="W93">
        <f t="shared" si="22"/>
        <v>2</v>
      </c>
      <c r="X93">
        <f t="shared" si="23"/>
        <v>0</v>
      </c>
      <c r="Y93">
        <f t="shared" si="24"/>
        <v>2</v>
      </c>
      <c r="AA93" t="str">
        <f t="shared" si="25"/>
        <v>30-&gt;2,</v>
      </c>
    </row>
    <row r="94" spans="1:27" ht="15" hidden="1" customHeight="1" x14ac:dyDescent="0.25">
      <c r="A94">
        <v>2016</v>
      </c>
      <c r="B94">
        <v>11</v>
      </c>
      <c r="C94">
        <v>12</v>
      </c>
      <c r="D94" t="s">
        <v>119</v>
      </c>
      <c r="E94" t="s">
        <v>107</v>
      </c>
      <c r="F94">
        <v>2</v>
      </c>
      <c r="G94">
        <v>0</v>
      </c>
      <c r="H94" t="s">
        <v>237</v>
      </c>
      <c r="I94" t="s">
        <v>264</v>
      </c>
      <c r="J94">
        <v>34</v>
      </c>
      <c r="K94">
        <v>853</v>
      </c>
      <c r="L94">
        <v>833</v>
      </c>
      <c r="M94">
        <f t="shared" si="13"/>
        <v>819</v>
      </c>
      <c r="N94">
        <f t="shared" si="14"/>
        <v>867</v>
      </c>
      <c r="O94">
        <f t="shared" si="15"/>
        <v>0.56864139188366769</v>
      </c>
      <c r="P94">
        <f t="shared" si="16"/>
        <v>1</v>
      </c>
      <c r="Q94">
        <f t="shared" si="17"/>
        <v>78.820729110917853</v>
      </c>
      <c r="R94">
        <f t="shared" si="18"/>
        <v>80</v>
      </c>
      <c r="S94">
        <f>INDEX(Weights!$B$1:$B$36,MATCH(Matches!H1878,Weights!$A$1:$A$36,0))</f>
        <v>20</v>
      </c>
      <c r="T94">
        <f t="shared" si="19"/>
        <v>819</v>
      </c>
      <c r="U94">
        <f t="shared" si="20"/>
        <v>867</v>
      </c>
      <c r="V94">
        <f t="shared" si="21"/>
        <v>48</v>
      </c>
      <c r="W94">
        <f t="shared" si="22"/>
        <v>-2</v>
      </c>
      <c r="X94">
        <f t="shared" si="23"/>
        <v>0</v>
      </c>
      <c r="Y94">
        <f t="shared" si="24"/>
        <v>-2</v>
      </c>
      <c r="AA94" t="str">
        <f t="shared" si="25"/>
        <v>48-&gt;-2,</v>
      </c>
    </row>
    <row r="95" spans="1:27" ht="15" hidden="1" customHeight="1" x14ac:dyDescent="0.25">
      <c r="A95">
        <v>2017</v>
      </c>
      <c r="B95">
        <v>1</v>
      </c>
      <c r="C95">
        <v>24</v>
      </c>
      <c r="D95" t="s">
        <v>85</v>
      </c>
      <c r="E95" t="s">
        <v>86</v>
      </c>
      <c r="F95">
        <v>1</v>
      </c>
      <c r="G95">
        <v>0</v>
      </c>
      <c r="H95" t="s">
        <v>44</v>
      </c>
      <c r="I95" t="s">
        <v>189</v>
      </c>
      <c r="J95">
        <v>34</v>
      </c>
      <c r="K95">
        <v>1620</v>
      </c>
      <c r="L95">
        <v>1677</v>
      </c>
      <c r="M95">
        <f t="shared" si="13"/>
        <v>1586</v>
      </c>
      <c r="N95">
        <f t="shared" si="14"/>
        <v>1711</v>
      </c>
      <c r="O95">
        <f t="shared" si="15"/>
        <v>0.67250964333498497</v>
      </c>
      <c r="P95">
        <f t="shared" si="16"/>
        <v>1</v>
      </c>
      <c r="Q95">
        <f t="shared" si="17"/>
        <v>103.81985089954294</v>
      </c>
      <c r="R95">
        <f t="shared" si="18"/>
        <v>100</v>
      </c>
      <c r="S95">
        <f>INDEX(Weights!$B$1:$B$36,MATCH(Matches!H2018,Weights!$A$1:$A$36,0))</f>
        <v>20</v>
      </c>
      <c r="T95">
        <f t="shared" si="19"/>
        <v>1586</v>
      </c>
      <c r="U95">
        <f t="shared" si="20"/>
        <v>1711</v>
      </c>
      <c r="V95">
        <f t="shared" si="21"/>
        <v>125</v>
      </c>
      <c r="W95">
        <f t="shared" si="22"/>
        <v>-1</v>
      </c>
      <c r="X95">
        <f t="shared" si="23"/>
        <v>0</v>
      </c>
      <c r="Y95">
        <f t="shared" si="24"/>
        <v>-1</v>
      </c>
      <c r="AA95" t="str">
        <f t="shared" si="25"/>
        <v>125-&gt;-1,</v>
      </c>
    </row>
    <row r="96" spans="1:27" ht="15" hidden="1" customHeight="1" x14ac:dyDescent="0.25">
      <c r="A96">
        <v>2015</v>
      </c>
      <c r="B96">
        <v>7</v>
      </c>
      <c r="C96">
        <v>3</v>
      </c>
      <c r="D96" t="s">
        <v>128</v>
      </c>
      <c r="E96" t="s">
        <v>126</v>
      </c>
      <c r="F96">
        <v>2</v>
      </c>
      <c r="G96">
        <v>0</v>
      </c>
      <c r="H96" t="s">
        <v>164</v>
      </c>
      <c r="I96" t="s">
        <v>102</v>
      </c>
      <c r="J96">
        <v>33</v>
      </c>
      <c r="K96">
        <v>1808</v>
      </c>
      <c r="L96">
        <v>1698</v>
      </c>
      <c r="M96">
        <f t="shared" si="13"/>
        <v>1775</v>
      </c>
      <c r="N96">
        <f t="shared" si="14"/>
        <v>1731</v>
      </c>
      <c r="O96">
        <f t="shared" si="15"/>
        <v>0.56298472810359579</v>
      </c>
      <c r="P96">
        <f t="shared" si="16"/>
        <v>1</v>
      </c>
      <c r="Q96">
        <f t="shared" si="17"/>
        <v>75.512235205873424</v>
      </c>
      <c r="R96">
        <f t="shared" si="18"/>
        <v>50</v>
      </c>
      <c r="S96">
        <f>INDEX(Weights!$B$1:$B$36,MATCH(Matches!H495,Weights!$A$1:$A$36,0))</f>
        <v>40</v>
      </c>
      <c r="T96">
        <f t="shared" si="19"/>
        <v>1775</v>
      </c>
      <c r="U96">
        <f t="shared" si="20"/>
        <v>1731</v>
      </c>
      <c r="V96">
        <f t="shared" si="21"/>
        <v>44</v>
      </c>
      <c r="W96">
        <f t="shared" si="22"/>
        <v>2</v>
      </c>
      <c r="X96">
        <f t="shared" si="23"/>
        <v>0</v>
      </c>
      <c r="Y96">
        <f t="shared" si="24"/>
        <v>2</v>
      </c>
      <c r="AA96" t="str">
        <f t="shared" si="25"/>
        <v>44-&gt;2,</v>
      </c>
    </row>
    <row r="97" spans="1:27" ht="15" hidden="1" customHeight="1" x14ac:dyDescent="0.25">
      <c r="A97">
        <v>2015</v>
      </c>
      <c r="B97">
        <v>8</v>
      </c>
      <c r="C97">
        <v>2</v>
      </c>
      <c r="D97" t="s">
        <v>99</v>
      </c>
      <c r="E97" t="s">
        <v>132</v>
      </c>
      <c r="F97">
        <v>2</v>
      </c>
      <c r="G97">
        <v>1</v>
      </c>
      <c r="H97" t="s">
        <v>236</v>
      </c>
      <c r="I97" t="s">
        <v>77</v>
      </c>
      <c r="J97">
        <v>33</v>
      </c>
      <c r="K97">
        <v>1529</v>
      </c>
      <c r="L97">
        <v>1722</v>
      </c>
      <c r="M97">
        <f t="shared" si="13"/>
        <v>1496</v>
      </c>
      <c r="N97">
        <f t="shared" si="14"/>
        <v>1755</v>
      </c>
      <c r="O97">
        <f t="shared" si="15"/>
        <v>0.81621689657560292</v>
      </c>
      <c r="P97">
        <f t="shared" si="16"/>
        <v>1</v>
      </c>
      <c r="Q97">
        <f t="shared" si="17"/>
        <v>179.55948825064445</v>
      </c>
      <c r="R97">
        <f t="shared" si="18"/>
        <v>180</v>
      </c>
      <c r="S97">
        <f>INDEX(Weights!$B$1:$B$36,MATCH(Matches!H531,Weights!$A$1:$A$36,0))</f>
        <v>20</v>
      </c>
      <c r="T97">
        <f t="shared" si="19"/>
        <v>1496</v>
      </c>
      <c r="U97">
        <f t="shared" si="20"/>
        <v>1755</v>
      </c>
      <c r="V97">
        <f t="shared" si="21"/>
        <v>259</v>
      </c>
      <c r="W97">
        <f t="shared" si="22"/>
        <v>-1</v>
      </c>
      <c r="X97">
        <f t="shared" si="23"/>
        <v>0</v>
      </c>
      <c r="Y97">
        <f t="shared" si="24"/>
        <v>-1</v>
      </c>
      <c r="AA97" t="str">
        <f t="shared" si="25"/>
        <v>259-&gt;-1,</v>
      </c>
    </row>
    <row r="98" spans="1:27" ht="15" hidden="1" customHeight="1" x14ac:dyDescent="0.25">
      <c r="A98">
        <v>2016</v>
      </c>
      <c r="B98">
        <v>6</v>
      </c>
      <c r="C98">
        <v>4</v>
      </c>
      <c r="D98" t="s">
        <v>82</v>
      </c>
      <c r="E98" t="s">
        <v>79</v>
      </c>
      <c r="F98">
        <v>3</v>
      </c>
      <c r="G98">
        <v>2</v>
      </c>
      <c r="H98" t="s">
        <v>223</v>
      </c>
      <c r="I98" t="s">
        <v>239</v>
      </c>
      <c r="J98">
        <v>33</v>
      </c>
      <c r="K98">
        <v>1191</v>
      </c>
      <c r="L98">
        <v>1244</v>
      </c>
      <c r="M98">
        <f t="shared" si="13"/>
        <v>1158</v>
      </c>
      <c r="N98">
        <f t="shared" si="14"/>
        <v>1277</v>
      </c>
      <c r="O98">
        <f t="shared" si="15"/>
        <v>0.66485797855476481</v>
      </c>
      <c r="P98">
        <f t="shared" si="16"/>
        <v>1</v>
      </c>
      <c r="Q98">
        <f t="shared" si="17"/>
        <v>98.465718675604677</v>
      </c>
      <c r="R98">
        <f t="shared" si="18"/>
        <v>100</v>
      </c>
      <c r="S98">
        <f>INDEX(Weights!$B$1:$B$36,MATCH(Matches!H1377,Weights!$A$1:$A$36,0))</f>
        <v>40</v>
      </c>
      <c r="T98">
        <f t="shared" si="19"/>
        <v>1158</v>
      </c>
      <c r="U98">
        <f t="shared" si="20"/>
        <v>1277</v>
      </c>
      <c r="V98">
        <f t="shared" si="21"/>
        <v>119</v>
      </c>
      <c r="W98">
        <f t="shared" si="22"/>
        <v>-1</v>
      </c>
      <c r="X98">
        <f t="shared" si="23"/>
        <v>0</v>
      </c>
      <c r="Y98">
        <f t="shared" si="24"/>
        <v>-1</v>
      </c>
      <c r="AA98" t="str">
        <f t="shared" si="25"/>
        <v>119-&gt;-1,</v>
      </c>
    </row>
    <row r="99" spans="1:27" ht="15" hidden="1" customHeight="1" x14ac:dyDescent="0.25">
      <c r="A99">
        <v>2016</v>
      </c>
      <c r="B99">
        <v>6</v>
      </c>
      <c r="C99">
        <v>11</v>
      </c>
      <c r="D99" t="s">
        <v>10</v>
      </c>
      <c r="E99" t="s">
        <v>90</v>
      </c>
      <c r="F99">
        <v>2</v>
      </c>
      <c r="G99">
        <v>1</v>
      </c>
      <c r="H99" t="s">
        <v>138</v>
      </c>
      <c r="I99" t="s">
        <v>26</v>
      </c>
      <c r="J99">
        <v>33</v>
      </c>
      <c r="K99">
        <v>1688</v>
      </c>
      <c r="L99">
        <v>1733</v>
      </c>
      <c r="M99">
        <f t="shared" si="13"/>
        <v>1655</v>
      </c>
      <c r="N99">
        <f t="shared" si="14"/>
        <v>1766</v>
      </c>
      <c r="O99">
        <f t="shared" si="15"/>
        <v>0.654519994382466</v>
      </c>
      <c r="P99">
        <f t="shared" si="16"/>
        <v>1</v>
      </c>
      <c r="Q99">
        <f t="shared" si="17"/>
        <v>95.519275973767563</v>
      </c>
      <c r="R99">
        <f t="shared" si="18"/>
        <v>100</v>
      </c>
      <c r="S99">
        <f>INDEX(Weights!$B$1:$B$36,MATCH(Matches!H1442,Weights!$A$1:$A$36,0))</f>
        <v>40</v>
      </c>
      <c r="T99">
        <f t="shared" si="19"/>
        <v>1655</v>
      </c>
      <c r="U99">
        <f t="shared" si="20"/>
        <v>1766</v>
      </c>
      <c r="V99">
        <f t="shared" si="21"/>
        <v>111</v>
      </c>
      <c r="W99">
        <f t="shared" si="22"/>
        <v>-1</v>
      </c>
      <c r="X99">
        <f t="shared" si="23"/>
        <v>0</v>
      </c>
      <c r="Y99">
        <f t="shared" si="24"/>
        <v>-1</v>
      </c>
      <c r="AA99" t="str">
        <f t="shared" si="25"/>
        <v>111-&gt;-1,</v>
      </c>
    </row>
    <row r="100" spans="1:27" ht="15" hidden="1" customHeight="1" x14ac:dyDescent="0.25">
      <c r="A100">
        <v>2016</v>
      </c>
      <c r="B100">
        <v>6</v>
      </c>
      <c r="C100">
        <v>22</v>
      </c>
      <c r="D100" t="s">
        <v>102</v>
      </c>
      <c r="E100" t="s">
        <v>135</v>
      </c>
      <c r="F100">
        <v>2</v>
      </c>
      <c r="G100">
        <v>0</v>
      </c>
      <c r="H100" t="s">
        <v>164</v>
      </c>
      <c r="I100" t="s">
        <v>125</v>
      </c>
      <c r="J100">
        <v>33</v>
      </c>
      <c r="K100">
        <v>2035</v>
      </c>
      <c r="L100">
        <v>1930</v>
      </c>
      <c r="M100">
        <f t="shared" si="13"/>
        <v>2002</v>
      </c>
      <c r="N100">
        <f t="shared" si="14"/>
        <v>1963</v>
      </c>
      <c r="O100">
        <f t="shared" si="15"/>
        <v>0.5558909611168531</v>
      </c>
      <c r="P100">
        <f t="shared" si="16"/>
        <v>1</v>
      </c>
      <c r="Q100">
        <f t="shared" si="17"/>
        <v>74.306076010046922</v>
      </c>
      <c r="R100">
        <f t="shared" si="18"/>
        <v>50</v>
      </c>
      <c r="S100">
        <f>INDEX(Weights!$B$1:$B$36,MATCH(Matches!H1503,Weights!$A$1:$A$36,0))</f>
        <v>40</v>
      </c>
      <c r="T100">
        <f t="shared" si="19"/>
        <v>2002</v>
      </c>
      <c r="U100">
        <f t="shared" si="20"/>
        <v>1963</v>
      </c>
      <c r="V100">
        <f t="shared" si="21"/>
        <v>39</v>
      </c>
      <c r="W100">
        <f t="shared" si="22"/>
        <v>2</v>
      </c>
      <c r="X100">
        <f t="shared" si="23"/>
        <v>0</v>
      </c>
      <c r="Y100">
        <f t="shared" si="24"/>
        <v>2</v>
      </c>
      <c r="AA100" t="str">
        <f t="shared" si="25"/>
        <v>39-&gt;2,</v>
      </c>
    </row>
    <row r="101" spans="1:27" ht="15" hidden="1" customHeight="1" x14ac:dyDescent="0.25">
      <c r="A101">
        <v>2016</v>
      </c>
      <c r="B101">
        <v>7</v>
      </c>
      <c r="C101">
        <v>7</v>
      </c>
      <c r="D101" t="s">
        <v>26</v>
      </c>
      <c r="E101" t="s">
        <v>6</v>
      </c>
      <c r="F101">
        <v>2</v>
      </c>
      <c r="G101">
        <v>0</v>
      </c>
      <c r="H101" t="s">
        <v>138</v>
      </c>
      <c r="J101">
        <v>33</v>
      </c>
      <c r="K101">
        <v>2021</v>
      </c>
      <c r="L101">
        <v>2016</v>
      </c>
      <c r="M101">
        <f t="shared" si="13"/>
        <v>1988</v>
      </c>
      <c r="N101">
        <f t="shared" si="14"/>
        <v>2049</v>
      </c>
      <c r="O101">
        <f t="shared" si="15"/>
        <v>0.5558909611168531</v>
      </c>
      <c r="P101">
        <f t="shared" si="16"/>
        <v>1</v>
      </c>
      <c r="Q101">
        <f t="shared" si="17"/>
        <v>74.306076010046922</v>
      </c>
      <c r="R101">
        <f t="shared" si="18"/>
        <v>50</v>
      </c>
      <c r="S101">
        <f>INDEX(Weights!$B$1:$B$36,MATCH(Matches!H1534,Weights!$A$1:$A$36,0))</f>
        <v>20</v>
      </c>
      <c r="T101">
        <f t="shared" si="19"/>
        <v>2088</v>
      </c>
      <c r="U101">
        <f t="shared" si="20"/>
        <v>2049</v>
      </c>
      <c r="V101">
        <f t="shared" si="21"/>
        <v>39</v>
      </c>
      <c r="W101">
        <f t="shared" si="22"/>
        <v>2</v>
      </c>
      <c r="X101">
        <f t="shared" si="23"/>
        <v>0</v>
      </c>
      <c r="Y101">
        <f t="shared" si="24"/>
        <v>2</v>
      </c>
      <c r="AA101" t="str">
        <f t="shared" si="25"/>
        <v>39-&gt;2,</v>
      </c>
    </row>
    <row r="102" spans="1:27" ht="15" hidden="1" customHeight="1" x14ac:dyDescent="0.25">
      <c r="A102">
        <v>2017</v>
      </c>
      <c r="B102">
        <v>6</v>
      </c>
      <c r="C102">
        <v>13</v>
      </c>
      <c r="D102" t="s">
        <v>109</v>
      </c>
      <c r="E102" t="s">
        <v>95</v>
      </c>
      <c r="F102">
        <v>1</v>
      </c>
      <c r="G102">
        <v>0</v>
      </c>
      <c r="H102" t="s">
        <v>23</v>
      </c>
      <c r="J102">
        <v>33</v>
      </c>
      <c r="K102">
        <v>827</v>
      </c>
      <c r="L102">
        <v>1128</v>
      </c>
      <c r="M102">
        <f t="shared" si="13"/>
        <v>794</v>
      </c>
      <c r="N102">
        <f t="shared" si="14"/>
        <v>1161</v>
      </c>
      <c r="O102">
        <f t="shared" si="15"/>
        <v>0.82302462892173212</v>
      </c>
      <c r="P102">
        <f t="shared" si="16"/>
        <v>1</v>
      </c>
      <c r="Q102">
        <f t="shared" si="17"/>
        <v>186.46662413498007</v>
      </c>
      <c r="R102">
        <f t="shared" si="18"/>
        <v>190</v>
      </c>
      <c r="S102">
        <f>INDEX(Weights!$B$1:$B$36,MATCH(Matches!H2302,Weights!$A$1:$A$36,0))</f>
        <v>40</v>
      </c>
      <c r="T102">
        <f t="shared" si="19"/>
        <v>894</v>
      </c>
      <c r="U102">
        <f t="shared" si="20"/>
        <v>1161</v>
      </c>
      <c r="V102">
        <f t="shared" si="21"/>
        <v>267</v>
      </c>
      <c r="W102">
        <f t="shared" si="22"/>
        <v>-1</v>
      </c>
      <c r="X102">
        <f t="shared" si="23"/>
        <v>0</v>
      </c>
      <c r="Y102">
        <f t="shared" si="24"/>
        <v>-1</v>
      </c>
      <c r="AA102" t="str">
        <f t="shared" si="25"/>
        <v>267-&gt;-1,</v>
      </c>
    </row>
    <row r="103" spans="1:27" ht="15" hidden="1" customHeight="1" x14ac:dyDescent="0.25">
      <c r="A103">
        <v>2017</v>
      </c>
      <c r="B103">
        <v>10</v>
      </c>
      <c r="C103">
        <v>10</v>
      </c>
      <c r="D103" t="s">
        <v>133</v>
      </c>
      <c r="E103" t="s">
        <v>125</v>
      </c>
      <c r="F103">
        <v>2</v>
      </c>
      <c r="G103">
        <v>1</v>
      </c>
      <c r="H103" t="s">
        <v>76</v>
      </c>
      <c r="J103">
        <v>33</v>
      </c>
      <c r="K103">
        <v>1436</v>
      </c>
      <c r="L103">
        <v>1743</v>
      </c>
      <c r="M103">
        <f t="shared" si="13"/>
        <v>1403</v>
      </c>
      <c r="N103">
        <f t="shared" si="14"/>
        <v>1776</v>
      </c>
      <c r="O103">
        <f t="shared" si="15"/>
        <v>0.82799938026116982</v>
      </c>
      <c r="P103">
        <f t="shared" si="16"/>
        <v>1</v>
      </c>
      <c r="Q103">
        <f t="shared" si="17"/>
        <v>191.85977382004776</v>
      </c>
      <c r="R103">
        <f t="shared" si="18"/>
        <v>190</v>
      </c>
      <c r="S103">
        <f>INDEX(Weights!$B$1:$B$36,MATCH(Matches!H2667,Weights!$A$1:$A$36,0))</f>
        <v>40</v>
      </c>
      <c r="T103">
        <f t="shared" si="19"/>
        <v>1503</v>
      </c>
      <c r="U103">
        <f t="shared" si="20"/>
        <v>1776</v>
      </c>
      <c r="V103">
        <f t="shared" si="21"/>
        <v>273</v>
      </c>
      <c r="W103">
        <f t="shared" si="22"/>
        <v>-1</v>
      </c>
      <c r="X103">
        <f t="shared" si="23"/>
        <v>0</v>
      </c>
      <c r="Y103">
        <f t="shared" si="24"/>
        <v>-1</v>
      </c>
      <c r="AA103" t="str">
        <f t="shared" si="25"/>
        <v>273-&gt;-1,</v>
      </c>
    </row>
    <row r="104" spans="1:27" ht="15" hidden="1" customHeight="1" x14ac:dyDescent="0.25">
      <c r="A104">
        <v>2015</v>
      </c>
      <c r="B104">
        <v>1</v>
      </c>
      <c r="C104">
        <v>22</v>
      </c>
      <c r="D104" t="s">
        <v>92</v>
      </c>
      <c r="E104" t="s">
        <v>98</v>
      </c>
      <c r="F104">
        <v>2</v>
      </c>
      <c r="G104">
        <v>0</v>
      </c>
      <c r="H104" t="s">
        <v>218</v>
      </c>
      <c r="I104" t="s">
        <v>93</v>
      </c>
      <c r="J104">
        <v>32</v>
      </c>
      <c r="K104">
        <v>1739</v>
      </c>
      <c r="L104">
        <v>1625</v>
      </c>
      <c r="M104">
        <f t="shared" si="13"/>
        <v>1707</v>
      </c>
      <c r="N104">
        <f t="shared" si="14"/>
        <v>1657</v>
      </c>
      <c r="O104">
        <f t="shared" si="15"/>
        <v>0.5714631174083814</v>
      </c>
      <c r="P104">
        <f t="shared" si="16"/>
        <v>1</v>
      </c>
      <c r="Q104">
        <f t="shared" si="17"/>
        <v>74.672685829226367</v>
      </c>
      <c r="R104">
        <f t="shared" si="18"/>
        <v>50</v>
      </c>
      <c r="S104">
        <f>INDEX(Weights!$B$1:$B$36,MATCH(Matches!H75,Weights!$A$1:$A$36,0))</f>
        <v>40</v>
      </c>
      <c r="T104">
        <f t="shared" si="19"/>
        <v>1707</v>
      </c>
      <c r="U104">
        <f t="shared" si="20"/>
        <v>1657</v>
      </c>
      <c r="V104">
        <f t="shared" si="21"/>
        <v>50</v>
      </c>
      <c r="W104">
        <f t="shared" si="22"/>
        <v>2</v>
      </c>
      <c r="X104">
        <f t="shared" si="23"/>
        <v>0</v>
      </c>
      <c r="Y104">
        <f t="shared" si="24"/>
        <v>2</v>
      </c>
      <c r="AA104" t="str">
        <f t="shared" si="25"/>
        <v>50-&gt;2,</v>
      </c>
    </row>
    <row r="105" spans="1:27" ht="15" hidden="1" customHeight="1" x14ac:dyDescent="0.25">
      <c r="A105">
        <v>2015</v>
      </c>
      <c r="B105">
        <v>6</v>
      </c>
      <c r="C105">
        <v>19</v>
      </c>
      <c r="D105" t="s">
        <v>138</v>
      </c>
      <c r="E105" t="s">
        <v>123</v>
      </c>
      <c r="F105">
        <v>2</v>
      </c>
      <c r="G105">
        <v>1</v>
      </c>
      <c r="H105" t="s">
        <v>164</v>
      </c>
      <c r="I105" t="s">
        <v>102</v>
      </c>
      <c r="J105">
        <v>32</v>
      </c>
      <c r="K105">
        <v>1819</v>
      </c>
      <c r="L105">
        <v>1850</v>
      </c>
      <c r="M105">
        <f t="shared" si="13"/>
        <v>1787</v>
      </c>
      <c r="N105">
        <f t="shared" si="14"/>
        <v>1882</v>
      </c>
      <c r="O105">
        <f t="shared" si="15"/>
        <v>0.63340770007116765</v>
      </c>
      <c r="P105">
        <f t="shared" si="16"/>
        <v>1</v>
      </c>
      <c r="Q105">
        <f t="shared" si="17"/>
        <v>87.290431376251647</v>
      </c>
      <c r="R105">
        <f t="shared" si="18"/>
        <v>90</v>
      </c>
      <c r="S105">
        <f>INDEX(Weights!$B$1:$B$36,MATCH(Matches!H482,Weights!$A$1:$A$36,0))</f>
        <v>40</v>
      </c>
      <c r="T105">
        <f t="shared" si="19"/>
        <v>1787</v>
      </c>
      <c r="U105">
        <f t="shared" si="20"/>
        <v>1882</v>
      </c>
      <c r="V105">
        <f t="shared" si="21"/>
        <v>95</v>
      </c>
      <c r="W105">
        <f t="shared" si="22"/>
        <v>-1</v>
      </c>
      <c r="X105">
        <f t="shared" si="23"/>
        <v>0</v>
      </c>
      <c r="Y105">
        <f t="shared" si="24"/>
        <v>-1</v>
      </c>
      <c r="AA105" t="str">
        <f t="shared" si="25"/>
        <v>95-&gt;-1,</v>
      </c>
    </row>
    <row r="106" spans="1:27" ht="15" hidden="1" customHeight="1" x14ac:dyDescent="0.25">
      <c r="A106">
        <v>2015</v>
      </c>
      <c r="B106">
        <v>9</v>
      </c>
      <c r="C106">
        <v>5</v>
      </c>
      <c r="D106" t="s">
        <v>192</v>
      </c>
      <c r="E106" t="s">
        <v>159</v>
      </c>
      <c r="F106">
        <v>1</v>
      </c>
      <c r="G106">
        <v>0</v>
      </c>
      <c r="H106" t="s">
        <v>171</v>
      </c>
      <c r="J106">
        <v>32</v>
      </c>
      <c r="K106">
        <v>1088</v>
      </c>
      <c r="L106">
        <v>1356</v>
      </c>
      <c r="M106">
        <f t="shared" si="13"/>
        <v>1056</v>
      </c>
      <c r="N106">
        <f t="shared" si="14"/>
        <v>1388</v>
      </c>
      <c r="O106">
        <f t="shared" si="15"/>
        <v>0.79174883750818448</v>
      </c>
      <c r="P106">
        <f t="shared" si="16"/>
        <v>1</v>
      </c>
      <c r="Q106">
        <f t="shared" si="17"/>
        <v>153.66060682257958</v>
      </c>
      <c r="R106">
        <f t="shared" si="18"/>
        <v>150</v>
      </c>
      <c r="S106">
        <f>INDEX(Weights!$B$1:$B$36,MATCH(Matches!H628,Weights!$A$1:$A$36,0))</f>
        <v>20</v>
      </c>
      <c r="T106">
        <f t="shared" si="19"/>
        <v>1156</v>
      </c>
      <c r="U106">
        <f t="shared" si="20"/>
        <v>1388</v>
      </c>
      <c r="V106">
        <f t="shared" si="21"/>
        <v>232</v>
      </c>
      <c r="W106">
        <f t="shared" si="22"/>
        <v>-1</v>
      </c>
      <c r="X106">
        <f t="shared" si="23"/>
        <v>0</v>
      </c>
      <c r="Y106">
        <f t="shared" si="24"/>
        <v>-1</v>
      </c>
      <c r="AA106" t="str">
        <f t="shared" si="25"/>
        <v>232-&gt;-1,</v>
      </c>
    </row>
    <row r="107" spans="1:27" ht="15" hidden="1" customHeight="1" x14ac:dyDescent="0.25">
      <c r="A107">
        <v>2015</v>
      </c>
      <c r="B107">
        <v>10</v>
      </c>
      <c r="C107">
        <v>7</v>
      </c>
      <c r="D107" t="s">
        <v>176</v>
      </c>
      <c r="E107" t="s">
        <v>73</v>
      </c>
      <c r="F107">
        <v>2</v>
      </c>
      <c r="G107">
        <v>0</v>
      </c>
      <c r="H107" t="s">
        <v>76</v>
      </c>
      <c r="J107">
        <v>32</v>
      </c>
      <c r="K107">
        <v>1289</v>
      </c>
      <c r="L107">
        <v>1343</v>
      </c>
      <c r="M107">
        <f t="shared" si="13"/>
        <v>1257</v>
      </c>
      <c r="N107">
        <f t="shared" si="14"/>
        <v>1375</v>
      </c>
      <c r="O107">
        <f t="shared" si="15"/>
        <v>0.52588093089116905</v>
      </c>
      <c r="P107">
        <f t="shared" si="16"/>
        <v>1</v>
      </c>
      <c r="Q107">
        <f t="shared" si="17"/>
        <v>67.493594088396833</v>
      </c>
      <c r="R107">
        <f t="shared" si="18"/>
        <v>70</v>
      </c>
      <c r="S107">
        <f>INDEX(Weights!$B$1:$B$36,MATCH(Matches!H711,Weights!$A$1:$A$36,0))</f>
        <v>40</v>
      </c>
      <c r="T107">
        <f t="shared" si="19"/>
        <v>1357</v>
      </c>
      <c r="U107">
        <f t="shared" si="20"/>
        <v>1375</v>
      </c>
      <c r="V107">
        <f t="shared" si="21"/>
        <v>18</v>
      </c>
      <c r="W107">
        <f t="shared" si="22"/>
        <v>-2</v>
      </c>
      <c r="X107">
        <f t="shared" si="23"/>
        <v>0</v>
      </c>
      <c r="Y107">
        <f t="shared" si="24"/>
        <v>-2</v>
      </c>
      <c r="AA107" t="str">
        <f t="shared" si="25"/>
        <v>18-&gt;-2,</v>
      </c>
    </row>
    <row r="108" spans="1:27" ht="15" hidden="1" customHeight="1" x14ac:dyDescent="0.25">
      <c r="A108">
        <v>2016</v>
      </c>
      <c r="B108">
        <v>3</v>
      </c>
      <c r="C108">
        <v>29</v>
      </c>
      <c r="D108" t="s">
        <v>165</v>
      </c>
      <c r="E108" t="s">
        <v>140</v>
      </c>
      <c r="F108">
        <v>3</v>
      </c>
      <c r="G108">
        <v>0</v>
      </c>
      <c r="H108" t="s">
        <v>230</v>
      </c>
      <c r="J108">
        <v>32</v>
      </c>
      <c r="K108">
        <v>1302</v>
      </c>
      <c r="L108">
        <v>1312</v>
      </c>
      <c r="M108">
        <f t="shared" si="13"/>
        <v>1270</v>
      </c>
      <c r="N108">
        <f t="shared" si="14"/>
        <v>1344</v>
      </c>
      <c r="O108">
        <f t="shared" si="15"/>
        <v>0.53734731716649276</v>
      </c>
      <c r="P108">
        <f t="shared" si="16"/>
        <v>1</v>
      </c>
      <c r="Q108">
        <f t="shared" si="17"/>
        <v>69.166355642890963</v>
      </c>
      <c r="R108">
        <f t="shared" si="18"/>
        <v>40</v>
      </c>
      <c r="S108">
        <f>INDEX(Weights!$B$1:$B$36,MATCH(Matches!H1197,Weights!$A$1:$A$36,0))</f>
        <v>20</v>
      </c>
      <c r="T108">
        <f t="shared" si="19"/>
        <v>1370</v>
      </c>
      <c r="U108">
        <f t="shared" si="20"/>
        <v>1344</v>
      </c>
      <c r="V108">
        <f t="shared" si="21"/>
        <v>26</v>
      </c>
      <c r="W108">
        <f t="shared" si="22"/>
        <v>3</v>
      </c>
      <c r="X108">
        <f t="shared" si="23"/>
        <v>0</v>
      </c>
      <c r="Y108">
        <f t="shared" si="24"/>
        <v>3</v>
      </c>
      <c r="AA108" t="str">
        <f t="shared" si="25"/>
        <v>26-&gt;3,</v>
      </c>
    </row>
    <row r="109" spans="1:27" ht="15" hidden="1" customHeight="1" x14ac:dyDescent="0.25">
      <c r="A109">
        <v>2016</v>
      </c>
      <c r="B109">
        <v>6</v>
      </c>
      <c r="C109">
        <v>6</v>
      </c>
      <c r="D109" t="s">
        <v>156</v>
      </c>
      <c r="E109" t="s">
        <v>264</v>
      </c>
      <c r="F109">
        <v>3</v>
      </c>
      <c r="G109">
        <v>0</v>
      </c>
      <c r="H109" t="s">
        <v>81</v>
      </c>
      <c r="J109">
        <v>32</v>
      </c>
      <c r="K109">
        <v>1063</v>
      </c>
      <c r="L109">
        <v>1182</v>
      </c>
      <c r="M109">
        <f t="shared" si="13"/>
        <v>1031</v>
      </c>
      <c r="N109">
        <f t="shared" si="14"/>
        <v>1214</v>
      </c>
      <c r="O109">
        <f t="shared" si="15"/>
        <v>0.6172250309049464</v>
      </c>
      <c r="P109">
        <f t="shared" si="16"/>
        <v>1</v>
      </c>
      <c r="Q109">
        <f t="shared" si="17"/>
        <v>83.600032874807752</v>
      </c>
      <c r="R109">
        <f t="shared" si="18"/>
        <v>80</v>
      </c>
      <c r="S109">
        <f>INDEX(Weights!$B$1:$B$36,MATCH(Matches!H1402,Weights!$A$1:$A$36,0))</f>
        <v>20</v>
      </c>
      <c r="T109">
        <f t="shared" si="19"/>
        <v>1131</v>
      </c>
      <c r="U109">
        <f t="shared" si="20"/>
        <v>1214</v>
      </c>
      <c r="V109">
        <f t="shared" si="21"/>
        <v>83</v>
      </c>
      <c r="W109">
        <f t="shared" si="22"/>
        <v>-3</v>
      </c>
      <c r="X109">
        <f t="shared" si="23"/>
        <v>0</v>
      </c>
      <c r="Y109">
        <f t="shared" si="24"/>
        <v>-3</v>
      </c>
      <c r="AA109" t="str">
        <f t="shared" si="25"/>
        <v>83-&gt;-3,</v>
      </c>
    </row>
    <row r="110" spans="1:27" ht="15" hidden="1" customHeight="1" x14ac:dyDescent="0.25">
      <c r="A110">
        <v>2016</v>
      </c>
      <c r="B110">
        <v>6</v>
      </c>
      <c r="C110">
        <v>25</v>
      </c>
      <c r="D110" t="s">
        <v>260</v>
      </c>
      <c r="E110" t="s">
        <v>174</v>
      </c>
      <c r="F110">
        <v>1</v>
      </c>
      <c r="G110">
        <v>0</v>
      </c>
      <c r="H110" t="s">
        <v>29</v>
      </c>
      <c r="I110" t="s">
        <v>142</v>
      </c>
      <c r="J110">
        <v>32</v>
      </c>
      <c r="K110">
        <v>1351</v>
      </c>
      <c r="L110">
        <v>1536</v>
      </c>
      <c r="M110">
        <f t="shared" si="13"/>
        <v>1319</v>
      </c>
      <c r="N110">
        <f t="shared" si="14"/>
        <v>1568</v>
      </c>
      <c r="O110">
        <f t="shared" si="15"/>
        <v>0.80742418167127916</v>
      </c>
      <c r="P110">
        <f t="shared" si="16"/>
        <v>1</v>
      </c>
      <c r="Q110">
        <f t="shared" si="17"/>
        <v>166.16831893907371</v>
      </c>
      <c r="R110">
        <f t="shared" si="18"/>
        <v>170</v>
      </c>
      <c r="S110">
        <f>INDEX(Weights!$B$1:$B$36,MATCH(Matches!H1513,Weights!$A$1:$A$36,0))</f>
        <v>40</v>
      </c>
      <c r="T110">
        <f t="shared" si="19"/>
        <v>1319</v>
      </c>
      <c r="U110">
        <f t="shared" si="20"/>
        <v>1568</v>
      </c>
      <c r="V110">
        <f t="shared" si="21"/>
        <v>249</v>
      </c>
      <c r="W110">
        <f t="shared" si="22"/>
        <v>-1</v>
      </c>
      <c r="X110">
        <f t="shared" si="23"/>
        <v>0</v>
      </c>
      <c r="Y110">
        <f t="shared" si="24"/>
        <v>-1</v>
      </c>
      <c r="AA110" t="str">
        <f t="shared" si="25"/>
        <v>249-&gt;-1,</v>
      </c>
    </row>
    <row r="111" spans="1:27" ht="15" hidden="1" customHeight="1" x14ac:dyDescent="0.25">
      <c r="A111">
        <v>2017</v>
      </c>
      <c r="B111">
        <v>6</v>
      </c>
      <c r="C111">
        <v>25</v>
      </c>
      <c r="D111" t="s">
        <v>35</v>
      </c>
      <c r="E111" t="s">
        <v>130</v>
      </c>
      <c r="F111">
        <v>2</v>
      </c>
      <c r="G111">
        <v>1</v>
      </c>
      <c r="H111" t="s">
        <v>229</v>
      </c>
      <c r="I111" t="s">
        <v>182</v>
      </c>
      <c r="J111">
        <v>32</v>
      </c>
      <c r="K111">
        <v>1294</v>
      </c>
      <c r="L111">
        <v>1482</v>
      </c>
      <c r="M111">
        <f t="shared" si="13"/>
        <v>1262</v>
      </c>
      <c r="N111">
        <f t="shared" si="14"/>
        <v>1514</v>
      </c>
      <c r="O111">
        <f t="shared" si="15"/>
        <v>0.81009515860475667</v>
      </c>
      <c r="P111">
        <f t="shared" si="16"/>
        <v>1</v>
      </c>
      <c r="Q111">
        <f t="shared" si="17"/>
        <v>168.50544601650964</v>
      </c>
      <c r="R111">
        <f t="shared" si="18"/>
        <v>170</v>
      </c>
      <c r="S111">
        <f>INDEX(Weights!$B$1:$B$36,MATCH(Matches!H2345,Weights!$A$1:$A$36,0))</f>
        <v>40</v>
      </c>
      <c r="T111">
        <f t="shared" si="19"/>
        <v>1262</v>
      </c>
      <c r="U111">
        <f t="shared" si="20"/>
        <v>1514</v>
      </c>
      <c r="V111">
        <f t="shared" si="21"/>
        <v>252</v>
      </c>
      <c r="W111">
        <f t="shared" si="22"/>
        <v>-1</v>
      </c>
      <c r="X111">
        <f t="shared" si="23"/>
        <v>0</v>
      </c>
      <c r="Y111">
        <f t="shared" si="24"/>
        <v>-1</v>
      </c>
      <c r="AA111" t="str">
        <f t="shared" si="25"/>
        <v>252-&gt;-1,</v>
      </c>
    </row>
    <row r="112" spans="1:27" ht="15" hidden="1" customHeight="1" x14ac:dyDescent="0.25">
      <c r="A112">
        <v>2017</v>
      </c>
      <c r="B112">
        <v>8</v>
      </c>
      <c r="C112">
        <v>31</v>
      </c>
      <c r="D112" t="s">
        <v>24</v>
      </c>
      <c r="E112" t="s">
        <v>14</v>
      </c>
      <c r="F112">
        <v>3</v>
      </c>
      <c r="G112">
        <v>2</v>
      </c>
      <c r="H112" t="s">
        <v>76</v>
      </c>
      <c r="J112">
        <v>32</v>
      </c>
      <c r="K112">
        <v>1450</v>
      </c>
      <c r="L112">
        <v>1722</v>
      </c>
      <c r="M112">
        <f t="shared" si="13"/>
        <v>1418</v>
      </c>
      <c r="N112">
        <f t="shared" si="14"/>
        <v>1754</v>
      </c>
      <c r="O112">
        <f t="shared" si="15"/>
        <v>0.79551990031274211</v>
      </c>
      <c r="P112">
        <f t="shared" si="16"/>
        <v>1</v>
      </c>
      <c r="Q112">
        <f t="shared" si="17"/>
        <v>156.49444639816983</v>
      </c>
      <c r="R112">
        <f t="shared" si="18"/>
        <v>160</v>
      </c>
      <c r="S112">
        <f>INDEX(Weights!$B$1:$B$36,MATCH(Matches!H2433,Weights!$A$1:$A$36,0))</f>
        <v>20</v>
      </c>
      <c r="T112">
        <f t="shared" si="19"/>
        <v>1518</v>
      </c>
      <c r="U112">
        <f t="shared" si="20"/>
        <v>1754</v>
      </c>
      <c r="V112">
        <f t="shared" si="21"/>
        <v>236</v>
      </c>
      <c r="W112">
        <f t="shared" si="22"/>
        <v>-1</v>
      </c>
      <c r="X112">
        <f t="shared" si="23"/>
        <v>0</v>
      </c>
      <c r="Y112">
        <f t="shared" si="24"/>
        <v>-1</v>
      </c>
      <c r="AA112" t="str">
        <f t="shared" si="25"/>
        <v>236-&gt;-1,</v>
      </c>
    </row>
    <row r="113" spans="1:27" ht="15" hidden="1" customHeight="1" x14ac:dyDescent="0.25">
      <c r="A113">
        <v>2017</v>
      </c>
      <c r="B113">
        <v>8</v>
      </c>
      <c r="C113">
        <v>31</v>
      </c>
      <c r="D113" t="s">
        <v>61</v>
      </c>
      <c r="E113" t="s">
        <v>5</v>
      </c>
      <c r="F113">
        <v>1</v>
      </c>
      <c r="G113">
        <v>0</v>
      </c>
      <c r="H113" t="s">
        <v>76</v>
      </c>
      <c r="J113">
        <v>32</v>
      </c>
      <c r="K113">
        <v>1278</v>
      </c>
      <c r="L113">
        <v>1547</v>
      </c>
      <c r="M113">
        <f t="shared" si="13"/>
        <v>1246</v>
      </c>
      <c r="N113">
        <f t="shared" si="14"/>
        <v>1579</v>
      </c>
      <c r="O113">
        <f t="shared" si="15"/>
        <v>0.79269638417576849</v>
      </c>
      <c r="P113">
        <f t="shared" si="16"/>
        <v>1</v>
      </c>
      <c r="Q113">
        <f t="shared" si="17"/>
        <v>154.36296117059601</v>
      </c>
      <c r="R113">
        <f t="shared" si="18"/>
        <v>150</v>
      </c>
      <c r="S113">
        <f>INDEX(Weights!$B$1:$B$36,MATCH(Matches!H2439,Weights!$A$1:$A$36,0))</f>
        <v>40</v>
      </c>
      <c r="T113">
        <f t="shared" si="19"/>
        <v>1346</v>
      </c>
      <c r="U113">
        <f t="shared" si="20"/>
        <v>1579</v>
      </c>
      <c r="V113">
        <f t="shared" si="21"/>
        <v>233</v>
      </c>
      <c r="W113">
        <f t="shared" si="22"/>
        <v>-1</v>
      </c>
      <c r="X113">
        <f t="shared" si="23"/>
        <v>0</v>
      </c>
      <c r="Y113">
        <f t="shared" si="24"/>
        <v>-1</v>
      </c>
      <c r="AA113" t="str">
        <f t="shared" si="25"/>
        <v>233-&gt;-1,</v>
      </c>
    </row>
    <row r="114" spans="1:27" ht="15" hidden="1" customHeight="1" x14ac:dyDescent="0.25">
      <c r="A114">
        <v>2017</v>
      </c>
      <c r="B114">
        <v>12</v>
      </c>
      <c r="C114">
        <v>7</v>
      </c>
      <c r="D114" t="s">
        <v>188</v>
      </c>
      <c r="E114" t="s">
        <v>267</v>
      </c>
      <c r="F114">
        <v>4</v>
      </c>
      <c r="G114">
        <v>1</v>
      </c>
      <c r="H114" t="s">
        <v>234</v>
      </c>
      <c r="I114" t="s">
        <v>88</v>
      </c>
      <c r="J114">
        <v>32</v>
      </c>
      <c r="K114">
        <v>1356</v>
      </c>
      <c r="L114">
        <v>1266</v>
      </c>
      <c r="M114">
        <f t="shared" si="13"/>
        <v>1324</v>
      </c>
      <c r="N114">
        <f t="shared" si="14"/>
        <v>1298</v>
      </c>
      <c r="O114">
        <f t="shared" si="15"/>
        <v>0.53734731716649276</v>
      </c>
      <c r="P114">
        <f t="shared" si="16"/>
        <v>1</v>
      </c>
      <c r="Q114">
        <f t="shared" si="17"/>
        <v>69.166355642890963</v>
      </c>
      <c r="R114">
        <f t="shared" si="18"/>
        <v>40</v>
      </c>
      <c r="S114">
        <f>INDEX(Weights!$B$1:$B$36,MATCH(Matches!H2796,Weights!$A$1:$A$36,0))</f>
        <v>40</v>
      </c>
      <c r="T114">
        <f t="shared" si="19"/>
        <v>1324</v>
      </c>
      <c r="U114">
        <f t="shared" si="20"/>
        <v>1298</v>
      </c>
      <c r="V114">
        <f t="shared" si="21"/>
        <v>26</v>
      </c>
      <c r="W114">
        <f t="shared" si="22"/>
        <v>3</v>
      </c>
      <c r="X114">
        <f t="shared" si="23"/>
        <v>0</v>
      </c>
      <c r="Y114">
        <f t="shared" si="24"/>
        <v>3</v>
      </c>
      <c r="AA114" t="str">
        <f t="shared" si="25"/>
        <v>26-&gt;3,</v>
      </c>
    </row>
    <row r="115" spans="1:27" ht="15" hidden="1" customHeight="1" x14ac:dyDescent="0.25">
      <c r="A115">
        <v>2015</v>
      </c>
      <c r="B115">
        <v>1</v>
      </c>
      <c r="C115">
        <v>19</v>
      </c>
      <c r="D115" t="s">
        <v>259</v>
      </c>
      <c r="E115" t="s">
        <v>122</v>
      </c>
      <c r="F115">
        <v>2</v>
      </c>
      <c r="G115">
        <v>1</v>
      </c>
      <c r="H115" t="s">
        <v>218</v>
      </c>
      <c r="I115" t="s">
        <v>93</v>
      </c>
      <c r="J115">
        <v>31</v>
      </c>
      <c r="K115">
        <v>1478</v>
      </c>
      <c r="L115">
        <v>1505</v>
      </c>
      <c r="M115">
        <f t="shared" si="13"/>
        <v>1447</v>
      </c>
      <c r="N115">
        <f t="shared" si="14"/>
        <v>1536</v>
      </c>
      <c r="O115">
        <f t="shared" si="15"/>
        <v>0.62535139330753675</v>
      </c>
      <c r="P115">
        <f t="shared" si="16"/>
        <v>1</v>
      </c>
      <c r="Q115">
        <f t="shared" si="17"/>
        <v>82.744202023542783</v>
      </c>
      <c r="R115">
        <f t="shared" si="18"/>
        <v>80</v>
      </c>
      <c r="S115">
        <f>INDEX(Weights!$B$1:$B$36,MATCH(Matches!H61,Weights!$A$1:$A$36,0))</f>
        <v>50</v>
      </c>
      <c r="T115">
        <f t="shared" si="19"/>
        <v>1447</v>
      </c>
      <c r="U115">
        <f t="shared" si="20"/>
        <v>1536</v>
      </c>
      <c r="V115">
        <f t="shared" si="21"/>
        <v>89</v>
      </c>
      <c r="W115">
        <f t="shared" si="22"/>
        <v>-1</v>
      </c>
      <c r="X115">
        <f t="shared" si="23"/>
        <v>0</v>
      </c>
      <c r="Y115">
        <f t="shared" si="24"/>
        <v>-1</v>
      </c>
      <c r="AA115" t="str">
        <f t="shared" si="25"/>
        <v>89-&gt;-1,</v>
      </c>
    </row>
    <row r="116" spans="1:27" ht="15" hidden="1" customHeight="1" x14ac:dyDescent="0.25">
      <c r="A116">
        <v>2015</v>
      </c>
      <c r="B116">
        <v>5</v>
      </c>
      <c r="C116">
        <v>18</v>
      </c>
      <c r="D116" t="s">
        <v>260</v>
      </c>
      <c r="E116" t="s">
        <v>176</v>
      </c>
      <c r="F116">
        <v>1</v>
      </c>
      <c r="G116">
        <v>0</v>
      </c>
      <c r="H116" t="s">
        <v>29</v>
      </c>
      <c r="I116" t="s">
        <v>30</v>
      </c>
      <c r="J116">
        <v>31</v>
      </c>
      <c r="K116">
        <v>1168</v>
      </c>
      <c r="L116">
        <v>1313</v>
      </c>
      <c r="M116">
        <f t="shared" si="13"/>
        <v>1137</v>
      </c>
      <c r="N116">
        <f t="shared" si="14"/>
        <v>1344</v>
      </c>
      <c r="O116">
        <f t="shared" si="15"/>
        <v>0.76702491814502116</v>
      </c>
      <c r="P116">
        <f t="shared" si="16"/>
        <v>1</v>
      </c>
      <c r="Q116">
        <f t="shared" si="17"/>
        <v>133.06144053335595</v>
      </c>
      <c r="R116">
        <f t="shared" si="18"/>
        <v>130</v>
      </c>
      <c r="S116">
        <f>INDEX(Weights!$B$1:$B$36,MATCH(Matches!H277,Weights!$A$1:$A$36,0))</f>
        <v>40</v>
      </c>
      <c r="T116">
        <f t="shared" si="19"/>
        <v>1137</v>
      </c>
      <c r="U116">
        <f t="shared" si="20"/>
        <v>1344</v>
      </c>
      <c r="V116">
        <f t="shared" si="21"/>
        <v>207</v>
      </c>
      <c r="W116">
        <f t="shared" si="22"/>
        <v>-1</v>
      </c>
      <c r="X116">
        <f t="shared" si="23"/>
        <v>0</v>
      </c>
      <c r="Y116">
        <f t="shared" si="24"/>
        <v>-1</v>
      </c>
      <c r="AA116" t="str">
        <f t="shared" si="25"/>
        <v>207-&gt;-1,</v>
      </c>
    </row>
    <row r="117" spans="1:27" ht="15" hidden="1" customHeight="1" x14ac:dyDescent="0.25">
      <c r="A117">
        <v>2015</v>
      </c>
      <c r="B117">
        <v>6</v>
      </c>
      <c r="C117">
        <v>17</v>
      </c>
      <c r="D117" t="s">
        <v>135</v>
      </c>
      <c r="E117" t="s">
        <v>121</v>
      </c>
      <c r="F117">
        <v>1</v>
      </c>
      <c r="G117">
        <v>0</v>
      </c>
      <c r="H117" t="s">
        <v>164</v>
      </c>
      <c r="I117" t="s">
        <v>102</v>
      </c>
      <c r="J117">
        <v>31</v>
      </c>
      <c r="K117">
        <v>2015</v>
      </c>
      <c r="L117">
        <v>2045</v>
      </c>
      <c r="M117">
        <f t="shared" si="13"/>
        <v>1984</v>
      </c>
      <c r="N117">
        <f t="shared" si="14"/>
        <v>2076</v>
      </c>
      <c r="O117">
        <f t="shared" si="15"/>
        <v>0.62938854721750226</v>
      </c>
      <c r="P117">
        <f t="shared" si="16"/>
        <v>1</v>
      </c>
      <c r="Q117">
        <f t="shared" si="17"/>
        <v>83.645553226314078</v>
      </c>
      <c r="R117">
        <f t="shared" si="18"/>
        <v>80</v>
      </c>
      <c r="S117">
        <f>INDEX(Weights!$B$1:$B$36,MATCH(Matches!H479,Weights!$A$1:$A$36,0))</f>
        <v>20</v>
      </c>
      <c r="T117">
        <f t="shared" si="19"/>
        <v>1984</v>
      </c>
      <c r="U117">
        <f t="shared" si="20"/>
        <v>2076</v>
      </c>
      <c r="V117">
        <f t="shared" si="21"/>
        <v>92</v>
      </c>
      <c r="W117">
        <f t="shared" si="22"/>
        <v>-1</v>
      </c>
      <c r="X117">
        <f t="shared" si="23"/>
        <v>0</v>
      </c>
      <c r="Y117">
        <f t="shared" si="24"/>
        <v>-1</v>
      </c>
      <c r="AA117" t="str">
        <f t="shared" si="25"/>
        <v>92-&gt;-1,</v>
      </c>
    </row>
    <row r="118" spans="1:27" ht="15" hidden="1" customHeight="1" x14ac:dyDescent="0.25">
      <c r="A118">
        <v>2015</v>
      </c>
      <c r="B118">
        <v>7</v>
      </c>
      <c r="C118">
        <v>13</v>
      </c>
      <c r="D118" t="s">
        <v>103</v>
      </c>
      <c r="E118" t="s">
        <v>127</v>
      </c>
      <c r="F118">
        <v>1</v>
      </c>
      <c r="G118">
        <v>0</v>
      </c>
      <c r="H118" t="s">
        <v>219</v>
      </c>
      <c r="I118" t="s">
        <v>125</v>
      </c>
      <c r="J118">
        <v>31</v>
      </c>
      <c r="K118">
        <v>1487</v>
      </c>
      <c r="L118">
        <v>1512</v>
      </c>
      <c r="M118">
        <f t="shared" si="13"/>
        <v>1456</v>
      </c>
      <c r="N118">
        <f t="shared" si="14"/>
        <v>1543</v>
      </c>
      <c r="O118">
        <f t="shared" si="15"/>
        <v>0.62265019578726211</v>
      </c>
      <c r="P118">
        <f t="shared" si="16"/>
        <v>1</v>
      </c>
      <c r="Q118">
        <f t="shared" si="17"/>
        <v>82.151891040927055</v>
      </c>
      <c r="R118">
        <f t="shared" si="18"/>
        <v>80</v>
      </c>
      <c r="S118">
        <f>INDEX(Weights!$B$1:$B$36,MATCH(Matches!H512,Weights!$A$1:$A$36,0))</f>
        <v>20</v>
      </c>
      <c r="T118">
        <f t="shared" si="19"/>
        <v>1456</v>
      </c>
      <c r="U118">
        <f t="shared" si="20"/>
        <v>1543</v>
      </c>
      <c r="V118">
        <f t="shared" si="21"/>
        <v>87</v>
      </c>
      <c r="W118">
        <f t="shared" si="22"/>
        <v>-1</v>
      </c>
      <c r="X118">
        <f t="shared" si="23"/>
        <v>0</v>
      </c>
      <c r="Y118">
        <f t="shared" si="24"/>
        <v>-1</v>
      </c>
      <c r="AA118" t="str">
        <f t="shared" si="25"/>
        <v>87-&gt;-1,</v>
      </c>
    </row>
    <row r="119" spans="1:27" ht="15" hidden="1" customHeight="1" x14ac:dyDescent="0.25">
      <c r="A119">
        <v>2016</v>
      </c>
      <c r="B119">
        <v>6</v>
      </c>
      <c r="C119">
        <v>5</v>
      </c>
      <c r="D119" t="s">
        <v>173</v>
      </c>
      <c r="E119" t="s">
        <v>31</v>
      </c>
      <c r="F119">
        <v>3</v>
      </c>
      <c r="G119">
        <v>1</v>
      </c>
      <c r="H119" t="s">
        <v>171</v>
      </c>
      <c r="J119">
        <v>31</v>
      </c>
      <c r="K119">
        <v>1305</v>
      </c>
      <c r="L119">
        <v>1351</v>
      </c>
      <c r="M119">
        <f t="shared" si="13"/>
        <v>1274</v>
      </c>
      <c r="N119">
        <f t="shared" si="14"/>
        <v>1382</v>
      </c>
      <c r="O119">
        <f t="shared" si="15"/>
        <v>0.5115108912177917</v>
      </c>
      <c r="P119">
        <f t="shared" si="16"/>
        <v>1</v>
      </c>
      <c r="Q119">
        <f t="shared" si="17"/>
        <v>63.460984989577888</v>
      </c>
      <c r="R119">
        <f t="shared" si="18"/>
        <v>60</v>
      </c>
      <c r="S119">
        <f>INDEX(Weights!$B$1:$B$36,MATCH(Matches!H1379,Weights!$A$1:$A$36,0))</f>
        <v>40</v>
      </c>
      <c r="T119">
        <f t="shared" si="19"/>
        <v>1374</v>
      </c>
      <c r="U119">
        <f t="shared" si="20"/>
        <v>1382</v>
      </c>
      <c r="V119">
        <f t="shared" si="21"/>
        <v>8</v>
      </c>
      <c r="W119">
        <f t="shared" si="22"/>
        <v>-2</v>
      </c>
      <c r="X119">
        <f t="shared" si="23"/>
        <v>0</v>
      </c>
      <c r="Y119">
        <f t="shared" si="24"/>
        <v>-2</v>
      </c>
      <c r="AA119" t="str">
        <f t="shared" si="25"/>
        <v>8-&gt;-2,</v>
      </c>
    </row>
    <row r="120" spans="1:27" ht="15" hidden="1" customHeight="1" x14ac:dyDescent="0.25">
      <c r="A120">
        <v>2016</v>
      </c>
      <c r="B120">
        <v>9</v>
      </c>
      <c r="C120">
        <v>1</v>
      </c>
      <c r="D120" t="s">
        <v>126</v>
      </c>
      <c r="E120" t="s">
        <v>102</v>
      </c>
      <c r="F120">
        <v>2</v>
      </c>
      <c r="G120">
        <v>1</v>
      </c>
      <c r="H120" t="s">
        <v>76</v>
      </c>
      <c r="J120">
        <v>31</v>
      </c>
      <c r="K120">
        <v>1756</v>
      </c>
      <c r="L120">
        <v>2010</v>
      </c>
      <c r="M120">
        <f t="shared" si="13"/>
        <v>1725</v>
      </c>
      <c r="N120">
        <f t="shared" si="14"/>
        <v>2041</v>
      </c>
      <c r="O120">
        <f t="shared" si="15"/>
        <v>0.77615457534183074</v>
      </c>
      <c r="P120">
        <f t="shared" si="16"/>
        <v>1</v>
      </c>
      <c r="Q120">
        <f t="shared" si="17"/>
        <v>138.48842364028482</v>
      </c>
      <c r="R120">
        <f t="shared" si="18"/>
        <v>140</v>
      </c>
      <c r="S120">
        <f>INDEX(Weights!$B$1:$B$36,MATCH(Matches!H1579,Weights!$A$1:$A$36,0))</f>
        <v>50</v>
      </c>
      <c r="T120">
        <f t="shared" si="19"/>
        <v>1825</v>
      </c>
      <c r="U120">
        <f t="shared" si="20"/>
        <v>2041</v>
      </c>
      <c r="V120">
        <f t="shared" si="21"/>
        <v>216</v>
      </c>
      <c r="W120">
        <f t="shared" si="22"/>
        <v>-1</v>
      </c>
      <c r="X120">
        <f t="shared" si="23"/>
        <v>0</v>
      </c>
      <c r="Y120">
        <f t="shared" si="24"/>
        <v>-1</v>
      </c>
      <c r="AA120" t="str">
        <f t="shared" si="25"/>
        <v>216-&gt;-1,</v>
      </c>
    </row>
    <row r="121" spans="1:27" ht="15" hidden="1" customHeight="1" x14ac:dyDescent="0.25">
      <c r="A121">
        <v>2016</v>
      </c>
      <c r="B121">
        <v>10</v>
      </c>
      <c r="C121">
        <v>5</v>
      </c>
      <c r="D121" t="s">
        <v>35</v>
      </c>
      <c r="E121" t="s">
        <v>178</v>
      </c>
      <c r="F121">
        <v>3</v>
      </c>
      <c r="G121">
        <v>0</v>
      </c>
      <c r="H121" t="s">
        <v>230</v>
      </c>
      <c r="J121">
        <v>31</v>
      </c>
      <c r="K121">
        <v>1200</v>
      </c>
      <c r="L121">
        <v>1200</v>
      </c>
      <c r="M121">
        <f t="shared" si="13"/>
        <v>1169</v>
      </c>
      <c r="N121">
        <f t="shared" si="14"/>
        <v>1231</v>
      </c>
      <c r="O121">
        <f t="shared" si="15"/>
        <v>0.55446937402167606</v>
      </c>
      <c r="P121">
        <f t="shared" si="16"/>
        <v>1</v>
      </c>
      <c r="Q121">
        <f t="shared" si="17"/>
        <v>69.579952964912948</v>
      </c>
      <c r="R121">
        <f t="shared" si="18"/>
        <v>40</v>
      </c>
      <c r="S121">
        <f>INDEX(Weights!$B$1:$B$36,MATCH(Matches!H1675,Weights!$A$1:$A$36,0))</f>
        <v>20</v>
      </c>
      <c r="T121">
        <f t="shared" si="19"/>
        <v>1269</v>
      </c>
      <c r="U121">
        <f t="shared" si="20"/>
        <v>1231</v>
      </c>
      <c r="V121">
        <f t="shared" si="21"/>
        <v>38</v>
      </c>
      <c r="W121">
        <f t="shared" si="22"/>
        <v>3</v>
      </c>
      <c r="X121">
        <f t="shared" si="23"/>
        <v>0</v>
      </c>
      <c r="Y121">
        <f t="shared" si="24"/>
        <v>3</v>
      </c>
      <c r="AA121" t="str">
        <f t="shared" si="25"/>
        <v>38-&gt;3,</v>
      </c>
    </row>
    <row r="122" spans="1:27" ht="15" hidden="1" customHeight="1" x14ac:dyDescent="0.25">
      <c r="A122">
        <v>2016</v>
      </c>
      <c r="B122">
        <v>10</v>
      </c>
      <c r="C122">
        <v>11</v>
      </c>
      <c r="D122" t="s">
        <v>97</v>
      </c>
      <c r="E122" t="s">
        <v>38</v>
      </c>
      <c r="F122">
        <v>4</v>
      </c>
      <c r="G122">
        <v>0</v>
      </c>
      <c r="H122" t="s">
        <v>76</v>
      </c>
      <c r="I122" t="s">
        <v>117</v>
      </c>
      <c r="J122">
        <v>31</v>
      </c>
      <c r="K122">
        <v>1483</v>
      </c>
      <c r="L122">
        <v>1362</v>
      </c>
      <c r="M122">
        <f t="shared" si="13"/>
        <v>1452</v>
      </c>
      <c r="N122">
        <f t="shared" si="14"/>
        <v>1393</v>
      </c>
      <c r="O122">
        <f t="shared" si="15"/>
        <v>0.58410095881367796</v>
      </c>
      <c r="P122">
        <f t="shared" si="16"/>
        <v>1</v>
      </c>
      <c r="Q122">
        <f t="shared" si="17"/>
        <v>74.537320190916375</v>
      </c>
      <c r="R122">
        <f t="shared" si="18"/>
        <v>40</v>
      </c>
      <c r="S122">
        <f>INDEX(Weights!$B$1:$B$36,MATCH(Matches!H1779,Weights!$A$1:$A$36,0))</f>
        <v>40</v>
      </c>
      <c r="T122">
        <f t="shared" si="19"/>
        <v>1452</v>
      </c>
      <c r="U122">
        <f t="shared" si="20"/>
        <v>1393</v>
      </c>
      <c r="V122">
        <f t="shared" si="21"/>
        <v>59</v>
      </c>
      <c r="W122">
        <f t="shared" si="22"/>
        <v>4</v>
      </c>
      <c r="X122">
        <f t="shared" si="23"/>
        <v>1</v>
      </c>
      <c r="Y122">
        <f t="shared" si="24"/>
        <v>4</v>
      </c>
      <c r="AA122" t="str">
        <f t="shared" si="25"/>
        <v>59-&gt;4,</v>
      </c>
    </row>
    <row r="123" spans="1:27" ht="15" hidden="1" customHeight="1" x14ac:dyDescent="0.25">
      <c r="A123">
        <v>2017</v>
      </c>
      <c r="B123">
        <v>3</v>
      </c>
      <c r="C123">
        <v>24</v>
      </c>
      <c r="D123" t="s">
        <v>87</v>
      </c>
      <c r="E123" t="s">
        <v>144</v>
      </c>
      <c r="F123">
        <v>2</v>
      </c>
      <c r="G123">
        <v>0</v>
      </c>
      <c r="H123" t="s">
        <v>171</v>
      </c>
      <c r="J123">
        <v>31</v>
      </c>
      <c r="K123">
        <v>1013</v>
      </c>
      <c r="L123">
        <v>1068</v>
      </c>
      <c r="M123">
        <f t="shared" si="13"/>
        <v>982</v>
      </c>
      <c r="N123">
        <f t="shared" si="14"/>
        <v>1099</v>
      </c>
      <c r="O123">
        <f t="shared" si="15"/>
        <v>0.52444546112066148</v>
      </c>
      <c r="P123">
        <f t="shared" si="16"/>
        <v>1</v>
      </c>
      <c r="Q123">
        <f t="shared" si="17"/>
        <v>65.187055249336112</v>
      </c>
      <c r="R123">
        <f t="shared" si="18"/>
        <v>70</v>
      </c>
      <c r="S123">
        <f>INDEX(Weights!$B$1:$B$36,MATCH(Matches!H2074,Weights!$A$1:$A$36,0))</f>
        <v>40</v>
      </c>
      <c r="T123">
        <f t="shared" si="19"/>
        <v>1082</v>
      </c>
      <c r="U123">
        <f t="shared" si="20"/>
        <v>1099</v>
      </c>
      <c r="V123">
        <f t="shared" si="21"/>
        <v>17</v>
      </c>
      <c r="W123">
        <f t="shared" si="22"/>
        <v>-2</v>
      </c>
      <c r="X123">
        <f t="shared" si="23"/>
        <v>0</v>
      </c>
      <c r="Y123">
        <f t="shared" si="24"/>
        <v>-2</v>
      </c>
      <c r="AA123" t="str">
        <f t="shared" si="25"/>
        <v>17-&gt;-2,</v>
      </c>
    </row>
    <row r="124" spans="1:27" ht="15" hidden="1" customHeight="1" x14ac:dyDescent="0.25">
      <c r="A124">
        <v>2017</v>
      </c>
      <c r="B124">
        <v>3</v>
      </c>
      <c r="C124">
        <v>28</v>
      </c>
      <c r="D124" t="s">
        <v>11</v>
      </c>
      <c r="E124" t="s">
        <v>9</v>
      </c>
      <c r="F124">
        <v>3</v>
      </c>
      <c r="G124">
        <v>0</v>
      </c>
      <c r="H124" t="s">
        <v>33</v>
      </c>
      <c r="J124">
        <v>31</v>
      </c>
      <c r="K124">
        <v>1473</v>
      </c>
      <c r="L124">
        <v>1858</v>
      </c>
      <c r="M124">
        <f t="shared" si="13"/>
        <v>1442</v>
      </c>
      <c r="N124">
        <f t="shared" si="14"/>
        <v>1889</v>
      </c>
      <c r="O124">
        <f t="shared" si="15"/>
        <v>0.8805335622474012</v>
      </c>
      <c r="P124">
        <f t="shared" si="16"/>
        <v>1</v>
      </c>
      <c r="Q124">
        <f t="shared" si="17"/>
        <v>259.48710435475965</v>
      </c>
      <c r="R124">
        <f t="shared" si="18"/>
        <v>260</v>
      </c>
      <c r="S124">
        <f>INDEX(Weights!$B$1:$B$36,MATCH(Matches!H2134,Weights!$A$1:$A$36,0))</f>
        <v>20</v>
      </c>
      <c r="T124">
        <f t="shared" si="19"/>
        <v>1542</v>
      </c>
      <c r="U124">
        <f t="shared" si="20"/>
        <v>1889</v>
      </c>
      <c r="V124">
        <f t="shared" si="21"/>
        <v>347</v>
      </c>
      <c r="W124">
        <f t="shared" si="22"/>
        <v>-3</v>
      </c>
      <c r="X124">
        <f t="shared" si="23"/>
        <v>0</v>
      </c>
      <c r="Y124">
        <f t="shared" si="24"/>
        <v>-3</v>
      </c>
      <c r="AA124" t="str">
        <f t="shared" si="25"/>
        <v>347-&gt;-3,</v>
      </c>
    </row>
    <row r="125" spans="1:27" ht="15" hidden="1" customHeight="1" x14ac:dyDescent="0.25">
      <c r="A125">
        <v>2017</v>
      </c>
      <c r="B125">
        <v>6</v>
      </c>
      <c r="C125">
        <v>25</v>
      </c>
      <c r="D125" t="s">
        <v>176</v>
      </c>
      <c r="E125" t="s">
        <v>73</v>
      </c>
      <c r="F125">
        <v>2</v>
      </c>
      <c r="G125">
        <v>0</v>
      </c>
      <c r="H125" t="s">
        <v>29</v>
      </c>
      <c r="I125" t="s">
        <v>30</v>
      </c>
      <c r="J125">
        <v>31</v>
      </c>
      <c r="K125">
        <v>1356</v>
      </c>
      <c r="L125">
        <v>1307</v>
      </c>
      <c r="M125">
        <f t="shared" si="13"/>
        <v>1325</v>
      </c>
      <c r="N125">
        <f t="shared" si="14"/>
        <v>1338</v>
      </c>
      <c r="O125">
        <f t="shared" si="15"/>
        <v>0.51869977792955857</v>
      </c>
      <c r="P125">
        <f t="shared" si="16"/>
        <v>1</v>
      </c>
      <c r="Q125">
        <f t="shared" si="17"/>
        <v>64.408862864523982</v>
      </c>
      <c r="R125">
        <f t="shared" si="18"/>
        <v>60</v>
      </c>
      <c r="S125">
        <f>INDEX(Weights!$B$1:$B$36,MATCH(Matches!H2347,Weights!$A$1:$A$36,0))</f>
        <v>20</v>
      </c>
      <c r="T125">
        <f t="shared" si="19"/>
        <v>1325</v>
      </c>
      <c r="U125">
        <f t="shared" si="20"/>
        <v>1338</v>
      </c>
      <c r="V125">
        <f t="shared" si="21"/>
        <v>13</v>
      </c>
      <c r="W125">
        <f t="shared" si="22"/>
        <v>-2</v>
      </c>
      <c r="X125">
        <f t="shared" si="23"/>
        <v>0</v>
      </c>
      <c r="Y125">
        <f t="shared" si="24"/>
        <v>-2</v>
      </c>
      <c r="AA125" t="str">
        <f t="shared" si="25"/>
        <v>13-&gt;-2,</v>
      </c>
    </row>
    <row r="126" spans="1:27" ht="15" hidden="1" customHeight="1" x14ac:dyDescent="0.25">
      <c r="A126">
        <v>2017</v>
      </c>
      <c r="B126">
        <v>6</v>
      </c>
      <c r="C126">
        <v>26</v>
      </c>
      <c r="D126" t="s">
        <v>40</v>
      </c>
      <c r="E126" t="s">
        <v>141</v>
      </c>
      <c r="F126">
        <v>4</v>
      </c>
      <c r="G126">
        <v>0</v>
      </c>
      <c r="H126" t="s">
        <v>29</v>
      </c>
      <c r="I126" t="s">
        <v>30</v>
      </c>
      <c r="J126">
        <v>31</v>
      </c>
      <c r="K126">
        <v>1453</v>
      </c>
      <c r="L126">
        <v>1334</v>
      </c>
      <c r="M126">
        <f t="shared" si="13"/>
        <v>1422</v>
      </c>
      <c r="N126">
        <f t="shared" si="14"/>
        <v>1365</v>
      </c>
      <c r="O126">
        <f t="shared" si="15"/>
        <v>0.58130147836891499</v>
      </c>
      <c r="P126">
        <f t="shared" si="16"/>
        <v>1</v>
      </c>
      <c r="Q126">
        <f t="shared" si="17"/>
        <v>74.038952607800411</v>
      </c>
      <c r="R126">
        <f t="shared" si="18"/>
        <v>40</v>
      </c>
      <c r="S126">
        <f>INDEX(Weights!$B$1:$B$36,MATCH(Matches!H2349,Weights!$A$1:$A$36,0))</f>
        <v>40</v>
      </c>
      <c r="T126">
        <f t="shared" si="19"/>
        <v>1422</v>
      </c>
      <c r="U126">
        <f t="shared" si="20"/>
        <v>1365</v>
      </c>
      <c r="V126">
        <f t="shared" si="21"/>
        <v>57</v>
      </c>
      <c r="W126">
        <f t="shared" si="22"/>
        <v>4</v>
      </c>
      <c r="X126">
        <f t="shared" si="23"/>
        <v>1</v>
      </c>
      <c r="Y126">
        <f t="shared" si="24"/>
        <v>4</v>
      </c>
      <c r="AA126" t="str">
        <f t="shared" si="25"/>
        <v>57-&gt;4,</v>
      </c>
    </row>
    <row r="127" spans="1:27" ht="15" hidden="1" customHeight="1" x14ac:dyDescent="0.25">
      <c r="A127">
        <v>2017</v>
      </c>
      <c r="B127">
        <v>6</v>
      </c>
      <c r="C127">
        <v>29</v>
      </c>
      <c r="D127" t="s">
        <v>6</v>
      </c>
      <c r="E127" t="s">
        <v>123</v>
      </c>
      <c r="F127">
        <v>4</v>
      </c>
      <c r="G127">
        <v>1</v>
      </c>
      <c r="H127" t="s">
        <v>221</v>
      </c>
      <c r="I127" t="s">
        <v>21</v>
      </c>
      <c r="J127">
        <v>31</v>
      </c>
      <c r="K127">
        <v>2082</v>
      </c>
      <c r="L127">
        <v>1916</v>
      </c>
      <c r="M127">
        <f t="shared" si="13"/>
        <v>2051</v>
      </c>
      <c r="N127">
        <f t="shared" si="14"/>
        <v>1947</v>
      </c>
      <c r="O127">
        <f t="shared" si="15"/>
        <v>0.6453524504393825</v>
      </c>
      <c r="P127">
        <f t="shared" si="16"/>
        <v>1</v>
      </c>
      <c r="Q127">
        <f t="shared" si="17"/>
        <v>87.4107266169095</v>
      </c>
      <c r="R127">
        <f t="shared" si="18"/>
        <v>50</v>
      </c>
      <c r="S127">
        <f>INDEX(Weights!$B$1:$B$36,MATCH(Matches!H2359,Weights!$A$1:$A$36,0))</f>
        <v>40</v>
      </c>
      <c r="T127">
        <f t="shared" si="19"/>
        <v>2051</v>
      </c>
      <c r="U127">
        <f t="shared" si="20"/>
        <v>1947</v>
      </c>
      <c r="V127">
        <f t="shared" si="21"/>
        <v>104</v>
      </c>
      <c r="W127">
        <f t="shared" si="22"/>
        <v>3</v>
      </c>
      <c r="X127">
        <f t="shared" si="23"/>
        <v>0</v>
      </c>
      <c r="Y127">
        <f t="shared" si="24"/>
        <v>3</v>
      </c>
      <c r="AA127" t="str">
        <f t="shared" si="25"/>
        <v>104-&gt;3,</v>
      </c>
    </row>
    <row r="128" spans="1:27" ht="15" hidden="1" customHeight="1" x14ac:dyDescent="0.25">
      <c r="A128">
        <v>2017</v>
      </c>
      <c r="B128">
        <v>9</v>
      </c>
      <c r="C128">
        <v>1</v>
      </c>
      <c r="D128" t="s">
        <v>39</v>
      </c>
      <c r="E128" t="s">
        <v>190</v>
      </c>
      <c r="F128">
        <v>4</v>
      </c>
      <c r="G128">
        <v>0</v>
      </c>
      <c r="H128" t="s">
        <v>76</v>
      </c>
      <c r="J128">
        <v>31</v>
      </c>
      <c r="K128">
        <v>1661</v>
      </c>
      <c r="L128">
        <v>1637</v>
      </c>
      <c r="M128">
        <f t="shared" si="13"/>
        <v>1630</v>
      </c>
      <c r="N128">
        <f t="shared" si="14"/>
        <v>1668</v>
      </c>
      <c r="O128">
        <f t="shared" si="15"/>
        <v>0.58828997186316279</v>
      </c>
      <c r="P128">
        <f t="shared" si="16"/>
        <v>1</v>
      </c>
      <c r="Q128">
        <f t="shared" si="17"/>
        <v>75.295712713844182</v>
      </c>
      <c r="R128">
        <f t="shared" si="18"/>
        <v>40</v>
      </c>
      <c r="S128">
        <f>INDEX(Weights!$B$1:$B$36,MATCH(Matches!H2461,Weights!$A$1:$A$36,0))</f>
        <v>40</v>
      </c>
      <c r="T128">
        <f t="shared" si="19"/>
        <v>1730</v>
      </c>
      <c r="U128">
        <f t="shared" si="20"/>
        <v>1668</v>
      </c>
      <c r="V128">
        <f t="shared" si="21"/>
        <v>62</v>
      </c>
      <c r="W128">
        <f t="shared" si="22"/>
        <v>4</v>
      </c>
      <c r="X128">
        <f t="shared" si="23"/>
        <v>1</v>
      </c>
      <c r="Y128">
        <f t="shared" si="24"/>
        <v>4</v>
      </c>
      <c r="AA128" t="str">
        <f t="shared" si="25"/>
        <v>62-&gt;4,</v>
      </c>
    </row>
    <row r="129" spans="1:27" ht="15" hidden="1" customHeight="1" x14ac:dyDescent="0.25">
      <c r="A129">
        <v>2015</v>
      </c>
      <c r="B129">
        <v>1</v>
      </c>
      <c r="C129">
        <v>14</v>
      </c>
      <c r="D129" t="s">
        <v>77</v>
      </c>
      <c r="E129" t="s">
        <v>98</v>
      </c>
      <c r="F129">
        <v>2</v>
      </c>
      <c r="G129">
        <v>1</v>
      </c>
      <c r="H129" t="s">
        <v>218</v>
      </c>
      <c r="I129" t="s">
        <v>93</v>
      </c>
      <c r="J129">
        <v>30</v>
      </c>
      <c r="K129">
        <v>1619</v>
      </c>
      <c r="L129">
        <v>1632</v>
      </c>
      <c r="M129">
        <f t="shared" si="13"/>
        <v>1589</v>
      </c>
      <c r="N129">
        <f t="shared" si="14"/>
        <v>1662</v>
      </c>
      <c r="O129">
        <f t="shared" si="15"/>
        <v>0.60353631852617806</v>
      </c>
      <c r="P129">
        <f t="shared" si="16"/>
        <v>1</v>
      </c>
      <c r="Q129">
        <f t="shared" si="17"/>
        <v>75.668973986412595</v>
      </c>
      <c r="R129">
        <f t="shared" si="18"/>
        <v>80</v>
      </c>
      <c r="S129">
        <f>INDEX(Weights!$B$1:$B$36,MATCH(Matches!H43,Weights!$A$1:$A$36,0))</f>
        <v>40</v>
      </c>
      <c r="T129">
        <f t="shared" si="19"/>
        <v>1589</v>
      </c>
      <c r="U129">
        <f t="shared" si="20"/>
        <v>1662</v>
      </c>
      <c r="V129">
        <f t="shared" si="21"/>
        <v>73</v>
      </c>
      <c r="W129">
        <f t="shared" si="22"/>
        <v>-1</v>
      </c>
      <c r="X129">
        <f t="shared" si="23"/>
        <v>0</v>
      </c>
      <c r="Y129">
        <f t="shared" si="24"/>
        <v>-1</v>
      </c>
      <c r="AA129" t="str">
        <f t="shared" si="25"/>
        <v>73-&gt;-1,</v>
      </c>
    </row>
    <row r="130" spans="1:27" ht="15" hidden="1" customHeight="1" x14ac:dyDescent="0.25">
      <c r="A130">
        <v>2015</v>
      </c>
      <c r="B130">
        <v>5</v>
      </c>
      <c r="C130">
        <v>29</v>
      </c>
      <c r="D130" t="s">
        <v>73</v>
      </c>
      <c r="E130" t="s">
        <v>27</v>
      </c>
      <c r="F130">
        <v>1</v>
      </c>
      <c r="G130">
        <v>0</v>
      </c>
      <c r="H130" t="s">
        <v>29</v>
      </c>
      <c r="I130" t="s">
        <v>30</v>
      </c>
      <c r="J130">
        <v>30</v>
      </c>
      <c r="K130">
        <v>1398</v>
      </c>
      <c r="L130">
        <v>1519</v>
      </c>
      <c r="M130">
        <f t="shared" ref="M130:M193" si="26">K130-J130</f>
        <v>1368</v>
      </c>
      <c r="N130">
        <f t="shared" ref="N130:N193" si="27">L130+J130</f>
        <v>1549</v>
      </c>
      <c r="O130">
        <f t="shared" ref="O130:O193" si="28">1/(10^(-V130/400)+1)</f>
        <v>0.73922025414066794</v>
      </c>
      <c r="P130">
        <f t="shared" ref="P130:P193" si="29">IF(F130&gt;G130,1,IF(F130=G130,0.5,0))</f>
        <v>1</v>
      </c>
      <c r="Q130">
        <f t="shared" ref="Q130:Q193" si="30">(M130-K130)/(O130-P130)</f>
        <v>115.03960900469005</v>
      </c>
      <c r="R130">
        <f t="shared" ref="R130:R193" si="31">ROUND((Q130/IF(W130=2,1.5,IF(W130=3,1.75,IF(W130&gt;3,1.75+(W130-3)/8,1))))/10,0)*10</f>
        <v>120</v>
      </c>
      <c r="S130">
        <f>INDEX(Weights!$B$1:$B$36,MATCH(Matches!H300,Weights!$A$1:$A$36,0))</f>
        <v>40</v>
      </c>
      <c r="T130">
        <f t="shared" ref="T130:T193" si="32">M130+IF(ISBLANK(I130),100,0)</f>
        <v>1368</v>
      </c>
      <c r="U130">
        <f t="shared" ref="U130:U193" si="33">N130</f>
        <v>1549</v>
      </c>
      <c r="V130">
        <f t="shared" ref="V130:V193" si="34">ABS(T130-U130)</f>
        <v>181</v>
      </c>
      <c r="W130">
        <f t="shared" ref="W130:W193" si="35">IF(U130&gt;T130,G130-F130,F130-G130)</f>
        <v>-1</v>
      </c>
      <c r="X130">
        <f t="shared" ref="X130:X193" si="36">IF(W130=4,1,0)</f>
        <v>0</v>
      </c>
      <c r="Y130">
        <f t="shared" ref="Y130:Y193" si="37">IF(W130&lt;0,MAX(W130,-3),MIN(W130,7))</f>
        <v>-1</v>
      </c>
      <c r="AA130" t="str">
        <f t="shared" si="25"/>
        <v>181-&gt;-1,</v>
      </c>
    </row>
    <row r="131" spans="1:27" ht="15" hidden="1" customHeight="1" x14ac:dyDescent="0.25">
      <c r="A131">
        <v>2015</v>
      </c>
      <c r="B131">
        <v>6</v>
      </c>
      <c r="C131">
        <v>14</v>
      </c>
      <c r="D131" t="s">
        <v>183</v>
      </c>
      <c r="E131" t="s">
        <v>166</v>
      </c>
      <c r="F131">
        <v>3</v>
      </c>
      <c r="G131">
        <v>0</v>
      </c>
      <c r="H131" t="s">
        <v>76</v>
      </c>
      <c r="J131">
        <v>30</v>
      </c>
      <c r="K131">
        <v>1178</v>
      </c>
      <c r="L131">
        <v>1166</v>
      </c>
      <c r="M131">
        <f t="shared" si="26"/>
        <v>1148</v>
      </c>
      <c r="N131">
        <f t="shared" si="27"/>
        <v>1196</v>
      </c>
      <c r="O131">
        <f t="shared" si="28"/>
        <v>0.57428020365452448</v>
      </c>
      <c r="P131">
        <f t="shared" si="29"/>
        <v>1</v>
      </c>
      <c r="Q131">
        <f t="shared" si="30"/>
        <v>70.468886477749621</v>
      </c>
      <c r="R131">
        <f t="shared" si="31"/>
        <v>40</v>
      </c>
      <c r="S131">
        <f>INDEX(Weights!$B$1:$B$36,MATCH(Matches!H426,Weights!$A$1:$A$36,0))</f>
        <v>40</v>
      </c>
      <c r="T131">
        <f t="shared" si="32"/>
        <v>1248</v>
      </c>
      <c r="U131">
        <f t="shared" si="33"/>
        <v>1196</v>
      </c>
      <c r="V131">
        <f t="shared" si="34"/>
        <v>52</v>
      </c>
      <c r="W131">
        <f t="shared" si="35"/>
        <v>3</v>
      </c>
      <c r="X131">
        <f t="shared" si="36"/>
        <v>0</v>
      </c>
      <c r="Y131">
        <f t="shared" si="37"/>
        <v>3</v>
      </c>
      <c r="AA131" t="str">
        <f t="shared" ref="AA131:AA194" si="38">V131&amp;"-&gt;"&amp;Y131&amp;","</f>
        <v>52-&gt;3,</v>
      </c>
    </row>
    <row r="132" spans="1:27" ht="15" hidden="1" customHeight="1" x14ac:dyDescent="0.25">
      <c r="A132">
        <v>2015</v>
      </c>
      <c r="B132">
        <v>9</v>
      </c>
      <c r="C132">
        <v>5</v>
      </c>
      <c r="D132" t="s">
        <v>150</v>
      </c>
      <c r="E132" t="s">
        <v>96</v>
      </c>
      <c r="F132">
        <v>1</v>
      </c>
      <c r="G132">
        <v>0</v>
      </c>
      <c r="H132" t="s">
        <v>171</v>
      </c>
      <c r="J132">
        <v>30</v>
      </c>
      <c r="K132">
        <v>1316</v>
      </c>
      <c r="L132">
        <v>1540</v>
      </c>
      <c r="M132">
        <f t="shared" si="26"/>
        <v>1286</v>
      </c>
      <c r="N132">
        <f t="shared" si="27"/>
        <v>1570</v>
      </c>
      <c r="O132">
        <f t="shared" si="28"/>
        <v>0.74253555894306977</v>
      </c>
      <c r="P132">
        <f t="shared" si="29"/>
        <v>1</v>
      </c>
      <c r="Q132">
        <f t="shared" si="30"/>
        <v>116.52094509379816</v>
      </c>
      <c r="R132">
        <f t="shared" si="31"/>
        <v>120</v>
      </c>
      <c r="S132">
        <f>INDEX(Weights!$B$1:$B$36,MATCH(Matches!H618,Weights!$A$1:$A$36,0))</f>
        <v>20</v>
      </c>
      <c r="T132">
        <f t="shared" si="32"/>
        <v>1386</v>
      </c>
      <c r="U132">
        <f t="shared" si="33"/>
        <v>1570</v>
      </c>
      <c r="V132">
        <f t="shared" si="34"/>
        <v>184</v>
      </c>
      <c r="W132">
        <f t="shared" si="35"/>
        <v>-1</v>
      </c>
      <c r="X132">
        <f t="shared" si="36"/>
        <v>0</v>
      </c>
      <c r="Y132">
        <f t="shared" si="37"/>
        <v>-1</v>
      </c>
      <c r="AA132" t="str">
        <f t="shared" si="38"/>
        <v>184-&gt;-1,</v>
      </c>
    </row>
    <row r="133" spans="1:27" ht="15" hidden="1" customHeight="1" x14ac:dyDescent="0.25">
      <c r="A133">
        <v>2015</v>
      </c>
      <c r="B133">
        <v>9</v>
      </c>
      <c r="C133">
        <v>6</v>
      </c>
      <c r="D133" t="s">
        <v>144</v>
      </c>
      <c r="E133" t="s">
        <v>141</v>
      </c>
      <c r="F133">
        <v>1</v>
      </c>
      <c r="G133">
        <v>0</v>
      </c>
      <c r="H133" t="s">
        <v>171</v>
      </c>
      <c r="J133">
        <v>30</v>
      </c>
      <c r="K133">
        <v>1089</v>
      </c>
      <c r="L133">
        <v>1314</v>
      </c>
      <c r="M133">
        <f t="shared" si="26"/>
        <v>1059</v>
      </c>
      <c r="N133">
        <f t="shared" si="27"/>
        <v>1344</v>
      </c>
      <c r="O133">
        <f t="shared" si="28"/>
        <v>0.74363452200732783</v>
      </c>
      <c r="P133">
        <f t="shared" si="29"/>
        <v>1</v>
      </c>
      <c r="Q133">
        <f t="shared" si="30"/>
        <v>117.02043596079463</v>
      </c>
      <c r="R133">
        <f t="shared" si="31"/>
        <v>120</v>
      </c>
      <c r="S133">
        <f>INDEX(Weights!$B$1:$B$36,MATCH(Matches!H648,Weights!$A$1:$A$36,0))</f>
        <v>20</v>
      </c>
      <c r="T133">
        <f t="shared" si="32"/>
        <v>1159</v>
      </c>
      <c r="U133">
        <f t="shared" si="33"/>
        <v>1344</v>
      </c>
      <c r="V133">
        <f t="shared" si="34"/>
        <v>185</v>
      </c>
      <c r="W133">
        <f t="shared" si="35"/>
        <v>-1</v>
      </c>
      <c r="X133">
        <f t="shared" si="36"/>
        <v>0</v>
      </c>
      <c r="Y133">
        <f t="shared" si="37"/>
        <v>-1</v>
      </c>
      <c r="AA133" t="str">
        <f t="shared" si="38"/>
        <v>185-&gt;-1,</v>
      </c>
    </row>
    <row r="134" spans="1:27" ht="15" hidden="1" customHeight="1" x14ac:dyDescent="0.25">
      <c r="A134">
        <v>2015</v>
      </c>
      <c r="B134">
        <v>9</v>
      </c>
      <c r="C134">
        <v>8</v>
      </c>
      <c r="D134" t="s">
        <v>198</v>
      </c>
      <c r="E134" t="s">
        <v>202</v>
      </c>
      <c r="F134">
        <v>2</v>
      </c>
      <c r="G134">
        <v>1</v>
      </c>
      <c r="H134" t="s">
        <v>76</v>
      </c>
      <c r="J134">
        <v>30</v>
      </c>
      <c r="K134">
        <v>941</v>
      </c>
      <c r="L134">
        <v>1175</v>
      </c>
      <c r="M134">
        <f t="shared" si="26"/>
        <v>911</v>
      </c>
      <c r="N134">
        <f t="shared" si="27"/>
        <v>1205</v>
      </c>
      <c r="O134">
        <f t="shared" si="28"/>
        <v>0.75338607778561451</v>
      </c>
      <c r="P134">
        <f t="shared" si="29"/>
        <v>1</v>
      </c>
      <c r="Q134">
        <f t="shared" si="30"/>
        <v>121.64763339646539</v>
      </c>
      <c r="R134">
        <f t="shared" si="31"/>
        <v>120</v>
      </c>
      <c r="S134">
        <f>INDEX(Weights!$B$1:$B$36,MATCH(Matches!H665,Weights!$A$1:$A$36,0))</f>
        <v>50</v>
      </c>
      <c r="T134">
        <f t="shared" si="32"/>
        <v>1011</v>
      </c>
      <c r="U134">
        <f t="shared" si="33"/>
        <v>1205</v>
      </c>
      <c r="V134">
        <f t="shared" si="34"/>
        <v>194</v>
      </c>
      <c r="W134">
        <f t="shared" si="35"/>
        <v>-1</v>
      </c>
      <c r="X134">
        <f t="shared" si="36"/>
        <v>0</v>
      </c>
      <c r="Y134">
        <f t="shared" si="37"/>
        <v>-1</v>
      </c>
      <c r="AA134" t="str">
        <f t="shared" si="38"/>
        <v>194-&gt;-1,</v>
      </c>
    </row>
    <row r="135" spans="1:27" ht="15" hidden="1" customHeight="1" x14ac:dyDescent="0.25">
      <c r="A135">
        <v>2016</v>
      </c>
      <c r="B135">
        <v>3</v>
      </c>
      <c r="C135">
        <v>29</v>
      </c>
      <c r="D135" t="s">
        <v>78</v>
      </c>
      <c r="E135" t="s">
        <v>99</v>
      </c>
      <c r="F135">
        <v>3</v>
      </c>
      <c r="G135">
        <v>2</v>
      </c>
      <c r="H135" t="s">
        <v>108</v>
      </c>
      <c r="J135">
        <v>30</v>
      </c>
      <c r="K135">
        <v>1263</v>
      </c>
      <c r="L135">
        <v>1501</v>
      </c>
      <c r="M135">
        <f t="shared" si="26"/>
        <v>1233</v>
      </c>
      <c r="N135">
        <f t="shared" si="27"/>
        <v>1531</v>
      </c>
      <c r="O135">
        <f t="shared" si="28"/>
        <v>0.75763917486225174</v>
      </c>
      <c r="P135">
        <f t="shared" si="29"/>
        <v>1</v>
      </c>
      <c r="Q135">
        <f t="shared" si="30"/>
        <v>123.78238101371866</v>
      </c>
      <c r="R135">
        <f t="shared" si="31"/>
        <v>120</v>
      </c>
      <c r="S135">
        <f>INDEX(Weights!$B$1:$B$36,MATCH(Matches!H1226,Weights!$A$1:$A$36,0))</f>
        <v>20</v>
      </c>
      <c r="T135">
        <f t="shared" si="32"/>
        <v>1333</v>
      </c>
      <c r="U135">
        <f t="shared" si="33"/>
        <v>1531</v>
      </c>
      <c r="V135">
        <f t="shared" si="34"/>
        <v>198</v>
      </c>
      <c r="W135">
        <f t="shared" si="35"/>
        <v>-1</v>
      </c>
      <c r="X135">
        <f t="shared" si="36"/>
        <v>0</v>
      </c>
      <c r="Y135">
        <f t="shared" si="37"/>
        <v>-1</v>
      </c>
      <c r="AA135" t="str">
        <f t="shared" si="38"/>
        <v>198-&gt;-1,</v>
      </c>
    </row>
    <row r="136" spans="1:27" ht="15" hidden="1" customHeight="1" x14ac:dyDescent="0.25">
      <c r="A136">
        <v>2016</v>
      </c>
      <c r="B136">
        <v>6</v>
      </c>
      <c r="C136">
        <v>5</v>
      </c>
      <c r="D136" t="s">
        <v>260</v>
      </c>
      <c r="E136" t="s">
        <v>84</v>
      </c>
      <c r="F136">
        <v>1</v>
      </c>
      <c r="G136">
        <v>0</v>
      </c>
      <c r="H136" t="s">
        <v>171</v>
      </c>
      <c r="J136">
        <v>30</v>
      </c>
      <c r="K136">
        <v>1291</v>
      </c>
      <c r="L136">
        <v>1525</v>
      </c>
      <c r="M136">
        <f t="shared" si="26"/>
        <v>1261</v>
      </c>
      <c r="N136">
        <f t="shared" si="27"/>
        <v>1555</v>
      </c>
      <c r="O136">
        <f t="shared" si="28"/>
        <v>0.75338607778561451</v>
      </c>
      <c r="P136">
        <f t="shared" si="29"/>
        <v>1</v>
      </c>
      <c r="Q136">
        <f t="shared" si="30"/>
        <v>121.64763339646539</v>
      </c>
      <c r="R136">
        <f t="shared" si="31"/>
        <v>120</v>
      </c>
      <c r="S136">
        <f>INDEX(Weights!$B$1:$B$36,MATCH(Matches!H1392,Weights!$A$1:$A$36,0))</f>
        <v>20</v>
      </c>
      <c r="T136">
        <f t="shared" si="32"/>
        <v>1361</v>
      </c>
      <c r="U136">
        <f t="shared" si="33"/>
        <v>1555</v>
      </c>
      <c r="V136">
        <f t="shared" si="34"/>
        <v>194</v>
      </c>
      <c r="W136">
        <f t="shared" si="35"/>
        <v>-1</v>
      </c>
      <c r="X136">
        <f t="shared" si="36"/>
        <v>0</v>
      </c>
      <c r="Y136">
        <f t="shared" si="37"/>
        <v>-1</v>
      </c>
      <c r="AA136" t="str">
        <f t="shared" si="38"/>
        <v>194-&gt;-1,</v>
      </c>
    </row>
    <row r="137" spans="1:27" ht="15" hidden="1" customHeight="1" x14ac:dyDescent="0.25">
      <c r="A137">
        <v>2017</v>
      </c>
      <c r="B137">
        <v>7</v>
      </c>
      <c r="C137">
        <v>9</v>
      </c>
      <c r="D137" t="s">
        <v>40</v>
      </c>
      <c r="E137" t="s">
        <v>27</v>
      </c>
      <c r="F137">
        <v>3</v>
      </c>
      <c r="G137">
        <v>1</v>
      </c>
      <c r="H137" t="s">
        <v>29</v>
      </c>
      <c r="I137" t="s">
        <v>30</v>
      </c>
      <c r="J137">
        <v>30</v>
      </c>
      <c r="K137">
        <v>1502</v>
      </c>
      <c r="L137">
        <v>1438</v>
      </c>
      <c r="M137">
        <f t="shared" si="26"/>
        <v>1472</v>
      </c>
      <c r="N137">
        <f t="shared" si="27"/>
        <v>1468</v>
      </c>
      <c r="O137">
        <f t="shared" si="28"/>
        <v>0.50575620841114488</v>
      </c>
      <c r="P137">
        <f t="shared" si="29"/>
        <v>1</v>
      </c>
      <c r="Q137">
        <f t="shared" si="30"/>
        <v>60.698789768422621</v>
      </c>
      <c r="R137">
        <f t="shared" si="31"/>
        <v>40</v>
      </c>
      <c r="S137">
        <f>INDEX(Weights!$B$1:$B$36,MATCH(Matches!H2392,Weights!$A$1:$A$36,0))</f>
        <v>40</v>
      </c>
      <c r="T137">
        <f t="shared" si="32"/>
        <v>1472</v>
      </c>
      <c r="U137">
        <f t="shared" si="33"/>
        <v>1468</v>
      </c>
      <c r="V137">
        <f t="shared" si="34"/>
        <v>4</v>
      </c>
      <c r="W137">
        <f t="shared" si="35"/>
        <v>2</v>
      </c>
      <c r="X137">
        <f t="shared" si="36"/>
        <v>0</v>
      </c>
      <c r="Y137">
        <f t="shared" si="37"/>
        <v>2</v>
      </c>
      <c r="AA137" t="str">
        <f t="shared" si="38"/>
        <v>4-&gt;2,</v>
      </c>
    </row>
    <row r="138" spans="1:27" ht="15" hidden="1" customHeight="1" x14ac:dyDescent="0.25">
      <c r="A138">
        <v>2015</v>
      </c>
      <c r="B138">
        <v>1</v>
      </c>
      <c r="C138">
        <v>23</v>
      </c>
      <c r="D138" t="s">
        <v>148</v>
      </c>
      <c r="E138" t="s">
        <v>147</v>
      </c>
      <c r="F138">
        <v>1</v>
      </c>
      <c r="G138">
        <v>0</v>
      </c>
      <c r="H138" t="s">
        <v>44</v>
      </c>
      <c r="I138" t="s">
        <v>159</v>
      </c>
      <c r="J138">
        <v>29</v>
      </c>
      <c r="K138">
        <v>1686</v>
      </c>
      <c r="L138">
        <v>1681</v>
      </c>
      <c r="M138">
        <f t="shared" si="26"/>
        <v>1657</v>
      </c>
      <c r="N138">
        <f t="shared" si="27"/>
        <v>1710</v>
      </c>
      <c r="O138">
        <f t="shared" si="28"/>
        <v>0.57568695237642964</v>
      </c>
      <c r="P138">
        <f t="shared" si="29"/>
        <v>1</v>
      </c>
      <c r="Q138">
        <f t="shared" si="30"/>
        <v>68.345765378696001</v>
      </c>
      <c r="R138">
        <f t="shared" si="31"/>
        <v>70</v>
      </c>
      <c r="S138">
        <f>INDEX(Weights!$B$1:$B$36,MATCH(Matches!H77,Weights!$A$1:$A$36,0))</f>
        <v>40</v>
      </c>
      <c r="T138">
        <f t="shared" si="32"/>
        <v>1657</v>
      </c>
      <c r="U138">
        <f t="shared" si="33"/>
        <v>1710</v>
      </c>
      <c r="V138">
        <f t="shared" si="34"/>
        <v>53</v>
      </c>
      <c r="W138">
        <f t="shared" si="35"/>
        <v>-1</v>
      </c>
      <c r="X138">
        <f t="shared" si="36"/>
        <v>0</v>
      </c>
      <c r="Y138">
        <f t="shared" si="37"/>
        <v>-1</v>
      </c>
      <c r="AA138" t="str">
        <f t="shared" si="38"/>
        <v>53-&gt;-1,</v>
      </c>
    </row>
    <row r="139" spans="1:27" ht="15" hidden="1" customHeight="1" x14ac:dyDescent="0.25">
      <c r="A139">
        <v>2015</v>
      </c>
      <c r="B139">
        <v>2</v>
      </c>
      <c r="C139">
        <v>1</v>
      </c>
      <c r="D139" t="s">
        <v>148</v>
      </c>
      <c r="E139" t="s">
        <v>84</v>
      </c>
      <c r="F139">
        <v>3</v>
      </c>
      <c r="G139">
        <v>0</v>
      </c>
      <c r="H139" t="s">
        <v>44</v>
      </c>
      <c r="I139" t="s">
        <v>159</v>
      </c>
      <c r="J139">
        <v>29</v>
      </c>
      <c r="K139">
        <v>1735</v>
      </c>
      <c r="L139">
        <v>1558</v>
      </c>
      <c r="M139">
        <f t="shared" si="26"/>
        <v>1706</v>
      </c>
      <c r="N139">
        <f t="shared" si="27"/>
        <v>1587</v>
      </c>
      <c r="O139">
        <f t="shared" si="28"/>
        <v>0.66485797855476481</v>
      </c>
      <c r="P139">
        <f t="shared" si="29"/>
        <v>1</v>
      </c>
      <c r="Q139">
        <f t="shared" si="30"/>
        <v>86.530480048258667</v>
      </c>
      <c r="R139">
        <f t="shared" si="31"/>
        <v>50</v>
      </c>
      <c r="S139">
        <f>INDEX(Weights!$B$1:$B$36,MATCH(Matches!H102,Weights!$A$1:$A$36,0))</f>
        <v>40</v>
      </c>
      <c r="T139">
        <f t="shared" si="32"/>
        <v>1706</v>
      </c>
      <c r="U139">
        <f t="shared" si="33"/>
        <v>1587</v>
      </c>
      <c r="V139">
        <f t="shared" si="34"/>
        <v>119</v>
      </c>
      <c r="W139">
        <f t="shared" si="35"/>
        <v>3</v>
      </c>
      <c r="X139">
        <f t="shared" si="36"/>
        <v>0</v>
      </c>
      <c r="Y139">
        <f t="shared" si="37"/>
        <v>3</v>
      </c>
      <c r="AA139" t="str">
        <f t="shared" si="38"/>
        <v>119-&gt;3,</v>
      </c>
    </row>
    <row r="140" spans="1:27" ht="15" hidden="1" customHeight="1" x14ac:dyDescent="0.25">
      <c r="A140">
        <v>2015</v>
      </c>
      <c r="B140">
        <v>9</v>
      </c>
      <c r="C140">
        <v>4</v>
      </c>
      <c r="D140" t="s">
        <v>56</v>
      </c>
      <c r="E140" t="s">
        <v>23</v>
      </c>
      <c r="F140">
        <v>1</v>
      </c>
      <c r="G140">
        <v>0</v>
      </c>
      <c r="H140" t="s">
        <v>2</v>
      </c>
      <c r="J140">
        <v>29</v>
      </c>
      <c r="K140">
        <v>1489</v>
      </c>
      <c r="L140">
        <v>1706</v>
      </c>
      <c r="M140">
        <f t="shared" si="26"/>
        <v>1460</v>
      </c>
      <c r="N140">
        <f t="shared" si="27"/>
        <v>1735</v>
      </c>
      <c r="O140">
        <f t="shared" si="28"/>
        <v>0.73250728975566759</v>
      </c>
      <c r="P140">
        <f t="shared" si="29"/>
        <v>1</v>
      </c>
      <c r="Q140">
        <f t="shared" si="30"/>
        <v>108.41416939366648</v>
      </c>
      <c r="R140">
        <f t="shared" si="31"/>
        <v>110</v>
      </c>
      <c r="S140">
        <f>INDEX(Weights!$B$1:$B$36,MATCH(Matches!H594,Weights!$A$1:$A$36,0))</f>
        <v>40</v>
      </c>
      <c r="T140">
        <f t="shared" si="32"/>
        <v>1560</v>
      </c>
      <c r="U140">
        <f t="shared" si="33"/>
        <v>1735</v>
      </c>
      <c r="V140">
        <f t="shared" si="34"/>
        <v>175</v>
      </c>
      <c r="W140">
        <f t="shared" si="35"/>
        <v>-1</v>
      </c>
      <c r="X140">
        <f t="shared" si="36"/>
        <v>0</v>
      </c>
      <c r="Y140">
        <f t="shared" si="37"/>
        <v>-1</v>
      </c>
      <c r="AA140" t="str">
        <f t="shared" si="38"/>
        <v>175-&gt;-1,</v>
      </c>
    </row>
    <row r="141" spans="1:27" ht="15" hidden="1" customHeight="1" x14ac:dyDescent="0.25">
      <c r="A141">
        <v>2015</v>
      </c>
      <c r="B141">
        <v>10</v>
      </c>
      <c r="C141">
        <v>8</v>
      </c>
      <c r="D141" t="s">
        <v>270</v>
      </c>
      <c r="E141" t="s">
        <v>267</v>
      </c>
      <c r="F141">
        <v>1</v>
      </c>
      <c r="G141">
        <v>0</v>
      </c>
      <c r="H141" t="s">
        <v>76</v>
      </c>
      <c r="J141">
        <v>29</v>
      </c>
      <c r="K141">
        <v>1100</v>
      </c>
      <c r="L141">
        <v>1308</v>
      </c>
      <c r="M141">
        <f t="shared" si="26"/>
        <v>1071</v>
      </c>
      <c r="N141">
        <f t="shared" si="27"/>
        <v>1337</v>
      </c>
      <c r="O141">
        <f t="shared" si="28"/>
        <v>0.72223453364917056</v>
      </c>
      <c r="P141">
        <f t="shared" si="29"/>
        <v>1</v>
      </c>
      <c r="Q141">
        <f t="shared" si="30"/>
        <v>104.40462733179287</v>
      </c>
      <c r="R141">
        <f t="shared" si="31"/>
        <v>100</v>
      </c>
      <c r="S141">
        <f>INDEX(Weights!$B$1:$B$36,MATCH(Matches!H741,Weights!$A$1:$A$36,0))</f>
        <v>20</v>
      </c>
      <c r="T141">
        <f t="shared" si="32"/>
        <v>1171</v>
      </c>
      <c r="U141">
        <f t="shared" si="33"/>
        <v>1337</v>
      </c>
      <c r="V141">
        <f t="shared" si="34"/>
        <v>166</v>
      </c>
      <c r="W141">
        <f t="shared" si="35"/>
        <v>-1</v>
      </c>
      <c r="X141">
        <f t="shared" si="36"/>
        <v>0</v>
      </c>
      <c r="Y141">
        <f t="shared" si="37"/>
        <v>-1</v>
      </c>
      <c r="AA141" t="str">
        <f t="shared" si="38"/>
        <v>166-&gt;-1,</v>
      </c>
    </row>
    <row r="142" spans="1:27" ht="15" hidden="1" customHeight="1" x14ac:dyDescent="0.25">
      <c r="A142">
        <v>2015</v>
      </c>
      <c r="B142">
        <v>11</v>
      </c>
      <c r="C142">
        <v>17</v>
      </c>
      <c r="D142" t="s">
        <v>268</v>
      </c>
      <c r="E142" t="s">
        <v>194</v>
      </c>
      <c r="F142">
        <v>2</v>
      </c>
      <c r="G142">
        <v>1</v>
      </c>
      <c r="H142" t="s">
        <v>108</v>
      </c>
      <c r="J142">
        <v>29</v>
      </c>
      <c r="K142">
        <v>1271</v>
      </c>
      <c r="L142">
        <v>1476</v>
      </c>
      <c r="M142">
        <f t="shared" si="26"/>
        <v>1242</v>
      </c>
      <c r="N142">
        <f t="shared" si="27"/>
        <v>1505</v>
      </c>
      <c r="O142">
        <f t="shared" si="28"/>
        <v>0.71875682989878198</v>
      </c>
      <c r="P142">
        <f t="shared" si="29"/>
        <v>1</v>
      </c>
      <c r="Q142">
        <f t="shared" si="30"/>
        <v>103.11361513086004</v>
      </c>
      <c r="R142">
        <f t="shared" si="31"/>
        <v>100</v>
      </c>
      <c r="S142">
        <f>INDEX(Weights!$B$1:$B$36,MATCH(Matches!H990,Weights!$A$1:$A$36,0))</f>
        <v>40</v>
      </c>
      <c r="T142">
        <f t="shared" si="32"/>
        <v>1342</v>
      </c>
      <c r="U142">
        <f t="shared" si="33"/>
        <v>1505</v>
      </c>
      <c r="V142">
        <f t="shared" si="34"/>
        <v>163</v>
      </c>
      <c r="W142">
        <f t="shared" si="35"/>
        <v>-1</v>
      </c>
      <c r="X142">
        <f t="shared" si="36"/>
        <v>0</v>
      </c>
      <c r="Y142">
        <f t="shared" si="37"/>
        <v>-1</v>
      </c>
      <c r="AA142" t="str">
        <f t="shared" si="38"/>
        <v>163-&gt;-1,</v>
      </c>
    </row>
    <row r="143" spans="1:27" ht="15" hidden="1" customHeight="1" x14ac:dyDescent="0.25">
      <c r="A143">
        <v>2016</v>
      </c>
      <c r="B143">
        <v>6</v>
      </c>
      <c r="C143">
        <v>3</v>
      </c>
      <c r="D143" t="s">
        <v>91</v>
      </c>
      <c r="E143" t="s">
        <v>154</v>
      </c>
      <c r="F143">
        <v>3</v>
      </c>
      <c r="G143">
        <v>1</v>
      </c>
      <c r="H143" t="s">
        <v>37</v>
      </c>
      <c r="I143" t="s">
        <v>38</v>
      </c>
      <c r="J143">
        <v>29</v>
      </c>
      <c r="K143">
        <v>1554</v>
      </c>
      <c r="L143">
        <v>1602</v>
      </c>
      <c r="M143">
        <f t="shared" si="26"/>
        <v>1525</v>
      </c>
      <c r="N143">
        <f t="shared" si="27"/>
        <v>1631</v>
      </c>
      <c r="O143">
        <f t="shared" si="28"/>
        <v>0.64798301325030572</v>
      </c>
      <c r="P143">
        <f t="shared" si="29"/>
        <v>1</v>
      </c>
      <c r="Q143">
        <f t="shared" si="30"/>
        <v>82.382388042599729</v>
      </c>
      <c r="R143">
        <f t="shared" si="31"/>
        <v>80</v>
      </c>
      <c r="S143">
        <f>INDEX(Weights!$B$1:$B$36,MATCH(Matches!H1340,Weights!$A$1:$A$36,0))</f>
        <v>20</v>
      </c>
      <c r="T143">
        <f t="shared" si="32"/>
        <v>1525</v>
      </c>
      <c r="U143">
        <f t="shared" si="33"/>
        <v>1631</v>
      </c>
      <c r="V143">
        <f t="shared" si="34"/>
        <v>106</v>
      </c>
      <c r="W143">
        <f t="shared" si="35"/>
        <v>-2</v>
      </c>
      <c r="X143">
        <f t="shared" si="36"/>
        <v>0</v>
      </c>
      <c r="Y143">
        <f t="shared" si="37"/>
        <v>-2</v>
      </c>
      <c r="AA143" t="str">
        <f t="shared" si="38"/>
        <v>106-&gt;-2,</v>
      </c>
    </row>
    <row r="144" spans="1:27" ht="15" hidden="1" customHeight="1" x14ac:dyDescent="0.25">
      <c r="A144">
        <v>2016</v>
      </c>
      <c r="B144">
        <v>6</v>
      </c>
      <c r="C144">
        <v>16</v>
      </c>
      <c r="D144" t="s">
        <v>72</v>
      </c>
      <c r="E144" t="s">
        <v>73</v>
      </c>
      <c r="F144">
        <v>1</v>
      </c>
      <c r="G144">
        <v>0</v>
      </c>
      <c r="H144" t="s">
        <v>29</v>
      </c>
      <c r="I144" t="s">
        <v>142</v>
      </c>
      <c r="J144">
        <v>29</v>
      </c>
      <c r="K144">
        <v>1215</v>
      </c>
      <c r="L144">
        <v>1319</v>
      </c>
      <c r="M144">
        <f t="shared" si="26"/>
        <v>1186</v>
      </c>
      <c r="N144">
        <f t="shared" si="27"/>
        <v>1348</v>
      </c>
      <c r="O144">
        <f t="shared" si="28"/>
        <v>0.71759172319153142</v>
      </c>
      <c r="P144">
        <f t="shared" si="29"/>
        <v>1</v>
      </c>
      <c r="Q144">
        <f t="shared" si="30"/>
        <v>102.68820846092984</v>
      </c>
      <c r="R144">
        <f t="shared" si="31"/>
        <v>100</v>
      </c>
      <c r="S144">
        <f>INDEX(Weights!$B$1:$B$36,MATCH(Matches!H1471,Weights!$A$1:$A$36,0))</f>
        <v>40</v>
      </c>
      <c r="T144">
        <f t="shared" si="32"/>
        <v>1186</v>
      </c>
      <c r="U144">
        <f t="shared" si="33"/>
        <v>1348</v>
      </c>
      <c r="V144">
        <f t="shared" si="34"/>
        <v>162</v>
      </c>
      <c r="W144">
        <f t="shared" si="35"/>
        <v>-1</v>
      </c>
      <c r="X144">
        <f t="shared" si="36"/>
        <v>0</v>
      </c>
      <c r="Y144">
        <f t="shared" si="37"/>
        <v>-1</v>
      </c>
      <c r="AA144" t="str">
        <f t="shared" si="38"/>
        <v>162-&gt;-1,</v>
      </c>
    </row>
    <row r="145" spans="1:27" ht="15" hidden="1" customHeight="1" x14ac:dyDescent="0.25">
      <c r="A145">
        <v>2016</v>
      </c>
      <c r="B145">
        <v>6</v>
      </c>
      <c r="C145">
        <v>18</v>
      </c>
      <c r="D145" t="s">
        <v>7</v>
      </c>
      <c r="E145" t="s">
        <v>53</v>
      </c>
      <c r="F145">
        <v>3</v>
      </c>
      <c r="G145">
        <v>0</v>
      </c>
      <c r="H145" t="s">
        <v>138</v>
      </c>
      <c r="I145" t="s">
        <v>26</v>
      </c>
      <c r="J145">
        <v>29</v>
      </c>
      <c r="K145">
        <v>1908</v>
      </c>
      <c r="L145">
        <v>1730</v>
      </c>
      <c r="M145">
        <f t="shared" si="26"/>
        <v>1879</v>
      </c>
      <c r="N145">
        <f t="shared" si="27"/>
        <v>1759</v>
      </c>
      <c r="O145">
        <f t="shared" si="28"/>
        <v>0.66613942458312214</v>
      </c>
      <c r="P145">
        <f t="shared" si="29"/>
        <v>1</v>
      </c>
      <c r="Q145">
        <f t="shared" si="30"/>
        <v>86.86260713409753</v>
      </c>
      <c r="R145">
        <f t="shared" si="31"/>
        <v>50</v>
      </c>
      <c r="S145">
        <f>INDEX(Weights!$B$1:$B$36,MATCH(Matches!H1482,Weights!$A$1:$A$36,0))</f>
        <v>20</v>
      </c>
      <c r="T145">
        <f t="shared" si="32"/>
        <v>1879</v>
      </c>
      <c r="U145">
        <f t="shared" si="33"/>
        <v>1759</v>
      </c>
      <c r="V145">
        <f t="shared" si="34"/>
        <v>120</v>
      </c>
      <c r="W145">
        <f t="shared" si="35"/>
        <v>3</v>
      </c>
      <c r="X145">
        <f t="shared" si="36"/>
        <v>0</v>
      </c>
      <c r="Y145">
        <f t="shared" si="37"/>
        <v>3</v>
      </c>
      <c r="AA145" t="str">
        <f t="shared" si="38"/>
        <v>120-&gt;3,</v>
      </c>
    </row>
    <row r="146" spans="1:27" ht="15" hidden="1" customHeight="1" x14ac:dyDescent="0.25">
      <c r="A146">
        <v>2016</v>
      </c>
      <c r="B146">
        <v>6</v>
      </c>
      <c r="C146">
        <v>22</v>
      </c>
      <c r="D146" t="s">
        <v>17</v>
      </c>
      <c r="E146" t="s">
        <v>48</v>
      </c>
      <c r="F146">
        <v>2</v>
      </c>
      <c r="G146">
        <v>1</v>
      </c>
      <c r="H146" t="s">
        <v>138</v>
      </c>
      <c r="I146" t="s">
        <v>26</v>
      </c>
      <c r="J146">
        <v>29</v>
      </c>
      <c r="K146">
        <v>1714</v>
      </c>
      <c r="L146">
        <v>1714</v>
      </c>
      <c r="M146">
        <f t="shared" si="26"/>
        <v>1685</v>
      </c>
      <c r="N146">
        <f t="shared" si="27"/>
        <v>1743</v>
      </c>
      <c r="O146">
        <f t="shared" si="28"/>
        <v>0.58270188496423014</v>
      </c>
      <c r="P146">
        <f t="shared" si="29"/>
        <v>1</v>
      </c>
      <c r="Q146">
        <f t="shared" si="30"/>
        <v>69.494682470622195</v>
      </c>
      <c r="R146">
        <f t="shared" si="31"/>
        <v>70</v>
      </c>
      <c r="S146">
        <f>INDEX(Weights!$B$1:$B$36,MATCH(Matches!H1505,Weights!$A$1:$A$36,0))</f>
        <v>20</v>
      </c>
      <c r="T146">
        <f t="shared" si="32"/>
        <v>1685</v>
      </c>
      <c r="U146">
        <f t="shared" si="33"/>
        <v>1743</v>
      </c>
      <c r="V146">
        <f t="shared" si="34"/>
        <v>58</v>
      </c>
      <c r="W146">
        <f t="shared" si="35"/>
        <v>-1</v>
      </c>
      <c r="X146">
        <f t="shared" si="36"/>
        <v>0</v>
      </c>
      <c r="Y146">
        <f t="shared" si="37"/>
        <v>-1</v>
      </c>
      <c r="AA146" t="str">
        <f t="shared" si="38"/>
        <v>58-&gt;-1,</v>
      </c>
    </row>
    <row r="147" spans="1:27" ht="15" hidden="1" customHeight="1" x14ac:dyDescent="0.25">
      <c r="A147">
        <v>2016</v>
      </c>
      <c r="B147">
        <v>7</v>
      </c>
      <c r="C147">
        <v>6</v>
      </c>
      <c r="D147" t="s">
        <v>34</v>
      </c>
      <c r="E147" t="s">
        <v>10</v>
      </c>
      <c r="F147">
        <v>2</v>
      </c>
      <c r="G147">
        <v>0</v>
      </c>
      <c r="H147" t="s">
        <v>138</v>
      </c>
      <c r="I147" t="s">
        <v>26</v>
      </c>
      <c r="J147">
        <v>29</v>
      </c>
      <c r="K147">
        <v>1921</v>
      </c>
      <c r="L147">
        <v>1779</v>
      </c>
      <c r="M147">
        <f t="shared" si="26"/>
        <v>1892</v>
      </c>
      <c r="N147">
        <f t="shared" si="27"/>
        <v>1808</v>
      </c>
      <c r="O147">
        <f t="shared" si="28"/>
        <v>0.61858412208903069</v>
      </c>
      <c r="P147">
        <f t="shared" si="29"/>
        <v>1</v>
      </c>
      <c r="Q147">
        <f t="shared" si="30"/>
        <v>76.032492823408958</v>
      </c>
      <c r="R147">
        <f t="shared" si="31"/>
        <v>50</v>
      </c>
      <c r="S147">
        <f>INDEX(Weights!$B$1:$B$36,MATCH(Matches!H1533,Weights!$A$1:$A$36,0))</f>
        <v>20</v>
      </c>
      <c r="T147">
        <f t="shared" si="32"/>
        <v>1892</v>
      </c>
      <c r="U147">
        <f t="shared" si="33"/>
        <v>1808</v>
      </c>
      <c r="V147">
        <f t="shared" si="34"/>
        <v>84</v>
      </c>
      <c r="W147">
        <f t="shared" si="35"/>
        <v>2</v>
      </c>
      <c r="X147">
        <f t="shared" si="36"/>
        <v>0</v>
      </c>
      <c r="Y147">
        <f t="shared" si="37"/>
        <v>2</v>
      </c>
      <c r="AA147" t="str">
        <f t="shared" si="38"/>
        <v>84-&gt;2,</v>
      </c>
    </row>
    <row r="148" spans="1:27" ht="15" hidden="1" customHeight="1" x14ac:dyDescent="0.25">
      <c r="A148">
        <v>2017</v>
      </c>
      <c r="B148">
        <v>1</v>
      </c>
      <c r="C148">
        <v>19</v>
      </c>
      <c r="D148" t="s">
        <v>96</v>
      </c>
      <c r="E148" t="s">
        <v>147</v>
      </c>
      <c r="F148">
        <v>2</v>
      </c>
      <c r="G148">
        <v>1</v>
      </c>
      <c r="H148" t="s">
        <v>44</v>
      </c>
      <c r="I148" t="s">
        <v>189</v>
      </c>
      <c r="J148">
        <v>29</v>
      </c>
      <c r="K148">
        <v>1595</v>
      </c>
      <c r="L148">
        <v>1595</v>
      </c>
      <c r="M148">
        <f t="shared" si="26"/>
        <v>1566</v>
      </c>
      <c r="N148">
        <f t="shared" si="27"/>
        <v>1624</v>
      </c>
      <c r="O148">
        <f t="shared" si="28"/>
        <v>0.58270188496423014</v>
      </c>
      <c r="P148">
        <f t="shared" si="29"/>
        <v>1</v>
      </c>
      <c r="Q148">
        <f t="shared" si="30"/>
        <v>69.494682470622195</v>
      </c>
      <c r="R148">
        <f t="shared" si="31"/>
        <v>70</v>
      </c>
      <c r="S148">
        <f>INDEX(Weights!$B$1:$B$36,MATCH(Matches!H2000,Weights!$A$1:$A$36,0))</f>
        <v>40</v>
      </c>
      <c r="T148">
        <f t="shared" si="32"/>
        <v>1566</v>
      </c>
      <c r="U148">
        <f t="shared" si="33"/>
        <v>1624</v>
      </c>
      <c r="V148">
        <f t="shared" si="34"/>
        <v>58</v>
      </c>
      <c r="W148">
        <f t="shared" si="35"/>
        <v>-1</v>
      </c>
      <c r="X148">
        <f t="shared" si="36"/>
        <v>0</v>
      </c>
      <c r="Y148">
        <f t="shared" si="37"/>
        <v>-1</v>
      </c>
      <c r="AA148" t="str">
        <f t="shared" si="38"/>
        <v>58-&gt;-1,</v>
      </c>
    </row>
    <row r="149" spans="1:27" ht="15" hidden="1" customHeight="1" x14ac:dyDescent="0.25">
      <c r="A149">
        <v>2017</v>
      </c>
      <c r="B149">
        <v>2</v>
      </c>
      <c r="C149">
        <v>5</v>
      </c>
      <c r="D149" t="s">
        <v>190</v>
      </c>
      <c r="E149" t="s">
        <v>151</v>
      </c>
      <c r="F149">
        <v>2</v>
      </c>
      <c r="G149">
        <v>1</v>
      </c>
      <c r="H149" t="s">
        <v>44</v>
      </c>
      <c r="I149" t="s">
        <v>189</v>
      </c>
      <c r="J149">
        <v>29</v>
      </c>
      <c r="K149">
        <v>1689</v>
      </c>
      <c r="L149">
        <v>1682</v>
      </c>
      <c r="M149">
        <f t="shared" si="26"/>
        <v>1660</v>
      </c>
      <c r="N149">
        <f t="shared" si="27"/>
        <v>1711</v>
      </c>
      <c r="O149">
        <f t="shared" si="28"/>
        <v>0.57287225139450448</v>
      </c>
      <c r="P149">
        <f t="shared" si="29"/>
        <v>1</v>
      </c>
      <c r="Q149">
        <f t="shared" si="30"/>
        <v>67.895378126755773</v>
      </c>
      <c r="R149">
        <f t="shared" si="31"/>
        <v>70</v>
      </c>
      <c r="S149">
        <f>INDEX(Weights!$B$1:$B$36,MATCH(Matches!H2032,Weights!$A$1:$A$36,0))</f>
        <v>40</v>
      </c>
      <c r="T149">
        <f t="shared" si="32"/>
        <v>1660</v>
      </c>
      <c r="U149">
        <f t="shared" si="33"/>
        <v>1711</v>
      </c>
      <c r="V149">
        <f t="shared" si="34"/>
        <v>51</v>
      </c>
      <c r="W149">
        <f t="shared" si="35"/>
        <v>-1</v>
      </c>
      <c r="X149">
        <f t="shared" si="36"/>
        <v>0</v>
      </c>
      <c r="Y149">
        <f t="shared" si="37"/>
        <v>-1</v>
      </c>
      <c r="AA149" t="str">
        <f t="shared" si="38"/>
        <v>51-&gt;-1,</v>
      </c>
    </row>
    <row r="150" spans="1:27" ht="15" hidden="1" customHeight="1" x14ac:dyDescent="0.25">
      <c r="A150">
        <v>2017</v>
      </c>
      <c r="B150">
        <v>3</v>
      </c>
      <c r="C150">
        <v>23</v>
      </c>
      <c r="D150" t="s">
        <v>77</v>
      </c>
      <c r="E150" t="s">
        <v>92</v>
      </c>
      <c r="F150">
        <v>1</v>
      </c>
      <c r="G150">
        <v>0</v>
      </c>
      <c r="H150" t="s">
        <v>76</v>
      </c>
      <c r="J150">
        <v>29</v>
      </c>
      <c r="K150">
        <v>1546</v>
      </c>
      <c r="L150">
        <v>1761</v>
      </c>
      <c r="M150">
        <f t="shared" si="26"/>
        <v>1517</v>
      </c>
      <c r="N150">
        <f t="shared" si="27"/>
        <v>1790</v>
      </c>
      <c r="O150">
        <f t="shared" si="28"/>
        <v>0.73024541329742398</v>
      </c>
      <c r="P150">
        <f t="shared" si="29"/>
        <v>1</v>
      </c>
      <c r="Q150">
        <f t="shared" si="30"/>
        <v>107.50512291371936</v>
      </c>
      <c r="R150">
        <f t="shared" si="31"/>
        <v>110</v>
      </c>
      <c r="S150">
        <f>INDEX(Weights!$B$1:$B$36,MATCH(Matches!H2059,Weights!$A$1:$A$36,0))</f>
        <v>20</v>
      </c>
      <c r="T150">
        <f t="shared" si="32"/>
        <v>1617</v>
      </c>
      <c r="U150">
        <f t="shared" si="33"/>
        <v>1790</v>
      </c>
      <c r="V150">
        <f t="shared" si="34"/>
        <v>173</v>
      </c>
      <c r="W150">
        <f t="shared" si="35"/>
        <v>-1</v>
      </c>
      <c r="X150">
        <f t="shared" si="36"/>
        <v>0</v>
      </c>
      <c r="Y150">
        <f t="shared" si="37"/>
        <v>-1</v>
      </c>
      <c r="AA150" t="str">
        <f t="shared" si="38"/>
        <v>173-&gt;-1,</v>
      </c>
    </row>
    <row r="151" spans="1:27" ht="15" hidden="1" customHeight="1" x14ac:dyDescent="0.25">
      <c r="A151">
        <v>2017</v>
      </c>
      <c r="B151">
        <v>7</v>
      </c>
      <c r="C151">
        <v>8</v>
      </c>
      <c r="D151" t="s">
        <v>182</v>
      </c>
      <c r="E151" t="s">
        <v>45</v>
      </c>
      <c r="F151">
        <v>2</v>
      </c>
      <c r="G151">
        <v>0</v>
      </c>
      <c r="H151" t="s">
        <v>219</v>
      </c>
      <c r="I151" t="s">
        <v>125</v>
      </c>
      <c r="J151">
        <v>29</v>
      </c>
      <c r="K151">
        <v>1449</v>
      </c>
      <c r="L151">
        <v>1309</v>
      </c>
      <c r="M151">
        <f t="shared" si="26"/>
        <v>1420</v>
      </c>
      <c r="N151">
        <f t="shared" si="27"/>
        <v>1338</v>
      </c>
      <c r="O151">
        <f t="shared" si="28"/>
        <v>0.61586410425375604</v>
      </c>
      <c r="P151">
        <f t="shared" si="29"/>
        <v>1</v>
      </c>
      <c r="Q151">
        <f t="shared" si="30"/>
        <v>75.494116330011209</v>
      </c>
      <c r="R151">
        <f t="shared" si="31"/>
        <v>50</v>
      </c>
      <c r="S151">
        <f>INDEX(Weights!$B$1:$B$36,MATCH(Matches!H2388,Weights!$A$1:$A$36,0))</f>
        <v>40</v>
      </c>
      <c r="T151">
        <f t="shared" si="32"/>
        <v>1420</v>
      </c>
      <c r="U151">
        <f t="shared" si="33"/>
        <v>1338</v>
      </c>
      <c r="V151">
        <f t="shared" si="34"/>
        <v>82</v>
      </c>
      <c r="W151">
        <f t="shared" si="35"/>
        <v>2</v>
      </c>
      <c r="X151">
        <f t="shared" si="36"/>
        <v>0</v>
      </c>
      <c r="Y151">
        <f t="shared" si="37"/>
        <v>2</v>
      </c>
      <c r="AA151" t="str">
        <f t="shared" si="38"/>
        <v>82-&gt;2,</v>
      </c>
    </row>
    <row r="152" spans="1:27" ht="15" hidden="1" customHeight="1" x14ac:dyDescent="0.25">
      <c r="A152">
        <v>2017</v>
      </c>
      <c r="B152">
        <v>7</v>
      </c>
      <c r="C152">
        <v>22</v>
      </c>
      <c r="D152" t="s">
        <v>125</v>
      </c>
      <c r="E152" t="s">
        <v>129</v>
      </c>
      <c r="F152">
        <v>2</v>
      </c>
      <c r="G152">
        <v>0</v>
      </c>
      <c r="H152" t="s">
        <v>219</v>
      </c>
      <c r="J152">
        <v>29</v>
      </c>
      <c r="K152">
        <v>1797</v>
      </c>
      <c r="L152">
        <v>1759</v>
      </c>
      <c r="M152">
        <f t="shared" si="26"/>
        <v>1768</v>
      </c>
      <c r="N152">
        <f t="shared" si="27"/>
        <v>1788</v>
      </c>
      <c r="O152">
        <f t="shared" si="28"/>
        <v>0.61313682015314308</v>
      </c>
      <c r="P152">
        <f t="shared" si="29"/>
        <v>1</v>
      </c>
      <c r="Q152">
        <f t="shared" si="30"/>
        <v>74.9619025813723</v>
      </c>
      <c r="R152">
        <f t="shared" si="31"/>
        <v>50</v>
      </c>
      <c r="S152">
        <f>INDEX(Weights!$B$1:$B$36,MATCH(Matches!H2410,Weights!$A$1:$A$36,0))</f>
        <v>40</v>
      </c>
      <c r="T152">
        <f t="shared" si="32"/>
        <v>1868</v>
      </c>
      <c r="U152">
        <f t="shared" si="33"/>
        <v>1788</v>
      </c>
      <c r="V152">
        <f t="shared" si="34"/>
        <v>80</v>
      </c>
      <c r="W152">
        <f t="shared" si="35"/>
        <v>2</v>
      </c>
      <c r="X152">
        <f t="shared" si="36"/>
        <v>0</v>
      </c>
      <c r="Y152">
        <f t="shared" si="37"/>
        <v>2</v>
      </c>
      <c r="AA152" t="str">
        <f t="shared" si="38"/>
        <v>80-&gt;2,</v>
      </c>
    </row>
    <row r="153" spans="1:27" ht="15" hidden="1" customHeight="1" x14ac:dyDescent="0.25">
      <c r="A153">
        <v>2017</v>
      </c>
      <c r="B153">
        <v>9</v>
      </c>
      <c r="C153">
        <v>2</v>
      </c>
      <c r="D153" t="s">
        <v>13</v>
      </c>
      <c r="E153" t="s">
        <v>17</v>
      </c>
      <c r="F153">
        <v>1</v>
      </c>
      <c r="G153">
        <v>0</v>
      </c>
      <c r="H153" t="s">
        <v>76</v>
      </c>
      <c r="J153">
        <v>29</v>
      </c>
      <c r="K153">
        <v>1556</v>
      </c>
      <c r="L153">
        <v>1773</v>
      </c>
      <c r="M153">
        <f t="shared" si="26"/>
        <v>1527</v>
      </c>
      <c r="N153">
        <f t="shared" si="27"/>
        <v>1802</v>
      </c>
      <c r="O153">
        <f t="shared" si="28"/>
        <v>0.73250728975566759</v>
      </c>
      <c r="P153">
        <f t="shared" si="29"/>
        <v>1</v>
      </c>
      <c r="Q153">
        <f t="shared" si="30"/>
        <v>108.41416939366648</v>
      </c>
      <c r="R153">
        <f t="shared" si="31"/>
        <v>110</v>
      </c>
      <c r="S153">
        <f>INDEX(Weights!$B$1:$B$36,MATCH(Matches!H2471,Weights!$A$1:$A$36,0))</f>
        <v>40</v>
      </c>
      <c r="T153">
        <f t="shared" si="32"/>
        <v>1627</v>
      </c>
      <c r="U153">
        <f t="shared" si="33"/>
        <v>1802</v>
      </c>
      <c r="V153">
        <f t="shared" si="34"/>
        <v>175</v>
      </c>
      <c r="W153">
        <f t="shared" si="35"/>
        <v>-1</v>
      </c>
      <c r="X153">
        <f t="shared" si="36"/>
        <v>0</v>
      </c>
      <c r="Y153">
        <f t="shared" si="37"/>
        <v>-1</v>
      </c>
      <c r="AA153" t="str">
        <f t="shared" si="38"/>
        <v>175-&gt;-1,</v>
      </c>
    </row>
    <row r="154" spans="1:27" ht="15" hidden="1" customHeight="1" x14ac:dyDescent="0.25">
      <c r="A154">
        <v>2017</v>
      </c>
      <c r="B154">
        <v>10</v>
      </c>
      <c r="C154">
        <v>10</v>
      </c>
      <c r="D154" t="s">
        <v>127</v>
      </c>
      <c r="E154" t="s">
        <v>123</v>
      </c>
      <c r="F154">
        <v>3</v>
      </c>
      <c r="G154">
        <v>2</v>
      </c>
      <c r="H154" t="s">
        <v>76</v>
      </c>
      <c r="J154">
        <v>29</v>
      </c>
      <c r="K154">
        <v>1626</v>
      </c>
      <c r="L154">
        <v>1830</v>
      </c>
      <c r="M154">
        <f t="shared" si="26"/>
        <v>1597</v>
      </c>
      <c r="N154">
        <f t="shared" si="27"/>
        <v>1859</v>
      </c>
      <c r="O154">
        <f t="shared" si="28"/>
        <v>0.71759172319153142</v>
      </c>
      <c r="P154">
        <f t="shared" si="29"/>
        <v>1</v>
      </c>
      <c r="Q154">
        <f t="shared" si="30"/>
        <v>102.68820846092984</v>
      </c>
      <c r="R154">
        <f t="shared" si="31"/>
        <v>100</v>
      </c>
      <c r="S154">
        <f>INDEX(Weights!$B$1:$B$36,MATCH(Matches!H2644,Weights!$A$1:$A$36,0))</f>
        <v>40</v>
      </c>
      <c r="T154">
        <f t="shared" si="32"/>
        <v>1697</v>
      </c>
      <c r="U154">
        <f t="shared" si="33"/>
        <v>1859</v>
      </c>
      <c r="V154">
        <f t="shared" si="34"/>
        <v>162</v>
      </c>
      <c r="W154">
        <f t="shared" si="35"/>
        <v>-1</v>
      </c>
      <c r="X154">
        <f t="shared" si="36"/>
        <v>0</v>
      </c>
      <c r="Y154">
        <f t="shared" si="37"/>
        <v>-1</v>
      </c>
      <c r="AA154" t="str">
        <f t="shared" si="38"/>
        <v>162-&gt;-1,</v>
      </c>
    </row>
    <row r="155" spans="1:27" ht="15" hidden="1" customHeight="1" x14ac:dyDescent="0.25">
      <c r="A155">
        <v>2017</v>
      </c>
      <c r="B155">
        <v>12</v>
      </c>
      <c r="C155">
        <v>5</v>
      </c>
      <c r="D155" t="s">
        <v>75</v>
      </c>
      <c r="E155" t="s">
        <v>78</v>
      </c>
      <c r="F155">
        <v>1</v>
      </c>
      <c r="G155">
        <v>0</v>
      </c>
      <c r="H155" t="s">
        <v>81</v>
      </c>
      <c r="I155" t="s">
        <v>119</v>
      </c>
      <c r="J155">
        <v>29</v>
      </c>
      <c r="K155">
        <v>632</v>
      </c>
      <c r="L155">
        <v>1158</v>
      </c>
      <c r="M155">
        <f t="shared" si="26"/>
        <v>603</v>
      </c>
      <c r="N155">
        <f t="shared" si="27"/>
        <v>1187</v>
      </c>
      <c r="O155">
        <f t="shared" si="28"/>
        <v>0.96648828945162879</v>
      </c>
      <c r="P155">
        <f t="shared" si="29"/>
        <v>1</v>
      </c>
      <c r="Q155">
        <f t="shared" si="30"/>
        <v>865.36913590671679</v>
      </c>
      <c r="R155">
        <f t="shared" si="31"/>
        <v>870</v>
      </c>
      <c r="S155">
        <f>INDEX(Weights!$B$1:$B$36,MATCH(Matches!H2788,Weights!$A$1:$A$36,0))</f>
        <v>40</v>
      </c>
      <c r="T155">
        <f t="shared" si="32"/>
        <v>603</v>
      </c>
      <c r="U155">
        <f t="shared" si="33"/>
        <v>1187</v>
      </c>
      <c r="V155">
        <f t="shared" si="34"/>
        <v>584</v>
      </c>
      <c r="W155">
        <f t="shared" si="35"/>
        <v>-1</v>
      </c>
      <c r="X155">
        <f t="shared" si="36"/>
        <v>0</v>
      </c>
      <c r="Y155">
        <f t="shared" si="37"/>
        <v>-1</v>
      </c>
      <c r="AA155" t="str">
        <f t="shared" si="38"/>
        <v>584-&gt;-1,</v>
      </c>
    </row>
    <row r="156" spans="1:27" ht="15" hidden="1" customHeight="1" x14ac:dyDescent="0.25">
      <c r="A156">
        <v>2017</v>
      </c>
      <c r="B156">
        <v>12</v>
      </c>
      <c r="C156">
        <v>5</v>
      </c>
      <c r="D156" t="s">
        <v>278</v>
      </c>
      <c r="E156" t="s">
        <v>191</v>
      </c>
      <c r="F156">
        <v>3</v>
      </c>
      <c r="G156">
        <v>1</v>
      </c>
      <c r="H156" t="s">
        <v>234</v>
      </c>
      <c r="I156" t="s">
        <v>88</v>
      </c>
      <c r="J156">
        <v>29</v>
      </c>
      <c r="K156">
        <v>1318</v>
      </c>
      <c r="L156">
        <v>1247</v>
      </c>
      <c r="M156">
        <f t="shared" si="26"/>
        <v>1289</v>
      </c>
      <c r="N156">
        <f t="shared" si="27"/>
        <v>1276</v>
      </c>
      <c r="O156">
        <f t="shared" si="28"/>
        <v>0.51869977792955857</v>
      </c>
      <c r="P156">
        <f t="shared" si="29"/>
        <v>1</v>
      </c>
      <c r="Q156">
        <f t="shared" si="30"/>
        <v>60.253452357135338</v>
      </c>
      <c r="R156">
        <f t="shared" si="31"/>
        <v>40</v>
      </c>
      <c r="S156">
        <f>INDEX(Weights!$B$1:$B$36,MATCH(Matches!H2793,Weights!$A$1:$A$36,0))</f>
        <v>40</v>
      </c>
      <c r="T156">
        <f t="shared" si="32"/>
        <v>1289</v>
      </c>
      <c r="U156">
        <f t="shared" si="33"/>
        <v>1276</v>
      </c>
      <c r="V156">
        <f t="shared" si="34"/>
        <v>13</v>
      </c>
      <c r="W156">
        <f t="shared" si="35"/>
        <v>2</v>
      </c>
      <c r="X156">
        <f t="shared" si="36"/>
        <v>0</v>
      </c>
      <c r="Y156">
        <f t="shared" si="37"/>
        <v>2</v>
      </c>
      <c r="AA156" t="str">
        <f t="shared" si="38"/>
        <v>13-&gt;2,</v>
      </c>
    </row>
    <row r="157" spans="1:27" ht="15" hidden="1" customHeight="1" x14ac:dyDescent="0.25">
      <c r="A157">
        <v>2015</v>
      </c>
      <c r="B157">
        <v>1</v>
      </c>
      <c r="C157">
        <v>25</v>
      </c>
      <c r="D157" t="s">
        <v>177</v>
      </c>
      <c r="E157" t="s">
        <v>199</v>
      </c>
      <c r="F157">
        <v>2</v>
      </c>
      <c r="G157">
        <v>1</v>
      </c>
      <c r="H157" t="s">
        <v>44</v>
      </c>
      <c r="I157" t="s">
        <v>159</v>
      </c>
      <c r="J157">
        <v>28</v>
      </c>
      <c r="K157">
        <v>1490</v>
      </c>
      <c r="L157">
        <v>1472</v>
      </c>
      <c r="M157">
        <f t="shared" si="26"/>
        <v>1462</v>
      </c>
      <c r="N157">
        <f t="shared" si="27"/>
        <v>1500</v>
      </c>
      <c r="O157">
        <f t="shared" si="28"/>
        <v>0.55446937402167606</v>
      </c>
      <c r="P157">
        <f t="shared" si="29"/>
        <v>1</v>
      </c>
      <c r="Q157">
        <f t="shared" si="30"/>
        <v>62.84640912959879</v>
      </c>
      <c r="R157">
        <f t="shared" si="31"/>
        <v>60</v>
      </c>
      <c r="S157">
        <f>INDEX(Weights!$B$1:$B$36,MATCH(Matches!H83,Weights!$A$1:$A$36,0))</f>
        <v>50</v>
      </c>
      <c r="T157">
        <f t="shared" si="32"/>
        <v>1462</v>
      </c>
      <c r="U157">
        <f t="shared" si="33"/>
        <v>1500</v>
      </c>
      <c r="V157">
        <f t="shared" si="34"/>
        <v>38</v>
      </c>
      <c r="W157">
        <f t="shared" si="35"/>
        <v>-1</v>
      </c>
      <c r="X157">
        <f t="shared" si="36"/>
        <v>0</v>
      </c>
      <c r="Y157">
        <f t="shared" si="37"/>
        <v>-1</v>
      </c>
      <c r="AA157" t="str">
        <f t="shared" si="38"/>
        <v>38-&gt;-1,</v>
      </c>
    </row>
    <row r="158" spans="1:27" ht="15" hidden="1" customHeight="1" x14ac:dyDescent="0.25">
      <c r="A158">
        <v>2015</v>
      </c>
      <c r="B158">
        <v>6</v>
      </c>
      <c r="C158">
        <v>11</v>
      </c>
      <c r="D158" t="s">
        <v>78</v>
      </c>
      <c r="E158" t="s">
        <v>259</v>
      </c>
      <c r="F158">
        <v>2</v>
      </c>
      <c r="G158">
        <v>1</v>
      </c>
      <c r="H158" t="s">
        <v>108</v>
      </c>
      <c r="J158">
        <v>28</v>
      </c>
      <c r="K158">
        <v>1251</v>
      </c>
      <c r="L158">
        <v>1447</v>
      </c>
      <c r="M158">
        <f t="shared" si="26"/>
        <v>1223</v>
      </c>
      <c r="N158">
        <f t="shared" si="27"/>
        <v>1475</v>
      </c>
      <c r="O158">
        <f t="shared" si="28"/>
        <v>0.70578135971200251</v>
      </c>
      <c r="P158">
        <f t="shared" si="29"/>
        <v>1</v>
      </c>
      <c r="Q158">
        <f t="shared" si="30"/>
        <v>95.16732173254573</v>
      </c>
      <c r="R158">
        <f t="shared" si="31"/>
        <v>100</v>
      </c>
      <c r="S158">
        <f>INDEX(Weights!$B$1:$B$36,MATCH(Matches!H378,Weights!$A$1:$A$36,0))</f>
        <v>50</v>
      </c>
      <c r="T158">
        <f t="shared" si="32"/>
        <v>1323</v>
      </c>
      <c r="U158">
        <f t="shared" si="33"/>
        <v>1475</v>
      </c>
      <c r="V158">
        <f t="shared" si="34"/>
        <v>152</v>
      </c>
      <c r="W158">
        <f t="shared" si="35"/>
        <v>-1</v>
      </c>
      <c r="X158">
        <f t="shared" si="36"/>
        <v>0</v>
      </c>
      <c r="Y158">
        <f t="shared" si="37"/>
        <v>-1</v>
      </c>
      <c r="AA158" t="str">
        <f t="shared" si="38"/>
        <v>152-&gt;-1,</v>
      </c>
    </row>
    <row r="159" spans="1:27" ht="15" hidden="1" customHeight="1" x14ac:dyDescent="0.25">
      <c r="A159">
        <v>2015</v>
      </c>
      <c r="B159">
        <v>6</v>
      </c>
      <c r="C159">
        <v>12</v>
      </c>
      <c r="D159" t="s">
        <v>10</v>
      </c>
      <c r="E159" t="s">
        <v>7</v>
      </c>
      <c r="F159">
        <v>1</v>
      </c>
      <c r="G159">
        <v>0</v>
      </c>
      <c r="H159" t="s">
        <v>2</v>
      </c>
      <c r="J159">
        <v>28</v>
      </c>
      <c r="K159">
        <v>1699</v>
      </c>
      <c r="L159">
        <v>1898</v>
      </c>
      <c r="M159">
        <f t="shared" si="26"/>
        <v>1671</v>
      </c>
      <c r="N159">
        <f t="shared" si="27"/>
        <v>1926</v>
      </c>
      <c r="O159">
        <f t="shared" si="28"/>
        <v>0.70935463059876336</v>
      </c>
      <c r="P159">
        <f t="shared" si="29"/>
        <v>1</v>
      </c>
      <c r="Q159">
        <f t="shared" si="30"/>
        <v>96.337333905175456</v>
      </c>
      <c r="R159">
        <f t="shared" si="31"/>
        <v>100</v>
      </c>
      <c r="S159">
        <f>INDEX(Weights!$B$1:$B$36,MATCH(Matches!H400,Weights!$A$1:$A$36,0))</f>
        <v>40</v>
      </c>
      <c r="T159">
        <f t="shared" si="32"/>
        <v>1771</v>
      </c>
      <c r="U159">
        <f t="shared" si="33"/>
        <v>1926</v>
      </c>
      <c r="V159">
        <f t="shared" si="34"/>
        <v>155</v>
      </c>
      <c r="W159">
        <f t="shared" si="35"/>
        <v>-1</v>
      </c>
      <c r="X159">
        <f t="shared" si="36"/>
        <v>0</v>
      </c>
      <c r="Y159">
        <f t="shared" si="37"/>
        <v>-1</v>
      </c>
      <c r="AA159" t="str">
        <f t="shared" si="38"/>
        <v>155-&gt;-1,</v>
      </c>
    </row>
    <row r="160" spans="1:27" ht="15" hidden="1" customHeight="1" x14ac:dyDescent="0.25">
      <c r="A160">
        <v>2015</v>
      </c>
      <c r="B160">
        <v>6</v>
      </c>
      <c r="C160">
        <v>25</v>
      </c>
      <c r="D160" t="s">
        <v>128</v>
      </c>
      <c r="E160" t="s">
        <v>137</v>
      </c>
      <c r="F160">
        <v>3</v>
      </c>
      <c r="G160">
        <v>1</v>
      </c>
      <c r="H160" t="s">
        <v>164</v>
      </c>
      <c r="I160" t="s">
        <v>102</v>
      </c>
      <c r="J160">
        <v>28</v>
      </c>
      <c r="K160">
        <v>1783</v>
      </c>
      <c r="L160">
        <v>1639</v>
      </c>
      <c r="M160">
        <f t="shared" si="26"/>
        <v>1755</v>
      </c>
      <c r="N160">
        <f t="shared" si="27"/>
        <v>1667</v>
      </c>
      <c r="O160">
        <f t="shared" si="28"/>
        <v>0.62400175861766716</v>
      </c>
      <c r="P160">
        <f t="shared" si="29"/>
        <v>1</v>
      </c>
      <c r="Q160">
        <f t="shared" si="30"/>
        <v>74.468433408251698</v>
      </c>
      <c r="R160">
        <f t="shared" si="31"/>
        <v>50</v>
      </c>
      <c r="S160">
        <f>INDEX(Weights!$B$1:$B$36,MATCH(Matches!H488,Weights!$A$1:$A$36,0))</f>
        <v>40</v>
      </c>
      <c r="T160">
        <f t="shared" si="32"/>
        <v>1755</v>
      </c>
      <c r="U160">
        <f t="shared" si="33"/>
        <v>1667</v>
      </c>
      <c r="V160">
        <f t="shared" si="34"/>
        <v>88</v>
      </c>
      <c r="W160">
        <f t="shared" si="35"/>
        <v>2</v>
      </c>
      <c r="X160">
        <f t="shared" si="36"/>
        <v>0</v>
      </c>
      <c r="Y160">
        <f t="shared" si="37"/>
        <v>2</v>
      </c>
      <c r="AA160" t="str">
        <f t="shared" si="38"/>
        <v>88-&gt;2,</v>
      </c>
    </row>
    <row r="161" spans="1:27" ht="15" hidden="1" customHeight="1" x14ac:dyDescent="0.25">
      <c r="A161">
        <v>2015</v>
      </c>
      <c r="B161">
        <v>9</v>
      </c>
      <c r="C161">
        <v>5</v>
      </c>
      <c r="D161" t="s">
        <v>61</v>
      </c>
      <c r="E161" t="s">
        <v>263</v>
      </c>
      <c r="F161">
        <v>1</v>
      </c>
      <c r="G161">
        <v>0</v>
      </c>
      <c r="H161" t="s">
        <v>2</v>
      </c>
      <c r="J161">
        <v>28</v>
      </c>
      <c r="K161">
        <v>1250</v>
      </c>
      <c r="L161">
        <v>1432</v>
      </c>
      <c r="M161">
        <f t="shared" si="26"/>
        <v>1222</v>
      </c>
      <c r="N161">
        <f t="shared" si="27"/>
        <v>1460</v>
      </c>
      <c r="O161">
        <f t="shared" si="28"/>
        <v>0.6887735686687132</v>
      </c>
      <c r="P161">
        <f t="shared" si="29"/>
        <v>1</v>
      </c>
      <c r="Q161">
        <f t="shared" si="30"/>
        <v>89.966651868957868</v>
      </c>
      <c r="R161">
        <f t="shared" si="31"/>
        <v>90</v>
      </c>
      <c r="S161">
        <f>INDEX(Weights!$B$1:$B$36,MATCH(Matches!H619,Weights!$A$1:$A$36,0))</f>
        <v>20</v>
      </c>
      <c r="T161">
        <f t="shared" si="32"/>
        <v>1322</v>
      </c>
      <c r="U161">
        <f t="shared" si="33"/>
        <v>1460</v>
      </c>
      <c r="V161">
        <f t="shared" si="34"/>
        <v>138</v>
      </c>
      <c r="W161">
        <f t="shared" si="35"/>
        <v>-1</v>
      </c>
      <c r="X161">
        <f t="shared" si="36"/>
        <v>0</v>
      </c>
      <c r="Y161">
        <f t="shared" si="37"/>
        <v>-1</v>
      </c>
      <c r="AA161" t="str">
        <f t="shared" si="38"/>
        <v>138-&gt;-1,</v>
      </c>
    </row>
    <row r="162" spans="1:27" ht="15" hidden="1" customHeight="1" x14ac:dyDescent="0.25">
      <c r="A162">
        <v>2015</v>
      </c>
      <c r="B162">
        <v>10</v>
      </c>
      <c r="C162">
        <v>8</v>
      </c>
      <c r="D162" t="s">
        <v>102</v>
      </c>
      <c r="E162" t="s">
        <v>121</v>
      </c>
      <c r="F162">
        <v>2</v>
      </c>
      <c r="G162">
        <v>0</v>
      </c>
      <c r="H162" t="s">
        <v>76</v>
      </c>
      <c r="J162">
        <v>28</v>
      </c>
      <c r="K162">
        <v>2005</v>
      </c>
      <c r="L162">
        <v>2020</v>
      </c>
      <c r="M162">
        <f t="shared" si="26"/>
        <v>1977</v>
      </c>
      <c r="N162">
        <f t="shared" si="27"/>
        <v>2048</v>
      </c>
      <c r="O162">
        <f t="shared" si="28"/>
        <v>0.54163770271476341</v>
      </c>
      <c r="P162">
        <f t="shared" si="29"/>
        <v>1</v>
      </c>
      <c r="Q162">
        <f t="shared" si="30"/>
        <v>61.087048751253946</v>
      </c>
      <c r="R162">
        <f t="shared" si="31"/>
        <v>40</v>
      </c>
      <c r="S162">
        <f>INDEX(Weights!$B$1:$B$36,MATCH(Matches!H717,Weights!$A$1:$A$36,0))</f>
        <v>40</v>
      </c>
      <c r="T162">
        <f t="shared" si="32"/>
        <v>2077</v>
      </c>
      <c r="U162">
        <f t="shared" si="33"/>
        <v>2048</v>
      </c>
      <c r="V162">
        <f t="shared" si="34"/>
        <v>29</v>
      </c>
      <c r="W162">
        <f t="shared" si="35"/>
        <v>2</v>
      </c>
      <c r="X162">
        <f t="shared" si="36"/>
        <v>0</v>
      </c>
      <c r="Y162">
        <f t="shared" si="37"/>
        <v>2</v>
      </c>
      <c r="AA162" t="str">
        <f t="shared" si="38"/>
        <v>29-&gt;2,</v>
      </c>
    </row>
    <row r="163" spans="1:27" ht="15" hidden="1" customHeight="1" x14ac:dyDescent="0.25">
      <c r="A163">
        <v>2015</v>
      </c>
      <c r="B163">
        <v>10</v>
      </c>
      <c r="C163">
        <v>8</v>
      </c>
      <c r="D163" t="s">
        <v>12</v>
      </c>
      <c r="E163" t="s">
        <v>15</v>
      </c>
      <c r="F163">
        <v>3</v>
      </c>
      <c r="G163">
        <v>1</v>
      </c>
      <c r="H163" t="s">
        <v>2</v>
      </c>
      <c r="J163">
        <v>28</v>
      </c>
      <c r="K163">
        <v>1583</v>
      </c>
      <c r="L163">
        <v>1602</v>
      </c>
      <c r="M163">
        <f t="shared" si="26"/>
        <v>1555</v>
      </c>
      <c r="N163">
        <f t="shared" si="27"/>
        <v>1630</v>
      </c>
      <c r="O163">
        <f t="shared" si="28"/>
        <v>0.53591592694510226</v>
      </c>
      <c r="P163">
        <f t="shared" si="29"/>
        <v>1</v>
      </c>
      <c r="Q163">
        <f t="shared" si="30"/>
        <v>60.333895571304829</v>
      </c>
      <c r="R163">
        <f t="shared" si="31"/>
        <v>40</v>
      </c>
      <c r="S163">
        <f>INDEX(Weights!$B$1:$B$36,MATCH(Matches!H735,Weights!$A$1:$A$36,0))</f>
        <v>40</v>
      </c>
      <c r="T163">
        <f t="shared" si="32"/>
        <v>1655</v>
      </c>
      <c r="U163">
        <f t="shared" si="33"/>
        <v>1630</v>
      </c>
      <c r="V163">
        <f t="shared" si="34"/>
        <v>25</v>
      </c>
      <c r="W163">
        <f t="shared" si="35"/>
        <v>2</v>
      </c>
      <c r="X163">
        <f t="shared" si="36"/>
        <v>0</v>
      </c>
      <c r="Y163">
        <f t="shared" si="37"/>
        <v>2</v>
      </c>
      <c r="AA163" t="str">
        <f t="shared" si="38"/>
        <v>25-&gt;2,</v>
      </c>
    </row>
    <row r="164" spans="1:27" ht="15" hidden="1" customHeight="1" x14ac:dyDescent="0.25">
      <c r="A164">
        <v>2015</v>
      </c>
      <c r="B164">
        <v>11</v>
      </c>
      <c r="C164">
        <v>6</v>
      </c>
      <c r="D164" t="s">
        <v>174</v>
      </c>
      <c r="E164" t="s">
        <v>27</v>
      </c>
      <c r="F164">
        <v>3</v>
      </c>
      <c r="G164">
        <v>0</v>
      </c>
      <c r="H164" t="s">
        <v>81</v>
      </c>
      <c r="I164" t="s">
        <v>31</v>
      </c>
      <c r="J164">
        <v>28</v>
      </c>
      <c r="K164">
        <v>1518</v>
      </c>
      <c r="L164">
        <v>1486</v>
      </c>
      <c r="M164">
        <f t="shared" si="26"/>
        <v>1490</v>
      </c>
      <c r="N164">
        <f t="shared" si="27"/>
        <v>1514</v>
      </c>
      <c r="O164">
        <f t="shared" si="28"/>
        <v>0.53448394472683147</v>
      </c>
      <c r="P164">
        <f t="shared" si="29"/>
        <v>1</v>
      </c>
      <c r="Q164">
        <f t="shared" si="30"/>
        <v>60.148301401912718</v>
      </c>
      <c r="R164">
        <f t="shared" si="31"/>
        <v>60</v>
      </c>
      <c r="S164">
        <f>INDEX(Weights!$B$1:$B$36,MATCH(Matches!H859,Weights!$A$1:$A$36,0))</f>
        <v>40</v>
      </c>
      <c r="T164">
        <f t="shared" si="32"/>
        <v>1490</v>
      </c>
      <c r="U164">
        <f t="shared" si="33"/>
        <v>1514</v>
      </c>
      <c r="V164">
        <f t="shared" si="34"/>
        <v>24</v>
      </c>
      <c r="W164">
        <f t="shared" si="35"/>
        <v>-3</v>
      </c>
      <c r="X164">
        <f t="shared" si="36"/>
        <v>0</v>
      </c>
      <c r="Y164">
        <f t="shared" si="37"/>
        <v>-3</v>
      </c>
      <c r="AA164" t="str">
        <f t="shared" si="38"/>
        <v>24-&gt;-3,</v>
      </c>
    </row>
    <row r="165" spans="1:27" ht="15" hidden="1" customHeight="1" x14ac:dyDescent="0.25">
      <c r="A165">
        <v>2015</v>
      </c>
      <c r="B165">
        <v>11</v>
      </c>
      <c r="C165">
        <v>14</v>
      </c>
      <c r="D165" t="s">
        <v>28</v>
      </c>
      <c r="E165" t="s">
        <v>153</v>
      </c>
      <c r="F165">
        <v>2</v>
      </c>
      <c r="G165">
        <v>1</v>
      </c>
      <c r="H165" t="s">
        <v>76</v>
      </c>
      <c r="J165">
        <v>28</v>
      </c>
      <c r="K165">
        <v>1342</v>
      </c>
      <c r="L165">
        <v>1528</v>
      </c>
      <c r="M165">
        <f t="shared" si="26"/>
        <v>1314</v>
      </c>
      <c r="N165">
        <f t="shared" si="27"/>
        <v>1556</v>
      </c>
      <c r="O165">
        <f t="shared" si="28"/>
        <v>0.69368791642196537</v>
      </c>
      <c r="P165">
        <f t="shared" si="29"/>
        <v>1</v>
      </c>
      <c r="Q165">
        <f t="shared" si="30"/>
        <v>91.410040612605641</v>
      </c>
      <c r="R165">
        <f t="shared" si="31"/>
        <v>90</v>
      </c>
      <c r="S165">
        <f>INDEX(Weights!$B$1:$B$36,MATCH(Matches!H926,Weights!$A$1:$A$36,0))</f>
        <v>40</v>
      </c>
      <c r="T165">
        <f t="shared" si="32"/>
        <v>1414</v>
      </c>
      <c r="U165">
        <f t="shared" si="33"/>
        <v>1556</v>
      </c>
      <c r="V165">
        <f t="shared" si="34"/>
        <v>142</v>
      </c>
      <c r="W165">
        <f t="shared" si="35"/>
        <v>-1</v>
      </c>
      <c r="X165">
        <f t="shared" si="36"/>
        <v>0</v>
      </c>
      <c r="Y165">
        <f t="shared" si="37"/>
        <v>-1</v>
      </c>
      <c r="AA165" t="str">
        <f t="shared" si="38"/>
        <v>142-&gt;-1,</v>
      </c>
    </row>
    <row r="166" spans="1:27" ht="15" hidden="1" customHeight="1" x14ac:dyDescent="0.25">
      <c r="A166">
        <v>2015</v>
      </c>
      <c r="B166">
        <v>12</v>
      </c>
      <c r="C166">
        <v>28</v>
      </c>
      <c r="D166" t="s">
        <v>95</v>
      </c>
      <c r="E166" t="s">
        <v>262</v>
      </c>
      <c r="F166">
        <v>4</v>
      </c>
      <c r="G166">
        <v>1</v>
      </c>
      <c r="H166" t="s">
        <v>235</v>
      </c>
      <c r="I166" t="s">
        <v>43</v>
      </c>
      <c r="J166">
        <v>28</v>
      </c>
      <c r="K166">
        <v>1133</v>
      </c>
      <c r="L166">
        <v>1006</v>
      </c>
      <c r="M166">
        <f t="shared" si="26"/>
        <v>1105</v>
      </c>
      <c r="N166">
        <f t="shared" si="27"/>
        <v>1034</v>
      </c>
      <c r="O166">
        <f t="shared" si="28"/>
        <v>0.60077824589001094</v>
      </c>
      <c r="P166">
        <f t="shared" si="29"/>
        <v>1</v>
      </c>
      <c r="Q166">
        <f t="shared" si="30"/>
        <v>70.136458526470378</v>
      </c>
      <c r="R166">
        <f t="shared" si="31"/>
        <v>40</v>
      </c>
      <c r="S166">
        <f>INDEX(Weights!$B$1:$B$36,MATCH(Matches!H1032,Weights!$A$1:$A$36,0))</f>
        <v>50</v>
      </c>
      <c r="T166">
        <f t="shared" si="32"/>
        <v>1105</v>
      </c>
      <c r="U166">
        <f t="shared" si="33"/>
        <v>1034</v>
      </c>
      <c r="V166">
        <f t="shared" si="34"/>
        <v>71</v>
      </c>
      <c r="W166">
        <f t="shared" si="35"/>
        <v>3</v>
      </c>
      <c r="X166">
        <f t="shared" si="36"/>
        <v>0</v>
      </c>
      <c r="Y166">
        <f t="shared" si="37"/>
        <v>3</v>
      </c>
      <c r="AA166" t="str">
        <f t="shared" si="38"/>
        <v>71-&gt;3,</v>
      </c>
    </row>
    <row r="167" spans="1:27" ht="15" hidden="1" customHeight="1" x14ac:dyDescent="0.25">
      <c r="A167">
        <v>2016</v>
      </c>
      <c r="B167">
        <v>1</v>
      </c>
      <c r="C167">
        <v>8</v>
      </c>
      <c r="D167" t="s">
        <v>103</v>
      </c>
      <c r="E167" t="s">
        <v>133</v>
      </c>
      <c r="F167">
        <v>1</v>
      </c>
      <c r="G167">
        <v>0</v>
      </c>
      <c r="H167" t="s">
        <v>226</v>
      </c>
      <c r="I167" t="s">
        <v>47</v>
      </c>
      <c r="J167">
        <v>28</v>
      </c>
      <c r="K167">
        <v>1505</v>
      </c>
      <c r="L167">
        <v>1588</v>
      </c>
      <c r="M167">
        <f t="shared" si="26"/>
        <v>1477</v>
      </c>
      <c r="N167">
        <f t="shared" si="27"/>
        <v>1616</v>
      </c>
      <c r="O167">
        <f t="shared" si="28"/>
        <v>0.69000620728031392</v>
      </c>
      <c r="P167">
        <f t="shared" si="29"/>
        <v>1</v>
      </c>
      <c r="Q167">
        <f t="shared" si="30"/>
        <v>90.324389254204149</v>
      </c>
      <c r="R167">
        <f t="shared" si="31"/>
        <v>90</v>
      </c>
      <c r="S167">
        <f>INDEX(Weights!$B$1:$B$36,MATCH(Matches!H1039,Weights!$A$1:$A$36,0))</f>
        <v>40</v>
      </c>
      <c r="T167">
        <f t="shared" si="32"/>
        <v>1477</v>
      </c>
      <c r="U167">
        <f t="shared" si="33"/>
        <v>1616</v>
      </c>
      <c r="V167">
        <f t="shared" si="34"/>
        <v>139</v>
      </c>
      <c r="W167">
        <f t="shared" si="35"/>
        <v>-1</v>
      </c>
      <c r="X167">
        <f t="shared" si="36"/>
        <v>0</v>
      </c>
      <c r="Y167">
        <f t="shared" si="37"/>
        <v>-1</v>
      </c>
      <c r="AA167" t="str">
        <f t="shared" si="38"/>
        <v>139-&gt;-1,</v>
      </c>
    </row>
    <row r="168" spans="1:27" ht="15" hidden="1" customHeight="1" x14ac:dyDescent="0.25">
      <c r="A168">
        <v>2016</v>
      </c>
      <c r="B168">
        <v>3</v>
      </c>
      <c r="C168">
        <v>26</v>
      </c>
      <c r="D168" t="s">
        <v>144</v>
      </c>
      <c r="E168" t="s">
        <v>191</v>
      </c>
      <c r="F168">
        <v>1</v>
      </c>
      <c r="G168">
        <v>0</v>
      </c>
      <c r="H168" t="s">
        <v>171</v>
      </c>
      <c r="J168">
        <v>28</v>
      </c>
      <c r="K168">
        <v>1116</v>
      </c>
      <c r="L168">
        <v>1309</v>
      </c>
      <c r="M168">
        <f t="shared" si="26"/>
        <v>1088</v>
      </c>
      <c r="N168">
        <f t="shared" si="27"/>
        <v>1337</v>
      </c>
      <c r="O168">
        <f t="shared" si="28"/>
        <v>0.70218260209052075</v>
      </c>
      <c r="P168">
        <f t="shared" si="29"/>
        <v>1</v>
      </c>
      <c r="Q168">
        <f t="shared" si="30"/>
        <v>94.017341486915143</v>
      </c>
      <c r="R168">
        <f t="shared" si="31"/>
        <v>90</v>
      </c>
      <c r="S168">
        <f>INDEX(Weights!$B$1:$B$36,MATCH(Matches!H1158,Weights!$A$1:$A$36,0))</f>
        <v>20</v>
      </c>
      <c r="T168">
        <f t="shared" si="32"/>
        <v>1188</v>
      </c>
      <c r="U168">
        <f t="shared" si="33"/>
        <v>1337</v>
      </c>
      <c r="V168">
        <f t="shared" si="34"/>
        <v>149</v>
      </c>
      <c r="W168">
        <f t="shared" si="35"/>
        <v>-1</v>
      </c>
      <c r="X168">
        <f t="shared" si="36"/>
        <v>0</v>
      </c>
      <c r="Y168">
        <f t="shared" si="37"/>
        <v>-1</v>
      </c>
      <c r="AA168" t="str">
        <f t="shared" si="38"/>
        <v>149-&gt;-1,</v>
      </c>
    </row>
    <row r="169" spans="1:27" ht="15" hidden="1" customHeight="1" x14ac:dyDescent="0.25">
      <c r="A169">
        <v>2016</v>
      </c>
      <c r="B169">
        <v>6</v>
      </c>
      <c r="C169">
        <v>15</v>
      </c>
      <c r="D169" t="s">
        <v>90</v>
      </c>
      <c r="E169" t="s">
        <v>21</v>
      </c>
      <c r="F169">
        <v>2</v>
      </c>
      <c r="G169">
        <v>1</v>
      </c>
      <c r="H169" t="s">
        <v>138</v>
      </c>
      <c r="I169" t="s">
        <v>26</v>
      </c>
      <c r="J169">
        <v>28</v>
      </c>
      <c r="K169">
        <v>1761</v>
      </c>
      <c r="L169">
        <v>1745</v>
      </c>
      <c r="M169">
        <f t="shared" si="26"/>
        <v>1733</v>
      </c>
      <c r="N169">
        <f t="shared" si="27"/>
        <v>1773</v>
      </c>
      <c r="O169">
        <f t="shared" si="28"/>
        <v>0.55731163376229276</v>
      </c>
      <c r="P169">
        <f t="shared" si="29"/>
        <v>1</v>
      </c>
      <c r="Q169">
        <f t="shared" si="30"/>
        <v>63.249911530236687</v>
      </c>
      <c r="R169">
        <f t="shared" si="31"/>
        <v>60</v>
      </c>
      <c r="S169">
        <f>INDEX(Weights!$B$1:$B$36,MATCH(Matches!H1466,Weights!$A$1:$A$36,0))</f>
        <v>30</v>
      </c>
      <c r="T169">
        <f t="shared" si="32"/>
        <v>1733</v>
      </c>
      <c r="U169">
        <f t="shared" si="33"/>
        <v>1773</v>
      </c>
      <c r="V169">
        <f t="shared" si="34"/>
        <v>40</v>
      </c>
      <c r="W169">
        <f t="shared" si="35"/>
        <v>-1</v>
      </c>
      <c r="X169">
        <f t="shared" si="36"/>
        <v>0</v>
      </c>
      <c r="Y169">
        <f t="shared" si="37"/>
        <v>-1</v>
      </c>
      <c r="AA169" t="str">
        <f t="shared" si="38"/>
        <v>40-&gt;-1,</v>
      </c>
    </row>
    <row r="170" spans="1:27" ht="15" hidden="1" customHeight="1" x14ac:dyDescent="0.25">
      <c r="A170">
        <v>2016</v>
      </c>
      <c r="B170">
        <v>9</v>
      </c>
      <c r="C170">
        <v>4</v>
      </c>
      <c r="D170" t="s">
        <v>193</v>
      </c>
      <c r="E170" t="s">
        <v>188</v>
      </c>
      <c r="F170">
        <v>3</v>
      </c>
      <c r="G170">
        <v>1</v>
      </c>
      <c r="H170" t="s">
        <v>171</v>
      </c>
      <c r="J170">
        <v>28</v>
      </c>
      <c r="K170">
        <v>1293</v>
      </c>
      <c r="L170">
        <v>1312</v>
      </c>
      <c r="M170">
        <f t="shared" si="26"/>
        <v>1265</v>
      </c>
      <c r="N170">
        <f t="shared" si="27"/>
        <v>1340</v>
      </c>
      <c r="O170">
        <f t="shared" si="28"/>
        <v>0.53591592694510226</v>
      </c>
      <c r="P170">
        <f t="shared" si="29"/>
        <v>1</v>
      </c>
      <c r="Q170">
        <f t="shared" si="30"/>
        <v>60.333895571304829</v>
      </c>
      <c r="R170">
        <f t="shared" si="31"/>
        <v>40</v>
      </c>
      <c r="S170">
        <f>INDEX(Weights!$B$1:$B$36,MATCH(Matches!H1618,Weights!$A$1:$A$36,0))</f>
        <v>20</v>
      </c>
      <c r="T170">
        <f t="shared" si="32"/>
        <v>1365</v>
      </c>
      <c r="U170">
        <f t="shared" si="33"/>
        <v>1340</v>
      </c>
      <c r="V170">
        <f t="shared" si="34"/>
        <v>25</v>
      </c>
      <c r="W170">
        <f t="shared" si="35"/>
        <v>2</v>
      </c>
      <c r="X170">
        <f t="shared" si="36"/>
        <v>0</v>
      </c>
      <c r="Y170">
        <f t="shared" si="37"/>
        <v>2</v>
      </c>
      <c r="AA170" t="str">
        <f t="shared" si="38"/>
        <v>25-&gt;2,</v>
      </c>
    </row>
    <row r="171" spans="1:27" ht="15" hidden="1" customHeight="1" x14ac:dyDescent="0.25">
      <c r="A171">
        <v>2016</v>
      </c>
      <c r="B171">
        <v>10</v>
      </c>
      <c r="C171">
        <v>11</v>
      </c>
      <c r="D171" t="s">
        <v>182</v>
      </c>
      <c r="E171" t="s">
        <v>133</v>
      </c>
      <c r="F171">
        <v>2</v>
      </c>
      <c r="G171">
        <v>0</v>
      </c>
      <c r="H171" t="s">
        <v>230</v>
      </c>
      <c r="J171">
        <v>28</v>
      </c>
      <c r="K171">
        <v>1502</v>
      </c>
      <c r="L171">
        <v>1528</v>
      </c>
      <c r="M171">
        <f t="shared" si="26"/>
        <v>1474</v>
      </c>
      <c r="N171">
        <f t="shared" si="27"/>
        <v>1556</v>
      </c>
      <c r="O171">
        <f t="shared" si="28"/>
        <v>0.52588093089116905</v>
      </c>
      <c r="P171">
        <f t="shared" si="29"/>
        <v>1</v>
      </c>
      <c r="Q171">
        <f t="shared" si="30"/>
        <v>59.056894827347222</v>
      </c>
      <c r="R171">
        <f t="shared" si="31"/>
        <v>40</v>
      </c>
      <c r="S171">
        <f>INDEX(Weights!$B$1:$B$36,MATCH(Matches!H1786,Weights!$A$1:$A$36,0))</f>
        <v>20</v>
      </c>
      <c r="T171">
        <f t="shared" si="32"/>
        <v>1574</v>
      </c>
      <c r="U171">
        <f t="shared" si="33"/>
        <v>1556</v>
      </c>
      <c r="V171">
        <f t="shared" si="34"/>
        <v>18</v>
      </c>
      <c r="W171">
        <f t="shared" si="35"/>
        <v>2</v>
      </c>
      <c r="X171">
        <f t="shared" si="36"/>
        <v>0</v>
      </c>
      <c r="Y171">
        <f t="shared" si="37"/>
        <v>2</v>
      </c>
      <c r="AA171" t="str">
        <f t="shared" si="38"/>
        <v>18-&gt;2,</v>
      </c>
    </row>
    <row r="172" spans="1:27" ht="15" hidden="1" customHeight="1" x14ac:dyDescent="0.25">
      <c r="A172">
        <v>2017</v>
      </c>
      <c r="B172">
        <v>3</v>
      </c>
      <c r="C172">
        <v>24</v>
      </c>
      <c r="D172" t="s">
        <v>133</v>
      </c>
      <c r="E172" t="s">
        <v>47</v>
      </c>
      <c r="F172">
        <v>1</v>
      </c>
      <c r="G172">
        <v>0</v>
      </c>
      <c r="H172" t="s">
        <v>76</v>
      </c>
      <c r="J172">
        <v>28</v>
      </c>
      <c r="K172">
        <v>1461</v>
      </c>
      <c r="L172">
        <v>1643</v>
      </c>
      <c r="M172">
        <f t="shared" si="26"/>
        <v>1433</v>
      </c>
      <c r="N172">
        <f t="shared" si="27"/>
        <v>1671</v>
      </c>
      <c r="O172">
        <f t="shared" si="28"/>
        <v>0.6887735686687132</v>
      </c>
      <c r="P172">
        <f t="shared" si="29"/>
        <v>1</v>
      </c>
      <c r="Q172">
        <f t="shared" si="30"/>
        <v>89.966651868957868</v>
      </c>
      <c r="R172">
        <f t="shared" si="31"/>
        <v>90</v>
      </c>
      <c r="S172">
        <f>INDEX(Weights!$B$1:$B$36,MATCH(Matches!H2089,Weights!$A$1:$A$36,0))</f>
        <v>20</v>
      </c>
      <c r="T172">
        <f t="shared" si="32"/>
        <v>1533</v>
      </c>
      <c r="U172">
        <f t="shared" si="33"/>
        <v>1671</v>
      </c>
      <c r="V172">
        <f t="shared" si="34"/>
        <v>138</v>
      </c>
      <c r="W172">
        <f t="shared" si="35"/>
        <v>-1</v>
      </c>
      <c r="X172">
        <f t="shared" si="36"/>
        <v>0</v>
      </c>
      <c r="Y172">
        <f t="shared" si="37"/>
        <v>-1</v>
      </c>
      <c r="AA172" t="str">
        <f t="shared" si="38"/>
        <v>138-&gt;-1,</v>
      </c>
    </row>
    <row r="173" spans="1:27" ht="15" hidden="1" customHeight="1" x14ac:dyDescent="0.25">
      <c r="A173">
        <v>2017</v>
      </c>
      <c r="B173">
        <v>6</v>
      </c>
      <c r="C173">
        <v>13</v>
      </c>
      <c r="D173" t="s">
        <v>122</v>
      </c>
      <c r="E173" t="s">
        <v>92</v>
      </c>
      <c r="F173">
        <v>3</v>
      </c>
      <c r="G173">
        <v>2</v>
      </c>
      <c r="H173" t="s">
        <v>76</v>
      </c>
      <c r="J173">
        <v>28</v>
      </c>
      <c r="K173">
        <v>1545</v>
      </c>
      <c r="L173">
        <v>1733</v>
      </c>
      <c r="M173">
        <f t="shared" si="26"/>
        <v>1517</v>
      </c>
      <c r="N173">
        <f t="shared" si="27"/>
        <v>1761</v>
      </c>
      <c r="O173">
        <f t="shared" si="28"/>
        <v>0.69612877042959986</v>
      </c>
      <c r="P173">
        <f t="shared" si="29"/>
        <v>1</v>
      </c>
      <c r="Q173">
        <f t="shared" si="30"/>
        <v>92.144294277497664</v>
      </c>
      <c r="R173">
        <f t="shared" si="31"/>
        <v>90</v>
      </c>
      <c r="S173">
        <f>INDEX(Weights!$B$1:$B$36,MATCH(Matches!H2320,Weights!$A$1:$A$36,0))</f>
        <v>40</v>
      </c>
      <c r="T173">
        <f t="shared" si="32"/>
        <v>1617</v>
      </c>
      <c r="U173">
        <f t="shared" si="33"/>
        <v>1761</v>
      </c>
      <c r="V173">
        <f t="shared" si="34"/>
        <v>144</v>
      </c>
      <c r="W173">
        <f t="shared" si="35"/>
        <v>-1</v>
      </c>
      <c r="X173">
        <f t="shared" si="36"/>
        <v>0</v>
      </c>
      <c r="Y173">
        <f t="shared" si="37"/>
        <v>-1</v>
      </c>
      <c r="AA173" t="str">
        <f t="shared" si="38"/>
        <v>144-&gt;-1,</v>
      </c>
    </row>
    <row r="174" spans="1:27" ht="15" hidden="1" customHeight="1" x14ac:dyDescent="0.25">
      <c r="A174">
        <v>2017</v>
      </c>
      <c r="B174">
        <v>7</v>
      </c>
      <c r="C174">
        <v>14</v>
      </c>
      <c r="D174" t="s">
        <v>38</v>
      </c>
      <c r="E174" t="s">
        <v>99</v>
      </c>
      <c r="F174">
        <v>3</v>
      </c>
      <c r="G174">
        <v>0</v>
      </c>
      <c r="H174" t="s">
        <v>37</v>
      </c>
      <c r="J174">
        <v>28</v>
      </c>
      <c r="K174">
        <v>1416</v>
      </c>
      <c r="L174">
        <v>1485</v>
      </c>
      <c r="M174">
        <f t="shared" si="26"/>
        <v>1388</v>
      </c>
      <c r="N174">
        <f t="shared" si="27"/>
        <v>1513</v>
      </c>
      <c r="O174">
        <f t="shared" si="28"/>
        <v>0.53591592694510226</v>
      </c>
      <c r="P174">
        <f t="shared" si="29"/>
        <v>1</v>
      </c>
      <c r="Q174">
        <f t="shared" si="30"/>
        <v>60.333895571304829</v>
      </c>
      <c r="R174">
        <f t="shared" si="31"/>
        <v>60</v>
      </c>
      <c r="S174">
        <f>INDEX(Weights!$B$1:$B$36,MATCH(Matches!H2401,Weights!$A$1:$A$36,0))</f>
        <v>40</v>
      </c>
      <c r="T174">
        <f t="shared" si="32"/>
        <v>1488</v>
      </c>
      <c r="U174">
        <f t="shared" si="33"/>
        <v>1513</v>
      </c>
      <c r="V174">
        <f t="shared" si="34"/>
        <v>25</v>
      </c>
      <c r="W174">
        <f t="shared" si="35"/>
        <v>-3</v>
      </c>
      <c r="X174">
        <f t="shared" si="36"/>
        <v>0</v>
      </c>
      <c r="Y174">
        <f t="shared" si="37"/>
        <v>-3</v>
      </c>
      <c r="AA174" t="str">
        <f t="shared" si="38"/>
        <v>25-&gt;-3,</v>
      </c>
    </row>
    <row r="175" spans="1:27" ht="15" hidden="1" customHeight="1" x14ac:dyDescent="0.25">
      <c r="A175">
        <v>2017</v>
      </c>
      <c r="B175">
        <v>8</v>
      </c>
      <c r="C175">
        <v>31</v>
      </c>
      <c r="D175" t="s">
        <v>118</v>
      </c>
      <c r="E175" t="s">
        <v>122</v>
      </c>
      <c r="F175">
        <v>3</v>
      </c>
      <c r="G175">
        <v>1</v>
      </c>
      <c r="H175" t="s">
        <v>76</v>
      </c>
      <c r="I175" t="s">
        <v>74</v>
      </c>
      <c r="J175">
        <v>28</v>
      </c>
      <c r="K175">
        <v>1598</v>
      </c>
      <c r="L175">
        <v>1520</v>
      </c>
      <c r="M175">
        <f t="shared" si="26"/>
        <v>1570</v>
      </c>
      <c r="N175">
        <f t="shared" si="27"/>
        <v>1548</v>
      </c>
      <c r="O175">
        <f t="shared" si="28"/>
        <v>0.53161829782810732</v>
      </c>
      <c r="P175">
        <f t="shared" si="29"/>
        <v>1</v>
      </c>
      <c r="Q175">
        <f t="shared" si="30"/>
        <v>59.780302838824824</v>
      </c>
      <c r="R175">
        <f t="shared" si="31"/>
        <v>40</v>
      </c>
      <c r="S175">
        <f>INDEX(Weights!$B$1:$B$36,MATCH(Matches!H2445,Weights!$A$1:$A$36,0))</f>
        <v>40</v>
      </c>
      <c r="T175">
        <f t="shared" si="32"/>
        <v>1570</v>
      </c>
      <c r="U175">
        <f t="shared" si="33"/>
        <v>1548</v>
      </c>
      <c r="V175">
        <f t="shared" si="34"/>
        <v>22</v>
      </c>
      <c r="W175">
        <f t="shared" si="35"/>
        <v>2</v>
      </c>
      <c r="X175">
        <f t="shared" si="36"/>
        <v>0</v>
      </c>
      <c r="Y175">
        <f t="shared" si="37"/>
        <v>2</v>
      </c>
      <c r="AA175" t="str">
        <f t="shared" si="38"/>
        <v>22-&gt;2,</v>
      </c>
    </row>
    <row r="176" spans="1:27" ht="15" hidden="1" customHeight="1" x14ac:dyDescent="0.25">
      <c r="A176">
        <v>2017</v>
      </c>
      <c r="B176">
        <v>10</v>
      </c>
      <c r="C176">
        <v>7</v>
      </c>
      <c r="D176" t="s">
        <v>30</v>
      </c>
      <c r="E176" t="s">
        <v>199</v>
      </c>
      <c r="F176">
        <v>3</v>
      </c>
      <c r="G176">
        <v>1</v>
      </c>
      <c r="H176" t="s">
        <v>76</v>
      </c>
      <c r="J176">
        <v>28</v>
      </c>
      <c r="K176">
        <v>1571</v>
      </c>
      <c r="L176">
        <v>1592</v>
      </c>
      <c r="M176">
        <f t="shared" si="26"/>
        <v>1543</v>
      </c>
      <c r="N176">
        <f t="shared" si="27"/>
        <v>1620</v>
      </c>
      <c r="O176">
        <f t="shared" si="28"/>
        <v>0.53305139388444112</v>
      </c>
      <c r="P176">
        <f t="shared" si="29"/>
        <v>1</v>
      </c>
      <c r="Q176">
        <f t="shared" si="30"/>
        <v>59.963772529327677</v>
      </c>
      <c r="R176">
        <f t="shared" si="31"/>
        <v>40</v>
      </c>
      <c r="S176">
        <f>INDEX(Weights!$B$1:$B$36,MATCH(Matches!H2608,Weights!$A$1:$A$36,0))</f>
        <v>40</v>
      </c>
      <c r="T176">
        <f t="shared" si="32"/>
        <v>1643</v>
      </c>
      <c r="U176">
        <f t="shared" si="33"/>
        <v>1620</v>
      </c>
      <c r="V176">
        <f t="shared" si="34"/>
        <v>23</v>
      </c>
      <c r="W176">
        <f t="shared" si="35"/>
        <v>2</v>
      </c>
      <c r="X176">
        <f t="shared" si="36"/>
        <v>0</v>
      </c>
      <c r="Y176">
        <f t="shared" si="37"/>
        <v>2</v>
      </c>
      <c r="AA176" t="str">
        <f t="shared" si="38"/>
        <v>23-&gt;2,</v>
      </c>
    </row>
    <row r="177" spans="1:27" ht="15" hidden="1" customHeight="1" x14ac:dyDescent="0.25">
      <c r="A177">
        <v>2017</v>
      </c>
      <c r="B177">
        <v>12</v>
      </c>
      <c r="C177">
        <v>15</v>
      </c>
      <c r="D177" t="s">
        <v>278</v>
      </c>
      <c r="E177" t="s">
        <v>134</v>
      </c>
      <c r="F177">
        <v>2</v>
      </c>
      <c r="G177">
        <v>1</v>
      </c>
      <c r="H177" t="s">
        <v>234</v>
      </c>
      <c r="I177" t="s">
        <v>88</v>
      </c>
      <c r="J177">
        <v>28</v>
      </c>
      <c r="K177">
        <v>1362</v>
      </c>
      <c r="L177">
        <v>1448</v>
      </c>
      <c r="M177">
        <f t="shared" si="26"/>
        <v>1334</v>
      </c>
      <c r="N177">
        <f t="shared" si="27"/>
        <v>1476</v>
      </c>
      <c r="O177">
        <f t="shared" si="28"/>
        <v>0.69368791642196537</v>
      </c>
      <c r="P177">
        <f t="shared" si="29"/>
        <v>1</v>
      </c>
      <c r="Q177">
        <f t="shared" si="30"/>
        <v>91.410040612605641</v>
      </c>
      <c r="R177">
        <f t="shared" si="31"/>
        <v>90</v>
      </c>
      <c r="S177">
        <f>INDEX(Weights!$B$1:$B$36,MATCH(Matches!H2822,Weights!$A$1:$A$36,0))</f>
        <v>40</v>
      </c>
      <c r="T177">
        <f t="shared" si="32"/>
        <v>1334</v>
      </c>
      <c r="U177">
        <f t="shared" si="33"/>
        <v>1476</v>
      </c>
      <c r="V177">
        <f t="shared" si="34"/>
        <v>142</v>
      </c>
      <c r="W177">
        <f t="shared" si="35"/>
        <v>-1</v>
      </c>
      <c r="X177">
        <f t="shared" si="36"/>
        <v>0</v>
      </c>
      <c r="Y177">
        <f t="shared" si="37"/>
        <v>-1</v>
      </c>
      <c r="AA177" t="str">
        <f t="shared" si="38"/>
        <v>142-&gt;-1,</v>
      </c>
    </row>
    <row r="178" spans="1:27" ht="15" hidden="1" customHeight="1" x14ac:dyDescent="0.25">
      <c r="A178">
        <v>2015</v>
      </c>
      <c r="B178">
        <v>3</v>
      </c>
      <c r="C178">
        <v>17</v>
      </c>
      <c r="D178" t="s">
        <v>106</v>
      </c>
      <c r="E178" t="s">
        <v>114</v>
      </c>
      <c r="F178">
        <v>2</v>
      </c>
      <c r="G178">
        <v>1</v>
      </c>
      <c r="H178" t="s">
        <v>108</v>
      </c>
      <c r="J178">
        <v>27</v>
      </c>
      <c r="K178">
        <v>585</v>
      </c>
      <c r="L178">
        <v>766</v>
      </c>
      <c r="M178">
        <f t="shared" si="26"/>
        <v>558</v>
      </c>
      <c r="N178">
        <f t="shared" si="27"/>
        <v>793</v>
      </c>
      <c r="O178">
        <f t="shared" si="28"/>
        <v>0.68505960899335028</v>
      </c>
      <c r="P178">
        <f t="shared" si="29"/>
        <v>1</v>
      </c>
      <c r="Q178">
        <f t="shared" si="30"/>
        <v>85.730508918527107</v>
      </c>
      <c r="R178">
        <f t="shared" si="31"/>
        <v>90</v>
      </c>
      <c r="S178">
        <f>INDEX(Weights!$B$1:$B$36,MATCH(Matches!H129,Weights!$A$1:$A$36,0))</f>
        <v>50</v>
      </c>
      <c r="T178">
        <f t="shared" si="32"/>
        <v>658</v>
      </c>
      <c r="U178">
        <f t="shared" si="33"/>
        <v>793</v>
      </c>
      <c r="V178">
        <f t="shared" si="34"/>
        <v>135</v>
      </c>
      <c r="W178">
        <f t="shared" si="35"/>
        <v>-1</v>
      </c>
      <c r="X178">
        <f t="shared" si="36"/>
        <v>0</v>
      </c>
      <c r="Y178">
        <f t="shared" si="37"/>
        <v>-1</v>
      </c>
      <c r="AA178" t="str">
        <f t="shared" si="38"/>
        <v>135-&gt;-1,</v>
      </c>
    </row>
    <row r="179" spans="1:27" ht="15" hidden="1" customHeight="1" x14ac:dyDescent="0.25">
      <c r="A179">
        <v>2015</v>
      </c>
      <c r="B179">
        <v>6</v>
      </c>
      <c r="C179">
        <v>16</v>
      </c>
      <c r="D179" t="s">
        <v>107</v>
      </c>
      <c r="E179" t="s">
        <v>43</v>
      </c>
      <c r="F179">
        <v>2</v>
      </c>
      <c r="G179">
        <v>1</v>
      </c>
      <c r="H179" t="s">
        <v>108</v>
      </c>
      <c r="J179">
        <v>27</v>
      </c>
      <c r="K179">
        <v>876</v>
      </c>
      <c r="L179">
        <v>1040</v>
      </c>
      <c r="M179">
        <f t="shared" si="26"/>
        <v>849</v>
      </c>
      <c r="N179">
        <f t="shared" si="27"/>
        <v>1067</v>
      </c>
      <c r="O179">
        <f t="shared" si="28"/>
        <v>0.66357409804129552</v>
      </c>
      <c r="P179">
        <f t="shared" si="29"/>
        <v>1</v>
      </c>
      <c r="Q179">
        <f t="shared" si="30"/>
        <v>80.255413875101056</v>
      </c>
      <c r="R179">
        <f t="shared" si="31"/>
        <v>80</v>
      </c>
      <c r="S179">
        <f>INDEX(Weights!$B$1:$B$36,MATCH(Matches!H462,Weights!$A$1:$A$36,0))</f>
        <v>20</v>
      </c>
      <c r="T179">
        <f t="shared" si="32"/>
        <v>949</v>
      </c>
      <c r="U179">
        <f t="shared" si="33"/>
        <v>1067</v>
      </c>
      <c r="V179">
        <f t="shared" si="34"/>
        <v>118</v>
      </c>
      <c r="W179">
        <f t="shared" si="35"/>
        <v>-1</v>
      </c>
      <c r="X179">
        <f t="shared" si="36"/>
        <v>0</v>
      </c>
      <c r="Y179">
        <f t="shared" si="37"/>
        <v>-1</v>
      </c>
      <c r="AA179" t="str">
        <f t="shared" si="38"/>
        <v>118-&gt;-1,</v>
      </c>
    </row>
    <row r="180" spans="1:27" ht="15" hidden="1" customHeight="1" x14ac:dyDescent="0.25">
      <c r="A180">
        <v>2015</v>
      </c>
      <c r="B180">
        <v>9</v>
      </c>
      <c r="C180">
        <v>4</v>
      </c>
      <c r="D180" t="s">
        <v>178</v>
      </c>
      <c r="E180" t="s">
        <v>146</v>
      </c>
      <c r="F180">
        <v>1</v>
      </c>
      <c r="G180">
        <v>0</v>
      </c>
      <c r="H180" t="s">
        <v>76</v>
      </c>
      <c r="J180">
        <v>27</v>
      </c>
      <c r="K180">
        <v>1265</v>
      </c>
      <c r="L180">
        <v>1434</v>
      </c>
      <c r="M180">
        <f t="shared" si="26"/>
        <v>1238</v>
      </c>
      <c r="N180">
        <f t="shared" si="27"/>
        <v>1461</v>
      </c>
      <c r="O180">
        <f t="shared" si="28"/>
        <v>0.66996901390348318</v>
      </c>
      <c r="P180">
        <f t="shared" si="29"/>
        <v>1</v>
      </c>
      <c r="Q180">
        <f t="shared" si="30"/>
        <v>81.810500036211479</v>
      </c>
      <c r="R180">
        <f t="shared" si="31"/>
        <v>80</v>
      </c>
      <c r="S180">
        <f>INDEX(Weights!$B$1:$B$36,MATCH(Matches!H586,Weights!$A$1:$A$36,0))</f>
        <v>20</v>
      </c>
      <c r="T180">
        <f t="shared" si="32"/>
        <v>1338</v>
      </c>
      <c r="U180">
        <f t="shared" si="33"/>
        <v>1461</v>
      </c>
      <c r="V180">
        <f t="shared" si="34"/>
        <v>123</v>
      </c>
      <c r="W180">
        <f t="shared" si="35"/>
        <v>-1</v>
      </c>
      <c r="X180">
        <f t="shared" si="36"/>
        <v>0</v>
      </c>
      <c r="Y180">
        <f t="shared" si="37"/>
        <v>-1</v>
      </c>
      <c r="AA180" t="str">
        <f t="shared" si="38"/>
        <v>123-&gt;-1,</v>
      </c>
    </row>
    <row r="181" spans="1:27" ht="15" hidden="1" customHeight="1" x14ac:dyDescent="0.25">
      <c r="A181">
        <v>2015</v>
      </c>
      <c r="B181">
        <v>10</v>
      </c>
      <c r="C181">
        <v>10</v>
      </c>
      <c r="D181" t="s">
        <v>89</v>
      </c>
      <c r="E181" t="s">
        <v>173</v>
      </c>
      <c r="F181">
        <v>3</v>
      </c>
      <c r="G181">
        <v>0</v>
      </c>
      <c r="H181" t="s">
        <v>76</v>
      </c>
      <c r="J181">
        <v>27</v>
      </c>
      <c r="K181">
        <v>1281</v>
      </c>
      <c r="L181">
        <v>1244</v>
      </c>
      <c r="M181">
        <f t="shared" si="26"/>
        <v>1254</v>
      </c>
      <c r="N181">
        <f t="shared" si="27"/>
        <v>1271</v>
      </c>
      <c r="O181">
        <f t="shared" si="28"/>
        <v>0.6172250309049464</v>
      </c>
      <c r="P181">
        <f t="shared" si="29"/>
        <v>1</v>
      </c>
      <c r="Q181">
        <f t="shared" si="30"/>
        <v>70.537527738119039</v>
      </c>
      <c r="R181">
        <f t="shared" si="31"/>
        <v>40</v>
      </c>
      <c r="S181">
        <f>INDEX(Weights!$B$1:$B$36,MATCH(Matches!H779,Weights!$A$1:$A$36,0))</f>
        <v>40</v>
      </c>
      <c r="T181">
        <f t="shared" si="32"/>
        <v>1354</v>
      </c>
      <c r="U181">
        <f t="shared" si="33"/>
        <v>1271</v>
      </c>
      <c r="V181">
        <f t="shared" si="34"/>
        <v>83</v>
      </c>
      <c r="W181">
        <f t="shared" si="35"/>
        <v>3</v>
      </c>
      <c r="X181">
        <f t="shared" si="36"/>
        <v>0</v>
      </c>
      <c r="Y181">
        <f t="shared" si="37"/>
        <v>3</v>
      </c>
      <c r="AA181" t="str">
        <f t="shared" si="38"/>
        <v>83-&gt;3,</v>
      </c>
    </row>
    <row r="182" spans="1:27" ht="15" hidden="1" customHeight="1" x14ac:dyDescent="0.25">
      <c r="A182">
        <v>2015</v>
      </c>
      <c r="B182">
        <v>11</v>
      </c>
      <c r="C182">
        <v>15</v>
      </c>
      <c r="D182" t="s">
        <v>159</v>
      </c>
      <c r="E182" t="s">
        <v>85</v>
      </c>
      <c r="F182">
        <v>1</v>
      </c>
      <c r="G182">
        <v>0</v>
      </c>
      <c r="H182" t="s">
        <v>76</v>
      </c>
      <c r="J182">
        <v>27</v>
      </c>
      <c r="K182">
        <v>1364</v>
      </c>
      <c r="L182">
        <v>1529</v>
      </c>
      <c r="M182">
        <f t="shared" si="26"/>
        <v>1337</v>
      </c>
      <c r="N182">
        <f t="shared" si="27"/>
        <v>1556</v>
      </c>
      <c r="O182">
        <f t="shared" si="28"/>
        <v>0.66485797855476481</v>
      </c>
      <c r="P182">
        <f t="shared" si="29"/>
        <v>1</v>
      </c>
      <c r="Q182">
        <f t="shared" si="30"/>
        <v>80.562860734585655</v>
      </c>
      <c r="R182">
        <f t="shared" si="31"/>
        <v>80</v>
      </c>
      <c r="S182">
        <f>INDEX(Weights!$B$1:$B$36,MATCH(Matches!H935,Weights!$A$1:$A$36,0))</f>
        <v>40</v>
      </c>
      <c r="T182">
        <f t="shared" si="32"/>
        <v>1437</v>
      </c>
      <c r="U182">
        <f t="shared" si="33"/>
        <v>1556</v>
      </c>
      <c r="V182">
        <f t="shared" si="34"/>
        <v>119</v>
      </c>
      <c r="W182">
        <f t="shared" si="35"/>
        <v>-1</v>
      </c>
      <c r="X182">
        <f t="shared" si="36"/>
        <v>0</v>
      </c>
      <c r="Y182">
        <f t="shared" si="37"/>
        <v>-1</v>
      </c>
      <c r="AA182" t="str">
        <f t="shared" si="38"/>
        <v>119-&gt;-1,</v>
      </c>
    </row>
    <row r="183" spans="1:27" ht="15" hidden="1" customHeight="1" x14ac:dyDescent="0.25">
      <c r="A183">
        <v>2016</v>
      </c>
      <c r="B183">
        <v>5</v>
      </c>
      <c r="C183">
        <v>28</v>
      </c>
      <c r="D183" t="s">
        <v>42</v>
      </c>
      <c r="E183" t="s">
        <v>82</v>
      </c>
      <c r="F183">
        <v>1</v>
      </c>
      <c r="G183">
        <v>0</v>
      </c>
      <c r="H183" t="s">
        <v>223</v>
      </c>
      <c r="I183" t="s">
        <v>239</v>
      </c>
      <c r="J183">
        <v>27</v>
      </c>
      <c r="K183">
        <v>1193</v>
      </c>
      <c r="L183">
        <v>1169</v>
      </c>
      <c r="M183">
        <f t="shared" si="26"/>
        <v>1166</v>
      </c>
      <c r="N183">
        <f t="shared" si="27"/>
        <v>1196</v>
      </c>
      <c r="O183">
        <f t="shared" si="28"/>
        <v>0.54306649202221191</v>
      </c>
      <c r="P183">
        <f t="shared" si="29"/>
        <v>1</v>
      </c>
      <c r="Q183">
        <f t="shared" si="30"/>
        <v>59.089560140799506</v>
      </c>
      <c r="R183">
        <f t="shared" si="31"/>
        <v>60</v>
      </c>
      <c r="S183">
        <f>INDEX(Weights!$B$1:$B$36,MATCH(Matches!H1279,Weights!$A$1:$A$36,0))</f>
        <v>40</v>
      </c>
      <c r="T183">
        <f t="shared" si="32"/>
        <v>1166</v>
      </c>
      <c r="U183">
        <f t="shared" si="33"/>
        <v>1196</v>
      </c>
      <c r="V183">
        <f t="shared" si="34"/>
        <v>30</v>
      </c>
      <c r="W183">
        <f t="shared" si="35"/>
        <v>-1</v>
      </c>
      <c r="X183">
        <f t="shared" si="36"/>
        <v>0</v>
      </c>
      <c r="Y183">
        <f t="shared" si="37"/>
        <v>-1</v>
      </c>
      <c r="AA183" t="str">
        <f t="shared" si="38"/>
        <v>30-&gt;-1,</v>
      </c>
    </row>
    <row r="184" spans="1:27" ht="15" hidden="1" customHeight="1" x14ac:dyDescent="0.25">
      <c r="A184">
        <v>2016</v>
      </c>
      <c r="B184">
        <v>6</v>
      </c>
      <c r="C184">
        <v>4</v>
      </c>
      <c r="D184" t="s">
        <v>32</v>
      </c>
      <c r="E184" t="s">
        <v>27</v>
      </c>
      <c r="F184">
        <v>3</v>
      </c>
      <c r="G184">
        <v>2</v>
      </c>
      <c r="H184" t="s">
        <v>171</v>
      </c>
      <c r="J184">
        <v>27</v>
      </c>
      <c r="K184">
        <v>1288</v>
      </c>
      <c r="L184">
        <v>1467</v>
      </c>
      <c r="M184">
        <f t="shared" si="26"/>
        <v>1261</v>
      </c>
      <c r="N184">
        <f t="shared" si="27"/>
        <v>1494</v>
      </c>
      <c r="O184">
        <f t="shared" si="28"/>
        <v>0.68257038547477189</v>
      </c>
      <c r="P184">
        <f t="shared" si="29"/>
        <v>1</v>
      </c>
      <c r="Q184">
        <f t="shared" si="30"/>
        <v>85.058226342186927</v>
      </c>
      <c r="R184">
        <f t="shared" si="31"/>
        <v>90</v>
      </c>
      <c r="S184">
        <f>INDEX(Weights!$B$1:$B$36,MATCH(Matches!H1363,Weights!$A$1:$A$36,0))</f>
        <v>20</v>
      </c>
      <c r="T184">
        <f t="shared" si="32"/>
        <v>1361</v>
      </c>
      <c r="U184">
        <f t="shared" si="33"/>
        <v>1494</v>
      </c>
      <c r="V184">
        <f t="shared" si="34"/>
        <v>133</v>
      </c>
      <c r="W184">
        <f t="shared" si="35"/>
        <v>-1</v>
      </c>
      <c r="X184">
        <f t="shared" si="36"/>
        <v>0</v>
      </c>
      <c r="Y184">
        <f t="shared" si="37"/>
        <v>-1</v>
      </c>
      <c r="AA184" t="str">
        <f t="shared" si="38"/>
        <v>133-&gt;-1,</v>
      </c>
    </row>
    <row r="185" spans="1:27" ht="15" hidden="1" customHeight="1" x14ac:dyDescent="0.25">
      <c r="A185">
        <v>2016</v>
      </c>
      <c r="B185">
        <v>6</v>
      </c>
      <c r="C185">
        <v>21</v>
      </c>
      <c r="D185" t="s">
        <v>142</v>
      </c>
      <c r="E185" t="s">
        <v>141</v>
      </c>
      <c r="F185">
        <v>3</v>
      </c>
      <c r="G185">
        <v>0</v>
      </c>
      <c r="H185" t="s">
        <v>29</v>
      </c>
      <c r="J185">
        <v>27</v>
      </c>
      <c r="K185">
        <v>1360</v>
      </c>
      <c r="L185">
        <v>1325</v>
      </c>
      <c r="M185">
        <f t="shared" si="26"/>
        <v>1333</v>
      </c>
      <c r="N185">
        <f t="shared" si="27"/>
        <v>1352</v>
      </c>
      <c r="O185">
        <f t="shared" si="28"/>
        <v>0.61450136100855779</v>
      </c>
      <c r="P185">
        <f t="shared" si="29"/>
        <v>1</v>
      </c>
      <c r="Q185">
        <f t="shared" si="30"/>
        <v>70.039157779229882</v>
      </c>
      <c r="R185">
        <f t="shared" si="31"/>
        <v>40</v>
      </c>
      <c r="S185">
        <f>INDEX(Weights!$B$1:$B$36,MATCH(Matches!H1496,Weights!$A$1:$A$36,0))</f>
        <v>20</v>
      </c>
      <c r="T185">
        <f t="shared" si="32"/>
        <v>1433</v>
      </c>
      <c r="U185">
        <f t="shared" si="33"/>
        <v>1352</v>
      </c>
      <c r="V185">
        <f t="shared" si="34"/>
        <v>81</v>
      </c>
      <c r="W185">
        <f t="shared" si="35"/>
        <v>3</v>
      </c>
      <c r="X185">
        <f t="shared" si="36"/>
        <v>0</v>
      </c>
      <c r="Y185">
        <f t="shared" si="37"/>
        <v>3</v>
      </c>
      <c r="AA185" t="str">
        <f t="shared" si="38"/>
        <v>81-&gt;3,</v>
      </c>
    </row>
    <row r="186" spans="1:27" ht="15" hidden="1" customHeight="1" x14ac:dyDescent="0.25">
      <c r="A186">
        <v>2016</v>
      </c>
      <c r="B186">
        <v>10</v>
      </c>
      <c r="C186">
        <v>8</v>
      </c>
      <c r="D186" t="s">
        <v>3</v>
      </c>
      <c r="E186" t="s">
        <v>66</v>
      </c>
      <c r="F186">
        <v>1</v>
      </c>
      <c r="G186">
        <v>0</v>
      </c>
      <c r="H186" t="s">
        <v>76</v>
      </c>
      <c r="J186">
        <v>27</v>
      </c>
      <c r="K186">
        <v>1419</v>
      </c>
      <c r="L186">
        <v>1584</v>
      </c>
      <c r="M186">
        <f t="shared" si="26"/>
        <v>1392</v>
      </c>
      <c r="N186">
        <f t="shared" si="27"/>
        <v>1611</v>
      </c>
      <c r="O186">
        <f t="shared" si="28"/>
        <v>0.66485797855476481</v>
      </c>
      <c r="P186">
        <f t="shared" si="29"/>
        <v>1</v>
      </c>
      <c r="Q186">
        <f t="shared" si="30"/>
        <v>80.562860734585655</v>
      </c>
      <c r="R186">
        <f t="shared" si="31"/>
        <v>80</v>
      </c>
      <c r="S186">
        <f>INDEX(Weights!$B$1:$B$36,MATCH(Matches!H1719,Weights!$A$1:$A$36,0))</f>
        <v>20</v>
      </c>
      <c r="T186">
        <f t="shared" si="32"/>
        <v>1492</v>
      </c>
      <c r="U186">
        <f t="shared" si="33"/>
        <v>1611</v>
      </c>
      <c r="V186">
        <f t="shared" si="34"/>
        <v>119</v>
      </c>
      <c r="W186">
        <f t="shared" si="35"/>
        <v>-1</v>
      </c>
      <c r="X186">
        <f t="shared" si="36"/>
        <v>0</v>
      </c>
      <c r="Y186">
        <f t="shared" si="37"/>
        <v>-1</v>
      </c>
      <c r="AA186" t="str">
        <f t="shared" si="38"/>
        <v>119-&gt;-1,</v>
      </c>
    </row>
    <row r="187" spans="1:27" ht="15" hidden="1" customHeight="1" x14ac:dyDescent="0.25">
      <c r="A187">
        <v>2016</v>
      </c>
      <c r="B187">
        <v>10</v>
      </c>
      <c r="C187">
        <v>11</v>
      </c>
      <c r="D187" t="s">
        <v>158</v>
      </c>
      <c r="E187" t="s">
        <v>154</v>
      </c>
      <c r="F187">
        <v>3</v>
      </c>
      <c r="G187">
        <v>0</v>
      </c>
      <c r="H187" t="s">
        <v>76</v>
      </c>
      <c r="J187">
        <v>27</v>
      </c>
      <c r="K187">
        <v>1592</v>
      </c>
      <c r="L187">
        <v>1562</v>
      </c>
      <c r="M187">
        <f t="shared" si="26"/>
        <v>1565</v>
      </c>
      <c r="N187">
        <f t="shared" si="27"/>
        <v>1589</v>
      </c>
      <c r="O187">
        <f t="shared" si="28"/>
        <v>0.60766106412681986</v>
      </c>
      <c r="P187">
        <f t="shared" si="29"/>
        <v>1</v>
      </c>
      <c r="Q187">
        <f t="shared" si="30"/>
        <v>68.818048710637001</v>
      </c>
      <c r="R187">
        <f t="shared" si="31"/>
        <v>40</v>
      </c>
      <c r="S187">
        <f>INDEX(Weights!$B$1:$B$36,MATCH(Matches!H1794,Weights!$A$1:$A$36,0))</f>
        <v>20</v>
      </c>
      <c r="T187">
        <f t="shared" si="32"/>
        <v>1665</v>
      </c>
      <c r="U187">
        <f t="shared" si="33"/>
        <v>1589</v>
      </c>
      <c r="V187">
        <f t="shared" si="34"/>
        <v>76</v>
      </c>
      <c r="W187">
        <f t="shared" si="35"/>
        <v>3</v>
      </c>
      <c r="X187">
        <f t="shared" si="36"/>
        <v>0</v>
      </c>
      <c r="Y187">
        <f t="shared" si="37"/>
        <v>3</v>
      </c>
      <c r="AA187" t="str">
        <f t="shared" si="38"/>
        <v>76-&gt;3,</v>
      </c>
    </row>
    <row r="188" spans="1:27" ht="15" hidden="1" customHeight="1" x14ac:dyDescent="0.25">
      <c r="A188">
        <v>2016</v>
      </c>
      <c r="B188">
        <v>11</v>
      </c>
      <c r="C188">
        <v>9</v>
      </c>
      <c r="D188" t="s">
        <v>111</v>
      </c>
      <c r="E188" t="s">
        <v>115</v>
      </c>
      <c r="F188">
        <v>3</v>
      </c>
      <c r="G188">
        <v>0</v>
      </c>
      <c r="H188" t="s">
        <v>238</v>
      </c>
      <c r="I188" t="s">
        <v>74</v>
      </c>
      <c r="J188">
        <v>27</v>
      </c>
      <c r="K188">
        <v>787</v>
      </c>
      <c r="L188">
        <v>657</v>
      </c>
      <c r="M188">
        <f t="shared" si="26"/>
        <v>760</v>
      </c>
      <c r="N188">
        <f t="shared" si="27"/>
        <v>684</v>
      </c>
      <c r="O188">
        <f t="shared" si="28"/>
        <v>0.60766106412681986</v>
      </c>
      <c r="P188">
        <f t="shared" si="29"/>
        <v>1</v>
      </c>
      <c r="Q188">
        <f t="shared" si="30"/>
        <v>68.818048710637001</v>
      </c>
      <c r="R188">
        <f t="shared" si="31"/>
        <v>40</v>
      </c>
      <c r="S188">
        <f>INDEX(Weights!$B$1:$B$36,MATCH(Matches!H1827,Weights!$A$1:$A$36,0))</f>
        <v>20</v>
      </c>
      <c r="T188">
        <f t="shared" si="32"/>
        <v>760</v>
      </c>
      <c r="U188">
        <f t="shared" si="33"/>
        <v>684</v>
      </c>
      <c r="V188">
        <f t="shared" si="34"/>
        <v>76</v>
      </c>
      <c r="W188">
        <f t="shared" si="35"/>
        <v>3</v>
      </c>
      <c r="X188">
        <f t="shared" si="36"/>
        <v>0</v>
      </c>
      <c r="Y188">
        <f t="shared" si="37"/>
        <v>3</v>
      </c>
      <c r="AA188" t="str">
        <f t="shared" si="38"/>
        <v>76-&gt;3,</v>
      </c>
    </row>
    <row r="189" spans="1:27" ht="15" hidden="1" customHeight="1" x14ac:dyDescent="0.25">
      <c r="A189">
        <v>2016</v>
      </c>
      <c r="B189">
        <v>11</v>
      </c>
      <c r="C189">
        <v>10</v>
      </c>
      <c r="D189" t="s">
        <v>121</v>
      </c>
      <c r="E189" t="s">
        <v>44</v>
      </c>
      <c r="F189">
        <v>3</v>
      </c>
      <c r="G189">
        <v>0</v>
      </c>
      <c r="H189" t="s">
        <v>76</v>
      </c>
      <c r="J189">
        <v>27</v>
      </c>
      <c r="K189">
        <v>2067</v>
      </c>
      <c r="L189">
        <v>2027</v>
      </c>
      <c r="M189">
        <f t="shared" si="26"/>
        <v>2040</v>
      </c>
      <c r="N189">
        <f t="shared" si="27"/>
        <v>2054</v>
      </c>
      <c r="O189">
        <f t="shared" si="28"/>
        <v>0.62129672312245454</v>
      </c>
      <c r="P189">
        <f t="shared" si="29"/>
        <v>1</v>
      </c>
      <c r="Q189">
        <f t="shared" si="30"/>
        <v>71.295923876387548</v>
      </c>
      <c r="R189">
        <f t="shared" si="31"/>
        <v>40</v>
      </c>
      <c r="S189">
        <f>INDEX(Weights!$B$1:$B$36,MATCH(Matches!H1835,Weights!$A$1:$A$36,0))</f>
        <v>40</v>
      </c>
      <c r="T189">
        <f t="shared" si="32"/>
        <v>2140</v>
      </c>
      <c r="U189">
        <f t="shared" si="33"/>
        <v>2054</v>
      </c>
      <c r="V189">
        <f t="shared" si="34"/>
        <v>86</v>
      </c>
      <c r="W189">
        <f t="shared" si="35"/>
        <v>3</v>
      </c>
      <c r="X189">
        <f t="shared" si="36"/>
        <v>0</v>
      </c>
      <c r="Y189">
        <f t="shared" si="37"/>
        <v>3</v>
      </c>
      <c r="AA189" t="str">
        <f t="shared" si="38"/>
        <v>86-&gt;3,</v>
      </c>
    </row>
    <row r="190" spans="1:27" ht="15" hidden="1" customHeight="1" x14ac:dyDescent="0.25">
      <c r="A190">
        <v>2017</v>
      </c>
      <c r="B190">
        <v>1</v>
      </c>
      <c r="C190">
        <v>15</v>
      </c>
      <c r="D190" t="s">
        <v>152</v>
      </c>
      <c r="E190" t="s">
        <v>96</v>
      </c>
      <c r="F190">
        <v>2</v>
      </c>
      <c r="G190">
        <v>0</v>
      </c>
      <c r="H190" t="s">
        <v>44</v>
      </c>
      <c r="I190" t="s">
        <v>189</v>
      </c>
      <c r="J190">
        <v>27</v>
      </c>
      <c r="K190">
        <v>1716</v>
      </c>
      <c r="L190">
        <v>1566</v>
      </c>
      <c r="M190">
        <f t="shared" si="26"/>
        <v>1689</v>
      </c>
      <c r="N190">
        <f t="shared" si="27"/>
        <v>1593</v>
      </c>
      <c r="O190">
        <f t="shared" si="28"/>
        <v>0.63474333505231673</v>
      </c>
      <c r="P190">
        <f t="shared" si="29"/>
        <v>1</v>
      </c>
      <c r="Q190">
        <f t="shared" si="30"/>
        <v>73.920622376233126</v>
      </c>
      <c r="R190">
        <f t="shared" si="31"/>
        <v>50</v>
      </c>
      <c r="S190">
        <f>INDEX(Weights!$B$1:$B$36,MATCH(Matches!H1988,Weights!$A$1:$A$36,0))</f>
        <v>40</v>
      </c>
      <c r="T190">
        <f t="shared" si="32"/>
        <v>1689</v>
      </c>
      <c r="U190">
        <f t="shared" si="33"/>
        <v>1593</v>
      </c>
      <c r="V190">
        <f t="shared" si="34"/>
        <v>96</v>
      </c>
      <c r="W190">
        <f t="shared" si="35"/>
        <v>2</v>
      </c>
      <c r="X190">
        <f t="shared" si="36"/>
        <v>0</v>
      </c>
      <c r="Y190">
        <f t="shared" si="37"/>
        <v>2</v>
      </c>
      <c r="AA190" t="str">
        <f t="shared" si="38"/>
        <v>96-&gt;2,</v>
      </c>
    </row>
    <row r="191" spans="1:27" ht="15" hidden="1" customHeight="1" x14ac:dyDescent="0.25">
      <c r="A191">
        <v>2017</v>
      </c>
      <c r="B191">
        <v>1</v>
      </c>
      <c r="C191">
        <v>16</v>
      </c>
      <c r="D191" t="s">
        <v>174</v>
      </c>
      <c r="E191" t="s">
        <v>85</v>
      </c>
      <c r="F191">
        <v>1</v>
      </c>
      <c r="G191">
        <v>0</v>
      </c>
      <c r="H191" t="s">
        <v>44</v>
      </c>
      <c r="I191" t="s">
        <v>189</v>
      </c>
      <c r="J191">
        <v>27</v>
      </c>
      <c r="K191">
        <v>1595</v>
      </c>
      <c r="L191">
        <v>1562</v>
      </c>
      <c r="M191">
        <f t="shared" si="26"/>
        <v>1568</v>
      </c>
      <c r="N191">
        <f t="shared" si="27"/>
        <v>1589</v>
      </c>
      <c r="O191">
        <f t="shared" si="28"/>
        <v>0.53018468000390206</v>
      </c>
      <c r="P191">
        <f t="shared" si="29"/>
        <v>1</v>
      </c>
      <c r="Q191">
        <f t="shared" si="30"/>
        <v>57.469390313249576</v>
      </c>
      <c r="R191">
        <f t="shared" si="31"/>
        <v>60</v>
      </c>
      <c r="S191">
        <f>INDEX(Weights!$B$1:$B$36,MATCH(Matches!H1989,Weights!$A$1:$A$36,0))</f>
        <v>20</v>
      </c>
      <c r="T191">
        <f t="shared" si="32"/>
        <v>1568</v>
      </c>
      <c r="U191">
        <f t="shared" si="33"/>
        <v>1589</v>
      </c>
      <c r="V191">
        <f t="shared" si="34"/>
        <v>21</v>
      </c>
      <c r="W191">
        <f t="shared" si="35"/>
        <v>-1</v>
      </c>
      <c r="X191">
        <f t="shared" si="36"/>
        <v>0</v>
      </c>
      <c r="Y191">
        <f t="shared" si="37"/>
        <v>-1</v>
      </c>
      <c r="AA191" t="str">
        <f t="shared" si="38"/>
        <v>21-&gt;-1,</v>
      </c>
    </row>
    <row r="192" spans="1:27" ht="15" hidden="1" customHeight="1" x14ac:dyDescent="0.25">
      <c r="A192">
        <v>2017</v>
      </c>
      <c r="B192">
        <v>3</v>
      </c>
      <c r="C192">
        <v>23</v>
      </c>
      <c r="D192" t="s">
        <v>118</v>
      </c>
      <c r="E192" t="s">
        <v>98</v>
      </c>
      <c r="F192">
        <v>1</v>
      </c>
      <c r="G192">
        <v>0</v>
      </c>
      <c r="H192" t="s">
        <v>76</v>
      </c>
      <c r="I192" t="s">
        <v>74</v>
      </c>
      <c r="J192">
        <v>27</v>
      </c>
      <c r="K192">
        <v>1571</v>
      </c>
      <c r="L192">
        <v>1635</v>
      </c>
      <c r="M192">
        <f t="shared" si="26"/>
        <v>1544</v>
      </c>
      <c r="N192">
        <f t="shared" si="27"/>
        <v>1662</v>
      </c>
      <c r="O192">
        <f t="shared" si="28"/>
        <v>0.66357409804129552</v>
      </c>
      <c r="P192">
        <f t="shared" si="29"/>
        <v>1</v>
      </c>
      <c r="Q192">
        <f t="shared" si="30"/>
        <v>80.255413875101056</v>
      </c>
      <c r="R192">
        <f t="shared" si="31"/>
        <v>80</v>
      </c>
      <c r="S192">
        <f>INDEX(Weights!$B$1:$B$36,MATCH(Matches!H2068,Weights!$A$1:$A$36,0))</f>
        <v>20</v>
      </c>
      <c r="T192">
        <f t="shared" si="32"/>
        <v>1544</v>
      </c>
      <c r="U192">
        <f t="shared" si="33"/>
        <v>1662</v>
      </c>
      <c r="V192">
        <f t="shared" si="34"/>
        <v>118</v>
      </c>
      <c r="W192">
        <f t="shared" si="35"/>
        <v>-1</v>
      </c>
      <c r="X192">
        <f t="shared" si="36"/>
        <v>0</v>
      </c>
      <c r="Y192">
        <f t="shared" si="37"/>
        <v>-1</v>
      </c>
      <c r="AA192" t="str">
        <f t="shared" si="38"/>
        <v>118-&gt;-1,</v>
      </c>
    </row>
    <row r="193" spans="1:27" hidden="1" x14ac:dyDescent="0.25">
      <c r="A193">
        <v>2017</v>
      </c>
      <c r="B193">
        <v>7</v>
      </c>
      <c r="C193">
        <v>20</v>
      </c>
      <c r="D193" t="s">
        <v>130</v>
      </c>
      <c r="E193" t="s">
        <v>164</v>
      </c>
      <c r="F193">
        <v>2</v>
      </c>
      <c r="G193">
        <v>1</v>
      </c>
      <c r="H193" t="s">
        <v>219</v>
      </c>
      <c r="I193" t="s">
        <v>125</v>
      </c>
      <c r="J193">
        <v>27</v>
      </c>
      <c r="K193">
        <v>1544</v>
      </c>
      <c r="L193">
        <v>1524</v>
      </c>
      <c r="M193">
        <f t="shared" si="26"/>
        <v>1517</v>
      </c>
      <c r="N193">
        <f t="shared" si="27"/>
        <v>1551</v>
      </c>
      <c r="O193">
        <f t="shared" si="28"/>
        <v>0.54877433585974189</v>
      </c>
      <c r="P193">
        <f t="shared" si="29"/>
        <v>1</v>
      </c>
      <c r="Q193">
        <f t="shared" si="30"/>
        <v>59.837022017451943</v>
      </c>
      <c r="R193">
        <f t="shared" si="31"/>
        <v>60</v>
      </c>
      <c r="S193">
        <f>INDEX(Weights!$B$1:$B$36,MATCH(Matches!H2408,Weights!$A$1:$A$36,0))</f>
        <v>40</v>
      </c>
      <c r="T193">
        <f t="shared" si="32"/>
        <v>1517</v>
      </c>
      <c r="U193">
        <f t="shared" si="33"/>
        <v>1551</v>
      </c>
      <c r="V193">
        <f t="shared" si="34"/>
        <v>34</v>
      </c>
      <c r="W193">
        <f t="shared" si="35"/>
        <v>-1</v>
      </c>
      <c r="X193">
        <f t="shared" si="36"/>
        <v>0</v>
      </c>
      <c r="Y193">
        <f t="shared" si="37"/>
        <v>-1</v>
      </c>
      <c r="AA193" t="str">
        <f t="shared" si="38"/>
        <v>34-&gt;-1,</v>
      </c>
    </row>
    <row r="194" spans="1:27" ht="15" hidden="1" customHeight="1" x14ac:dyDescent="0.25">
      <c r="A194">
        <v>2015</v>
      </c>
      <c r="B194">
        <v>1</v>
      </c>
      <c r="C194">
        <v>19</v>
      </c>
      <c r="D194" t="s">
        <v>152</v>
      </c>
      <c r="E194" t="s">
        <v>148</v>
      </c>
      <c r="F194">
        <v>2</v>
      </c>
      <c r="G194">
        <v>1</v>
      </c>
      <c r="H194" t="s">
        <v>44</v>
      </c>
      <c r="I194" t="s">
        <v>159</v>
      </c>
      <c r="J194">
        <v>26</v>
      </c>
      <c r="K194">
        <v>1691</v>
      </c>
      <c r="L194">
        <v>1657</v>
      </c>
      <c r="M194">
        <f t="shared" ref="M194:M257" si="39">K194-J194</f>
        <v>1665</v>
      </c>
      <c r="N194">
        <f t="shared" ref="N194:N257" si="40">L194+J194</f>
        <v>1683</v>
      </c>
      <c r="O194">
        <f t="shared" ref="O194:O257" si="41">1/(10^(-V194/400)+1)</f>
        <v>0.52588093089116905</v>
      </c>
      <c r="P194">
        <f t="shared" ref="P194:P257" si="42">IF(F194&gt;G194,1,IF(F194=G194,0.5,0))</f>
        <v>1</v>
      </c>
      <c r="Q194">
        <f t="shared" ref="Q194:Q257" si="43">(M194-K194)/(O194-P194)</f>
        <v>54.838545196822423</v>
      </c>
      <c r="R194">
        <f t="shared" ref="R194:R257" si="44">ROUND((Q194/IF(W194=2,1.5,IF(W194=3,1.75,IF(W194&gt;3,1.75+(W194-3)/8,1))))/10,0)*10</f>
        <v>50</v>
      </c>
      <c r="S194">
        <f>INDEX(Weights!$B$1:$B$36,MATCH(Matches!H65,Weights!$A$1:$A$36,0))</f>
        <v>50</v>
      </c>
      <c r="T194">
        <f t="shared" ref="T194:T257" si="45">M194+IF(ISBLANK(I194),100,0)</f>
        <v>1665</v>
      </c>
      <c r="U194">
        <f t="shared" ref="U194:U257" si="46">N194</f>
        <v>1683</v>
      </c>
      <c r="V194">
        <f t="shared" ref="V194:V257" si="47">ABS(T194-U194)</f>
        <v>18</v>
      </c>
      <c r="W194">
        <f t="shared" ref="W194:W257" si="48">IF(U194&gt;T194,G194-F194,F194-G194)</f>
        <v>-1</v>
      </c>
      <c r="X194">
        <f t="shared" ref="X194:X257" si="49">IF(W194=4,1,0)</f>
        <v>0</v>
      </c>
      <c r="Y194">
        <f t="shared" ref="Y194:Y257" si="50">IF(W194&lt;0,MAX(W194,-3),MIN(W194,7))</f>
        <v>-1</v>
      </c>
      <c r="AA194" t="str">
        <f t="shared" si="38"/>
        <v>18-&gt;-1,</v>
      </c>
    </row>
    <row r="195" spans="1:27" ht="15" hidden="1" customHeight="1" x14ac:dyDescent="0.25">
      <c r="A195">
        <v>2015</v>
      </c>
      <c r="B195">
        <v>1</v>
      </c>
      <c r="C195">
        <v>27</v>
      </c>
      <c r="D195" t="s">
        <v>93</v>
      </c>
      <c r="E195" t="s">
        <v>154</v>
      </c>
      <c r="F195">
        <v>2</v>
      </c>
      <c r="G195">
        <v>0</v>
      </c>
      <c r="H195" t="s">
        <v>218</v>
      </c>
      <c r="J195">
        <v>26</v>
      </c>
      <c r="K195">
        <v>1706</v>
      </c>
      <c r="L195">
        <v>1649</v>
      </c>
      <c r="M195">
        <f t="shared" si="39"/>
        <v>1680</v>
      </c>
      <c r="N195">
        <f t="shared" si="40"/>
        <v>1675</v>
      </c>
      <c r="O195">
        <f t="shared" si="41"/>
        <v>0.64666884232561461</v>
      </c>
      <c r="P195">
        <f t="shared" si="42"/>
        <v>1</v>
      </c>
      <c r="Q195">
        <f t="shared" si="43"/>
        <v>73.585358764087445</v>
      </c>
      <c r="R195">
        <f t="shared" si="44"/>
        <v>50</v>
      </c>
      <c r="S195">
        <f>INDEX(Weights!$B$1:$B$36,MATCH(Matches!H89,Weights!$A$1:$A$36,0))</f>
        <v>40</v>
      </c>
      <c r="T195">
        <f t="shared" si="45"/>
        <v>1780</v>
      </c>
      <c r="U195">
        <f t="shared" si="46"/>
        <v>1675</v>
      </c>
      <c r="V195">
        <f t="shared" si="47"/>
        <v>105</v>
      </c>
      <c r="W195">
        <f t="shared" si="48"/>
        <v>2</v>
      </c>
      <c r="X195">
        <f t="shared" si="49"/>
        <v>0</v>
      </c>
      <c r="Y195">
        <f t="shared" si="50"/>
        <v>2</v>
      </c>
      <c r="AA195" t="str">
        <f t="shared" ref="AA195:AA258" si="51">V195&amp;"-&gt;"&amp;Y195&amp;","</f>
        <v>105-&gt;2,</v>
      </c>
    </row>
    <row r="196" spans="1:27" ht="15" hidden="1" customHeight="1" x14ac:dyDescent="0.25">
      <c r="A196">
        <v>2015</v>
      </c>
      <c r="B196">
        <v>6</v>
      </c>
      <c r="C196">
        <v>16</v>
      </c>
      <c r="D196" t="s">
        <v>78</v>
      </c>
      <c r="E196" t="s">
        <v>261</v>
      </c>
      <c r="F196">
        <v>2</v>
      </c>
      <c r="G196">
        <v>0</v>
      </c>
      <c r="H196" t="s">
        <v>108</v>
      </c>
      <c r="I196" t="s">
        <v>122</v>
      </c>
      <c r="J196">
        <v>26</v>
      </c>
      <c r="K196">
        <v>1277</v>
      </c>
      <c r="L196">
        <v>1174</v>
      </c>
      <c r="M196">
        <f t="shared" si="39"/>
        <v>1251</v>
      </c>
      <c r="N196">
        <f t="shared" si="40"/>
        <v>1200</v>
      </c>
      <c r="O196">
        <f t="shared" si="41"/>
        <v>0.57287225139450448</v>
      </c>
      <c r="P196">
        <f t="shared" si="42"/>
        <v>1</v>
      </c>
      <c r="Q196">
        <f t="shared" si="43"/>
        <v>60.871718320539664</v>
      </c>
      <c r="R196">
        <f t="shared" si="44"/>
        <v>40</v>
      </c>
      <c r="S196">
        <f>INDEX(Weights!$B$1:$B$36,MATCH(Matches!H471,Weights!$A$1:$A$36,0))</f>
        <v>40</v>
      </c>
      <c r="T196">
        <f t="shared" si="45"/>
        <v>1251</v>
      </c>
      <c r="U196">
        <f t="shared" si="46"/>
        <v>1200</v>
      </c>
      <c r="V196">
        <f t="shared" si="47"/>
        <v>51</v>
      </c>
      <c r="W196">
        <f t="shared" si="48"/>
        <v>2</v>
      </c>
      <c r="X196">
        <f t="shared" si="49"/>
        <v>0</v>
      </c>
      <c r="Y196">
        <f t="shared" si="50"/>
        <v>2</v>
      </c>
      <c r="AA196" t="str">
        <f t="shared" si="51"/>
        <v>51-&gt;2,</v>
      </c>
    </row>
    <row r="197" spans="1:27" ht="15" hidden="1" customHeight="1" x14ac:dyDescent="0.25">
      <c r="A197">
        <v>2015</v>
      </c>
      <c r="B197">
        <v>6</v>
      </c>
      <c r="C197">
        <v>18</v>
      </c>
      <c r="D197" t="s">
        <v>128</v>
      </c>
      <c r="E197" t="s">
        <v>124</v>
      </c>
      <c r="F197">
        <v>1</v>
      </c>
      <c r="G197">
        <v>0</v>
      </c>
      <c r="H197" t="s">
        <v>164</v>
      </c>
      <c r="I197" t="s">
        <v>102</v>
      </c>
      <c r="J197">
        <v>26</v>
      </c>
      <c r="K197">
        <v>1738</v>
      </c>
      <c r="L197">
        <v>1705</v>
      </c>
      <c r="M197">
        <f t="shared" si="39"/>
        <v>1712</v>
      </c>
      <c r="N197">
        <f t="shared" si="40"/>
        <v>1731</v>
      </c>
      <c r="O197">
        <f t="shared" si="41"/>
        <v>0.52731597300649302</v>
      </c>
      <c r="P197">
        <f t="shared" si="42"/>
        <v>1</v>
      </c>
      <c r="Q197">
        <f t="shared" si="43"/>
        <v>55.005031935122169</v>
      </c>
      <c r="R197">
        <f t="shared" si="44"/>
        <v>60</v>
      </c>
      <c r="S197">
        <f>INDEX(Weights!$B$1:$B$36,MATCH(Matches!H480,Weights!$A$1:$A$36,0))</f>
        <v>20</v>
      </c>
      <c r="T197">
        <f t="shared" si="45"/>
        <v>1712</v>
      </c>
      <c r="U197">
        <f t="shared" si="46"/>
        <v>1731</v>
      </c>
      <c r="V197">
        <f t="shared" si="47"/>
        <v>19</v>
      </c>
      <c r="W197">
        <f t="shared" si="48"/>
        <v>-1</v>
      </c>
      <c r="X197">
        <f t="shared" si="49"/>
        <v>0</v>
      </c>
      <c r="Y197">
        <f t="shared" si="50"/>
        <v>-1</v>
      </c>
      <c r="AA197" t="str">
        <f t="shared" si="51"/>
        <v>19-&gt;-1,</v>
      </c>
    </row>
    <row r="198" spans="1:27" ht="15" hidden="1" customHeight="1" x14ac:dyDescent="0.25">
      <c r="A198">
        <v>2015</v>
      </c>
      <c r="B198">
        <v>12</v>
      </c>
      <c r="C198">
        <v>23</v>
      </c>
      <c r="D198" t="s">
        <v>114</v>
      </c>
      <c r="E198" t="s">
        <v>120</v>
      </c>
      <c r="F198">
        <v>1</v>
      </c>
      <c r="G198">
        <v>0</v>
      </c>
      <c r="H198" t="s">
        <v>235</v>
      </c>
      <c r="I198" t="s">
        <v>43</v>
      </c>
      <c r="J198">
        <v>26</v>
      </c>
      <c r="K198">
        <v>792</v>
      </c>
      <c r="L198">
        <v>853</v>
      </c>
      <c r="M198">
        <f t="shared" si="39"/>
        <v>766</v>
      </c>
      <c r="N198">
        <f t="shared" si="40"/>
        <v>879</v>
      </c>
      <c r="O198">
        <f t="shared" si="41"/>
        <v>0.65711868648707861</v>
      </c>
      <c r="P198">
        <f t="shared" si="42"/>
        <v>1</v>
      </c>
      <c r="Q198">
        <f t="shared" si="43"/>
        <v>75.827987631120052</v>
      </c>
      <c r="R198">
        <f t="shared" si="44"/>
        <v>80</v>
      </c>
      <c r="S198">
        <f>INDEX(Weights!$B$1:$B$36,MATCH(Matches!H1025,Weights!$A$1:$A$36,0))</f>
        <v>30</v>
      </c>
      <c r="T198">
        <f t="shared" si="45"/>
        <v>766</v>
      </c>
      <c r="U198">
        <f t="shared" si="46"/>
        <v>879</v>
      </c>
      <c r="V198">
        <f t="shared" si="47"/>
        <v>113</v>
      </c>
      <c r="W198">
        <f t="shared" si="48"/>
        <v>-1</v>
      </c>
      <c r="X198">
        <f t="shared" si="49"/>
        <v>0</v>
      </c>
      <c r="Y198">
        <f t="shared" si="50"/>
        <v>-1</v>
      </c>
      <c r="AA198" t="str">
        <f t="shared" si="51"/>
        <v>113-&gt;-1,</v>
      </c>
    </row>
    <row r="199" spans="1:27" ht="15" hidden="1" customHeight="1" x14ac:dyDescent="0.25">
      <c r="A199">
        <v>2016</v>
      </c>
      <c r="B199">
        <v>6</v>
      </c>
      <c r="C199">
        <v>12</v>
      </c>
      <c r="D199" t="s">
        <v>9</v>
      </c>
      <c r="E199" t="s">
        <v>25</v>
      </c>
      <c r="F199">
        <v>1</v>
      </c>
      <c r="G199">
        <v>0</v>
      </c>
      <c r="H199" t="s">
        <v>138</v>
      </c>
      <c r="I199" t="s">
        <v>26</v>
      </c>
      <c r="J199">
        <v>26</v>
      </c>
      <c r="K199">
        <v>1844</v>
      </c>
      <c r="L199">
        <v>1803</v>
      </c>
      <c r="M199">
        <f t="shared" si="39"/>
        <v>1818</v>
      </c>
      <c r="N199">
        <f t="shared" si="40"/>
        <v>1829</v>
      </c>
      <c r="O199">
        <f t="shared" si="41"/>
        <v>0.51582498526473497</v>
      </c>
      <c r="P199">
        <f t="shared" si="42"/>
        <v>1</v>
      </c>
      <c r="Q199">
        <f t="shared" si="43"/>
        <v>53.699590455356642</v>
      </c>
      <c r="R199">
        <f t="shared" si="44"/>
        <v>50</v>
      </c>
      <c r="S199">
        <f>INDEX(Weights!$B$1:$B$36,MATCH(Matches!H1444,Weights!$A$1:$A$36,0))</f>
        <v>40</v>
      </c>
      <c r="T199">
        <f t="shared" si="45"/>
        <v>1818</v>
      </c>
      <c r="U199">
        <f t="shared" si="46"/>
        <v>1829</v>
      </c>
      <c r="V199">
        <f t="shared" si="47"/>
        <v>11</v>
      </c>
      <c r="W199">
        <f t="shared" si="48"/>
        <v>-1</v>
      </c>
      <c r="X199">
        <f t="shared" si="49"/>
        <v>0</v>
      </c>
      <c r="Y199">
        <f t="shared" si="50"/>
        <v>-1</v>
      </c>
      <c r="AA199" t="str">
        <f t="shared" si="51"/>
        <v>11-&gt;-1,</v>
      </c>
    </row>
    <row r="200" spans="1:27" ht="15" hidden="1" customHeight="1" x14ac:dyDescent="0.25">
      <c r="A200">
        <v>2016</v>
      </c>
      <c r="B200">
        <v>10</v>
      </c>
      <c r="C200">
        <v>6</v>
      </c>
      <c r="D200" t="s">
        <v>36</v>
      </c>
      <c r="E200" t="s">
        <v>99</v>
      </c>
      <c r="F200">
        <v>5</v>
      </c>
      <c r="G200">
        <v>2</v>
      </c>
      <c r="H200" t="s">
        <v>33</v>
      </c>
      <c r="J200">
        <v>26</v>
      </c>
      <c r="K200">
        <v>1279</v>
      </c>
      <c r="L200">
        <v>1502</v>
      </c>
      <c r="M200">
        <f t="shared" si="39"/>
        <v>1253</v>
      </c>
      <c r="N200">
        <f t="shared" si="40"/>
        <v>1528</v>
      </c>
      <c r="O200">
        <f t="shared" si="41"/>
        <v>0.73250728975566759</v>
      </c>
      <c r="P200">
        <f t="shared" si="42"/>
        <v>1</v>
      </c>
      <c r="Q200">
        <f t="shared" si="43"/>
        <v>97.198910490873402</v>
      </c>
      <c r="R200">
        <f t="shared" si="44"/>
        <v>100</v>
      </c>
      <c r="S200">
        <f>INDEX(Weights!$B$1:$B$36,MATCH(Matches!H1702,Weights!$A$1:$A$36,0))</f>
        <v>40</v>
      </c>
      <c r="T200">
        <f t="shared" si="45"/>
        <v>1353</v>
      </c>
      <c r="U200">
        <f t="shared" si="46"/>
        <v>1528</v>
      </c>
      <c r="V200">
        <f t="shared" si="47"/>
        <v>175</v>
      </c>
      <c r="W200">
        <f t="shared" si="48"/>
        <v>-3</v>
      </c>
      <c r="X200">
        <f t="shared" si="49"/>
        <v>0</v>
      </c>
      <c r="Y200">
        <f t="shared" si="50"/>
        <v>-3</v>
      </c>
      <c r="AA200" t="str">
        <f t="shared" si="51"/>
        <v>175-&gt;-3,</v>
      </c>
    </row>
    <row r="201" spans="1:27" ht="15" hidden="1" customHeight="1" x14ac:dyDescent="0.25">
      <c r="A201">
        <v>2016</v>
      </c>
      <c r="B201">
        <v>10</v>
      </c>
      <c r="C201">
        <v>9</v>
      </c>
      <c r="D201" t="s">
        <v>17</v>
      </c>
      <c r="E201" t="s">
        <v>25</v>
      </c>
      <c r="F201">
        <v>2</v>
      </c>
      <c r="G201">
        <v>0</v>
      </c>
      <c r="H201" t="s">
        <v>76</v>
      </c>
      <c r="J201">
        <v>26</v>
      </c>
      <c r="K201">
        <v>1779</v>
      </c>
      <c r="L201">
        <v>1782</v>
      </c>
      <c r="M201">
        <f t="shared" si="39"/>
        <v>1753</v>
      </c>
      <c r="N201">
        <f t="shared" si="40"/>
        <v>1808</v>
      </c>
      <c r="O201">
        <f t="shared" si="41"/>
        <v>0.56440049024042127</v>
      </c>
      <c r="P201">
        <f t="shared" si="42"/>
        <v>1</v>
      </c>
      <c r="Q201">
        <f t="shared" si="43"/>
        <v>59.687854135442507</v>
      </c>
      <c r="R201">
        <f t="shared" si="44"/>
        <v>40</v>
      </c>
      <c r="S201">
        <f>INDEX(Weights!$B$1:$B$36,MATCH(Matches!H1744,Weights!$A$1:$A$36,0))</f>
        <v>40</v>
      </c>
      <c r="T201">
        <f t="shared" si="45"/>
        <v>1853</v>
      </c>
      <c r="U201">
        <f t="shared" si="46"/>
        <v>1808</v>
      </c>
      <c r="V201">
        <f t="shared" si="47"/>
        <v>45</v>
      </c>
      <c r="W201">
        <f t="shared" si="48"/>
        <v>2</v>
      </c>
      <c r="X201">
        <f t="shared" si="49"/>
        <v>0</v>
      </c>
      <c r="Y201">
        <f t="shared" si="50"/>
        <v>2</v>
      </c>
      <c r="AA201" t="str">
        <f t="shared" si="51"/>
        <v>45-&gt;2,</v>
      </c>
    </row>
    <row r="202" spans="1:27" ht="15" hidden="1" customHeight="1" x14ac:dyDescent="0.25">
      <c r="A202">
        <v>2017</v>
      </c>
      <c r="B202">
        <v>1</v>
      </c>
      <c r="C202">
        <v>29</v>
      </c>
      <c r="D202" t="s">
        <v>148</v>
      </c>
      <c r="E202" t="s">
        <v>174</v>
      </c>
      <c r="F202">
        <v>2</v>
      </c>
      <c r="G202">
        <v>1</v>
      </c>
      <c r="H202" t="s">
        <v>44</v>
      </c>
      <c r="I202" t="s">
        <v>189</v>
      </c>
      <c r="J202">
        <v>26</v>
      </c>
      <c r="K202">
        <v>1636</v>
      </c>
      <c r="L202">
        <v>1597</v>
      </c>
      <c r="M202">
        <f t="shared" si="39"/>
        <v>1610</v>
      </c>
      <c r="N202">
        <f t="shared" si="40"/>
        <v>1623</v>
      </c>
      <c r="O202">
        <f t="shared" si="41"/>
        <v>0.51869977792955857</v>
      </c>
      <c r="P202">
        <f t="shared" si="42"/>
        <v>1</v>
      </c>
      <c r="Q202">
        <f t="shared" si="43"/>
        <v>54.020336596052367</v>
      </c>
      <c r="R202">
        <f t="shared" si="44"/>
        <v>50</v>
      </c>
      <c r="S202">
        <f>INDEX(Weights!$B$1:$B$36,MATCH(Matches!H2026,Weights!$A$1:$A$36,0))</f>
        <v>40</v>
      </c>
      <c r="T202">
        <f t="shared" si="45"/>
        <v>1610</v>
      </c>
      <c r="U202">
        <f t="shared" si="46"/>
        <v>1623</v>
      </c>
      <c r="V202">
        <f t="shared" si="47"/>
        <v>13</v>
      </c>
      <c r="W202">
        <f t="shared" si="48"/>
        <v>-1</v>
      </c>
      <c r="X202">
        <f t="shared" si="49"/>
        <v>0</v>
      </c>
      <c r="Y202">
        <f t="shared" si="50"/>
        <v>-1</v>
      </c>
      <c r="AA202" t="str">
        <f t="shared" si="51"/>
        <v>13-&gt;-1,</v>
      </c>
    </row>
    <row r="203" spans="1:27" ht="15" hidden="1" customHeight="1" x14ac:dyDescent="0.25">
      <c r="A203">
        <v>2017</v>
      </c>
      <c r="B203">
        <v>6</v>
      </c>
      <c r="C203">
        <v>9</v>
      </c>
      <c r="D203" t="s">
        <v>68</v>
      </c>
      <c r="E203" t="s">
        <v>26</v>
      </c>
      <c r="F203">
        <v>2</v>
      </c>
      <c r="G203">
        <v>1</v>
      </c>
      <c r="H203" t="s">
        <v>76</v>
      </c>
      <c r="J203">
        <v>26</v>
      </c>
      <c r="K203">
        <v>1812</v>
      </c>
      <c r="L203">
        <v>1968</v>
      </c>
      <c r="M203">
        <f t="shared" si="39"/>
        <v>1786</v>
      </c>
      <c r="N203">
        <f t="shared" si="40"/>
        <v>1994</v>
      </c>
      <c r="O203">
        <f t="shared" si="41"/>
        <v>0.65060462793387253</v>
      </c>
      <c r="P203">
        <f t="shared" si="42"/>
        <v>1</v>
      </c>
      <c r="Q203">
        <f t="shared" si="43"/>
        <v>74.414265553234557</v>
      </c>
      <c r="R203">
        <f t="shared" si="44"/>
        <v>70</v>
      </c>
      <c r="S203">
        <f>INDEX(Weights!$B$1:$B$36,MATCH(Matches!H2252,Weights!$A$1:$A$36,0))</f>
        <v>40</v>
      </c>
      <c r="T203">
        <f t="shared" si="45"/>
        <v>1886</v>
      </c>
      <c r="U203">
        <f t="shared" si="46"/>
        <v>1994</v>
      </c>
      <c r="V203">
        <f t="shared" si="47"/>
        <v>108</v>
      </c>
      <c r="W203">
        <f t="shared" si="48"/>
        <v>-1</v>
      </c>
      <c r="X203">
        <f t="shared" si="49"/>
        <v>0</v>
      </c>
      <c r="Y203">
        <f t="shared" si="50"/>
        <v>-1</v>
      </c>
      <c r="AA203" t="str">
        <f t="shared" si="51"/>
        <v>108-&gt;-1,</v>
      </c>
    </row>
    <row r="204" spans="1:27" ht="15" hidden="1" customHeight="1" x14ac:dyDescent="0.25">
      <c r="A204">
        <v>2017</v>
      </c>
      <c r="B204">
        <v>7</v>
      </c>
      <c r="C204">
        <v>7</v>
      </c>
      <c r="D204" t="s">
        <v>164</v>
      </c>
      <c r="E204" t="s">
        <v>165</v>
      </c>
      <c r="F204">
        <v>4</v>
      </c>
      <c r="G204">
        <v>2</v>
      </c>
      <c r="H204" t="s">
        <v>219</v>
      </c>
      <c r="I204" t="s">
        <v>125</v>
      </c>
      <c r="J204">
        <v>26</v>
      </c>
      <c r="K204">
        <v>1535</v>
      </c>
      <c r="L204">
        <v>1372</v>
      </c>
      <c r="M204">
        <f t="shared" si="39"/>
        <v>1509</v>
      </c>
      <c r="N204">
        <f t="shared" si="40"/>
        <v>1398</v>
      </c>
      <c r="O204">
        <f t="shared" si="41"/>
        <v>0.654519994382466</v>
      </c>
      <c r="P204">
        <f t="shared" si="42"/>
        <v>1</v>
      </c>
      <c r="Q204">
        <f t="shared" si="43"/>
        <v>75.257611373271416</v>
      </c>
      <c r="R204">
        <f t="shared" si="44"/>
        <v>50</v>
      </c>
      <c r="S204">
        <f>INDEX(Weights!$B$1:$B$36,MATCH(Matches!H2384,Weights!$A$1:$A$36,0))</f>
        <v>40</v>
      </c>
      <c r="T204">
        <f t="shared" si="45"/>
        <v>1509</v>
      </c>
      <c r="U204">
        <f t="shared" si="46"/>
        <v>1398</v>
      </c>
      <c r="V204">
        <f t="shared" si="47"/>
        <v>111</v>
      </c>
      <c r="W204">
        <f t="shared" si="48"/>
        <v>2</v>
      </c>
      <c r="X204">
        <f t="shared" si="49"/>
        <v>0</v>
      </c>
      <c r="Y204">
        <f t="shared" si="50"/>
        <v>2</v>
      </c>
      <c r="AA204" t="str">
        <f t="shared" si="51"/>
        <v>111-&gt;2,</v>
      </c>
    </row>
    <row r="205" spans="1:27" ht="15" hidden="1" customHeight="1" x14ac:dyDescent="0.25">
      <c r="A205">
        <v>2017</v>
      </c>
      <c r="B205">
        <v>9</v>
      </c>
      <c r="C205">
        <v>5</v>
      </c>
      <c r="D205" t="s">
        <v>137</v>
      </c>
      <c r="E205" t="s">
        <v>102</v>
      </c>
      <c r="F205">
        <v>1</v>
      </c>
      <c r="G205">
        <v>0</v>
      </c>
      <c r="H205" t="s">
        <v>76</v>
      </c>
      <c r="J205">
        <v>26</v>
      </c>
      <c r="K205">
        <v>1705</v>
      </c>
      <c r="L205">
        <v>1859</v>
      </c>
      <c r="M205">
        <f t="shared" si="39"/>
        <v>1679</v>
      </c>
      <c r="N205">
        <f t="shared" si="40"/>
        <v>1885</v>
      </c>
      <c r="O205">
        <f t="shared" si="41"/>
        <v>0.64798301325030572</v>
      </c>
      <c r="P205">
        <f t="shared" si="42"/>
        <v>1</v>
      </c>
      <c r="Q205">
        <f t="shared" si="43"/>
        <v>73.860072038192854</v>
      </c>
      <c r="R205">
        <f t="shared" si="44"/>
        <v>70</v>
      </c>
      <c r="S205">
        <f>INDEX(Weights!$B$1:$B$36,MATCH(Matches!H2513,Weights!$A$1:$A$36,0))</f>
        <v>40</v>
      </c>
      <c r="T205">
        <f t="shared" si="45"/>
        <v>1779</v>
      </c>
      <c r="U205">
        <f t="shared" si="46"/>
        <v>1885</v>
      </c>
      <c r="V205">
        <f t="shared" si="47"/>
        <v>106</v>
      </c>
      <c r="W205">
        <f t="shared" si="48"/>
        <v>-1</v>
      </c>
      <c r="X205">
        <f t="shared" si="49"/>
        <v>0</v>
      </c>
      <c r="Y205">
        <f t="shared" si="50"/>
        <v>-1</v>
      </c>
      <c r="AA205" t="str">
        <f t="shared" si="51"/>
        <v>106-&gt;-1,</v>
      </c>
    </row>
    <row r="206" spans="1:27" ht="15" hidden="1" customHeight="1" x14ac:dyDescent="0.25">
      <c r="A206">
        <v>2017</v>
      </c>
      <c r="B206">
        <v>11</v>
      </c>
      <c r="C206">
        <v>14</v>
      </c>
      <c r="D206" t="s">
        <v>39</v>
      </c>
      <c r="E206" t="s">
        <v>44</v>
      </c>
      <c r="F206">
        <v>4</v>
      </c>
      <c r="G206">
        <v>2</v>
      </c>
      <c r="H206" t="s">
        <v>33</v>
      </c>
      <c r="I206" t="s">
        <v>21</v>
      </c>
      <c r="J206">
        <v>26</v>
      </c>
      <c r="K206">
        <v>1696</v>
      </c>
      <c r="L206">
        <v>1984</v>
      </c>
      <c r="M206">
        <f t="shared" si="39"/>
        <v>1670</v>
      </c>
      <c r="N206">
        <f t="shared" si="40"/>
        <v>2010</v>
      </c>
      <c r="O206">
        <f t="shared" si="41"/>
        <v>0.87622931893106459</v>
      </c>
      <c r="P206">
        <f t="shared" si="42"/>
        <v>1</v>
      </c>
      <c r="Q206">
        <f t="shared" si="43"/>
        <v>210.06590393987588</v>
      </c>
      <c r="R206">
        <f t="shared" si="44"/>
        <v>210</v>
      </c>
      <c r="S206">
        <f>INDEX(Weights!$B$1:$B$36,MATCH(Matches!H2755,Weights!$A$1:$A$36,0))</f>
        <v>40</v>
      </c>
      <c r="T206">
        <f t="shared" si="45"/>
        <v>1670</v>
      </c>
      <c r="U206">
        <f t="shared" si="46"/>
        <v>2010</v>
      </c>
      <c r="V206">
        <f t="shared" si="47"/>
        <v>340</v>
      </c>
      <c r="W206">
        <f t="shared" si="48"/>
        <v>-2</v>
      </c>
      <c r="X206">
        <f t="shared" si="49"/>
        <v>0</v>
      </c>
      <c r="Y206">
        <f t="shared" si="50"/>
        <v>-2</v>
      </c>
      <c r="AA206" t="str">
        <f t="shared" si="51"/>
        <v>340-&gt;-2,</v>
      </c>
    </row>
    <row r="207" spans="1:27" ht="15" hidden="1" customHeight="1" x14ac:dyDescent="0.25">
      <c r="A207">
        <v>2014</v>
      </c>
      <c r="B207">
        <v>12</v>
      </c>
      <c r="C207">
        <v>20</v>
      </c>
      <c r="D207" t="s">
        <v>74</v>
      </c>
      <c r="E207" t="s">
        <v>38</v>
      </c>
      <c r="F207">
        <v>3</v>
      </c>
      <c r="G207">
        <v>2</v>
      </c>
      <c r="H207" t="s">
        <v>232</v>
      </c>
      <c r="J207">
        <v>25</v>
      </c>
      <c r="K207">
        <v>1224</v>
      </c>
      <c r="L207">
        <v>1364</v>
      </c>
      <c r="M207">
        <f t="shared" si="39"/>
        <v>1199</v>
      </c>
      <c r="N207">
        <f t="shared" si="40"/>
        <v>1389</v>
      </c>
      <c r="O207">
        <f t="shared" si="41"/>
        <v>0.62669908166673205</v>
      </c>
      <c r="P207">
        <f t="shared" si="42"/>
        <v>1</v>
      </c>
      <c r="Q207">
        <f t="shared" si="43"/>
        <v>66.970100453064006</v>
      </c>
      <c r="R207">
        <f t="shared" si="44"/>
        <v>70</v>
      </c>
      <c r="S207">
        <f>INDEX(Weights!$B$1:$B$36,MATCH(Matches!H10,Weights!$A$1:$A$36,0))</f>
        <v>50</v>
      </c>
      <c r="T207">
        <f t="shared" si="45"/>
        <v>1299</v>
      </c>
      <c r="U207">
        <f t="shared" si="46"/>
        <v>1389</v>
      </c>
      <c r="V207">
        <f t="shared" si="47"/>
        <v>90</v>
      </c>
      <c r="W207">
        <f t="shared" si="48"/>
        <v>-1</v>
      </c>
      <c r="X207">
        <f t="shared" si="49"/>
        <v>0</v>
      </c>
      <c r="Y207">
        <f t="shared" si="50"/>
        <v>-1</v>
      </c>
      <c r="AA207" t="str">
        <f t="shared" si="51"/>
        <v>90-&gt;-1,</v>
      </c>
    </row>
    <row r="208" spans="1:27" ht="15" hidden="1" customHeight="1" x14ac:dyDescent="0.25">
      <c r="A208">
        <v>2015</v>
      </c>
      <c r="B208">
        <v>1</v>
      </c>
      <c r="C208">
        <v>12</v>
      </c>
      <c r="D208" t="s">
        <v>97</v>
      </c>
      <c r="E208" t="s">
        <v>91</v>
      </c>
      <c r="F208">
        <v>1</v>
      </c>
      <c r="G208">
        <v>0</v>
      </c>
      <c r="H208" t="s">
        <v>218</v>
      </c>
      <c r="I208" t="s">
        <v>93</v>
      </c>
      <c r="J208">
        <v>25</v>
      </c>
      <c r="K208">
        <v>1528</v>
      </c>
      <c r="L208">
        <v>1483</v>
      </c>
      <c r="M208">
        <f t="shared" si="39"/>
        <v>1503</v>
      </c>
      <c r="N208">
        <f t="shared" si="40"/>
        <v>1508</v>
      </c>
      <c r="O208">
        <f t="shared" si="41"/>
        <v>0.50719508170905137</v>
      </c>
      <c r="P208">
        <f t="shared" si="42"/>
        <v>1</v>
      </c>
      <c r="Q208">
        <f t="shared" si="43"/>
        <v>50.730013179860698</v>
      </c>
      <c r="R208">
        <f t="shared" si="44"/>
        <v>50</v>
      </c>
      <c r="S208">
        <f>INDEX(Weights!$B$1:$B$36,MATCH(Matches!H38,Weights!$A$1:$A$36,0))</f>
        <v>50</v>
      </c>
      <c r="T208">
        <f t="shared" si="45"/>
        <v>1503</v>
      </c>
      <c r="U208">
        <f t="shared" si="46"/>
        <v>1508</v>
      </c>
      <c r="V208">
        <f t="shared" si="47"/>
        <v>5</v>
      </c>
      <c r="W208">
        <f t="shared" si="48"/>
        <v>-1</v>
      </c>
      <c r="X208">
        <f t="shared" si="49"/>
        <v>0</v>
      </c>
      <c r="Y208">
        <f t="shared" si="50"/>
        <v>-1</v>
      </c>
      <c r="AA208" t="str">
        <f t="shared" si="51"/>
        <v>5-&gt;-1,</v>
      </c>
    </row>
    <row r="209" spans="1:27" ht="15" hidden="1" customHeight="1" x14ac:dyDescent="0.25">
      <c r="A209">
        <v>2015</v>
      </c>
      <c r="B209">
        <v>1</v>
      </c>
      <c r="C209">
        <v>16</v>
      </c>
      <c r="D209" t="s">
        <v>91</v>
      </c>
      <c r="E209" t="s">
        <v>258</v>
      </c>
      <c r="F209">
        <v>5</v>
      </c>
      <c r="G209">
        <v>1</v>
      </c>
      <c r="H209" t="s">
        <v>218</v>
      </c>
      <c r="I209" t="s">
        <v>93</v>
      </c>
      <c r="J209">
        <v>25</v>
      </c>
      <c r="K209">
        <v>1508</v>
      </c>
      <c r="L209">
        <v>1283</v>
      </c>
      <c r="M209">
        <f t="shared" si="39"/>
        <v>1483</v>
      </c>
      <c r="N209">
        <f t="shared" si="40"/>
        <v>1308</v>
      </c>
      <c r="O209">
        <f t="shared" si="41"/>
        <v>0.73250728975566759</v>
      </c>
      <c r="P209">
        <f t="shared" si="42"/>
        <v>1</v>
      </c>
      <c r="Q209">
        <f t="shared" si="43"/>
        <v>93.460490856609042</v>
      </c>
      <c r="R209">
        <f t="shared" si="44"/>
        <v>50</v>
      </c>
      <c r="S209">
        <f>INDEX(Weights!$B$1:$B$36,MATCH(Matches!H51,Weights!$A$1:$A$36,0))</f>
        <v>50</v>
      </c>
      <c r="T209">
        <f t="shared" si="45"/>
        <v>1483</v>
      </c>
      <c r="U209">
        <f t="shared" si="46"/>
        <v>1308</v>
      </c>
      <c r="V209">
        <f t="shared" si="47"/>
        <v>175</v>
      </c>
      <c r="W209">
        <f t="shared" si="48"/>
        <v>4</v>
      </c>
      <c r="X209">
        <f t="shared" si="49"/>
        <v>1</v>
      </c>
      <c r="Y209">
        <f t="shared" si="50"/>
        <v>4</v>
      </c>
      <c r="AA209" t="str">
        <f t="shared" si="51"/>
        <v>175-&gt;4,</v>
      </c>
    </row>
    <row r="210" spans="1:27" ht="15" hidden="1" customHeight="1" x14ac:dyDescent="0.25">
      <c r="A210">
        <v>2015</v>
      </c>
      <c r="B210">
        <v>1</v>
      </c>
      <c r="C210">
        <v>18</v>
      </c>
      <c r="D210" t="s">
        <v>98</v>
      </c>
      <c r="E210" t="s">
        <v>158</v>
      </c>
      <c r="F210">
        <v>3</v>
      </c>
      <c r="G210">
        <v>1</v>
      </c>
      <c r="H210" t="s">
        <v>218</v>
      </c>
      <c r="I210" t="s">
        <v>93</v>
      </c>
      <c r="J210">
        <v>25</v>
      </c>
      <c r="K210">
        <v>1657</v>
      </c>
      <c r="L210">
        <v>1488</v>
      </c>
      <c r="M210">
        <f t="shared" si="39"/>
        <v>1632</v>
      </c>
      <c r="N210">
        <f t="shared" si="40"/>
        <v>1513</v>
      </c>
      <c r="O210">
        <f t="shared" si="41"/>
        <v>0.66485797855476481</v>
      </c>
      <c r="P210">
        <f t="shared" si="42"/>
        <v>1</v>
      </c>
      <c r="Q210">
        <f t="shared" si="43"/>
        <v>74.595241420912643</v>
      </c>
      <c r="R210">
        <f t="shared" si="44"/>
        <v>50</v>
      </c>
      <c r="S210">
        <f>INDEX(Weights!$B$1:$B$36,MATCH(Matches!H59,Weights!$A$1:$A$36,0))</f>
        <v>50</v>
      </c>
      <c r="T210">
        <f t="shared" si="45"/>
        <v>1632</v>
      </c>
      <c r="U210">
        <f t="shared" si="46"/>
        <v>1513</v>
      </c>
      <c r="V210">
        <f t="shared" si="47"/>
        <v>119</v>
      </c>
      <c r="W210">
        <f t="shared" si="48"/>
        <v>2</v>
      </c>
      <c r="X210">
        <f t="shared" si="49"/>
        <v>0</v>
      </c>
      <c r="Y210">
        <f t="shared" si="50"/>
        <v>2</v>
      </c>
      <c r="AA210" t="str">
        <f t="shared" si="51"/>
        <v>119-&gt;2,</v>
      </c>
    </row>
    <row r="211" spans="1:27" ht="15" hidden="1" customHeight="1" x14ac:dyDescent="0.25">
      <c r="A211">
        <v>2015</v>
      </c>
      <c r="B211">
        <v>1</v>
      </c>
      <c r="C211">
        <v>22</v>
      </c>
      <c r="D211" t="s">
        <v>93</v>
      </c>
      <c r="E211" t="s">
        <v>77</v>
      </c>
      <c r="F211">
        <v>2</v>
      </c>
      <c r="G211">
        <v>0</v>
      </c>
      <c r="H211" t="s">
        <v>218</v>
      </c>
      <c r="J211">
        <v>25</v>
      </c>
      <c r="K211">
        <v>1680</v>
      </c>
      <c r="L211">
        <v>1608</v>
      </c>
      <c r="M211">
        <f t="shared" si="39"/>
        <v>1655</v>
      </c>
      <c r="N211">
        <f t="shared" si="40"/>
        <v>1633</v>
      </c>
      <c r="O211">
        <f t="shared" si="41"/>
        <v>0.66869495630733167</v>
      </c>
      <c r="P211">
        <f t="shared" si="42"/>
        <v>1</v>
      </c>
      <c r="Q211">
        <f t="shared" si="43"/>
        <v>75.45915909203903</v>
      </c>
      <c r="R211">
        <f t="shared" si="44"/>
        <v>50</v>
      </c>
      <c r="S211">
        <f>INDEX(Weights!$B$1:$B$36,MATCH(Matches!H72,Weights!$A$1:$A$36,0))</f>
        <v>40</v>
      </c>
      <c r="T211">
        <f t="shared" si="45"/>
        <v>1755</v>
      </c>
      <c r="U211">
        <f t="shared" si="46"/>
        <v>1633</v>
      </c>
      <c r="V211">
        <f t="shared" si="47"/>
        <v>122</v>
      </c>
      <c r="W211">
        <f t="shared" si="48"/>
        <v>2</v>
      </c>
      <c r="X211">
        <f t="shared" si="49"/>
        <v>0</v>
      </c>
      <c r="Y211">
        <f t="shared" si="50"/>
        <v>2</v>
      </c>
      <c r="AA211" t="str">
        <f t="shared" si="51"/>
        <v>122-&gt;2,</v>
      </c>
    </row>
    <row r="212" spans="1:27" ht="15" hidden="1" customHeight="1" x14ac:dyDescent="0.25">
      <c r="A212">
        <v>2015</v>
      </c>
      <c r="B212">
        <v>5</v>
      </c>
      <c r="C212">
        <v>22</v>
      </c>
      <c r="D212" t="s">
        <v>72</v>
      </c>
      <c r="E212" t="s">
        <v>176</v>
      </c>
      <c r="F212">
        <v>1</v>
      </c>
      <c r="G212">
        <v>0</v>
      </c>
      <c r="H212" t="s">
        <v>29</v>
      </c>
      <c r="I212" t="s">
        <v>30</v>
      </c>
      <c r="J212">
        <v>25</v>
      </c>
      <c r="K212">
        <v>1219</v>
      </c>
      <c r="L212">
        <v>1250</v>
      </c>
      <c r="M212">
        <f t="shared" si="39"/>
        <v>1194</v>
      </c>
      <c r="N212">
        <f t="shared" si="40"/>
        <v>1275</v>
      </c>
      <c r="O212">
        <f t="shared" si="41"/>
        <v>0.61450136100855779</v>
      </c>
      <c r="P212">
        <f t="shared" si="42"/>
        <v>1</v>
      </c>
      <c r="Q212">
        <f t="shared" si="43"/>
        <v>64.851072017805436</v>
      </c>
      <c r="R212">
        <f t="shared" si="44"/>
        <v>60</v>
      </c>
      <c r="S212">
        <f>INDEX(Weights!$B$1:$B$36,MATCH(Matches!H286,Weights!$A$1:$A$36,0))</f>
        <v>40</v>
      </c>
      <c r="T212">
        <f t="shared" si="45"/>
        <v>1194</v>
      </c>
      <c r="U212">
        <f t="shared" si="46"/>
        <v>1275</v>
      </c>
      <c r="V212">
        <f t="shared" si="47"/>
        <v>81</v>
      </c>
      <c r="W212">
        <f t="shared" si="48"/>
        <v>-1</v>
      </c>
      <c r="X212">
        <f t="shared" si="49"/>
        <v>0</v>
      </c>
      <c r="Y212">
        <f t="shared" si="50"/>
        <v>-1</v>
      </c>
      <c r="AA212" t="str">
        <f t="shared" si="51"/>
        <v>81-&gt;-1,</v>
      </c>
    </row>
    <row r="213" spans="1:27" ht="15" hidden="1" customHeight="1" x14ac:dyDescent="0.25">
      <c r="A213">
        <v>2015</v>
      </c>
      <c r="B213">
        <v>9</v>
      </c>
      <c r="C213">
        <v>5</v>
      </c>
      <c r="D213" t="s">
        <v>28</v>
      </c>
      <c r="E213" t="s">
        <v>199</v>
      </c>
      <c r="F213">
        <v>1</v>
      </c>
      <c r="G213">
        <v>0</v>
      </c>
      <c r="H213" t="s">
        <v>171</v>
      </c>
      <c r="J213">
        <v>25</v>
      </c>
      <c r="K213">
        <v>1294</v>
      </c>
      <c r="L213">
        <v>1441</v>
      </c>
      <c r="M213">
        <f t="shared" si="39"/>
        <v>1269</v>
      </c>
      <c r="N213">
        <f t="shared" si="40"/>
        <v>1466</v>
      </c>
      <c r="O213">
        <f t="shared" si="41"/>
        <v>0.63607689968788184</v>
      </c>
      <c r="P213">
        <f t="shared" si="42"/>
        <v>1</v>
      </c>
      <c r="Q213">
        <f t="shared" si="43"/>
        <v>68.695831560455446</v>
      </c>
      <c r="R213">
        <f t="shared" si="44"/>
        <v>70</v>
      </c>
      <c r="S213">
        <f>INDEX(Weights!$B$1:$B$36,MATCH(Matches!H610,Weights!$A$1:$A$36,0))</f>
        <v>40</v>
      </c>
      <c r="T213">
        <f t="shared" si="45"/>
        <v>1369</v>
      </c>
      <c r="U213">
        <f t="shared" si="46"/>
        <v>1466</v>
      </c>
      <c r="V213">
        <f t="shared" si="47"/>
        <v>97</v>
      </c>
      <c r="W213">
        <f t="shared" si="48"/>
        <v>-1</v>
      </c>
      <c r="X213">
        <f t="shared" si="49"/>
        <v>0</v>
      </c>
      <c r="Y213">
        <f t="shared" si="50"/>
        <v>-1</v>
      </c>
      <c r="AA213" t="str">
        <f t="shared" si="51"/>
        <v>97-&gt;-1,</v>
      </c>
    </row>
    <row r="214" spans="1:27" ht="15" hidden="1" customHeight="1" x14ac:dyDescent="0.25">
      <c r="A214">
        <v>2015</v>
      </c>
      <c r="B214">
        <v>11</v>
      </c>
      <c r="C214">
        <v>11</v>
      </c>
      <c r="D214" t="s">
        <v>141</v>
      </c>
      <c r="E214" t="s">
        <v>189</v>
      </c>
      <c r="F214">
        <v>1</v>
      </c>
      <c r="G214">
        <v>0</v>
      </c>
      <c r="H214" t="s">
        <v>76</v>
      </c>
      <c r="J214">
        <v>25</v>
      </c>
      <c r="K214">
        <v>1339</v>
      </c>
      <c r="L214">
        <v>1473</v>
      </c>
      <c r="M214">
        <f t="shared" si="39"/>
        <v>1314</v>
      </c>
      <c r="N214">
        <f t="shared" si="40"/>
        <v>1498</v>
      </c>
      <c r="O214">
        <f t="shared" si="41"/>
        <v>0.61858412208903069</v>
      </c>
      <c r="P214">
        <f t="shared" si="42"/>
        <v>1</v>
      </c>
      <c r="Q214">
        <f t="shared" si="43"/>
        <v>65.545252433973232</v>
      </c>
      <c r="R214">
        <f t="shared" si="44"/>
        <v>70</v>
      </c>
      <c r="S214">
        <f>INDEX(Weights!$B$1:$B$36,MATCH(Matches!H868,Weights!$A$1:$A$36,0))</f>
        <v>40</v>
      </c>
      <c r="T214">
        <f t="shared" si="45"/>
        <v>1414</v>
      </c>
      <c r="U214">
        <f t="shared" si="46"/>
        <v>1498</v>
      </c>
      <c r="V214">
        <f t="shared" si="47"/>
        <v>84</v>
      </c>
      <c r="W214">
        <f t="shared" si="48"/>
        <v>-1</v>
      </c>
      <c r="X214">
        <f t="shared" si="49"/>
        <v>0</v>
      </c>
      <c r="Y214">
        <f t="shared" si="50"/>
        <v>-1</v>
      </c>
      <c r="AA214" t="str">
        <f t="shared" si="51"/>
        <v>84-&gt;-1,</v>
      </c>
    </row>
    <row r="215" spans="1:27" ht="15" hidden="1" customHeight="1" x14ac:dyDescent="0.25">
      <c r="A215">
        <v>2015</v>
      </c>
      <c r="B215">
        <v>11</v>
      </c>
      <c r="C215">
        <v>13</v>
      </c>
      <c r="D215" t="s">
        <v>88</v>
      </c>
      <c r="E215" t="s">
        <v>172</v>
      </c>
      <c r="F215">
        <v>1</v>
      </c>
      <c r="G215">
        <v>0</v>
      </c>
      <c r="H215" t="s">
        <v>76</v>
      </c>
      <c r="J215">
        <v>25</v>
      </c>
      <c r="K215">
        <v>1401</v>
      </c>
      <c r="L215">
        <v>1533</v>
      </c>
      <c r="M215">
        <f t="shared" si="39"/>
        <v>1376</v>
      </c>
      <c r="N215">
        <f t="shared" si="40"/>
        <v>1558</v>
      </c>
      <c r="O215">
        <f t="shared" si="41"/>
        <v>0.61586410425375604</v>
      </c>
      <c r="P215">
        <f t="shared" si="42"/>
        <v>1</v>
      </c>
      <c r="Q215">
        <f t="shared" si="43"/>
        <v>65.081134767251044</v>
      </c>
      <c r="R215">
        <f t="shared" si="44"/>
        <v>70</v>
      </c>
      <c r="S215">
        <f>INDEX(Weights!$B$1:$B$36,MATCH(Matches!H908,Weights!$A$1:$A$36,0))</f>
        <v>20</v>
      </c>
      <c r="T215">
        <f t="shared" si="45"/>
        <v>1476</v>
      </c>
      <c r="U215">
        <f t="shared" si="46"/>
        <v>1558</v>
      </c>
      <c r="V215">
        <f t="shared" si="47"/>
        <v>82</v>
      </c>
      <c r="W215">
        <f t="shared" si="48"/>
        <v>-1</v>
      </c>
      <c r="X215">
        <f t="shared" si="49"/>
        <v>0</v>
      </c>
      <c r="Y215">
        <f t="shared" si="50"/>
        <v>-1</v>
      </c>
      <c r="AA215" t="str">
        <f t="shared" si="51"/>
        <v>82-&gt;-1,</v>
      </c>
    </row>
    <row r="216" spans="1:27" ht="15" hidden="1" customHeight="1" x14ac:dyDescent="0.25">
      <c r="A216">
        <v>2016</v>
      </c>
      <c r="B216">
        <v>6</v>
      </c>
      <c r="C216">
        <v>5</v>
      </c>
      <c r="D216" t="s">
        <v>38</v>
      </c>
      <c r="E216" t="s">
        <v>91</v>
      </c>
      <c r="F216">
        <v>2</v>
      </c>
      <c r="G216">
        <v>0</v>
      </c>
      <c r="H216" t="s">
        <v>37</v>
      </c>
      <c r="J216">
        <v>25</v>
      </c>
      <c r="K216">
        <v>1434</v>
      </c>
      <c r="L216">
        <v>1529</v>
      </c>
      <c r="M216">
        <f t="shared" si="39"/>
        <v>1409</v>
      </c>
      <c r="N216">
        <f t="shared" si="40"/>
        <v>1554</v>
      </c>
      <c r="O216">
        <f t="shared" si="41"/>
        <v>0.56440049024042127</v>
      </c>
      <c r="P216">
        <f t="shared" si="42"/>
        <v>1</v>
      </c>
      <c r="Q216">
        <f t="shared" si="43"/>
        <v>57.392167437925487</v>
      </c>
      <c r="R216">
        <f t="shared" si="44"/>
        <v>60</v>
      </c>
      <c r="S216">
        <f>INDEX(Weights!$B$1:$B$36,MATCH(Matches!H1395,Weights!$A$1:$A$36,0))</f>
        <v>50</v>
      </c>
      <c r="T216">
        <f t="shared" si="45"/>
        <v>1509</v>
      </c>
      <c r="U216">
        <f t="shared" si="46"/>
        <v>1554</v>
      </c>
      <c r="V216">
        <f t="shared" si="47"/>
        <v>45</v>
      </c>
      <c r="W216">
        <f t="shared" si="48"/>
        <v>-2</v>
      </c>
      <c r="X216">
        <f t="shared" si="49"/>
        <v>0</v>
      </c>
      <c r="Y216">
        <f t="shared" si="50"/>
        <v>-2</v>
      </c>
      <c r="AA216" t="str">
        <f t="shared" si="51"/>
        <v>45-&gt;-2,</v>
      </c>
    </row>
    <row r="217" spans="1:27" ht="15" hidden="1" customHeight="1" x14ac:dyDescent="0.25">
      <c r="A217">
        <v>2016</v>
      </c>
      <c r="B217">
        <v>6</v>
      </c>
      <c r="C217">
        <v>7</v>
      </c>
      <c r="D217" t="s">
        <v>109</v>
      </c>
      <c r="E217" t="s">
        <v>119</v>
      </c>
      <c r="F217">
        <v>2</v>
      </c>
      <c r="G217">
        <v>0</v>
      </c>
      <c r="H217" t="s">
        <v>23</v>
      </c>
      <c r="J217">
        <v>25</v>
      </c>
      <c r="K217">
        <v>766</v>
      </c>
      <c r="L217">
        <v>757</v>
      </c>
      <c r="M217">
        <f t="shared" si="39"/>
        <v>741</v>
      </c>
      <c r="N217">
        <f t="shared" si="40"/>
        <v>782</v>
      </c>
      <c r="O217">
        <f t="shared" si="41"/>
        <v>0.58410095881367796</v>
      </c>
      <c r="P217">
        <f t="shared" si="42"/>
        <v>1</v>
      </c>
      <c r="Q217">
        <f t="shared" si="43"/>
        <v>60.110742089448685</v>
      </c>
      <c r="R217">
        <f t="shared" si="44"/>
        <v>40</v>
      </c>
      <c r="S217">
        <f>INDEX(Weights!$B$1:$B$36,MATCH(Matches!H1409,Weights!$A$1:$A$36,0))</f>
        <v>20</v>
      </c>
      <c r="T217">
        <f t="shared" si="45"/>
        <v>841</v>
      </c>
      <c r="U217">
        <f t="shared" si="46"/>
        <v>782</v>
      </c>
      <c r="V217">
        <f t="shared" si="47"/>
        <v>59</v>
      </c>
      <c r="W217">
        <f t="shared" si="48"/>
        <v>2</v>
      </c>
      <c r="X217">
        <f t="shared" si="49"/>
        <v>0</v>
      </c>
      <c r="Y217">
        <f t="shared" si="50"/>
        <v>2</v>
      </c>
      <c r="AA217" t="str">
        <f t="shared" si="51"/>
        <v>59-&gt;2,</v>
      </c>
    </row>
    <row r="218" spans="1:27" ht="15" hidden="1" customHeight="1" x14ac:dyDescent="0.25">
      <c r="A218">
        <v>2016</v>
      </c>
      <c r="B218">
        <v>6</v>
      </c>
      <c r="C218">
        <v>16</v>
      </c>
      <c r="D218" t="s">
        <v>125</v>
      </c>
      <c r="E218" t="s">
        <v>138</v>
      </c>
      <c r="F218">
        <v>2</v>
      </c>
      <c r="G218">
        <v>1</v>
      </c>
      <c r="H218" t="s">
        <v>164</v>
      </c>
      <c r="J218">
        <v>25</v>
      </c>
      <c r="K218">
        <v>1811</v>
      </c>
      <c r="L218">
        <v>1860</v>
      </c>
      <c r="M218">
        <f t="shared" si="39"/>
        <v>1786</v>
      </c>
      <c r="N218">
        <f t="shared" si="40"/>
        <v>1885</v>
      </c>
      <c r="O218">
        <f t="shared" si="41"/>
        <v>0.5014391117091529</v>
      </c>
      <c r="P218">
        <f t="shared" si="42"/>
        <v>1</v>
      </c>
      <c r="Q218">
        <f t="shared" si="43"/>
        <v>50.144326575043465</v>
      </c>
      <c r="R218">
        <f t="shared" si="44"/>
        <v>50</v>
      </c>
      <c r="S218">
        <f>INDEX(Weights!$B$1:$B$36,MATCH(Matches!H1474,Weights!$A$1:$A$36,0))</f>
        <v>20</v>
      </c>
      <c r="T218">
        <f t="shared" si="45"/>
        <v>1886</v>
      </c>
      <c r="U218">
        <f t="shared" si="46"/>
        <v>1885</v>
      </c>
      <c r="V218">
        <f t="shared" si="47"/>
        <v>1</v>
      </c>
      <c r="W218">
        <f t="shared" si="48"/>
        <v>1</v>
      </c>
      <c r="X218">
        <f t="shared" si="49"/>
        <v>0</v>
      </c>
      <c r="Y218">
        <f t="shared" si="50"/>
        <v>1</v>
      </c>
      <c r="AA218" t="str">
        <f t="shared" si="51"/>
        <v>1-&gt;1,</v>
      </c>
    </row>
    <row r="219" spans="1:27" ht="15" hidden="1" customHeight="1" x14ac:dyDescent="0.25">
      <c r="A219">
        <v>2016</v>
      </c>
      <c r="B219">
        <v>6</v>
      </c>
      <c r="C219">
        <v>25</v>
      </c>
      <c r="D219" t="s">
        <v>34</v>
      </c>
      <c r="E219" t="s">
        <v>9</v>
      </c>
      <c r="F219">
        <v>1</v>
      </c>
      <c r="G219">
        <v>0</v>
      </c>
      <c r="H219" t="s">
        <v>138</v>
      </c>
      <c r="I219" t="s">
        <v>26</v>
      </c>
      <c r="J219">
        <v>25</v>
      </c>
      <c r="K219">
        <v>1898</v>
      </c>
      <c r="L219">
        <v>1849</v>
      </c>
      <c r="M219">
        <f t="shared" si="39"/>
        <v>1873</v>
      </c>
      <c r="N219">
        <f t="shared" si="40"/>
        <v>1874</v>
      </c>
      <c r="O219">
        <f t="shared" si="41"/>
        <v>0.5014391117091529</v>
      </c>
      <c r="P219">
        <f t="shared" si="42"/>
        <v>1</v>
      </c>
      <c r="Q219">
        <f t="shared" si="43"/>
        <v>50.144326575043465</v>
      </c>
      <c r="R219">
        <f t="shared" si="44"/>
        <v>50</v>
      </c>
      <c r="S219">
        <f>INDEX(Weights!$B$1:$B$36,MATCH(Matches!H1511,Weights!$A$1:$A$36,0))</f>
        <v>40</v>
      </c>
      <c r="T219">
        <f t="shared" si="45"/>
        <v>1873</v>
      </c>
      <c r="U219">
        <f t="shared" si="46"/>
        <v>1874</v>
      </c>
      <c r="V219">
        <f t="shared" si="47"/>
        <v>1</v>
      </c>
      <c r="W219">
        <f t="shared" si="48"/>
        <v>-1</v>
      </c>
      <c r="X219">
        <f t="shared" si="49"/>
        <v>0</v>
      </c>
      <c r="Y219">
        <f t="shared" si="50"/>
        <v>-1</v>
      </c>
      <c r="AA219" t="str">
        <f t="shared" si="51"/>
        <v>1-&gt;-1,</v>
      </c>
    </row>
    <row r="220" spans="1:27" ht="15" hidden="1" customHeight="1" x14ac:dyDescent="0.25">
      <c r="A220">
        <v>2016</v>
      </c>
      <c r="B220">
        <v>6</v>
      </c>
      <c r="C220">
        <v>26</v>
      </c>
      <c r="D220" t="s">
        <v>7</v>
      </c>
      <c r="E220" t="s">
        <v>4</v>
      </c>
      <c r="F220">
        <v>4</v>
      </c>
      <c r="G220">
        <v>0</v>
      </c>
      <c r="H220" t="s">
        <v>138</v>
      </c>
      <c r="I220" t="s">
        <v>26</v>
      </c>
      <c r="J220">
        <v>25</v>
      </c>
      <c r="K220">
        <v>1947</v>
      </c>
      <c r="L220">
        <v>1723</v>
      </c>
      <c r="M220">
        <f t="shared" si="39"/>
        <v>1922</v>
      </c>
      <c r="N220">
        <f t="shared" si="40"/>
        <v>1748</v>
      </c>
      <c r="O220">
        <f t="shared" si="41"/>
        <v>0.73137785783938836</v>
      </c>
      <c r="P220">
        <f t="shared" si="42"/>
        <v>1</v>
      </c>
      <c r="Q220">
        <f t="shared" si="43"/>
        <v>93.067532701947812</v>
      </c>
      <c r="R220">
        <f t="shared" si="44"/>
        <v>50</v>
      </c>
      <c r="S220">
        <f>INDEX(Weights!$B$1:$B$36,MATCH(Matches!H1517,Weights!$A$1:$A$36,0))</f>
        <v>20</v>
      </c>
      <c r="T220">
        <f t="shared" si="45"/>
        <v>1922</v>
      </c>
      <c r="U220">
        <f t="shared" si="46"/>
        <v>1748</v>
      </c>
      <c r="V220">
        <f t="shared" si="47"/>
        <v>174</v>
      </c>
      <c r="W220">
        <f t="shared" si="48"/>
        <v>4</v>
      </c>
      <c r="X220">
        <f t="shared" si="49"/>
        <v>1</v>
      </c>
      <c r="Y220">
        <f t="shared" si="50"/>
        <v>4</v>
      </c>
      <c r="AA220" t="str">
        <f t="shared" si="51"/>
        <v>174-&gt;4,</v>
      </c>
    </row>
    <row r="221" spans="1:27" ht="15" hidden="1" customHeight="1" x14ac:dyDescent="0.25">
      <c r="A221">
        <v>2016</v>
      </c>
      <c r="B221">
        <v>10</v>
      </c>
      <c r="C221">
        <v>8</v>
      </c>
      <c r="D221" t="s">
        <v>174</v>
      </c>
      <c r="E221" t="s">
        <v>175</v>
      </c>
      <c r="F221">
        <v>4</v>
      </c>
      <c r="G221">
        <v>0</v>
      </c>
      <c r="H221" t="s">
        <v>76</v>
      </c>
      <c r="J221">
        <v>25</v>
      </c>
      <c r="K221">
        <v>1553</v>
      </c>
      <c r="L221">
        <v>1482</v>
      </c>
      <c r="M221">
        <f t="shared" si="39"/>
        <v>1528</v>
      </c>
      <c r="N221">
        <f t="shared" si="40"/>
        <v>1507</v>
      </c>
      <c r="O221">
        <f t="shared" si="41"/>
        <v>0.66741842187322298</v>
      </c>
      <c r="P221">
        <f t="shared" si="42"/>
        <v>1</v>
      </c>
      <c r="Q221">
        <f t="shared" si="43"/>
        <v>75.169527250454721</v>
      </c>
      <c r="R221">
        <f t="shared" si="44"/>
        <v>40</v>
      </c>
      <c r="S221">
        <f>INDEX(Weights!$B$1:$B$36,MATCH(Matches!H1723,Weights!$A$1:$A$36,0))</f>
        <v>40</v>
      </c>
      <c r="T221">
        <f t="shared" si="45"/>
        <v>1628</v>
      </c>
      <c r="U221">
        <f t="shared" si="46"/>
        <v>1507</v>
      </c>
      <c r="V221">
        <f t="shared" si="47"/>
        <v>121</v>
      </c>
      <c r="W221">
        <f t="shared" si="48"/>
        <v>4</v>
      </c>
      <c r="X221">
        <f t="shared" si="49"/>
        <v>1</v>
      </c>
      <c r="Y221">
        <f t="shared" si="50"/>
        <v>4</v>
      </c>
      <c r="AA221" t="str">
        <f t="shared" si="51"/>
        <v>121-&gt;4,</v>
      </c>
    </row>
    <row r="222" spans="1:27" ht="15" hidden="1" customHeight="1" x14ac:dyDescent="0.25">
      <c r="A222">
        <v>2016</v>
      </c>
      <c r="B222">
        <v>10</v>
      </c>
      <c r="C222">
        <v>15</v>
      </c>
      <c r="D222" t="s">
        <v>116</v>
      </c>
      <c r="E222" t="s">
        <v>75</v>
      </c>
      <c r="F222">
        <v>2</v>
      </c>
      <c r="G222">
        <v>1</v>
      </c>
      <c r="H222" t="s">
        <v>233</v>
      </c>
      <c r="I222" t="s">
        <v>109</v>
      </c>
      <c r="J222">
        <v>25</v>
      </c>
      <c r="K222">
        <v>627</v>
      </c>
      <c r="L222">
        <v>663</v>
      </c>
      <c r="M222">
        <f t="shared" si="39"/>
        <v>602</v>
      </c>
      <c r="N222">
        <f t="shared" si="40"/>
        <v>688</v>
      </c>
      <c r="O222">
        <f t="shared" si="41"/>
        <v>0.62129672312245454</v>
      </c>
      <c r="P222">
        <f t="shared" si="42"/>
        <v>1</v>
      </c>
      <c r="Q222">
        <f t="shared" si="43"/>
        <v>66.014744329988474</v>
      </c>
      <c r="R222">
        <f t="shared" si="44"/>
        <v>70</v>
      </c>
      <c r="S222">
        <f>INDEX(Weights!$B$1:$B$36,MATCH(Matches!H1802,Weights!$A$1:$A$36,0))</f>
        <v>40</v>
      </c>
      <c r="T222">
        <f t="shared" si="45"/>
        <v>602</v>
      </c>
      <c r="U222">
        <f t="shared" si="46"/>
        <v>688</v>
      </c>
      <c r="V222">
        <f t="shared" si="47"/>
        <v>86</v>
      </c>
      <c r="W222">
        <f t="shared" si="48"/>
        <v>-1</v>
      </c>
      <c r="X222">
        <f t="shared" si="49"/>
        <v>0</v>
      </c>
      <c r="Y222">
        <f t="shared" si="50"/>
        <v>-1</v>
      </c>
      <c r="AA222" t="str">
        <f t="shared" si="51"/>
        <v>86-&gt;-1,</v>
      </c>
    </row>
    <row r="223" spans="1:27" ht="15" hidden="1" customHeight="1" x14ac:dyDescent="0.25">
      <c r="A223">
        <v>2016</v>
      </c>
      <c r="B223">
        <v>11</v>
      </c>
      <c r="C223">
        <v>10</v>
      </c>
      <c r="D223" t="s">
        <v>124</v>
      </c>
      <c r="E223" t="s">
        <v>137</v>
      </c>
      <c r="F223">
        <v>5</v>
      </c>
      <c r="G223">
        <v>0</v>
      </c>
      <c r="H223" t="s">
        <v>76</v>
      </c>
      <c r="J223">
        <v>25</v>
      </c>
      <c r="K223">
        <v>1697</v>
      </c>
      <c r="L223">
        <v>1612</v>
      </c>
      <c r="M223">
        <f t="shared" si="39"/>
        <v>1672</v>
      </c>
      <c r="N223">
        <f t="shared" si="40"/>
        <v>1637</v>
      </c>
      <c r="O223">
        <f t="shared" si="41"/>
        <v>0.68505960899335028</v>
      </c>
      <c r="P223">
        <f t="shared" si="42"/>
        <v>1</v>
      </c>
      <c r="Q223">
        <f t="shared" si="43"/>
        <v>79.380100850488063</v>
      </c>
      <c r="R223">
        <f t="shared" si="44"/>
        <v>40</v>
      </c>
      <c r="S223">
        <f>INDEX(Weights!$B$1:$B$36,MATCH(Matches!H1843,Weights!$A$1:$A$36,0))</f>
        <v>20</v>
      </c>
      <c r="T223">
        <f t="shared" si="45"/>
        <v>1772</v>
      </c>
      <c r="U223">
        <f t="shared" si="46"/>
        <v>1637</v>
      </c>
      <c r="V223">
        <f t="shared" si="47"/>
        <v>135</v>
      </c>
      <c r="W223">
        <f t="shared" si="48"/>
        <v>5</v>
      </c>
      <c r="X223">
        <f t="shared" si="49"/>
        <v>0</v>
      </c>
      <c r="Y223">
        <f t="shared" si="50"/>
        <v>5</v>
      </c>
      <c r="AA223" t="str">
        <f t="shared" si="51"/>
        <v>135-&gt;5,</v>
      </c>
    </row>
    <row r="224" spans="1:27" ht="15" hidden="1" customHeight="1" x14ac:dyDescent="0.25">
      <c r="A224">
        <v>2016</v>
      </c>
      <c r="B224">
        <v>12</v>
      </c>
      <c r="C224">
        <v>14</v>
      </c>
      <c r="D224" t="s">
        <v>157</v>
      </c>
      <c r="E224" t="s">
        <v>38</v>
      </c>
      <c r="F224">
        <v>2</v>
      </c>
      <c r="G224">
        <v>1</v>
      </c>
      <c r="H224" t="s">
        <v>232</v>
      </c>
      <c r="J224">
        <v>25</v>
      </c>
      <c r="K224">
        <v>1269</v>
      </c>
      <c r="L224">
        <v>1408</v>
      </c>
      <c r="M224">
        <f t="shared" si="39"/>
        <v>1244</v>
      </c>
      <c r="N224">
        <f t="shared" si="40"/>
        <v>1433</v>
      </c>
      <c r="O224">
        <f t="shared" si="41"/>
        <v>0.62535139330753675</v>
      </c>
      <c r="P224">
        <f t="shared" si="42"/>
        <v>1</v>
      </c>
      <c r="Q224">
        <f t="shared" si="43"/>
        <v>66.729195180276434</v>
      </c>
      <c r="R224">
        <f t="shared" si="44"/>
        <v>70</v>
      </c>
      <c r="S224">
        <f>INDEX(Weights!$B$1:$B$36,MATCH(Matches!H1954,Weights!$A$1:$A$36,0))</f>
        <v>40</v>
      </c>
      <c r="T224">
        <f t="shared" si="45"/>
        <v>1344</v>
      </c>
      <c r="U224">
        <f t="shared" si="46"/>
        <v>1433</v>
      </c>
      <c r="V224">
        <f t="shared" si="47"/>
        <v>89</v>
      </c>
      <c r="W224">
        <f t="shared" si="48"/>
        <v>-1</v>
      </c>
      <c r="X224">
        <f t="shared" si="49"/>
        <v>0</v>
      </c>
      <c r="Y224">
        <f t="shared" si="50"/>
        <v>-1</v>
      </c>
      <c r="AA224" t="str">
        <f t="shared" si="51"/>
        <v>89-&gt;-1,</v>
      </c>
    </row>
    <row r="225" spans="1:27" ht="15" hidden="1" customHeight="1" x14ac:dyDescent="0.25">
      <c r="A225">
        <v>2017</v>
      </c>
      <c r="B225">
        <v>2</v>
      </c>
      <c r="C225">
        <v>4</v>
      </c>
      <c r="D225" t="s">
        <v>199</v>
      </c>
      <c r="E225" t="s">
        <v>148</v>
      </c>
      <c r="F225">
        <v>1</v>
      </c>
      <c r="G225">
        <v>0</v>
      </c>
      <c r="H225" t="s">
        <v>44</v>
      </c>
      <c r="I225" t="s">
        <v>189</v>
      </c>
      <c r="J225">
        <v>25</v>
      </c>
      <c r="K225">
        <v>1621</v>
      </c>
      <c r="L225">
        <v>1572</v>
      </c>
      <c r="M225">
        <f t="shared" si="39"/>
        <v>1596</v>
      </c>
      <c r="N225">
        <f t="shared" si="40"/>
        <v>1597</v>
      </c>
      <c r="O225">
        <f t="shared" si="41"/>
        <v>0.5014391117091529</v>
      </c>
      <c r="P225">
        <f t="shared" si="42"/>
        <v>1</v>
      </c>
      <c r="Q225">
        <f t="shared" si="43"/>
        <v>50.144326575043465</v>
      </c>
      <c r="R225">
        <f t="shared" si="44"/>
        <v>50</v>
      </c>
      <c r="S225">
        <f>INDEX(Weights!$B$1:$B$36,MATCH(Matches!H2031,Weights!$A$1:$A$36,0))</f>
        <v>20</v>
      </c>
      <c r="T225">
        <f t="shared" si="45"/>
        <v>1596</v>
      </c>
      <c r="U225">
        <f t="shared" si="46"/>
        <v>1597</v>
      </c>
      <c r="V225">
        <f t="shared" si="47"/>
        <v>1</v>
      </c>
      <c r="W225">
        <f t="shared" si="48"/>
        <v>-1</v>
      </c>
      <c r="X225">
        <f t="shared" si="49"/>
        <v>0</v>
      </c>
      <c r="Y225">
        <f t="shared" si="50"/>
        <v>-1</v>
      </c>
      <c r="AA225" t="str">
        <f t="shared" si="51"/>
        <v>1-&gt;-1,</v>
      </c>
    </row>
    <row r="226" spans="1:27" ht="15" hidden="1" customHeight="1" x14ac:dyDescent="0.25">
      <c r="A226">
        <v>2017</v>
      </c>
      <c r="B226">
        <v>7</v>
      </c>
      <c r="C226">
        <v>4</v>
      </c>
      <c r="D226" t="s">
        <v>202</v>
      </c>
      <c r="E226" t="s">
        <v>160</v>
      </c>
      <c r="F226">
        <v>4</v>
      </c>
      <c r="G226">
        <v>2</v>
      </c>
      <c r="H226" t="s">
        <v>205</v>
      </c>
      <c r="I226" t="s">
        <v>168</v>
      </c>
      <c r="J226">
        <v>25</v>
      </c>
      <c r="K226">
        <v>1105</v>
      </c>
      <c r="L226">
        <v>1093</v>
      </c>
      <c r="M226">
        <f t="shared" si="39"/>
        <v>1080</v>
      </c>
      <c r="N226">
        <f t="shared" si="40"/>
        <v>1118</v>
      </c>
      <c r="O226">
        <f t="shared" si="41"/>
        <v>0.55446937402167606</v>
      </c>
      <c r="P226">
        <f t="shared" si="42"/>
        <v>1</v>
      </c>
      <c r="Q226">
        <f t="shared" si="43"/>
        <v>56.112865294284632</v>
      </c>
      <c r="R226">
        <f t="shared" si="44"/>
        <v>60</v>
      </c>
      <c r="S226">
        <f>INDEX(Weights!$B$1:$B$36,MATCH(Matches!H2379,Weights!$A$1:$A$36,0))</f>
        <v>20</v>
      </c>
      <c r="T226">
        <f t="shared" si="45"/>
        <v>1080</v>
      </c>
      <c r="U226">
        <f t="shared" si="46"/>
        <v>1118</v>
      </c>
      <c r="V226">
        <f t="shared" si="47"/>
        <v>38</v>
      </c>
      <c r="W226">
        <f t="shared" si="48"/>
        <v>-2</v>
      </c>
      <c r="X226">
        <f t="shared" si="49"/>
        <v>0</v>
      </c>
      <c r="Y226">
        <f t="shared" si="50"/>
        <v>-2</v>
      </c>
      <c r="AA226" t="str">
        <f t="shared" si="51"/>
        <v>38-&gt;-2,</v>
      </c>
    </row>
    <row r="227" spans="1:27" ht="15" hidden="1" customHeight="1" x14ac:dyDescent="0.25">
      <c r="A227">
        <v>2017</v>
      </c>
      <c r="B227">
        <v>8</v>
      </c>
      <c r="C227">
        <v>31</v>
      </c>
      <c r="D227" t="s">
        <v>51</v>
      </c>
      <c r="E227" t="s">
        <v>68</v>
      </c>
      <c r="F227">
        <v>3</v>
      </c>
      <c r="G227">
        <v>2</v>
      </c>
      <c r="H227" t="s">
        <v>76</v>
      </c>
      <c r="J227">
        <v>25</v>
      </c>
      <c r="K227">
        <v>1638</v>
      </c>
      <c r="L227">
        <v>1783</v>
      </c>
      <c r="M227">
        <f t="shared" si="39"/>
        <v>1613</v>
      </c>
      <c r="N227">
        <f t="shared" si="40"/>
        <v>1808</v>
      </c>
      <c r="O227">
        <f t="shared" si="41"/>
        <v>0.63340770007116765</v>
      </c>
      <c r="P227">
        <f t="shared" si="42"/>
        <v>1</v>
      </c>
      <c r="Q227">
        <f t="shared" si="43"/>
        <v>68.19564951269659</v>
      </c>
      <c r="R227">
        <f t="shared" si="44"/>
        <v>70</v>
      </c>
      <c r="S227">
        <f>INDEX(Weights!$B$1:$B$36,MATCH(Matches!H2430,Weights!$A$1:$A$36,0))</f>
        <v>20</v>
      </c>
      <c r="T227">
        <f t="shared" si="45"/>
        <v>1713</v>
      </c>
      <c r="U227">
        <f t="shared" si="46"/>
        <v>1808</v>
      </c>
      <c r="V227">
        <f t="shared" si="47"/>
        <v>95</v>
      </c>
      <c r="W227">
        <f t="shared" si="48"/>
        <v>-1</v>
      </c>
      <c r="X227">
        <f t="shared" si="49"/>
        <v>0</v>
      </c>
      <c r="Y227">
        <f t="shared" si="50"/>
        <v>-1</v>
      </c>
      <c r="AA227" t="str">
        <f t="shared" si="51"/>
        <v>95-&gt;-1,</v>
      </c>
    </row>
    <row r="228" spans="1:27" ht="15" hidden="1" customHeight="1" x14ac:dyDescent="0.25">
      <c r="A228">
        <v>2017</v>
      </c>
      <c r="B228">
        <v>9</v>
      </c>
      <c r="C228">
        <v>1</v>
      </c>
      <c r="D228" t="s">
        <v>172</v>
      </c>
      <c r="E228" t="s">
        <v>30</v>
      </c>
      <c r="F228">
        <v>2</v>
      </c>
      <c r="G228">
        <v>1</v>
      </c>
      <c r="H228" t="s">
        <v>76</v>
      </c>
      <c r="J228">
        <v>25</v>
      </c>
      <c r="K228">
        <v>1444</v>
      </c>
      <c r="L228">
        <v>1575</v>
      </c>
      <c r="M228">
        <f t="shared" si="39"/>
        <v>1419</v>
      </c>
      <c r="N228">
        <f t="shared" si="40"/>
        <v>1600</v>
      </c>
      <c r="O228">
        <f t="shared" si="41"/>
        <v>0.61450136100855779</v>
      </c>
      <c r="P228">
        <f t="shared" si="42"/>
        <v>1</v>
      </c>
      <c r="Q228">
        <f t="shared" si="43"/>
        <v>64.851072017805436</v>
      </c>
      <c r="R228">
        <f t="shared" si="44"/>
        <v>60</v>
      </c>
      <c r="S228">
        <f>INDEX(Weights!$B$1:$B$36,MATCH(Matches!H2451,Weights!$A$1:$A$36,0))</f>
        <v>40</v>
      </c>
      <c r="T228">
        <f t="shared" si="45"/>
        <v>1519</v>
      </c>
      <c r="U228">
        <f t="shared" si="46"/>
        <v>1600</v>
      </c>
      <c r="V228">
        <f t="shared" si="47"/>
        <v>81</v>
      </c>
      <c r="W228">
        <f t="shared" si="48"/>
        <v>-1</v>
      </c>
      <c r="X228">
        <f t="shared" si="49"/>
        <v>0</v>
      </c>
      <c r="Y228">
        <f t="shared" si="50"/>
        <v>-1</v>
      </c>
      <c r="AA228" t="str">
        <f t="shared" si="51"/>
        <v>81-&gt;-1,</v>
      </c>
    </row>
    <row r="229" spans="1:27" ht="15" hidden="1" customHeight="1" x14ac:dyDescent="0.25">
      <c r="A229">
        <v>2017</v>
      </c>
      <c r="B229">
        <v>9</v>
      </c>
      <c r="C229">
        <v>2</v>
      </c>
      <c r="D229" t="s">
        <v>70</v>
      </c>
      <c r="E229" t="s">
        <v>25</v>
      </c>
      <c r="F229">
        <v>2</v>
      </c>
      <c r="G229">
        <v>0</v>
      </c>
      <c r="H229" t="s">
        <v>76</v>
      </c>
      <c r="J229">
        <v>25</v>
      </c>
      <c r="K229">
        <v>1779</v>
      </c>
      <c r="L229">
        <v>1769</v>
      </c>
      <c r="M229">
        <f t="shared" si="39"/>
        <v>1754</v>
      </c>
      <c r="N229">
        <f t="shared" si="40"/>
        <v>1794</v>
      </c>
      <c r="O229">
        <f t="shared" si="41"/>
        <v>0.58549867867180949</v>
      </c>
      <c r="P229">
        <f t="shared" si="42"/>
        <v>1</v>
      </c>
      <c r="Q229">
        <f t="shared" si="43"/>
        <v>60.313438615568856</v>
      </c>
      <c r="R229">
        <f t="shared" si="44"/>
        <v>40</v>
      </c>
      <c r="S229">
        <f>INDEX(Weights!$B$1:$B$36,MATCH(Matches!H2481,Weights!$A$1:$A$36,0))</f>
        <v>20</v>
      </c>
      <c r="T229">
        <f t="shared" si="45"/>
        <v>1854</v>
      </c>
      <c r="U229">
        <f t="shared" si="46"/>
        <v>1794</v>
      </c>
      <c r="V229">
        <f t="shared" si="47"/>
        <v>60</v>
      </c>
      <c r="W229">
        <f t="shared" si="48"/>
        <v>2</v>
      </c>
      <c r="X229">
        <f t="shared" si="49"/>
        <v>0</v>
      </c>
      <c r="Y229">
        <f t="shared" si="50"/>
        <v>2</v>
      </c>
      <c r="AA229" t="str">
        <f t="shared" si="51"/>
        <v>60-&gt;2,</v>
      </c>
    </row>
    <row r="230" spans="1:27" ht="15" hidden="1" customHeight="1" x14ac:dyDescent="0.25">
      <c r="A230">
        <v>2017</v>
      </c>
      <c r="B230">
        <v>9</v>
      </c>
      <c r="C230">
        <v>4</v>
      </c>
      <c r="D230" t="s">
        <v>175</v>
      </c>
      <c r="E230" t="s">
        <v>84</v>
      </c>
      <c r="F230">
        <v>1</v>
      </c>
      <c r="G230">
        <v>0</v>
      </c>
      <c r="H230" t="s">
        <v>76</v>
      </c>
      <c r="I230" t="s">
        <v>96</v>
      </c>
      <c r="J230">
        <v>25</v>
      </c>
      <c r="K230">
        <v>1476</v>
      </c>
      <c r="L230">
        <v>1524</v>
      </c>
      <c r="M230">
        <f t="shared" si="39"/>
        <v>1451</v>
      </c>
      <c r="N230">
        <f t="shared" si="40"/>
        <v>1549</v>
      </c>
      <c r="O230">
        <f t="shared" si="41"/>
        <v>0.63740837674448447</v>
      </c>
      <c r="P230">
        <f t="shared" si="42"/>
        <v>1</v>
      </c>
      <c r="Q230">
        <f t="shared" si="43"/>
        <v>68.948090348967312</v>
      </c>
      <c r="R230">
        <f t="shared" si="44"/>
        <v>70</v>
      </c>
      <c r="S230">
        <f>INDEX(Weights!$B$1:$B$36,MATCH(Matches!H2500,Weights!$A$1:$A$36,0))</f>
        <v>20</v>
      </c>
      <c r="T230">
        <f t="shared" si="45"/>
        <v>1451</v>
      </c>
      <c r="U230">
        <f t="shared" si="46"/>
        <v>1549</v>
      </c>
      <c r="V230">
        <f t="shared" si="47"/>
        <v>98</v>
      </c>
      <c r="W230">
        <f t="shared" si="48"/>
        <v>-1</v>
      </c>
      <c r="X230">
        <f t="shared" si="49"/>
        <v>0</v>
      </c>
      <c r="Y230">
        <f t="shared" si="50"/>
        <v>-1</v>
      </c>
      <c r="AA230" t="str">
        <f t="shared" si="51"/>
        <v>98-&gt;-1,</v>
      </c>
    </row>
    <row r="231" spans="1:27" ht="15" hidden="1" customHeight="1" x14ac:dyDescent="0.25">
      <c r="A231">
        <v>2017</v>
      </c>
      <c r="B231">
        <v>9</v>
      </c>
      <c r="C231">
        <v>5</v>
      </c>
      <c r="D231" t="s">
        <v>158</v>
      </c>
      <c r="E231" t="s">
        <v>132</v>
      </c>
      <c r="F231">
        <v>1</v>
      </c>
      <c r="G231">
        <v>0</v>
      </c>
      <c r="H231" t="s">
        <v>76</v>
      </c>
      <c r="J231">
        <v>25</v>
      </c>
      <c r="K231">
        <v>1619</v>
      </c>
      <c r="L231">
        <v>1755</v>
      </c>
      <c r="M231">
        <f t="shared" si="39"/>
        <v>1594</v>
      </c>
      <c r="N231">
        <f t="shared" si="40"/>
        <v>1780</v>
      </c>
      <c r="O231">
        <f t="shared" si="41"/>
        <v>0.62129672312245454</v>
      </c>
      <c r="P231">
        <f t="shared" si="42"/>
        <v>1</v>
      </c>
      <c r="Q231">
        <f t="shared" si="43"/>
        <v>66.014744329988474</v>
      </c>
      <c r="R231">
        <f t="shared" si="44"/>
        <v>70</v>
      </c>
      <c r="S231">
        <f>INDEX(Weights!$B$1:$B$36,MATCH(Matches!H2545,Weights!$A$1:$A$36,0))</f>
        <v>40</v>
      </c>
      <c r="T231">
        <f t="shared" si="45"/>
        <v>1694</v>
      </c>
      <c r="U231">
        <f t="shared" si="46"/>
        <v>1780</v>
      </c>
      <c r="V231">
        <f t="shared" si="47"/>
        <v>86</v>
      </c>
      <c r="W231">
        <f t="shared" si="48"/>
        <v>-1</v>
      </c>
      <c r="X231">
        <f t="shared" si="49"/>
        <v>0</v>
      </c>
      <c r="Y231">
        <f t="shared" si="50"/>
        <v>-1</v>
      </c>
      <c r="AA231" t="str">
        <f t="shared" si="51"/>
        <v>86-&gt;-1,</v>
      </c>
    </row>
    <row r="232" spans="1:27" ht="15" hidden="1" customHeight="1" x14ac:dyDescent="0.25">
      <c r="A232">
        <v>2017</v>
      </c>
      <c r="B232">
        <v>12</v>
      </c>
      <c r="C232">
        <v>12</v>
      </c>
      <c r="D232" t="s">
        <v>42</v>
      </c>
      <c r="E232" t="s">
        <v>203</v>
      </c>
      <c r="F232">
        <v>1</v>
      </c>
      <c r="G232">
        <v>0</v>
      </c>
      <c r="H232" t="s">
        <v>240</v>
      </c>
      <c r="I232" t="s">
        <v>82</v>
      </c>
      <c r="J232">
        <v>25</v>
      </c>
      <c r="K232">
        <v>1215</v>
      </c>
      <c r="L232">
        <v>1248</v>
      </c>
      <c r="M232">
        <f t="shared" si="39"/>
        <v>1190</v>
      </c>
      <c r="N232">
        <f t="shared" si="40"/>
        <v>1273</v>
      </c>
      <c r="O232">
        <f t="shared" si="41"/>
        <v>0.6172250309049464</v>
      </c>
      <c r="P232">
        <f t="shared" si="42"/>
        <v>1</v>
      </c>
      <c r="Q232">
        <f t="shared" si="43"/>
        <v>65.312525683443553</v>
      </c>
      <c r="R232">
        <f t="shared" si="44"/>
        <v>70</v>
      </c>
      <c r="S232">
        <f>INDEX(Weights!$B$1:$B$36,MATCH(Matches!H2813,Weights!$A$1:$A$36,0))</f>
        <v>40</v>
      </c>
      <c r="T232">
        <f t="shared" si="45"/>
        <v>1190</v>
      </c>
      <c r="U232">
        <f t="shared" si="46"/>
        <v>1273</v>
      </c>
      <c r="V232">
        <f t="shared" si="47"/>
        <v>83</v>
      </c>
      <c r="W232">
        <f t="shared" si="48"/>
        <v>-1</v>
      </c>
      <c r="X232">
        <f t="shared" si="49"/>
        <v>0</v>
      </c>
      <c r="Y232">
        <f t="shared" si="50"/>
        <v>-1</v>
      </c>
      <c r="AA232" t="str">
        <f t="shared" si="51"/>
        <v>83-&gt;-1,</v>
      </c>
    </row>
    <row r="233" spans="1:27" ht="15" hidden="1" customHeight="1" x14ac:dyDescent="0.25">
      <c r="A233">
        <v>2015</v>
      </c>
      <c r="B233">
        <v>1</v>
      </c>
      <c r="C233">
        <v>17</v>
      </c>
      <c r="D233" t="s">
        <v>194</v>
      </c>
      <c r="E233" t="s">
        <v>155</v>
      </c>
      <c r="F233">
        <v>1</v>
      </c>
      <c r="G233">
        <v>0</v>
      </c>
      <c r="H233" t="s">
        <v>218</v>
      </c>
      <c r="I233" t="s">
        <v>93</v>
      </c>
      <c r="J233">
        <v>24</v>
      </c>
      <c r="K233">
        <v>1525</v>
      </c>
      <c r="L233">
        <v>1466</v>
      </c>
      <c r="M233">
        <f t="shared" si="39"/>
        <v>1501</v>
      </c>
      <c r="N233">
        <f t="shared" si="40"/>
        <v>1490</v>
      </c>
      <c r="O233">
        <f t="shared" si="41"/>
        <v>0.51582498526473497</v>
      </c>
      <c r="P233">
        <f t="shared" si="42"/>
        <v>1</v>
      </c>
      <c r="Q233">
        <f t="shared" si="43"/>
        <v>49.568852728021518</v>
      </c>
      <c r="R233">
        <f t="shared" si="44"/>
        <v>50</v>
      </c>
      <c r="S233">
        <f>INDEX(Weights!$B$1:$B$36,MATCH(Matches!H55,Weights!$A$1:$A$36,0))</f>
        <v>40</v>
      </c>
      <c r="T233">
        <f t="shared" si="45"/>
        <v>1501</v>
      </c>
      <c r="U233">
        <f t="shared" si="46"/>
        <v>1490</v>
      </c>
      <c r="V233">
        <f t="shared" si="47"/>
        <v>11</v>
      </c>
      <c r="W233">
        <f t="shared" si="48"/>
        <v>1</v>
      </c>
      <c r="X233">
        <f t="shared" si="49"/>
        <v>0</v>
      </c>
      <c r="Y233">
        <f t="shared" si="50"/>
        <v>1</v>
      </c>
      <c r="AA233" t="str">
        <f t="shared" si="51"/>
        <v>11-&gt;1,</v>
      </c>
    </row>
    <row r="234" spans="1:27" ht="15" hidden="1" customHeight="1" x14ac:dyDescent="0.25">
      <c r="A234">
        <v>2015</v>
      </c>
      <c r="B234">
        <v>1</v>
      </c>
      <c r="C234">
        <v>19</v>
      </c>
      <c r="D234" t="s">
        <v>117</v>
      </c>
      <c r="E234" t="s">
        <v>154</v>
      </c>
      <c r="F234">
        <v>1</v>
      </c>
      <c r="G234">
        <v>0</v>
      </c>
      <c r="H234" t="s">
        <v>218</v>
      </c>
      <c r="I234" t="s">
        <v>93</v>
      </c>
      <c r="J234">
        <v>24</v>
      </c>
      <c r="K234">
        <v>1736</v>
      </c>
      <c r="L234">
        <v>1668</v>
      </c>
      <c r="M234">
        <f t="shared" si="39"/>
        <v>1712</v>
      </c>
      <c r="N234">
        <f t="shared" si="40"/>
        <v>1692</v>
      </c>
      <c r="O234">
        <f t="shared" si="41"/>
        <v>0.5287505638922686</v>
      </c>
      <c r="P234">
        <f t="shared" si="42"/>
        <v>1</v>
      </c>
      <c r="Q234">
        <f t="shared" si="43"/>
        <v>50.928442903247117</v>
      </c>
      <c r="R234">
        <f t="shared" si="44"/>
        <v>50</v>
      </c>
      <c r="S234">
        <f>INDEX(Weights!$B$1:$B$36,MATCH(Matches!H64,Weights!$A$1:$A$36,0))</f>
        <v>30</v>
      </c>
      <c r="T234">
        <f t="shared" si="45"/>
        <v>1712</v>
      </c>
      <c r="U234">
        <f t="shared" si="46"/>
        <v>1692</v>
      </c>
      <c r="V234">
        <f t="shared" si="47"/>
        <v>20</v>
      </c>
      <c r="W234">
        <f t="shared" si="48"/>
        <v>1</v>
      </c>
      <c r="X234">
        <f t="shared" si="49"/>
        <v>0</v>
      </c>
      <c r="Y234">
        <f t="shared" si="50"/>
        <v>1</v>
      </c>
      <c r="AA234" t="str">
        <f t="shared" si="51"/>
        <v>20-&gt;1,</v>
      </c>
    </row>
    <row r="235" spans="1:27" ht="15" hidden="1" customHeight="1" x14ac:dyDescent="0.25">
      <c r="A235">
        <v>2015</v>
      </c>
      <c r="B235">
        <v>3</v>
      </c>
      <c r="C235">
        <v>26</v>
      </c>
      <c r="D235" t="s">
        <v>117</v>
      </c>
      <c r="E235" t="s">
        <v>102</v>
      </c>
      <c r="F235">
        <v>2</v>
      </c>
      <c r="G235">
        <v>0</v>
      </c>
      <c r="H235" t="s">
        <v>33</v>
      </c>
      <c r="I235" t="s">
        <v>48</v>
      </c>
      <c r="J235">
        <v>24</v>
      </c>
      <c r="K235">
        <v>1747</v>
      </c>
      <c r="L235">
        <v>1943</v>
      </c>
      <c r="M235">
        <f t="shared" si="39"/>
        <v>1723</v>
      </c>
      <c r="N235">
        <f t="shared" si="40"/>
        <v>1967</v>
      </c>
      <c r="O235">
        <f t="shared" si="41"/>
        <v>0.80290917015381591</v>
      </c>
      <c r="P235">
        <f t="shared" si="42"/>
        <v>1</v>
      </c>
      <c r="Q235">
        <f t="shared" si="43"/>
        <v>121.77126667298705</v>
      </c>
      <c r="R235">
        <f t="shared" si="44"/>
        <v>120</v>
      </c>
      <c r="S235">
        <f>INDEX(Weights!$B$1:$B$36,MATCH(Matches!H158,Weights!$A$1:$A$36,0))</f>
        <v>40</v>
      </c>
      <c r="T235">
        <f t="shared" si="45"/>
        <v>1723</v>
      </c>
      <c r="U235">
        <f t="shared" si="46"/>
        <v>1967</v>
      </c>
      <c r="V235">
        <f t="shared" si="47"/>
        <v>244</v>
      </c>
      <c r="W235">
        <f t="shared" si="48"/>
        <v>-2</v>
      </c>
      <c r="X235">
        <f t="shared" si="49"/>
        <v>0</v>
      </c>
      <c r="Y235">
        <f t="shared" si="50"/>
        <v>-2</v>
      </c>
      <c r="AA235" t="str">
        <f t="shared" si="51"/>
        <v>244-&gt;-2,</v>
      </c>
    </row>
    <row r="236" spans="1:27" ht="15" hidden="1" customHeight="1" x14ac:dyDescent="0.25">
      <c r="A236">
        <v>2015</v>
      </c>
      <c r="B236">
        <v>7</v>
      </c>
      <c r="C236">
        <v>11</v>
      </c>
      <c r="D236" t="s">
        <v>130</v>
      </c>
      <c r="E236" t="s">
        <v>164</v>
      </c>
      <c r="F236">
        <v>1</v>
      </c>
      <c r="G236">
        <v>0</v>
      </c>
      <c r="H236" t="s">
        <v>219</v>
      </c>
      <c r="I236" t="s">
        <v>125</v>
      </c>
      <c r="J236">
        <v>24</v>
      </c>
      <c r="K236">
        <v>1563</v>
      </c>
      <c r="L236">
        <v>1501</v>
      </c>
      <c r="M236">
        <f t="shared" si="39"/>
        <v>1539</v>
      </c>
      <c r="N236">
        <f t="shared" si="40"/>
        <v>1525</v>
      </c>
      <c r="O236">
        <f t="shared" si="41"/>
        <v>0.52013672203581651</v>
      </c>
      <c r="P236">
        <f t="shared" si="42"/>
        <v>1</v>
      </c>
      <c r="Q236">
        <f t="shared" si="43"/>
        <v>50.014245936508892</v>
      </c>
      <c r="R236">
        <f t="shared" si="44"/>
        <v>50</v>
      </c>
      <c r="S236">
        <f>INDEX(Weights!$B$1:$B$36,MATCH(Matches!H509,Weights!$A$1:$A$36,0))</f>
        <v>40</v>
      </c>
      <c r="T236">
        <f t="shared" si="45"/>
        <v>1539</v>
      </c>
      <c r="U236">
        <f t="shared" si="46"/>
        <v>1525</v>
      </c>
      <c r="V236">
        <f t="shared" si="47"/>
        <v>14</v>
      </c>
      <c r="W236">
        <f t="shared" si="48"/>
        <v>1</v>
      </c>
      <c r="X236">
        <f t="shared" si="49"/>
        <v>0</v>
      </c>
      <c r="Y236">
        <f t="shared" si="50"/>
        <v>1</v>
      </c>
      <c r="AA236" t="str">
        <f t="shared" si="51"/>
        <v>14-&gt;1,</v>
      </c>
    </row>
    <row r="237" spans="1:27" ht="15" hidden="1" customHeight="1" x14ac:dyDescent="0.25">
      <c r="A237">
        <v>2015</v>
      </c>
      <c r="B237">
        <v>11</v>
      </c>
      <c r="C237">
        <v>12</v>
      </c>
      <c r="D237" t="s">
        <v>137</v>
      </c>
      <c r="E237" t="s">
        <v>124</v>
      </c>
      <c r="F237">
        <v>4</v>
      </c>
      <c r="G237">
        <v>2</v>
      </c>
      <c r="H237" t="s">
        <v>76</v>
      </c>
      <c r="J237">
        <v>24</v>
      </c>
      <c r="K237">
        <v>1634</v>
      </c>
      <c r="L237">
        <v>1616</v>
      </c>
      <c r="M237">
        <f t="shared" si="39"/>
        <v>1610</v>
      </c>
      <c r="N237">
        <f t="shared" si="40"/>
        <v>1640</v>
      </c>
      <c r="O237">
        <f t="shared" si="41"/>
        <v>0.59939679670925683</v>
      </c>
      <c r="P237">
        <f t="shared" si="42"/>
        <v>1</v>
      </c>
      <c r="Q237">
        <f t="shared" si="43"/>
        <v>59.909655746266402</v>
      </c>
      <c r="R237">
        <f t="shared" si="44"/>
        <v>40</v>
      </c>
      <c r="S237">
        <f>INDEX(Weights!$B$1:$B$36,MATCH(Matches!H874,Weights!$A$1:$A$36,0))</f>
        <v>40</v>
      </c>
      <c r="T237">
        <f t="shared" si="45"/>
        <v>1710</v>
      </c>
      <c r="U237">
        <f t="shared" si="46"/>
        <v>1640</v>
      </c>
      <c r="V237">
        <f t="shared" si="47"/>
        <v>70</v>
      </c>
      <c r="W237">
        <f t="shared" si="48"/>
        <v>2</v>
      </c>
      <c r="X237">
        <f t="shared" si="49"/>
        <v>0</v>
      </c>
      <c r="Y237">
        <f t="shared" si="50"/>
        <v>2</v>
      </c>
      <c r="AA237" t="str">
        <f t="shared" si="51"/>
        <v>70-&gt;2,</v>
      </c>
    </row>
    <row r="238" spans="1:27" ht="15" hidden="1" customHeight="1" x14ac:dyDescent="0.25">
      <c r="A238">
        <v>2015</v>
      </c>
      <c r="B238">
        <v>11</v>
      </c>
      <c r="C238">
        <v>24</v>
      </c>
      <c r="D238" t="s">
        <v>176</v>
      </c>
      <c r="E238" t="s">
        <v>191</v>
      </c>
      <c r="F238">
        <v>2</v>
      </c>
      <c r="G238">
        <v>1</v>
      </c>
      <c r="H238" t="s">
        <v>234</v>
      </c>
      <c r="I238" t="s">
        <v>267</v>
      </c>
      <c r="J238">
        <v>24</v>
      </c>
      <c r="K238">
        <v>1315</v>
      </c>
      <c r="L238">
        <v>1346</v>
      </c>
      <c r="M238">
        <f t="shared" si="39"/>
        <v>1291</v>
      </c>
      <c r="N238">
        <f t="shared" si="40"/>
        <v>1370</v>
      </c>
      <c r="O238">
        <f t="shared" si="41"/>
        <v>0.61177050078106432</v>
      </c>
      <c r="P238">
        <f t="shared" si="42"/>
        <v>1</v>
      </c>
      <c r="Q238">
        <f t="shared" si="43"/>
        <v>61.819104545854181</v>
      </c>
      <c r="R238">
        <f t="shared" si="44"/>
        <v>60</v>
      </c>
      <c r="S238">
        <f>INDEX(Weights!$B$1:$B$36,MATCH(Matches!H1000,Weights!$A$1:$A$36,0))</f>
        <v>40</v>
      </c>
      <c r="T238">
        <f t="shared" si="45"/>
        <v>1291</v>
      </c>
      <c r="U238">
        <f t="shared" si="46"/>
        <v>1370</v>
      </c>
      <c r="V238">
        <f t="shared" si="47"/>
        <v>79</v>
      </c>
      <c r="W238">
        <f t="shared" si="48"/>
        <v>-1</v>
      </c>
      <c r="X238">
        <f t="shared" si="49"/>
        <v>0</v>
      </c>
      <c r="Y238">
        <f t="shared" si="50"/>
        <v>-1</v>
      </c>
      <c r="AA238" t="str">
        <f t="shared" si="51"/>
        <v>79-&gt;-1,</v>
      </c>
    </row>
    <row r="239" spans="1:27" ht="15" hidden="1" customHeight="1" x14ac:dyDescent="0.25">
      <c r="A239">
        <v>2015</v>
      </c>
      <c r="B239">
        <v>12</v>
      </c>
      <c r="C239">
        <v>8</v>
      </c>
      <c r="D239" t="s">
        <v>45</v>
      </c>
      <c r="E239" t="s">
        <v>140</v>
      </c>
      <c r="F239">
        <v>5</v>
      </c>
      <c r="G239">
        <v>0</v>
      </c>
      <c r="H239" t="s">
        <v>33</v>
      </c>
      <c r="J239">
        <v>24</v>
      </c>
      <c r="K239">
        <v>1237</v>
      </c>
      <c r="L239">
        <v>1356</v>
      </c>
      <c r="M239">
        <f t="shared" si="39"/>
        <v>1213</v>
      </c>
      <c r="N239">
        <f t="shared" si="40"/>
        <v>1380</v>
      </c>
      <c r="O239">
        <f t="shared" si="41"/>
        <v>0.59524303965157188</v>
      </c>
      <c r="P239">
        <f t="shared" si="42"/>
        <v>1</v>
      </c>
      <c r="Q239">
        <f t="shared" si="43"/>
        <v>59.294841969709452</v>
      </c>
      <c r="R239">
        <f t="shared" si="44"/>
        <v>60</v>
      </c>
      <c r="S239">
        <f>INDEX(Weights!$B$1:$B$36,MATCH(Matches!H1020,Weights!$A$1:$A$36,0))</f>
        <v>40</v>
      </c>
      <c r="T239">
        <f t="shared" si="45"/>
        <v>1313</v>
      </c>
      <c r="U239">
        <f t="shared" si="46"/>
        <v>1380</v>
      </c>
      <c r="V239">
        <f t="shared" si="47"/>
        <v>67</v>
      </c>
      <c r="W239">
        <f t="shared" si="48"/>
        <v>-5</v>
      </c>
      <c r="X239">
        <f t="shared" si="49"/>
        <v>0</v>
      </c>
      <c r="Y239">
        <f t="shared" si="50"/>
        <v>-3</v>
      </c>
      <c r="AA239" t="str">
        <f t="shared" si="51"/>
        <v>67-&gt;-3,</v>
      </c>
    </row>
    <row r="240" spans="1:27" ht="15" hidden="1" customHeight="1" x14ac:dyDescent="0.25">
      <c r="A240">
        <v>2016</v>
      </c>
      <c r="B240">
        <v>3</v>
      </c>
      <c r="C240">
        <v>23</v>
      </c>
      <c r="D240" t="s">
        <v>32</v>
      </c>
      <c r="E240" t="s">
        <v>88</v>
      </c>
      <c r="F240">
        <v>1</v>
      </c>
      <c r="G240">
        <v>0</v>
      </c>
      <c r="H240" t="s">
        <v>171</v>
      </c>
      <c r="J240">
        <v>24</v>
      </c>
      <c r="K240">
        <v>1230</v>
      </c>
      <c r="L240">
        <v>1357</v>
      </c>
      <c r="M240">
        <f t="shared" si="39"/>
        <v>1206</v>
      </c>
      <c r="N240">
        <f t="shared" si="40"/>
        <v>1381</v>
      </c>
      <c r="O240">
        <f t="shared" si="41"/>
        <v>0.60628782378542811</v>
      </c>
      <c r="P240">
        <f t="shared" si="42"/>
        <v>1</v>
      </c>
      <c r="Q240">
        <f t="shared" si="43"/>
        <v>60.958236625427801</v>
      </c>
      <c r="R240">
        <f t="shared" si="44"/>
        <v>60</v>
      </c>
      <c r="S240">
        <f>INDEX(Weights!$B$1:$B$36,MATCH(Matches!H1080,Weights!$A$1:$A$36,0))</f>
        <v>40</v>
      </c>
      <c r="T240">
        <f t="shared" si="45"/>
        <v>1306</v>
      </c>
      <c r="U240">
        <f t="shared" si="46"/>
        <v>1381</v>
      </c>
      <c r="V240">
        <f t="shared" si="47"/>
        <v>75</v>
      </c>
      <c r="W240">
        <f t="shared" si="48"/>
        <v>-1</v>
      </c>
      <c r="X240">
        <f t="shared" si="49"/>
        <v>0</v>
      </c>
      <c r="Y240">
        <f t="shared" si="50"/>
        <v>-1</v>
      </c>
      <c r="AA240" t="str">
        <f t="shared" si="51"/>
        <v>75-&gt;-1,</v>
      </c>
    </row>
    <row r="241" spans="1:27" ht="15" hidden="1" customHeight="1" x14ac:dyDescent="0.25">
      <c r="A241">
        <v>2016</v>
      </c>
      <c r="B241">
        <v>3</v>
      </c>
      <c r="C241">
        <v>29</v>
      </c>
      <c r="D241" t="s">
        <v>95</v>
      </c>
      <c r="E241" t="s">
        <v>41</v>
      </c>
      <c r="F241">
        <v>2</v>
      </c>
      <c r="G241">
        <v>1</v>
      </c>
      <c r="H241" t="s">
        <v>108</v>
      </c>
      <c r="I241" t="s">
        <v>117</v>
      </c>
      <c r="J241">
        <v>24</v>
      </c>
      <c r="K241">
        <v>1147</v>
      </c>
      <c r="L241">
        <v>1164</v>
      </c>
      <c r="M241">
        <f t="shared" si="39"/>
        <v>1123</v>
      </c>
      <c r="N241">
        <f t="shared" si="40"/>
        <v>1188</v>
      </c>
      <c r="O241">
        <f t="shared" si="41"/>
        <v>0.59246623058433179</v>
      </c>
      <c r="P241">
        <f t="shared" si="42"/>
        <v>1</v>
      </c>
      <c r="Q241">
        <f t="shared" si="43"/>
        <v>58.890825254583888</v>
      </c>
      <c r="R241">
        <f t="shared" si="44"/>
        <v>60</v>
      </c>
      <c r="S241">
        <f>INDEX(Weights!$B$1:$B$36,MATCH(Matches!H1182,Weights!$A$1:$A$36,0))</f>
        <v>20</v>
      </c>
      <c r="T241">
        <f t="shared" si="45"/>
        <v>1123</v>
      </c>
      <c r="U241">
        <f t="shared" si="46"/>
        <v>1188</v>
      </c>
      <c r="V241">
        <f t="shared" si="47"/>
        <v>65</v>
      </c>
      <c r="W241">
        <f t="shared" si="48"/>
        <v>-1</v>
      </c>
      <c r="X241">
        <f t="shared" si="49"/>
        <v>0</v>
      </c>
      <c r="Y241">
        <f t="shared" si="50"/>
        <v>-1</v>
      </c>
      <c r="AA241" t="str">
        <f t="shared" si="51"/>
        <v>65-&gt;-1,</v>
      </c>
    </row>
    <row r="242" spans="1:27" ht="15" hidden="1" customHeight="1" x14ac:dyDescent="0.25">
      <c r="A242">
        <v>2016</v>
      </c>
      <c r="B242">
        <v>6</v>
      </c>
      <c r="C242">
        <v>4</v>
      </c>
      <c r="D242" t="s">
        <v>167</v>
      </c>
      <c r="E242" t="s">
        <v>178</v>
      </c>
      <c r="F242">
        <v>2</v>
      </c>
      <c r="G242">
        <v>1</v>
      </c>
      <c r="H242" t="s">
        <v>230</v>
      </c>
      <c r="J242">
        <v>24</v>
      </c>
      <c r="K242">
        <v>1086</v>
      </c>
      <c r="L242">
        <v>1211</v>
      </c>
      <c r="M242">
        <f t="shared" si="39"/>
        <v>1062</v>
      </c>
      <c r="N242">
        <f t="shared" si="40"/>
        <v>1235</v>
      </c>
      <c r="O242">
        <f t="shared" si="41"/>
        <v>0.60353631852617806</v>
      </c>
      <c r="P242">
        <f t="shared" si="42"/>
        <v>1</v>
      </c>
      <c r="Q242">
        <f t="shared" si="43"/>
        <v>60.535179189130076</v>
      </c>
      <c r="R242">
        <f t="shared" si="44"/>
        <v>60</v>
      </c>
      <c r="S242">
        <f>INDEX(Weights!$B$1:$B$36,MATCH(Matches!H1368,Weights!$A$1:$A$36,0))</f>
        <v>40</v>
      </c>
      <c r="T242">
        <f t="shared" si="45"/>
        <v>1162</v>
      </c>
      <c r="U242">
        <f t="shared" si="46"/>
        <v>1235</v>
      </c>
      <c r="V242">
        <f t="shared" si="47"/>
        <v>73</v>
      </c>
      <c r="W242">
        <f t="shared" si="48"/>
        <v>-1</v>
      </c>
      <c r="X242">
        <f t="shared" si="49"/>
        <v>0</v>
      </c>
      <c r="Y242">
        <f t="shared" si="50"/>
        <v>-1</v>
      </c>
      <c r="AA242" t="str">
        <f t="shared" si="51"/>
        <v>73-&gt;-1,</v>
      </c>
    </row>
    <row r="243" spans="1:27" ht="15" hidden="1" customHeight="1" x14ac:dyDescent="0.25">
      <c r="A243">
        <v>2016</v>
      </c>
      <c r="B243">
        <v>6</v>
      </c>
      <c r="C243">
        <v>5</v>
      </c>
      <c r="D243" t="s">
        <v>88</v>
      </c>
      <c r="E243" t="s">
        <v>177</v>
      </c>
      <c r="F243">
        <v>2</v>
      </c>
      <c r="G243">
        <v>1</v>
      </c>
      <c r="H243" t="s">
        <v>171</v>
      </c>
      <c r="J243">
        <v>24</v>
      </c>
      <c r="K243">
        <v>1345</v>
      </c>
      <c r="L243">
        <v>1459</v>
      </c>
      <c r="M243">
        <f t="shared" si="39"/>
        <v>1321</v>
      </c>
      <c r="N243">
        <f t="shared" si="40"/>
        <v>1483</v>
      </c>
      <c r="O243">
        <f t="shared" si="41"/>
        <v>0.58828997186316279</v>
      </c>
      <c r="P243">
        <f t="shared" si="42"/>
        <v>1</v>
      </c>
      <c r="Q243">
        <f t="shared" si="43"/>
        <v>58.293455004266463</v>
      </c>
      <c r="R243">
        <f t="shared" si="44"/>
        <v>60</v>
      </c>
      <c r="S243">
        <f>INDEX(Weights!$B$1:$B$36,MATCH(Matches!H1382,Weights!$A$1:$A$36,0))</f>
        <v>20</v>
      </c>
      <c r="T243">
        <f t="shared" si="45"/>
        <v>1421</v>
      </c>
      <c r="U243">
        <f t="shared" si="46"/>
        <v>1483</v>
      </c>
      <c r="V243">
        <f t="shared" si="47"/>
        <v>62</v>
      </c>
      <c r="W243">
        <f t="shared" si="48"/>
        <v>-1</v>
      </c>
      <c r="X243">
        <f t="shared" si="49"/>
        <v>0</v>
      </c>
      <c r="Y243">
        <f t="shared" si="50"/>
        <v>-1</v>
      </c>
      <c r="AA243" t="str">
        <f t="shared" si="51"/>
        <v>62-&gt;-1,</v>
      </c>
    </row>
    <row r="244" spans="1:27" ht="15" hidden="1" customHeight="1" x14ac:dyDescent="0.25">
      <c r="A244">
        <v>2016</v>
      </c>
      <c r="B244">
        <v>6</v>
      </c>
      <c r="C244">
        <v>5</v>
      </c>
      <c r="D244" t="s">
        <v>124</v>
      </c>
      <c r="E244" t="s">
        <v>130</v>
      </c>
      <c r="F244">
        <v>1</v>
      </c>
      <c r="G244">
        <v>0</v>
      </c>
      <c r="H244" t="s">
        <v>164</v>
      </c>
      <c r="I244" t="s">
        <v>125</v>
      </c>
      <c r="J244">
        <v>24</v>
      </c>
      <c r="K244">
        <v>1634</v>
      </c>
      <c r="L244">
        <v>1573</v>
      </c>
      <c r="M244">
        <f t="shared" si="39"/>
        <v>1610</v>
      </c>
      <c r="N244">
        <f t="shared" si="40"/>
        <v>1597</v>
      </c>
      <c r="O244">
        <f t="shared" si="41"/>
        <v>0.51869977792955857</v>
      </c>
      <c r="P244">
        <f t="shared" si="42"/>
        <v>1</v>
      </c>
      <c r="Q244">
        <f t="shared" si="43"/>
        <v>49.864926088663729</v>
      </c>
      <c r="R244">
        <f t="shared" si="44"/>
        <v>50</v>
      </c>
      <c r="S244">
        <f>INDEX(Weights!$B$1:$B$36,MATCH(Matches!H1396,Weights!$A$1:$A$36,0))</f>
        <v>40</v>
      </c>
      <c r="T244">
        <f t="shared" si="45"/>
        <v>1610</v>
      </c>
      <c r="U244">
        <f t="shared" si="46"/>
        <v>1597</v>
      </c>
      <c r="V244">
        <f t="shared" si="47"/>
        <v>13</v>
      </c>
      <c r="W244">
        <f t="shared" si="48"/>
        <v>1</v>
      </c>
      <c r="X244">
        <f t="shared" si="49"/>
        <v>0</v>
      </c>
      <c r="Y244">
        <f t="shared" si="50"/>
        <v>1</v>
      </c>
      <c r="AA244" t="str">
        <f t="shared" si="51"/>
        <v>13-&gt;1,</v>
      </c>
    </row>
    <row r="245" spans="1:27" ht="15" hidden="1" customHeight="1" x14ac:dyDescent="0.25">
      <c r="A245">
        <v>2016</v>
      </c>
      <c r="B245">
        <v>6</v>
      </c>
      <c r="C245">
        <v>8</v>
      </c>
      <c r="D245" t="s">
        <v>239</v>
      </c>
      <c r="E245" t="s">
        <v>42</v>
      </c>
      <c r="F245">
        <v>2</v>
      </c>
      <c r="G245">
        <v>1</v>
      </c>
      <c r="H245" t="s">
        <v>220</v>
      </c>
      <c r="J245">
        <v>24</v>
      </c>
      <c r="K245">
        <v>1110</v>
      </c>
      <c r="L245">
        <v>1144</v>
      </c>
      <c r="M245">
        <f t="shared" si="39"/>
        <v>1086</v>
      </c>
      <c r="N245">
        <f t="shared" si="40"/>
        <v>1168</v>
      </c>
      <c r="O245">
        <f t="shared" si="41"/>
        <v>0.52588093089116905</v>
      </c>
      <c r="P245">
        <f t="shared" si="42"/>
        <v>1</v>
      </c>
      <c r="Q245">
        <f t="shared" si="43"/>
        <v>50.620195566297625</v>
      </c>
      <c r="R245">
        <f t="shared" si="44"/>
        <v>50</v>
      </c>
      <c r="S245">
        <f>INDEX(Weights!$B$1:$B$36,MATCH(Matches!H1428,Weights!$A$1:$A$36,0))</f>
        <v>40</v>
      </c>
      <c r="T245">
        <f t="shared" si="45"/>
        <v>1186</v>
      </c>
      <c r="U245">
        <f t="shared" si="46"/>
        <v>1168</v>
      </c>
      <c r="V245">
        <f t="shared" si="47"/>
        <v>18</v>
      </c>
      <c r="W245">
        <f t="shared" si="48"/>
        <v>1</v>
      </c>
      <c r="X245">
        <f t="shared" si="49"/>
        <v>0</v>
      </c>
      <c r="Y245">
        <f t="shared" si="50"/>
        <v>1</v>
      </c>
      <c r="AA245" t="str">
        <f t="shared" si="51"/>
        <v>18-&gt;1,</v>
      </c>
    </row>
    <row r="246" spans="1:27" ht="15" hidden="1" customHeight="1" x14ac:dyDescent="0.25">
      <c r="A246">
        <v>2016</v>
      </c>
      <c r="B246">
        <v>10</v>
      </c>
      <c r="C246">
        <v>11</v>
      </c>
      <c r="D246" t="s">
        <v>90</v>
      </c>
      <c r="E246" t="s">
        <v>23</v>
      </c>
      <c r="F246">
        <v>3</v>
      </c>
      <c r="G246">
        <v>0</v>
      </c>
      <c r="H246" t="s">
        <v>76</v>
      </c>
      <c r="J246">
        <v>24</v>
      </c>
      <c r="K246">
        <v>1744</v>
      </c>
      <c r="L246">
        <v>1679</v>
      </c>
      <c r="M246">
        <f t="shared" si="39"/>
        <v>1720</v>
      </c>
      <c r="N246">
        <f t="shared" si="40"/>
        <v>1703</v>
      </c>
      <c r="O246">
        <f t="shared" si="41"/>
        <v>0.66228779743088884</v>
      </c>
      <c r="P246">
        <f t="shared" si="42"/>
        <v>1</v>
      </c>
      <c r="Q246">
        <f t="shared" si="43"/>
        <v>71.066428211425134</v>
      </c>
      <c r="R246">
        <f t="shared" si="44"/>
        <v>40</v>
      </c>
      <c r="S246">
        <f>INDEX(Weights!$B$1:$B$36,MATCH(Matches!H1795,Weights!$A$1:$A$36,0))</f>
        <v>20</v>
      </c>
      <c r="T246">
        <f t="shared" si="45"/>
        <v>1820</v>
      </c>
      <c r="U246">
        <f t="shared" si="46"/>
        <v>1703</v>
      </c>
      <c r="V246">
        <f t="shared" si="47"/>
        <v>117</v>
      </c>
      <c r="W246">
        <f t="shared" si="48"/>
        <v>3</v>
      </c>
      <c r="X246">
        <f t="shared" si="49"/>
        <v>0</v>
      </c>
      <c r="Y246">
        <f t="shared" si="50"/>
        <v>3</v>
      </c>
      <c r="AA246" t="str">
        <f t="shared" si="51"/>
        <v>117-&gt;3,</v>
      </c>
    </row>
    <row r="247" spans="1:27" ht="15" hidden="1" customHeight="1" x14ac:dyDescent="0.25">
      <c r="A247">
        <v>2017</v>
      </c>
      <c r="B247">
        <v>1</v>
      </c>
      <c r="C247">
        <v>20</v>
      </c>
      <c r="D247" t="s">
        <v>85</v>
      </c>
      <c r="E247" t="s">
        <v>170</v>
      </c>
      <c r="F247">
        <v>3</v>
      </c>
      <c r="G247">
        <v>1</v>
      </c>
      <c r="H247" t="s">
        <v>44</v>
      </c>
      <c r="I247" t="s">
        <v>189</v>
      </c>
      <c r="J247">
        <v>24</v>
      </c>
      <c r="K247">
        <v>1586</v>
      </c>
      <c r="L247">
        <v>1411</v>
      </c>
      <c r="M247">
        <f t="shared" si="39"/>
        <v>1562</v>
      </c>
      <c r="N247">
        <f t="shared" si="40"/>
        <v>1435</v>
      </c>
      <c r="O247">
        <f t="shared" si="41"/>
        <v>0.67504020104029872</v>
      </c>
      <c r="P247">
        <f t="shared" si="42"/>
        <v>1</v>
      </c>
      <c r="Q247">
        <f t="shared" si="43"/>
        <v>73.855289413741517</v>
      </c>
      <c r="R247">
        <f t="shared" si="44"/>
        <v>50</v>
      </c>
      <c r="S247">
        <f>INDEX(Weights!$B$1:$B$36,MATCH(Matches!H2003,Weights!$A$1:$A$36,0))</f>
        <v>20</v>
      </c>
      <c r="T247">
        <f t="shared" si="45"/>
        <v>1562</v>
      </c>
      <c r="U247">
        <f t="shared" si="46"/>
        <v>1435</v>
      </c>
      <c r="V247">
        <f t="shared" si="47"/>
        <v>127</v>
      </c>
      <c r="W247">
        <f t="shared" si="48"/>
        <v>2</v>
      </c>
      <c r="X247">
        <f t="shared" si="49"/>
        <v>0</v>
      </c>
      <c r="Y247">
        <f t="shared" si="50"/>
        <v>2</v>
      </c>
      <c r="AA247" t="str">
        <f t="shared" si="51"/>
        <v>127-&gt;2,</v>
      </c>
    </row>
    <row r="248" spans="1:27" ht="15" hidden="1" customHeight="1" x14ac:dyDescent="0.25">
      <c r="A248">
        <v>2017</v>
      </c>
      <c r="B248">
        <v>1</v>
      </c>
      <c r="C248">
        <v>22</v>
      </c>
      <c r="D248" t="s">
        <v>47</v>
      </c>
      <c r="E248" t="s">
        <v>129</v>
      </c>
      <c r="F248">
        <v>1</v>
      </c>
      <c r="G248">
        <v>0</v>
      </c>
      <c r="H248" t="s">
        <v>228</v>
      </c>
      <c r="J248">
        <v>24</v>
      </c>
      <c r="K248">
        <v>1671</v>
      </c>
      <c r="L248">
        <v>1786</v>
      </c>
      <c r="M248">
        <f t="shared" si="39"/>
        <v>1647</v>
      </c>
      <c r="N248">
        <f t="shared" si="40"/>
        <v>1810</v>
      </c>
      <c r="O248">
        <f t="shared" si="41"/>
        <v>0.5896835031399501</v>
      </c>
      <c r="P248">
        <f t="shared" si="42"/>
        <v>1</v>
      </c>
      <c r="Q248">
        <f t="shared" si="43"/>
        <v>58.49143328055338</v>
      </c>
      <c r="R248">
        <f t="shared" si="44"/>
        <v>60</v>
      </c>
      <c r="S248">
        <f>INDEX(Weights!$B$1:$B$36,MATCH(Matches!H2013,Weights!$A$1:$A$36,0))</f>
        <v>20</v>
      </c>
      <c r="T248">
        <f t="shared" si="45"/>
        <v>1747</v>
      </c>
      <c r="U248">
        <f t="shared" si="46"/>
        <v>1810</v>
      </c>
      <c r="V248">
        <f t="shared" si="47"/>
        <v>63</v>
      </c>
      <c r="W248">
        <f t="shared" si="48"/>
        <v>-1</v>
      </c>
      <c r="X248">
        <f t="shared" si="49"/>
        <v>0</v>
      </c>
      <c r="Y248">
        <f t="shared" si="50"/>
        <v>-1</v>
      </c>
      <c r="AA248" t="str">
        <f t="shared" si="51"/>
        <v>63-&gt;-1,</v>
      </c>
    </row>
    <row r="249" spans="1:27" ht="15" hidden="1" customHeight="1" x14ac:dyDescent="0.25">
      <c r="A249">
        <v>2017</v>
      </c>
      <c r="B249">
        <v>7</v>
      </c>
      <c r="C249">
        <v>5</v>
      </c>
      <c r="D249" t="s">
        <v>27</v>
      </c>
      <c r="E249" t="s">
        <v>176</v>
      </c>
      <c r="F249">
        <v>4</v>
      </c>
      <c r="G249">
        <v>2</v>
      </c>
      <c r="H249" t="s">
        <v>29</v>
      </c>
      <c r="I249" t="s">
        <v>30</v>
      </c>
      <c r="J249">
        <v>24</v>
      </c>
      <c r="K249">
        <v>1468</v>
      </c>
      <c r="L249">
        <v>1347</v>
      </c>
      <c r="M249">
        <f t="shared" si="39"/>
        <v>1444</v>
      </c>
      <c r="N249">
        <f t="shared" si="40"/>
        <v>1371</v>
      </c>
      <c r="O249">
        <f t="shared" si="41"/>
        <v>0.60353631852617806</v>
      </c>
      <c r="P249">
        <f t="shared" si="42"/>
        <v>1</v>
      </c>
      <c r="Q249">
        <f t="shared" si="43"/>
        <v>60.535179189130076</v>
      </c>
      <c r="R249">
        <f t="shared" si="44"/>
        <v>40</v>
      </c>
      <c r="S249">
        <f>INDEX(Weights!$B$1:$B$36,MATCH(Matches!H2380,Weights!$A$1:$A$36,0))</f>
        <v>20</v>
      </c>
      <c r="T249">
        <f t="shared" si="45"/>
        <v>1444</v>
      </c>
      <c r="U249">
        <f t="shared" si="46"/>
        <v>1371</v>
      </c>
      <c r="V249">
        <f t="shared" si="47"/>
        <v>73</v>
      </c>
      <c r="W249">
        <f t="shared" si="48"/>
        <v>2</v>
      </c>
      <c r="X249">
        <f t="shared" si="49"/>
        <v>0</v>
      </c>
      <c r="Y249">
        <f t="shared" si="50"/>
        <v>2</v>
      </c>
      <c r="AA249" t="str">
        <f t="shared" si="51"/>
        <v>73-&gt;2,</v>
      </c>
    </row>
    <row r="250" spans="1:27" ht="15" hidden="1" customHeight="1" x14ac:dyDescent="0.25">
      <c r="A250">
        <v>2017</v>
      </c>
      <c r="B250">
        <v>8</v>
      </c>
      <c r="C250">
        <v>31</v>
      </c>
      <c r="D250" t="s">
        <v>134</v>
      </c>
      <c r="E250" t="s">
        <v>151</v>
      </c>
      <c r="F250">
        <v>1</v>
      </c>
      <c r="G250">
        <v>0</v>
      </c>
      <c r="H250" t="s">
        <v>76</v>
      </c>
      <c r="J250">
        <v>24</v>
      </c>
      <c r="K250">
        <v>1516</v>
      </c>
      <c r="L250">
        <v>1642</v>
      </c>
      <c r="M250">
        <f t="shared" si="39"/>
        <v>1492</v>
      </c>
      <c r="N250">
        <f t="shared" si="40"/>
        <v>1666</v>
      </c>
      <c r="O250">
        <f t="shared" si="41"/>
        <v>0.60491290200795689</v>
      </c>
      <c r="P250">
        <f t="shared" si="42"/>
        <v>1</v>
      </c>
      <c r="Q250">
        <f t="shared" si="43"/>
        <v>60.74609908036873</v>
      </c>
      <c r="R250">
        <f t="shared" si="44"/>
        <v>60</v>
      </c>
      <c r="S250">
        <f>INDEX(Weights!$B$1:$B$36,MATCH(Matches!H2448,Weights!$A$1:$A$36,0))</f>
        <v>20</v>
      </c>
      <c r="T250">
        <f t="shared" si="45"/>
        <v>1592</v>
      </c>
      <c r="U250">
        <f t="shared" si="46"/>
        <v>1666</v>
      </c>
      <c r="V250">
        <f t="shared" si="47"/>
        <v>74</v>
      </c>
      <c r="W250">
        <f t="shared" si="48"/>
        <v>-1</v>
      </c>
      <c r="X250">
        <f t="shared" si="49"/>
        <v>0</v>
      </c>
      <c r="Y250">
        <f t="shared" si="50"/>
        <v>-1</v>
      </c>
      <c r="AA250" t="str">
        <f t="shared" si="51"/>
        <v>74-&gt;-1,</v>
      </c>
    </row>
    <row r="251" spans="1:27" ht="15" hidden="1" customHeight="1" x14ac:dyDescent="0.25">
      <c r="A251">
        <v>2017</v>
      </c>
      <c r="B251">
        <v>9</v>
      </c>
      <c r="C251">
        <v>1</v>
      </c>
      <c r="D251" t="s">
        <v>85</v>
      </c>
      <c r="E251" t="s">
        <v>153</v>
      </c>
      <c r="F251">
        <v>6</v>
      </c>
      <c r="G251">
        <v>0</v>
      </c>
      <c r="H251" t="s">
        <v>76</v>
      </c>
      <c r="J251">
        <v>24</v>
      </c>
      <c r="K251">
        <v>1625</v>
      </c>
      <c r="L251">
        <v>1510</v>
      </c>
      <c r="M251">
        <f t="shared" si="39"/>
        <v>1601</v>
      </c>
      <c r="N251">
        <f t="shared" si="40"/>
        <v>1534</v>
      </c>
      <c r="O251">
        <f t="shared" si="41"/>
        <v>0.72338786943917055</v>
      </c>
      <c r="P251">
        <f t="shared" si="42"/>
        <v>1</v>
      </c>
      <c r="Q251">
        <f t="shared" si="43"/>
        <v>86.764090755311926</v>
      </c>
      <c r="R251">
        <f t="shared" si="44"/>
        <v>40</v>
      </c>
      <c r="S251">
        <f>INDEX(Weights!$B$1:$B$36,MATCH(Matches!H2459,Weights!$A$1:$A$36,0))</f>
        <v>40</v>
      </c>
      <c r="T251">
        <f t="shared" si="45"/>
        <v>1701</v>
      </c>
      <c r="U251">
        <f t="shared" si="46"/>
        <v>1534</v>
      </c>
      <c r="V251">
        <f t="shared" si="47"/>
        <v>167</v>
      </c>
      <c r="W251">
        <f t="shared" si="48"/>
        <v>6</v>
      </c>
      <c r="X251">
        <f t="shared" si="49"/>
        <v>0</v>
      </c>
      <c r="Y251">
        <f t="shared" si="50"/>
        <v>6</v>
      </c>
      <c r="AA251" t="str">
        <f t="shared" si="51"/>
        <v>167-&gt;6,</v>
      </c>
    </row>
    <row r="252" spans="1:27" ht="15" hidden="1" customHeight="1" x14ac:dyDescent="0.25">
      <c r="A252">
        <v>2017</v>
      </c>
      <c r="B252">
        <v>12</v>
      </c>
      <c r="C252">
        <v>9</v>
      </c>
      <c r="D252" t="s">
        <v>191</v>
      </c>
      <c r="E252" t="s">
        <v>176</v>
      </c>
      <c r="F252">
        <v>2</v>
      </c>
      <c r="G252">
        <v>1</v>
      </c>
      <c r="H252" t="s">
        <v>234</v>
      </c>
      <c r="I252" t="s">
        <v>88</v>
      </c>
      <c r="J252">
        <v>24</v>
      </c>
      <c r="K252">
        <v>1282</v>
      </c>
      <c r="L252">
        <v>1310</v>
      </c>
      <c r="M252">
        <f t="shared" si="39"/>
        <v>1258</v>
      </c>
      <c r="N252">
        <f t="shared" si="40"/>
        <v>1334</v>
      </c>
      <c r="O252">
        <f t="shared" si="41"/>
        <v>0.60766106412681986</v>
      </c>
      <c r="P252">
        <f t="shared" si="42"/>
        <v>1</v>
      </c>
      <c r="Q252">
        <f t="shared" si="43"/>
        <v>61.17159885389956</v>
      </c>
      <c r="R252">
        <f t="shared" si="44"/>
        <v>60</v>
      </c>
      <c r="S252">
        <f>INDEX(Weights!$B$1:$B$36,MATCH(Matches!H2804,Weights!$A$1:$A$36,0))</f>
        <v>40</v>
      </c>
      <c r="T252">
        <f t="shared" si="45"/>
        <v>1258</v>
      </c>
      <c r="U252">
        <f t="shared" si="46"/>
        <v>1334</v>
      </c>
      <c r="V252">
        <f t="shared" si="47"/>
        <v>76</v>
      </c>
      <c r="W252">
        <f t="shared" si="48"/>
        <v>-1</v>
      </c>
      <c r="X252">
        <f t="shared" si="49"/>
        <v>0</v>
      </c>
      <c r="Y252">
        <f t="shared" si="50"/>
        <v>-1</v>
      </c>
      <c r="AA252" t="str">
        <f t="shared" si="51"/>
        <v>76-&gt;-1,</v>
      </c>
    </row>
    <row r="253" spans="1:27" ht="15" hidden="1" customHeight="1" x14ac:dyDescent="0.25">
      <c r="A253">
        <v>2015</v>
      </c>
      <c r="B253">
        <v>5</v>
      </c>
      <c r="C253">
        <v>18</v>
      </c>
      <c r="D253" t="s">
        <v>89</v>
      </c>
      <c r="E253" t="s">
        <v>72</v>
      </c>
      <c r="F253">
        <v>2</v>
      </c>
      <c r="G253">
        <v>1</v>
      </c>
      <c r="H253" t="s">
        <v>29</v>
      </c>
      <c r="I253" t="s">
        <v>30</v>
      </c>
      <c r="J253">
        <v>23</v>
      </c>
      <c r="K253">
        <v>1214</v>
      </c>
      <c r="L253">
        <v>1229</v>
      </c>
      <c r="M253">
        <f t="shared" si="39"/>
        <v>1191</v>
      </c>
      <c r="N253">
        <f t="shared" si="40"/>
        <v>1252</v>
      </c>
      <c r="O253">
        <f t="shared" si="41"/>
        <v>0.58689502337910004</v>
      </c>
      <c r="P253">
        <f t="shared" si="42"/>
        <v>1</v>
      </c>
      <c r="Q253">
        <f t="shared" si="43"/>
        <v>55.675920895784181</v>
      </c>
      <c r="R253">
        <f t="shared" si="44"/>
        <v>60</v>
      </c>
      <c r="S253">
        <f>INDEX(Weights!$B$1:$B$36,MATCH(Matches!H276,Weights!$A$1:$A$36,0))</f>
        <v>40</v>
      </c>
      <c r="T253">
        <f t="shared" si="45"/>
        <v>1191</v>
      </c>
      <c r="U253">
        <f t="shared" si="46"/>
        <v>1252</v>
      </c>
      <c r="V253">
        <f t="shared" si="47"/>
        <v>61</v>
      </c>
      <c r="W253">
        <f t="shared" si="48"/>
        <v>-1</v>
      </c>
      <c r="X253">
        <f t="shared" si="49"/>
        <v>0</v>
      </c>
      <c r="Y253">
        <f t="shared" si="50"/>
        <v>-1</v>
      </c>
      <c r="AA253" t="str">
        <f t="shared" si="51"/>
        <v>61-&gt;-1,</v>
      </c>
    </row>
    <row r="254" spans="1:27" ht="15" hidden="1" customHeight="1" x14ac:dyDescent="0.25">
      <c r="A254">
        <v>2015</v>
      </c>
      <c r="B254">
        <v>7</v>
      </c>
      <c r="C254">
        <v>19</v>
      </c>
      <c r="D254" t="s">
        <v>123</v>
      </c>
      <c r="E254" t="s">
        <v>129</v>
      </c>
      <c r="F254">
        <v>1</v>
      </c>
      <c r="G254">
        <v>0</v>
      </c>
      <c r="H254" t="s">
        <v>219</v>
      </c>
      <c r="I254" t="s">
        <v>125</v>
      </c>
      <c r="J254">
        <v>23</v>
      </c>
      <c r="K254">
        <v>1837</v>
      </c>
      <c r="L254">
        <v>1767</v>
      </c>
      <c r="M254">
        <f t="shared" si="39"/>
        <v>1814</v>
      </c>
      <c r="N254">
        <f t="shared" si="40"/>
        <v>1790</v>
      </c>
      <c r="O254">
        <f t="shared" si="41"/>
        <v>0.53448394472683147</v>
      </c>
      <c r="P254">
        <f t="shared" si="42"/>
        <v>1</v>
      </c>
      <c r="Q254">
        <f t="shared" si="43"/>
        <v>49.407533294428305</v>
      </c>
      <c r="R254">
        <f t="shared" si="44"/>
        <v>50</v>
      </c>
      <c r="S254">
        <f>INDEX(Weights!$B$1:$B$36,MATCH(Matches!H520,Weights!$A$1:$A$36,0))</f>
        <v>20</v>
      </c>
      <c r="T254">
        <f t="shared" si="45"/>
        <v>1814</v>
      </c>
      <c r="U254">
        <f t="shared" si="46"/>
        <v>1790</v>
      </c>
      <c r="V254">
        <f t="shared" si="47"/>
        <v>24</v>
      </c>
      <c r="W254">
        <f t="shared" si="48"/>
        <v>1</v>
      </c>
      <c r="X254">
        <f t="shared" si="49"/>
        <v>0</v>
      </c>
      <c r="Y254">
        <f t="shared" si="50"/>
        <v>1</v>
      </c>
      <c r="AA254" t="str">
        <f t="shared" si="51"/>
        <v>24-&gt;1,</v>
      </c>
    </row>
    <row r="255" spans="1:27" ht="15" hidden="1" customHeight="1" x14ac:dyDescent="0.25">
      <c r="A255">
        <v>2015</v>
      </c>
      <c r="B255">
        <v>10</v>
      </c>
      <c r="C255">
        <v>8</v>
      </c>
      <c r="D255" t="s">
        <v>174</v>
      </c>
      <c r="E255" t="s">
        <v>39</v>
      </c>
      <c r="F255">
        <v>2</v>
      </c>
      <c r="G255">
        <v>0</v>
      </c>
      <c r="H255" t="s">
        <v>33</v>
      </c>
      <c r="I255" t="s">
        <v>7</v>
      </c>
      <c r="J255">
        <v>23</v>
      </c>
      <c r="K255">
        <v>1479</v>
      </c>
      <c r="L255">
        <v>1626</v>
      </c>
      <c r="M255">
        <f t="shared" si="39"/>
        <v>1456</v>
      </c>
      <c r="N255">
        <f t="shared" si="40"/>
        <v>1649</v>
      </c>
      <c r="O255">
        <f t="shared" si="41"/>
        <v>0.75231499360568233</v>
      </c>
      <c r="P255">
        <f t="shared" si="42"/>
        <v>1</v>
      </c>
      <c r="Q255">
        <f t="shared" si="43"/>
        <v>92.859880114760387</v>
      </c>
      <c r="R255">
        <f t="shared" si="44"/>
        <v>90</v>
      </c>
      <c r="S255">
        <f>INDEX(Weights!$B$1:$B$36,MATCH(Matches!H720,Weights!$A$1:$A$36,0))</f>
        <v>40</v>
      </c>
      <c r="T255">
        <f t="shared" si="45"/>
        <v>1456</v>
      </c>
      <c r="U255">
        <f t="shared" si="46"/>
        <v>1649</v>
      </c>
      <c r="V255">
        <f t="shared" si="47"/>
        <v>193</v>
      </c>
      <c r="W255">
        <f t="shared" si="48"/>
        <v>-2</v>
      </c>
      <c r="X255">
        <f t="shared" si="49"/>
        <v>0</v>
      </c>
      <c r="Y255">
        <f t="shared" si="50"/>
        <v>-2</v>
      </c>
      <c r="AA255" t="str">
        <f t="shared" si="51"/>
        <v>193-&gt;-2,</v>
      </c>
    </row>
    <row r="256" spans="1:27" ht="15" hidden="1" customHeight="1" x14ac:dyDescent="0.25">
      <c r="A256">
        <v>2015</v>
      </c>
      <c r="B256">
        <v>11</v>
      </c>
      <c r="C256">
        <v>12</v>
      </c>
      <c r="D256" t="s">
        <v>258</v>
      </c>
      <c r="E256" t="s">
        <v>74</v>
      </c>
      <c r="F256">
        <v>6</v>
      </c>
      <c r="G256">
        <v>0</v>
      </c>
      <c r="H256" t="s">
        <v>108</v>
      </c>
      <c r="I256" t="s">
        <v>91</v>
      </c>
      <c r="J256">
        <v>23</v>
      </c>
      <c r="K256">
        <v>1342</v>
      </c>
      <c r="L256">
        <v>1121</v>
      </c>
      <c r="M256">
        <f t="shared" si="39"/>
        <v>1319</v>
      </c>
      <c r="N256">
        <f t="shared" si="40"/>
        <v>1144</v>
      </c>
      <c r="O256">
        <f t="shared" si="41"/>
        <v>0.73250728975566759</v>
      </c>
      <c r="P256">
        <f t="shared" si="42"/>
        <v>1</v>
      </c>
      <c r="Q256">
        <f t="shared" si="43"/>
        <v>85.98365158808032</v>
      </c>
      <c r="R256">
        <f t="shared" si="44"/>
        <v>40</v>
      </c>
      <c r="S256">
        <f>INDEX(Weights!$B$1:$B$36,MATCH(Matches!H888,Weights!$A$1:$A$36,0))</f>
        <v>50</v>
      </c>
      <c r="T256">
        <f t="shared" si="45"/>
        <v>1319</v>
      </c>
      <c r="U256">
        <f t="shared" si="46"/>
        <v>1144</v>
      </c>
      <c r="V256">
        <f t="shared" si="47"/>
        <v>175</v>
      </c>
      <c r="W256">
        <f t="shared" si="48"/>
        <v>6</v>
      </c>
      <c r="X256">
        <f t="shared" si="49"/>
        <v>0</v>
      </c>
      <c r="Y256">
        <f t="shared" si="50"/>
        <v>6</v>
      </c>
      <c r="AA256" t="str">
        <f t="shared" si="51"/>
        <v>175-&gt;6,</v>
      </c>
    </row>
    <row r="257" spans="1:27" ht="15" hidden="1" customHeight="1" x14ac:dyDescent="0.25">
      <c r="A257">
        <v>2016</v>
      </c>
      <c r="B257">
        <v>3</v>
      </c>
      <c r="C257">
        <v>29</v>
      </c>
      <c r="D257" t="s">
        <v>166</v>
      </c>
      <c r="E257" t="s">
        <v>160</v>
      </c>
      <c r="F257">
        <v>2</v>
      </c>
      <c r="G257">
        <v>0</v>
      </c>
      <c r="H257" t="s">
        <v>230</v>
      </c>
      <c r="J257">
        <v>23</v>
      </c>
      <c r="K257">
        <v>1171</v>
      </c>
      <c r="L257">
        <v>1137</v>
      </c>
      <c r="M257">
        <f t="shared" si="39"/>
        <v>1148</v>
      </c>
      <c r="N257">
        <f t="shared" si="40"/>
        <v>1160</v>
      </c>
      <c r="O257">
        <f t="shared" si="41"/>
        <v>0.62400175861766716</v>
      </c>
      <c r="P257">
        <f t="shared" si="42"/>
        <v>1</v>
      </c>
      <c r="Q257">
        <f t="shared" si="43"/>
        <v>61.170498871063891</v>
      </c>
      <c r="R257">
        <f t="shared" si="44"/>
        <v>40</v>
      </c>
      <c r="S257">
        <f>INDEX(Weights!$B$1:$B$36,MATCH(Matches!H1191,Weights!$A$1:$A$36,0))</f>
        <v>20</v>
      </c>
      <c r="T257">
        <f t="shared" si="45"/>
        <v>1248</v>
      </c>
      <c r="U257">
        <f t="shared" si="46"/>
        <v>1160</v>
      </c>
      <c r="V257">
        <f t="shared" si="47"/>
        <v>88</v>
      </c>
      <c r="W257">
        <f t="shared" si="48"/>
        <v>2</v>
      </c>
      <c r="X257">
        <f t="shared" si="49"/>
        <v>0</v>
      </c>
      <c r="Y257">
        <f t="shared" si="50"/>
        <v>2</v>
      </c>
      <c r="AA257" t="str">
        <f t="shared" si="51"/>
        <v>88-&gt;2,</v>
      </c>
    </row>
    <row r="258" spans="1:27" ht="15" hidden="1" customHeight="1" x14ac:dyDescent="0.25">
      <c r="A258">
        <v>2016</v>
      </c>
      <c r="B258">
        <v>5</v>
      </c>
      <c r="C258">
        <v>28</v>
      </c>
      <c r="D258" t="s">
        <v>0</v>
      </c>
      <c r="E258" t="s">
        <v>146</v>
      </c>
      <c r="F258">
        <v>7</v>
      </c>
      <c r="G258">
        <v>1</v>
      </c>
      <c r="H258" t="s">
        <v>33</v>
      </c>
      <c r="I258" t="s">
        <v>125</v>
      </c>
      <c r="J258">
        <v>23</v>
      </c>
      <c r="K258">
        <v>1507</v>
      </c>
      <c r="L258">
        <v>1487</v>
      </c>
      <c r="M258">
        <f t="shared" ref="M258:M321" si="52">K258-J258</f>
        <v>1484</v>
      </c>
      <c r="N258">
        <f t="shared" ref="N258:N321" si="53">L258+J258</f>
        <v>1510</v>
      </c>
      <c r="O258">
        <f t="shared" ref="O258:O321" si="54">1/(10^(-V258/400)+1)</f>
        <v>0.53734731716649276</v>
      </c>
      <c r="P258">
        <f t="shared" ref="P258:P321" si="55">IF(F258&gt;G258,1,IF(F258=G258,0.5,0))</f>
        <v>1</v>
      </c>
      <c r="Q258">
        <f t="shared" ref="Q258:Q321" si="56">(M258-K258)/(O258-P258)</f>
        <v>49.713318118327884</v>
      </c>
      <c r="R258">
        <f t="shared" ref="R258:R321" si="57">ROUND((Q258/IF(W258=2,1.5,IF(W258=3,1.75,IF(W258&gt;3,1.75+(W258-3)/8,1))))/10,0)*10</f>
        <v>50</v>
      </c>
      <c r="S258">
        <f>INDEX(Weights!$B$1:$B$36,MATCH(Matches!H1272,Weights!$A$1:$A$36,0))</f>
        <v>20</v>
      </c>
      <c r="T258">
        <f t="shared" ref="T258:T321" si="58">M258+IF(ISBLANK(I258),100,0)</f>
        <v>1484</v>
      </c>
      <c r="U258">
        <f t="shared" ref="U258:U321" si="59">N258</f>
        <v>1510</v>
      </c>
      <c r="V258">
        <f t="shared" ref="V258:V321" si="60">ABS(T258-U258)</f>
        <v>26</v>
      </c>
      <c r="W258">
        <f t="shared" ref="W258:W321" si="61">IF(U258&gt;T258,G258-F258,F258-G258)</f>
        <v>-6</v>
      </c>
      <c r="X258">
        <f t="shared" ref="X258:X321" si="62">IF(W258=4,1,0)</f>
        <v>0</v>
      </c>
      <c r="Y258">
        <f t="shared" ref="Y258:Y321" si="63">IF(W258&lt;0,MAX(W258,-3),MIN(W258,7))</f>
        <v>-3</v>
      </c>
      <c r="AA258" t="str">
        <f t="shared" si="51"/>
        <v>26-&gt;-3,</v>
      </c>
    </row>
    <row r="259" spans="1:27" ht="15" hidden="1" customHeight="1" x14ac:dyDescent="0.25">
      <c r="A259">
        <v>2016</v>
      </c>
      <c r="B259">
        <v>5</v>
      </c>
      <c r="C259">
        <v>28</v>
      </c>
      <c r="D259" t="s">
        <v>149</v>
      </c>
      <c r="E259" t="s">
        <v>189</v>
      </c>
      <c r="F259">
        <v>2</v>
      </c>
      <c r="G259">
        <v>0</v>
      </c>
      <c r="H259" t="s">
        <v>33</v>
      </c>
      <c r="I259" t="s">
        <v>55</v>
      </c>
      <c r="J259">
        <v>23</v>
      </c>
      <c r="K259">
        <v>1299</v>
      </c>
      <c r="L259">
        <v>1450</v>
      </c>
      <c r="M259">
        <f t="shared" si="52"/>
        <v>1276</v>
      </c>
      <c r="N259">
        <f t="shared" si="53"/>
        <v>1473</v>
      </c>
      <c r="O259">
        <f t="shared" si="54"/>
        <v>0.75658059429505287</v>
      </c>
      <c r="P259">
        <f t="shared" si="55"/>
        <v>1</v>
      </c>
      <c r="Q259">
        <f t="shared" si="56"/>
        <v>94.487125763007967</v>
      </c>
      <c r="R259">
        <f t="shared" si="57"/>
        <v>90</v>
      </c>
      <c r="S259">
        <f>INDEX(Weights!$B$1:$B$36,MATCH(Matches!H1273,Weights!$A$1:$A$36,0))</f>
        <v>40</v>
      </c>
      <c r="T259">
        <f t="shared" si="58"/>
        <v>1276</v>
      </c>
      <c r="U259">
        <f t="shared" si="59"/>
        <v>1473</v>
      </c>
      <c r="V259">
        <f t="shared" si="60"/>
        <v>197</v>
      </c>
      <c r="W259">
        <f t="shared" si="61"/>
        <v>-2</v>
      </c>
      <c r="X259">
        <f t="shared" si="62"/>
        <v>0</v>
      </c>
      <c r="Y259">
        <f t="shared" si="63"/>
        <v>-2</v>
      </c>
      <c r="AA259" t="str">
        <f t="shared" ref="AA259:AA322" si="64">V259&amp;"-&gt;"&amp;Y259&amp;","</f>
        <v>197-&gt;-2,</v>
      </c>
    </row>
    <row r="260" spans="1:27" ht="15" hidden="1" customHeight="1" x14ac:dyDescent="0.25">
      <c r="A260">
        <v>2016</v>
      </c>
      <c r="B260">
        <v>5</v>
      </c>
      <c r="C260">
        <v>31</v>
      </c>
      <c r="D260" t="s">
        <v>36</v>
      </c>
      <c r="E260" t="s">
        <v>118</v>
      </c>
      <c r="F260">
        <v>2</v>
      </c>
      <c r="G260">
        <v>0</v>
      </c>
      <c r="H260" t="s">
        <v>33</v>
      </c>
      <c r="J260">
        <v>23</v>
      </c>
      <c r="K260">
        <v>1232</v>
      </c>
      <c r="L260">
        <v>1493</v>
      </c>
      <c r="M260">
        <f t="shared" si="52"/>
        <v>1209</v>
      </c>
      <c r="N260">
        <f t="shared" si="53"/>
        <v>1516</v>
      </c>
      <c r="O260">
        <f t="shared" si="54"/>
        <v>0.76702491814502116</v>
      </c>
      <c r="P260">
        <f t="shared" si="55"/>
        <v>1</v>
      </c>
      <c r="Q260">
        <f t="shared" si="56"/>
        <v>98.723004266683446</v>
      </c>
      <c r="R260">
        <f t="shared" si="57"/>
        <v>100</v>
      </c>
      <c r="S260">
        <f>INDEX(Weights!$B$1:$B$36,MATCH(Matches!H1308,Weights!$A$1:$A$36,0))</f>
        <v>20</v>
      </c>
      <c r="T260">
        <f t="shared" si="58"/>
        <v>1309</v>
      </c>
      <c r="U260">
        <f t="shared" si="59"/>
        <v>1516</v>
      </c>
      <c r="V260">
        <f t="shared" si="60"/>
        <v>207</v>
      </c>
      <c r="W260">
        <f t="shared" si="61"/>
        <v>-2</v>
      </c>
      <c r="X260">
        <f t="shared" si="62"/>
        <v>0</v>
      </c>
      <c r="Y260">
        <f t="shared" si="63"/>
        <v>-2</v>
      </c>
      <c r="AA260" t="str">
        <f t="shared" si="64"/>
        <v>207-&gt;-2,</v>
      </c>
    </row>
    <row r="261" spans="1:27" ht="15" hidden="1" customHeight="1" x14ac:dyDescent="0.25">
      <c r="A261">
        <v>2016</v>
      </c>
      <c r="B261">
        <v>6</v>
      </c>
      <c r="C261">
        <v>19</v>
      </c>
      <c r="D261" t="s">
        <v>165</v>
      </c>
      <c r="E261" t="s">
        <v>100</v>
      </c>
      <c r="F261">
        <v>3</v>
      </c>
      <c r="G261">
        <v>0</v>
      </c>
      <c r="H261" t="s">
        <v>230</v>
      </c>
      <c r="J261">
        <v>23</v>
      </c>
      <c r="K261">
        <v>1278</v>
      </c>
      <c r="L261">
        <v>1205</v>
      </c>
      <c r="M261">
        <f t="shared" si="52"/>
        <v>1255</v>
      </c>
      <c r="N261">
        <f t="shared" si="53"/>
        <v>1228</v>
      </c>
      <c r="O261">
        <f t="shared" si="54"/>
        <v>0.67504020104029872</v>
      </c>
      <c r="P261">
        <f t="shared" si="55"/>
        <v>1</v>
      </c>
      <c r="Q261">
        <f t="shared" si="56"/>
        <v>70.777985688168954</v>
      </c>
      <c r="R261">
        <f t="shared" si="57"/>
        <v>40</v>
      </c>
      <c r="S261">
        <f>INDEX(Weights!$B$1:$B$36,MATCH(Matches!H1490,Weights!$A$1:$A$36,0))</f>
        <v>40</v>
      </c>
      <c r="T261">
        <f t="shared" si="58"/>
        <v>1355</v>
      </c>
      <c r="U261">
        <f t="shared" si="59"/>
        <v>1228</v>
      </c>
      <c r="V261">
        <f t="shared" si="60"/>
        <v>127</v>
      </c>
      <c r="W261">
        <f t="shared" si="61"/>
        <v>3</v>
      </c>
      <c r="X261">
        <f t="shared" si="62"/>
        <v>0</v>
      </c>
      <c r="Y261">
        <f t="shared" si="63"/>
        <v>3</v>
      </c>
      <c r="AA261" t="str">
        <f t="shared" si="64"/>
        <v>127-&gt;3,</v>
      </c>
    </row>
    <row r="262" spans="1:27" ht="15" hidden="1" customHeight="1" x14ac:dyDescent="0.25">
      <c r="A262">
        <v>2016</v>
      </c>
      <c r="B262">
        <v>9</v>
      </c>
      <c r="C262">
        <v>29</v>
      </c>
      <c r="D262" t="s">
        <v>122</v>
      </c>
      <c r="E262" t="s">
        <v>71</v>
      </c>
      <c r="F262">
        <v>3</v>
      </c>
      <c r="G262">
        <v>0</v>
      </c>
      <c r="H262" t="s">
        <v>33</v>
      </c>
      <c r="J262">
        <v>23</v>
      </c>
      <c r="K262">
        <v>1542</v>
      </c>
      <c r="L262">
        <v>1699</v>
      </c>
      <c r="M262">
        <f t="shared" si="52"/>
        <v>1519</v>
      </c>
      <c r="N262">
        <f t="shared" si="53"/>
        <v>1722</v>
      </c>
      <c r="O262">
        <f t="shared" si="54"/>
        <v>0.64403385382229261</v>
      </c>
      <c r="P262">
        <f t="shared" si="55"/>
        <v>1</v>
      </c>
      <c r="Q262">
        <f t="shared" si="56"/>
        <v>64.61288593583788</v>
      </c>
      <c r="R262">
        <f t="shared" si="57"/>
        <v>60</v>
      </c>
      <c r="S262">
        <f>INDEX(Weights!$B$1:$B$36,MATCH(Matches!H1671,Weights!$A$1:$A$36,0))</f>
        <v>20</v>
      </c>
      <c r="T262">
        <f t="shared" si="58"/>
        <v>1619</v>
      </c>
      <c r="U262">
        <f t="shared" si="59"/>
        <v>1722</v>
      </c>
      <c r="V262">
        <f t="shared" si="60"/>
        <v>103</v>
      </c>
      <c r="W262">
        <f t="shared" si="61"/>
        <v>-3</v>
      </c>
      <c r="X262">
        <f t="shared" si="62"/>
        <v>0</v>
      </c>
      <c r="Y262">
        <f t="shared" si="63"/>
        <v>-3</v>
      </c>
      <c r="AA262" t="str">
        <f t="shared" si="64"/>
        <v>103-&gt;-3,</v>
      </c>
    </row>
    <row r="263" spans="1:27" ht="15" hidden="1" customHeight="1" x14ac:dyDescent="0.25">
      <c r="A263">
        <v>2017</v>
      </c>
      <c r="B263">
        <v>3</v>
      </c>
      <c r="C263">
        <v>23</v>
      </c>
      <c r="D263" t="s">
        <v>126</v>
      </c>
      <c r="E263" t="s">
        <v>138</v>
      </c>
      <c r="F263">
        <v>2</v>
      </c>
      <c r="G263">
        <v>1</v>
      </c>
      <c r="H263" t="s">
        <v>76</v>
      </c>
      <c r="J263">
        <v>23</v>
      </c>
      <c r="K263">
        <v>1725</v>
      </c>
      <c r="L263">
        <v>1831</v>
      </c>
      <c r="M263">
        <f t="shared" si="52"/>
        <v>1702</v>
      </c>
      <c r="N263">
        <f t="shared" si="53"/>
        <v>1854</v>
      </c>
      <c r="O263">
        <f t="shared" si="54"/>
        <v>0.57428020365452448</v>
      </c>
      <c r="P263">
        <f t="shared" si="55"/>
        <v>1</v>
      </c>
      <c r="Q263">
        <f t="shared" si="56"/>
        <v>54.026146299608037</v>
      </c>
      <c r="R263">
        <f t="shared" si="57"/>
        <v>50</v>
      </c>
      <c r="S263">
        <f>INDEX(Weights!$B$1:$B$36,MATCH(Matches!H2066,Weights!$A$1:$A$36,0))</f>
        <v>40</v>
      </c>
      <c r="T263">
        <f t="shared" si="58"/>
        <v>1802</v>
      </c>
      <c r="U263">
        <f t="shared" si="59"/>
        <v>1854</v>
      </c>
      <c r="V263">
        <f t="shared" si="60"/>
        <v>52</v>
      </c>
      <c r="W263">
        <f t="shared" si="61"/>
        <v>-1</v>
      </c>
      <c r="X263">
        <f t="shared" si="62"/>
        <v>0</v>
      </c>
      <c r="Y263">
        <f t="shared" si="63"/>
        <v>-1</v>
      </c>
      <c r="AA263" t="str">
        <f t="shared" si="64"/>
        <v>52-&gt;-1,</v>
      </c>
    </row>
    <row r="264" spans="1:27" ht="15" hidden="1" customHeight="1" x14ac:dyDescent="0.25">
      <c r="A264">
        <v>2017</v>
      </c>
      <c r="B264">
        <v>3</v>
      </c>
      <c r="C264">
        <v>28</v>
      </c>
      <c r="D264" t="s">
        <v>261</v>
      </c>
      <c r="E264" t="s">
        <v>94</v>
      </c>
      <c r="F264">
        <v>2</v>
      </c>
      <c r="G264">
        <v>1</v>
      </c>
      <c r="H264" t="s">
        <v>23</v>
      </c>
      <c r="I264" t="s">
        <v>122</v>
      </c>
      <c r="J264">
        <v>23</v>
      </c>
      <c r="K264">
        <v>1223</v>
      </c>
      <c r="L264">
        <v>1230</v>
      </c>
      <c r="M264">
        <f t="shared" si="52"/>
        <v>1200</v>
      </c>
      <c r="N264">
        <f t="shared" si="53"/>
        <v>1253</v>
      </c>
      <c r="O264">
        <f t="shared" si="54"/>
        <v>0.57568695237642964</v>
      </c>
      <c r="P264">
        <f t="shared" si="55"/>
        <v>1</v>
      </c>
      <c r="Q264">
        <f t="shared" si="56"/>
        <v>54.205262196896825</v>
      </c>
      <c r="R264">
        <f t="shared" si="57"/>
        <v>50</v>
      </c>
      <c r="S264">
        <f>INDEX(Weights!$B$1:$B$36,MATCH(Matches!H2170,Weights!$A$1:$A$36,0))</f>
        <v>20</v>
      </c>
      <c r="T264">
        <f t="shared" si="58"/>
        <v>1200</v>
      </c>
      <c r="U264">
        <f t="shared" si="59"/>
        <v>1253</v>
      </c>
      <c r="V264">
        <f t="shared" si="60"/>
        <v>53</v>
      </c>
      <c r="W264">
        <f t="shared" si="61"/>
        <v>-1</v>
      </c>
      <c r="X264">
        <f t="shared" si="62"/>
        <v>0</v>
      </c>
      <c r="Y264">
        <f t="shared" si="63"/>
        <v>-1</v>
      </c>
      <c r="AA264" t="str">
        <f t="shared" si="64"/>
        <v>53-&gt;-1,</v>
      </c>
    </row>
    <row r="265" spans="1:27" ht="15" hidden="1" customHeight="1" x14ac:dyDescent="0.25">
      <c r="A265">
        <v>2017</v>
      </c>
      <c r="B265">
        <v>7</v>
      </c>
      <c r="C265">
        <v>2</v>
      </c>
      <c r="D265" t="s">
        <v>34</v>
      </c>
      <c r="E265" t="s">
        <v>123</v>
      </c>
      <c r="F265">
        <v>2</v>
      </c>
      <c r="G265">
        <v>1</v>
      </c>
      <c r="H265" t="s">
        <v>221</v>
      </c>
      <c r="I265" t="s">
        <v>21</v>
      </c>
      <c r="J265">
        <v>23</v>
      </c>
      <c r="K265">
        <v>1978</v>
      </c>
      <c r="L265">
        <v>1898</v>
      </c>
      <c r="M265">
        <f t="shared" si="52"/>
        <v>1955</v>
      </c>
      <c r="N265">
        <f t="shared" si="53"/>
        <v>1921</v>
      </c>
      <c r="O265">
        <f t="shared" si="54"/>
        <v>0.54877433585974189</v>
      </c>
      <c r="P265">
        <f t="shared" si="55"/>
        <v>1</v>
      </c>
      <c r="Q265">
        <f t="shared" si="56"/>
        <v>50.972278014866468</v>
      </c>
      <c r="R265">
        <f t="shared" si="57"/>
        <v>50</v>
      </c>
      <c r="S265">
        <f>INDEX(Weights!$B$1:$B$36,MATCH(Matches!H2370,Weights!$A$1:$A$36,0))</f>
        <v>20</v>
      </c>
      <c r="T265">
        <f t="shared" si="58"/>
        <v>1955</v>
      </c>
      <c r="U265">
        <f t="shared" si="59"/>
        <v>1921</v>
      </c>
      <c r="V265">
        <f t="shared" si="60"/>
        <v>34</v>
      </c>
      <c r="W265">
        <f t="shared" si="61"/>
        <v>1</v>
      </c>
      <c r="X265">
        <f t="shared" si="62"/>
        <v>0</v>
      </c>
      <c r="Y265">
        <f t="shared" si="63"/>
        <v>1</v>
      </c>
      <c r="AA265" t="str">
        <f t="shared" si="64"/>
        <v>34-&gt;1,</v>
      </c>
    </row>
    <row r="266" spans="1:27" ht="15" hidden="1" customHeight="1" x14ac:dyDescent="0.25">
      <c r="A266">
        <v>2017</v>
      </c>
      <c r="B266">
        <v>7</v>
      </c>
      <c r="C266">
        <v>3</v>
      </c>
      <c r="D266" t="s">
        <v>45</v>
      </c>
      <c r="E266" t="s">
        <v>164</v>
      </c>
      <c r="F266">
        <v>3</v>
      </c>
      <c r="G266">
        <v>1</v>
      </c>
      <c r="H266" t="s">
        <v>33</v>
      </c>
      <c r="I266" t="s">
        <v>125</v>
      </c>
      <c r="J266">
        <v>23</v>
      </c>
      <c r="K266">
        <v>1338</v>
      </c>
      <c r="L266">
        <v>1509</v>
      </c>
      <c r="M266">
        <f t="shared" si="52"/>
        <v>1315</v>
      </c>
      <c r="N266">
        <f t="shared" si="53"/>
        <v>1532</v>
      </c>
      <c r="O266">
        <f t="shared" si="54"/>
        <v>0.77715310531472603</v>
      </c>
      <c r="P266">
        <f t="shared" si="55"/>
        <v>1</v>
      </c>
      <c r="Q266">
        <f t="shared" si="56"/>
        <v>103.20987435110027</v>
      </c>
      <c r="R266">
        <f t="shared" si="57"/>
        <v>100</v>
      </c>
      <c r="S266">
        <f>INDEX(Weights!$B$1:$B$36,MATCH(Matches!H2375,Weights!$A$1:$A$36,0))</f>
        <v>40</v>
      </c>
      <c r="T266">
        <f t="shared" si="58"/>
        <v>1315</v>
      </c>
      <c r="U266">
        <f t="shared" si="59"/>
        <v>1532</v>
      </c>
      <c r="V266">
        <f t="shared" si="60"/>
        <v>217</v>
      </c>
      <c r="W266">
        <f t="shared" si="61"/>
        <v>-2</v>
      </c>
      <c r="X266">
        <f t="shared" si="62"/>
        <v>0</v>
      </c>
      <c r="Y266">
        <f t="shared" si="63"/>
        <v>-2</v>
      </c>
      <c r="AA266" t="str">
        <f t="shared" si="64"/>
        <v>217-&gt;-2,</v>
      </c>
    </row>
    <row r="267" spans="1:27" ht="15" hidden="1" customHeight="1" x14ac:dyDescent="0.25">
      <c r="A267">
        <v>2017</v>
      </c>
      <c r="B267">
        <v>7</v>
      </c>
      <c r="C267">
        <v>13</v>
      </c>
      <c r="D267" t="s">
        <v>136</v>
      </c>
      <c r="E267" t="s">
        <v>35</v>
      </c>
      <c r="F267">
        <v>2</v>
      </c>
      <c r="G267">
        <v>0</v>
      </c>
      <c r="H267" t="s">
        <v>219</v>
      </c>
      <c r="I267" t="s">
        <v>125</v>
      </c>
      <c r="J267">
        <v>23</v>
      </c>
      <c r="K267">
        <v>1445</v>
      </c>
      <c r="L267">
        <v>1252</v>
      </c>
      <c r="M267">
        <f t="shared" si="52"/>
        <v>1422</v>
      </c>
      <c r="N267">
        <f t="shared" si="53"/>
        <v>1275</v>
      </c>
      <c r="O267">
        <f t="shared" si="54"/>
        <v>0.69976940326205817</v>
      </c>
      <c r="P267">
        <f t="shared" si="55"/>
        <v>1</v>
      </c>
      <c r="Q267">
        <f t="shared" si="56"/>
        <v>76.607781651500673</v>
      </c>
      <c r="R267">
        <f t="shared" si="57"/>
        <v>50</v>
      </c>
      <c r="S267">
        <f>INDEX(Weights!$B$1:$B$36,MATCH(Matches!H2397,Weights!$A$1:$A$36,0))</f>
        <v>40</v>
      </c>
      <c r="T267">
        <f t="shared" si="58"/>
        <v>1422</v>
      </c>
      <c r="U267">
        <f t="shared" si="59"/>
        <v>1275</v>
      </c>
      <c r="V267">
        <f t="shared" si="60"/>
        <v>147</v>
      </c>
      <c r="W267">
        <f t="shared" si="61"/>
        <v>2</v>
      </c>
      <c r="X267">
        <f t="shared" si="62"/>
        <v>0</v>
      </c>
      <c r="Y267">
        <f t="shared" si="63"/>
        <v>2</v>
      </c>
      <c r="AA267" t="str">
        <f t="shared" si="64"/>
        <v>147-&gt;2,</v>
      </c>
    </row>
    <row r="268" spans="1:27" ht="15" hidden="1" customHeight="1" x14ac:dyDescent="0.25">
      <c r="A268">
        <v>2017</v>
      </c>
      <c r="B268">
        <v>11</v>
      </c>
      <c r="C268">
        <v>10</v>
      </c>
      <c r="D268" t="s">
        <v>68</v>
      </c>
      <c r="E268" t="s">
        <v>16</v>
      </c>
      <c r="F268">
        <v>1</v>
      </c>
      <c r="G268">
        <v>0</v>
      </c>
      <c r="H268" t="s">
        <v>76</v>
      </c>
      <c r="J268">
        <v>23</v>
      </c>
      <c r="K268">
        <v>1815</v>
      </c>
      <c r="L268">
        <v>1916</v>
      </c>
      <c r="M268">
        <f t="shared" si="52"/>
        <v>1792</v>
      </c>
      <c r="N268">
        <f t="shared" si="53"/>
        <v>1939</v>
      </c>
      <c r="O268">
        <f t="shared" si="54"/>
        <v>0.56722884434295218</v>
      </c>
      <c r="P268">
        <f t="shared" si="55"/>
        <v>1</v>
      </c>
      <c r="Q268">
        <f t="shared" si="56"/>
        <v>53.145870974419772</v>
      </c>
      <c r="R268">
        <f t="shared" si="57"/>
        <v>50</v>
      </c>
      <c r="S268">
        <f>INDEX(Weights!$B$1:$B$36,MATCH(Matches!H2703,Weights!$A$1:$A$36,0))</f>
        <v>40</v>
      </c>
      <c r="T268">
        <f t="shared" si="58"/>
        <v>1892</v>
      </c>
      <c r="U268">
        <f t="shared" si="59"/>
        <v>1939</v>
      </c>
      <c r="V268">
        <f t="shared" si="60"/>
        <v>47</v>
      </c>
      <c r="W268">
        <f t="shared" si="61"/>
        <v>-1</v>
      </c>
      <c r="X268">
        <f t="shared" si="62"/>
        <v>0</v>
      </c>
      <c r="Y268">
        <f t="shared" si="63"/>
        <v>-1</v>
      </c>
      <c r="AA268" t="str">
        <f t="shared" si="64"/>
        <v>47-&gt;-1,</v>
      </c>
    </row>
    <row r="269" spans="1:27" ht="15" hidden="1" customHeight="1" x14ac:dyDescent="0.25">
      <c r="A269">
        <v>2017</v>
      </c>
      <c r="B269">
        <v>12</v>
      </c>
      <c r="C269">
        <v>2</v>
      </c>
      <c r="D269" t="s">
        <v>82</v>
      </c>
      <c r="E269" t="s">
        <v>203</v>
      </c>
      <c r="F269">
        <v>2</v>
      </c>
      <c r="G269">
        <v>1</v>
      </c>
      <c r="H269" t="s">
        <v>240</v>
      </c>
      <c r="J269">
        <v>23</v>
      </c>
      <c r="K269">
        <v>1211</v>
      </c>
      <c r="L269">
        <v>1311</v>
      </c>
      <c r="M269">
        <f t="shared" si="52"/>
        <v>1188</v>
      </c>
      <c r="N269">
        <f t="shared" si="53"/>
        <v>1334</v>
      </c>
      <c r="O269">
        <f t="shared" si="54"/>
        <v>0.56581520306923316</v>
      </c>
      <c r="P269">
        <f t="shared" si="55"/>
        <v>1</v>
      </c>
      <c r="Q269">
        <f t="shared" si="56"/>
        <v>52.972835904402885</v>
      </c>
      <c r="R269">
        <f t="shared" si="57"/>
        <v>50</v>
      </c>
      <c r="S269">
        <f>INDEX(Weights!$B$1:$B$36,MATCH(Matches!H2781,Weights!$A$1:$A$36,0))</f>
        <v>40</v>
      </c>
      <c r="T269">
        <f t="shared" si="58"/>
        <v>1288</v>
      </c>
      <c r="U269">
        <f t="shared" si="59"/>
        <v>1334</v>
      </c>
      <c r="V269">
        <f t="shared" si="60"/>
        <v>46</v>
      </c>
      <c r="W269">
        <f t="shared" si="61"/>
        <v>-1</v>
      </c>
      <c r="X269">
        <f t="shared" si="62"/>
        <v>0</v>
      </c>
      <c r="Y269">
        <f t="shared" si="63"/>
        <v>-1</v>
      </c>
      <c r="AA269" t="str">
        <f t="shared" si="64"/>
        <v>46-&gt;-1,</v>
      </c>
    </row>
    <row r="270" spans="1:27" ht="15" hidden="1" customHeight="1" x14ac:dyDescent="0.25">
      <c r="A270">
        <v>2015</v>
      </c>
      <c r="B270">
        <v>1</v>
      </c>
      <c r="C270">
        <v>28</v>
      </c>
      <c r="D270" t="s">
        <v>86</v>
      </c>
      <c r="E270" t="s">
        <v>190</v>
      </c>
      <c r="F270">
        <v>1</v>
      </c>
      <c r="G270">
        <v>0</v>
      </c>
      <c r="H270" t="s">
        <v>44</v>
      </c>
      <c r="I270" t="s">
        <v>159</v>
      </c>
      <c r="J270">
        <v>22</v>
      </c>
      <c r="K270">
        <v>1685</v>
      </c>
      <c r="L270">
        <v>1605</v>
      </c>
      <c r="M270">
        <f t="shared" si="52"/>
        <v>1663</v>
      </c>
      <c r="N270">
        <f t="shared" si="53"/>
        <v>1627</v>
      </c>
      <c r="O270">
        <f t="shared" si="54"/>
        <v>0.55162354731096053</v>
      </c>
      <c r="P270">
        <f t="shared" si="55"/>
        <v>1</v>
      </c>
      <c r="Q270">
        <f t="shared" si="56"/>
        <v>49.065912957872392</v>
      </c>
      <c r="R270">
        <f t="shared" si="57"/>
        <v>50</v>
      </c>
      <c r="S270">
        <f>INDEX(Weights!$B$1:$B$36,MATCH(Matches!H93,Weights!$A$1:$A$36,0))</f>
        <v>50</v>
      </c>
      <c r="T270">
        <f t="shared" si="58"/>
        <v>1663</v>
      </c>
      <c r="U270">
        <f t="shared" si="59"/>
        <v>1627</v>
      </c>
      <c r="V270">
        <f t="shared" si="60"/>
        <v>36</v>
      </c>
      <c r="W270">
        <f t="shared" si="61"/>
        <v>1</v>
      </c>
      <c r="X270">
        <f t="shared" si="62"/>
        <v>0</v>
      </c>
      <c r="Y270">
        <f t="shared" si="63"/>
        <v>1</v>
      </c>
      <c r="AA270" t="str">
        <f t="shared" si="64"/>
        <v>36-&gt;1,</v>
      </c>
    </row>
    <row r="271" spans="1:27" ht="15" hidden="1" customHeight="1" x14ac:dyDescent="0.25">
      <c r="A271">
        <v>2015</v>
      </c>
      <c r="B271">
        <v>2</v>
      </c>
      <c r="C271">
        <v>1</v>
      </c>
      <c r="D271" t="s">
        <v>35</v>
      </c>
      <c r="E271" t="s">
        <v>161</v>
      </c>
      <c r="F271">
        <v>4</v>
      </c>
      <c r="G271">
        <v>1</v>
      </c>
      <c r="H271" t="s">
        <v>81</v>
      </c>
      <c r="I271" t="s">
        <v>186</v>
      </c>
      <c r="J271">
        <v>22</v>
      </c>
      <c r="K271">
        <v>1088</v>
      </c>
      <c r="L271">
        <v>993</v>
      </c>
      <c r="M271">
        <f t="shared" si="52"/>
        <v>1066</v>
      </c>
      <c r="N271">
        <f t="shared" si="53"/>
        <v>1015</v>
      </c>
      <c r="O271">
        <f t="shared" si="54"/>
        <v>0.57287225139450448</v>
      </c>
      <c r="P271">
        <f t="shared" si="55"/>
        <v>1</v>
      </c>
      <c r="Q271">
        <f t="shared" si="56"/>
        <v>51.506838578918178</v>
      </c>
      <c r="R271">
        <f t="shared" si="57"/>
        <v>30</v>
      </c>
      <c r="S271">
        <f>INDEX(Weights!$B$1:$B$36,MATCH(Matches!H101,Weights!$A$1:$A$36,0))</f>
        <v>50</v>
      </c>
      <c r="T271">
        <f t="shared" si="58"/>
        <v>1066</v>
      </c>
      <c r="U271">
        <f t="shared" si="59"/>
        <v>1015</v>
      </c>
      <c r="V271">
        <f t="shared" si="60"/>
        <v>51</v>
      </c>
      <c r="W271">
        <f t="shared" si="61"/>
        <v>3</v>
      </c>
      <c r="X271">
        <f t="shared" si="62"/>
        <v>0</v>
      </c>
      <c r="Y271">
        <f t="shared" si="63"/>
        <v>3</v>
      </c>
      <c r="AA271" t="str">
        <f t="shared" si="64"/>
        <v>51-&gt;3,</v>
      </c>
    </row>
    <row r="272" spans="1:27" ht="15" hidden="1" customHeight="1" x14ac:dyDescent="0.25">
      <c r="A272">
        <v>2015</v>
      </c>
      <c r="B272">
        <v>3</v>
      </c>
      <c r="C272">
        <v>29</v>
      </c>
      <c r="D272" t="s">
        <v>12</v>
      </c>
      <c r="E272" t="s">
        <v>13</v>
      </c>
      <c r="F272">
        <v>2</v>
      </c>
      <c r="G272">
        <v>1</v>
      </c>
      <c r="H272" t="s">
        <v>2</v>
      </c>
      <c r="J272">
        <v>22</v>
      </c>
      <c r="K272">
        <v>1521</v>
      </c>
      <c r="L272">
        <v>1609</v>
      </c>
      <c r="M272">
        <f t="shared" si="52"/>
        <v>1499</v>
      </c>
      <c r="N272">
        <f t="shared" si="53"/>
        <v>1631</v>
      </c>
      <c r="O272">
        <f t="shared" si="54"/>
        <v>0.54592192278048368</v>
      </c>
      <c r="P272">
        <f t="shared" si="55"/>
        <v>1</v>
      </c>
      <c r="Q272">
        <f t="shared" si="56"/>
        <v>48.449817561583082</v>
      </c>
      <c r="R272">
        <f t="shared" si="57"/>
        <v>50</v>
      </c>
      <c r="S272">
        <f>INDEX(Weights!$B$1:$B$36,MATCH(Matches!H214,Weights!$A$1:$A$36,0))</f>
        <v>40</v>
      </c>
      <c r="T272">
        <f t="shared" si="58"/>
        <v>1599</v>
      </c>
      <c r="U272">
        <f t="shared" si="59"/>
        <v>1631</v>
      </c>
      <c r="V272">
        <f t="shared" si="60"/>
        <v>32</v>
      </c>
      <c r="W272">
        <f t="shared" si="61"/>
        <v>-1</v>
      </c>
      <c r="X272">
        <f t="shared" si="62"/>
        <v>0</v>
      </c>
      <c r="Y272">
        <f t="shared" si="63"/>
        <v>-1</v>
      </c>
      <c r="AA272" t="str">
        <f t="shared" si="64"/>
        <v>32-&gt;-1,</v>
      </c>
    </row>
    <row r="273" spans="1:27" ht="15" hidden="1" customHeight="1" x14ac:dyDescent="0.25">
      <c r="A273">
        <v>2015</v>
      </c>
      <c r="B273">
        <v>5</v>
      </c>
      <c r="C273">
        <v>14</v>
      </c>
      <c r="D273" t="s">
        <v>179</v>
      </c>
      <c r="E273" t="s">
        <v>168</v>
      </c>
      <c r="F273">
        <v>2</v>
      </c>
      <c r="G273">
        <v>1</v>
      </c>
      <c r="H273" t="s">
        <v>205</v>
      </c>
      <c r="I273" t="s">
        <v>197</v>
      </c>
      <c r="J273">
        <v>22</v>
      </c>
      <c r="K273">
        <v>968</v>
      </c>
      <c r="L273">
        <v>1113</v>
      </c>
      <c r="M273">
        <f t="shared" si="52"/>
        <v>946</v>
      </c>
      <c r="N273">
        <f t="shared" si="53"/>
        <v>1135</v>
      </c>
      <c r="O273">
        <f t="shared" si="54"/>
        <v>0.74799954119605438</v>
      </c>
      <c r="P273">
        <f t="shared" si="55"/>
        <v>1</v>
      </c>
      <c r="Q273">
        <f t="shared" si="56"/>
        <v>87.301428356191323</v>
      </c>
      <c r="R273">
        <f t="shared" si="57"/>
        <v>90</v>
      </c>
      <c r="S273">
        <f>INDEX(Weights!$B$1:$B$36,MATCH(Matches!H267,Weights!$A$1:$A$36,0))</f>
        <v>50</v>
      </c>
      <c r="T273">
        <f t="shared" si="58"/>
        <v>946</v>
      </c>
      <c r="U273">
        <f t="shared" si="59"/>
        <v>1135</v>
      </c>
      <c r="V273">
        <f t="shared" si="60"/>
        <v>189</v>
      </c>
      <c r="W273">
        <f t="shared" si="61"/>
        <v>-1</v>
      </c>
      <c r="X273">
        <f t="shared" si="62"/>
        <v>0</v>
      </c>
      <c r="Y273">
        <f t="shared" si="63"/>
        <v>-1</v>
      </c>
      <c r="AA273" t="str">
        <f t="shared" si="64"/>
        <v>189-&gt;-1,</v>
      </c>
    </row>
    <row r="274" spans="1:27" ht="15" hidden="1" customHeight="1" x14ac:dyDescent="0.25">
      <c r="A274">
        <v>2015</v>
      </c>
      <c r="B274">
        <v>5</v>
      </c>
      <c r="C274">
        <v>30</v>
      </c>
      <c r="D274" t="s">
        <v>89</v>
      </c>
      <c r="E274" t="s">
        <v>28</v>
      </c>
      <c r="F274">
        <v>2</v>
      </c>
      <c r="G274">
        <v>1</v>
      </c>
      <c r="H274" t="s">
        <v>29</v>
      </c>
      <c r="I274" t="s">
        <v>30</v>
      </c>
      <c r="J274">
        <v>22</v>
      </c>
      <c r="K274">
        <v>1292</v>
      </c>
      <c r="L274">
        <v>1277</v>
      </c>
      <c r="M274">
        <f t="shared" si="52"/>
        <v>1270</v>
      </c>
      <c r="N274">
        <f t="shared" si="53"/>
        <v>1299</v>
      </c>
      <c r="O274">
        <f t="shared" si="54"/>
        <v>0.54163770271476341</v>
      </c>
      <c r="P274">
        <f t="shared" si="55"/>
        <v>1</v>
      </c>
      <c r="Q274">
        <f t="shared" si="56"/>
        <v>47.996966875985244</v>
      </c>
      <c r="R274">
        <f t="shared" si="57"/>
        <v>50</v>
      </c>
      <c r="S274">
        <f>INDEX(Weights!$B$1:$B$36,MATCH(Matches!H304,Weights!$A$1:$A$36,0))</f>
        <v>50</v>
      </c>
      <c r="T274">
        <f t="shared" si="58"/>
        <v>1270</v>
      </c>
      <c r="U274">
        <f t="shared" si="59"/>
        <v>1299</v>
      </c>
      <c r="V274">
        <f t="shared" si="60"/>
        <v>29</v>
      </c>
      <c r="W274">
        <f t="shared" si="61"/>
        <v>-1</v>
      </c>
      <c r="X274">
        <f t="shared" si="62"/>
        <v>0</v>
      </c>
      <c r="Y274">
        <f t="shared" si="63"/>
        <v>-1</v>
      </c>
      <c r="AA274" t="str">
        <f t="shared" si="64"/>
        <v>29-&gt;-1,</v>
      </c>
    </row>
    <row r="275" spans="1:27" ht="15" hidden="1" customHeight="1" x14ac:dyDescent="0.25">
      <c r="A275">
        <v>2015</v>
      </c>
      <c r="B275">
        <v>10</v>
      </c>
      <c r="C275">
        <v>8</v>
      </c>
      <c r="D275" t="s">
        <v>158</v>
      </c>
      <c r="E275" t="s">
        <v>154</v>
      </c>
      <c r="F275">
        <v>2</v>
      </c>
      <c r="G275">
        <v>1</v>
      </c>
      <c r="H275" t="s">
        <v>108</v>
      </c>
      <c r="J275">
        <v>22</v>
      </c>
      <c r="K275">
        <v>1530</v>
      </c>
      <c r="L275">
        <v>1621</v>
      </c>
      <c r="M275">
        <f t="shared" si="52"/>
        <v>1508</v>
      </c>
      <c r="N275">
        <f t="shared" si="53"/>
        <v>1643</v>
      </c>
      <c r="O275">
        <f t="shared" si="54"/>
        <v>0.55019935325353697</v>
      </c>
      <c r="P275">
        <f t="shared" si="55"/>
        <v>1</v>
      </c>
      <c r="Q275">
        <f t="shared" si="56"/>
        <v>48.910556619098493</v>
      </c>
      <c r="R275">
        <f t="shared" si="57"/>
        <v>50</v>
      </c>
      <c r="S275">
        <f>INDEX(Weights!$B$1:$B$36,MATCH(Matches!H742,Weights!$A$1:$A$36,0))</f>
        <v>40</v>
      </c>
      <c r="T275">
        <f t="shared" si="58"/>
        <v>1608</v>
      </c>
      <c r="U275">
        <f t="shared" si="59"/>
        <v>1643</v>
      </c>
      <c r="V275">
        <f t="shared" si="60"/>
        <v>35</v>
      </c>
      <c r="W275">
        <f t="shared" si="61"/>
        <v>-1</v>
      </c>
      <c r="X275">
        <f t="shared" si="62"/>
        <v>0</v>
      </c>
      <c r="Y275">
        <f t="shared" si="63"/>
        <v>-1</v>
      </c>
      <c r="AA275" t="str">
        <f t="shared" si="64"/>
        <v>35-&gt;-1,</v>
      </c>
    </row>
    <row r="276" spans="1:27" ht="15" hidden="1" customHeight="1" x14ac:dyDescent="0.25">
      <c r="A276">
        <v>2015</v>
      </c>
      <c r="B276">
        <v>12</v>
      </c>
      <c r="C276">
        <v>24</v>
      </c>
      <c r="D276" t="s">
        <v>95</v>
      </c>
      <c r="E276" t="s">
        <v>112</v>
      </c>
      <c r="F276">
        <v>4</v>
      </c>
      <c r="G276">
        <v>0</v>
      </c>
      <c r="H276" t="s">
        <v>235</v>
      </c>
      <c r="I276" t="s">
        <v>43</v>
      </c>
      <c r="J276">
        <v>22</v>
      </c>
      <c r="K276">
        <v>1102</v>
      </c>
      <c r="L276">
        <v>901</v>
      </c>
      <c r="M276">
        <f t="shared" si="52"/>
        <v>1080</v>
      </c>
      <c r="N276">
        <f t="shared" si="53"/>
        <v>923</v>
      </c>
      <c r="O276">
        <f t="shared" si="54"/>
        <v>0.71172252434275529</v>
      </c>
      <c r="P276">
        <f t="shared" si="55"/>
        <v>1</v>
      </c>
      <c r="Q276">
        <f t="shared" si="56"/>
        <v>76.315362307936581</v>
      </c>
      <c r="R276">
        <f t="shared" si="57"/>
        <v>40</v>
      </c>
      <c r="S276">
        <f>INDEX(Weights!$B$1:$B$36,MATCH(Matches!H1026,Weights!$A$1:$A$36,0))</f>
        <v>40</v>
      </c>
      <c r="T276">
        <f t="shared" si="58"/>
        <v>1080</v>
      </c>
      <c r="U276">
        <f t="shared" si="59"/>
        <v>923</v>
      </c>
      <c r="V276">
        <f t="shared" si="60"/>
        <v>157</v>
      </c>
      <c r="W276">
        <f t="shared" si="61"/>
        <v>4</v>
      </c>
      <c r="X276">
        <f t="shared" si="62"/>
        <v>1</v>
      </c>
      <c r="Y276">
        <f t="shared" si="63"/>
        <v>4</v>
      </c>
      <c r="AA276" t="str">
        <f t="shared" si="64"/>
        <v>157-&gt;4,</v>
      </c>
    </row>
    <row r="277" spans="1:27" ht="15" hidden="1" customHeight="1" x14ac:dyDescent="0.25">
      <c r="A277">
        <v>2016</v>
      </c>
      <c r="B277">
        <v>3</v>
      </c>
      <c r="C277">
        <v>29</v>
      </c>
      <c r="D277" t="s">
        <v>77</v>
      </c>
      <c r="E277" t="s">
        <v>122</v>
      </c>
      <c r="F277">
        <v>2</v>
      </c>
      <c r="G277">
        <v>0</v>
      </c>
      <c r="H277" t="s">
        <v>108</v>
      </c>
      <c r="J277">
        <v>22</v>
      </c>
      <c r="K277">
        <v>1571</v>
      </c>
      <c r="L277">
        <v>1535</v>
      </c>
      <c r="M277">
        <f t="shared" si="52"/>
        <v>1549</v>
      </c>
      <c r="N277">
        <f t="shared" si="53"/>
        <v>1557</v>
      </c>
      <c r="O277">
        <f t="shared" si="54"/>
        <v>0.62938854721750226</v>
      </c>
      <c r="P277">
        <f t="shared" si="55"/>
        <v>1</v>
      </c>
      <c r="Q277">
        <f t="shared" si="56"/>
        <v>59.361360354158379</v>
      </c>
      <c r="R277">
        <f t="shared" si="57"/>
        <v>40</v>
      </c>
      <c r="S277">
        <f>INDEX(Weights!$B$1:$B$36,MATCH(Matches!H1187,Weights!$A$1:$A$36,0))</f>
        <v>20</v>
      </c>
      <c r="T277">
        <f t="shared" si="58"/>
        <v>1649</v>
      </c>
      <c r="U277">
        <f t="shared" si="59"/>
        <v>1557</v>
      </c>
      <c r="V277">
        <f t="shared" si="60"/>
        <v>92</v>
      </c>
      <c r="W277">
        <f t="shared" si="61"/>
        <v>2</v>
      </c>
      <c r="X277">
        <f t="shared" si="62"/>
        <v>0</v>
      </c>
      <c r="Y277">
        <f t="shared" si="63"/>
        <v>2</v>
      </c>
      <c r="AA277" t="str">
        <f t="shared" si="64"/>
        <v>92-&gt;2,</v>
      </c>
    </row>
    <row r="278" spans="1:27" ht="15" hidden="1" customHeight="1" x14ac:dyDescent="0.25">
      <c r="A278">
        <v>2016</v>
      </c>
      <c r="B278">
        <v>6</v>
      </c>
      <c r="C278">
        <v>6</v>
      </c>
      <c r="D278" t="s">
        <v>36</v>
      </c>
      <c r="E278" t="s">
        <v>41</v>
      </c>
      <c r="F278">
        <v>3</v>
      </c>
      <c r="G278">
        <v>0</v>
      </c>
      <c r="H278" t="s">
        <v>81</v>
      </c>
      <c r="I278" t="s">
        <v>156</v>
      </c>
      <c r="J278">
        <v>22</v>
      </c>
      <c r="K278">
        <v>1253</v>
      </c>
      <c r="L278">
        <v>1156</v>
      </c>
      <c r="M278">
        <f t="shared" si="52"/>
        <v>1231</v>
      </c>
      <c r="N278">
        <f t="shared" si="53"/>
        <v>1178</v>
      </c>
      <c r="O278">
        <f t="shared" si="54"/>
        <v>0.57568695237642964</v>
      </c>
      <c r="P278">
        <f t="shared" si="55"/>
        <v>1</v>
      </c>
      <c r="Q278">
        <f t="shared" si="56"/>
        <v>51.848511666596963</v>
      </c>
      <c r="R278">
        <f t="shared" si="57"/>
        <v>30</v>
      </c>
      <c r="S278">
        <f>INDEX(Weights!$B$1:$B$36,MATCH(Matches!H1405,Weights!$A$1:$A$36,0))</f>
        <v>40</v>
      </c>
      <c r="T278">
        <f t="shared" si="58"/>
        <v>1231</v>
      </c>
      <c r="U278">
        <f t="shared" si="59"/>
        <v>1178</v>
      </c>
      <c r="V278">
        <f t="shared" si="60"/>
        <v>53</v>
      </c>
      <c r="W278">
        <f t="shared" si="61"/>
        <v>3</v>
      </c>
      <c r="X278">
        <f t="shared" si="62"/>
        <v>0</v>
      </c>
      <c r="Y278">
        <f t="shared" si="63"/>
        <v>3</v>
      </c>
      <c r="AA278" t="str">
        <f t="shared" si="64"/>
        <v>53-&gt;3,</v>
      </c>
    </row>
    <row r="279" spans="1:27" ht="15" hidden="1" customHeight="1" x14ac:dyDescent="0.25">
      <c r="A279">
        <v>2016</v>
      </c>
      <c r="B279">
        <v>6</v>
      </c>
      <c r="C279">
        <v>21</v>
      </c>
      <c r="D279" t="s">
        <v>65</v>
      </c>
      <c r="E279" t="s">
        <v>70</v>
      </c>
      <c r="F279">
        <v>1</v>
      </c>
      <c r="G279">
        <v>0</v>
      </c>
      <c r="H279" t="s">
        <v>138</v>
      </c>
      <c r="I279" t="s">
        <v>26</v>
      </c>
      <c r="J279">
        <v>22</v>
      </c>
      <c r="K279">
        <v>1819</v>
      </c>
      <c r="L279">
        <v>1738</v>
      </c>
      <c r="M279">
        <f t="shared" si="52"/>
        <v>1797</v>
      </c>
      <c r="N279">
        <f t="shared" si="53"/>
        <v>1760</v>
      </c>
      <c r="O279">
        <f t="shared" si="54"/>
        <v>0.55304689516946248</v>
      </c>
      <c r="P279">
        <f t="shared" si="55"/>
        <v>1</v>
      </c>
      <c r="Q279">
        <f t="shared" si="56"/>
        <v>49.222166178577751</v>
      </c>
      <c r="R279">
        <f t="shared" si="57"/>
        <v>50</v>
      </c>
      <c r="S279">
        <f>INDEX(Weights!$B$1:$B$36,MATCH(Matches!H1497,Weights!$A$1:$A$36,0))</f>
        <v>20</v>
      </c>
      <c r="T279">
        <f t="shared" si="58"/>
        <v>1797</v>
      </c>
      <c r="U279">
        <f t="shared" si="59"/>
        <v>1760</v>
      </c>
      <c r="V279">
        <f t="shared" si="60"/>
        <v>37</v>
      </c>
      <c r="W279">
        <f t="shared" si="61"/>
        <v>1</v>
      </c>
      <c r="X279">
        <f t="shared" si="62"/>
        <v>0</v>
      </c>
      <c r="Y279">
        <f t="shared" si="63"/>
        <v>1</v>
      </c>
      <c r="AA279" t="str">
        <f t="shared" si="64"/>
        <v>37-&gt;1,</v>
      </c>
    </row>
    <row r="280" spans="1:27" ht="15" hidden="1" customHeight="1" x14ac:dyDescent="0.25">
      <c r="A280">
        <v>2016</v>
      </c>
      <c r="B280">
        <v>7</v>
      </c>
      <c r="C280">
        <v>2</v>
      </c>
      <c r="D280" t="s">
        <v>119</v>
      </c>
      <c r="E280" t="s">
        <v>115</v>
      </c>
      <c r="F280">
        <v>2</v>
      </c>
      <c r="G280">
        <v>0</v>
      </c>
      <c r="H280" t="s">
        <v>237</v>
      </c>
      <c r="I280" t="s">
        <v>107</v>
      </c>
      <c r="J280">
        <v>22</v>
      </c>
      <c r="K280">
        <v>793</v>
      </c>
      <c r="L280">
        <v>648</v>
      </c>
      <c r="M280">
        <f t="shared" si="52"/>
        <v>771</v>
      </c>
      <c r="N280">
        <f t="shared" si="53"/>
        <v>670</v>
      </c>
      <c r="O280">
        <f t="shared" si="54"/>
        <v>0.64139011195561801</v>
      </c>
      <c r="P280">
        <f t="shared" si="55"/>
        <v>1</v>
      </c>
      <c r="Q280">
        <f t="shared" si="56"/>
        <v>61.348001640370981</v>
      </c>
      <c r="R280">
        <f t="shared" si="57"/>
        <v>40</v>
      </c>
      <c r="S280">
        <f>INDEX(Weights!$B$1:$B$36,MATCH(Matches!H1529,Weights!$A$1:$A$36,0))</f>
        <v>40</v>
      </c>
      <c r="T280">
        <f t="shared" si="58"/>
        <v>771</v>
      </c>
      <c r="U280">
        <f t="shared" si="59"/>
        <v>670</v>
      </c>
      <c r="V280">
        <f t="shared" si="60"/>
        <v>101</v>
      </c>
      <c r="W280">
        <f t="shared" si="61"/>
        <v>2</v>
      </c>
      <c r="X280">
        <f t="shared" si="62"/>
        <v>0</v>
      </c>
      <c r="Y280">
        <f t="shared" si="63"/>
        <v>2</v>
      </c>
      <c r="AA280" t="str">
        <f t="shared" si="64"/>
        <v>101-&gt;2,</v>
      </c>
    </row>
    <row r="281" spans="1:27" ht="15" hidden="1" customHeight="1" x14ac:dyDescent="0.25">
      <c r="A281">
        <v>2016</v>
      </c>
      <c r="B281">
        <v>10</v>
      </c>
      <c r="C281">
        <v>8</v>
      </c>
      <c r="D281" t="s">
        <v>49</v>
      </c>
      <c r="E281" t="s">
        <v>90</v>
      </c>
      <c r="F281">
        <v>1</v>
      </c>
      <c r="G281">
        <v>0</v>
      </c>
      <c r="H281" t="s">
        <v>76</v>
      </c>
      <c r="J281">
        <v>22</v>
      </c>
      <c r="K281">
        <v>1631</v>
      </c>
      <c r="L281">
        <v>1720</v>
      </c>
      <c r="M281">
        <f t="shared" si="52"/>
        <v>1609</v>
      </c>
      <c r="N281">
        <f t="shared" si="53"/>
        <v>1742</v>
      </c>
      <c r="O281">
        <f t="shared" si="54"/>
        <v>0.54734851804586471</v>
      </c>
      <c r="P281">
        <f t="shared" si="55"/>
        <v>1</v>
      </c>
      <c r="Q281">
        <f t="shared" si="56"/>
        <v>48.60251402475059</v>
      </c>
      <c r="R281">
        <f t="shared" si="57"/>
        <v>50</v>
      </c>
      <c r="S281">
        <f>INDEX(Weights!$B$1:$B$36,MATCH(Matches!H1735,Weights!$A$1:$A$36,0))</f>
        <v>40</v>
      </c>
      <c r="T281">
        <f t="shared" si="58"/>
        <v>1709</v>
      </c>
      <c r="U281">
        <f t="shared" si="59"/>
        <v>1742</v>
      </c>
      <c r="V281">
        <f t="shared" si="60"/>
        <v>33</v>
      </c>
      <c r="W281">
        <f t="shared" si="61"/>
        <v>-1</v>
      </c>
      <c r="X281">
        <f t="shared" si="62"/>
        <v>0</v>
      </c>
      <c r="Y281">
        <f t="shared" si="63"/>
        <v>-1</v>
      </c>
      <c r="AA281" t="str">
        <f t="shared" si="64"/>
        <v>33-&gt;-1,</v>
      </c>
    </row>
    <row r="282" spans="1:27" ht="15" hidden="1" customHeight="1" x14ac:dyDescent="0.25">
      <c r="A282">
        <v>2016</v>
      </c>
      <c r="B282">
        <v>11</v>
      </c>
      <c r="C282">
        <v>3</v>
      </c>
      <c r="D282" t="s">
        <v>113</v>
      </c>
      <c r="E282" t="s">
        <v>115</v>
      </c>
      <c r="F282">
        <v>2</v>
      </c>
      <c r="G282">
        <v>1</v>
      </c>
      <c r="H282" t="s">
        <v>238</v>
      </c>
      <c r="I282" t="s">
        <v>74</v>
      </c>
      <c r="J282">
        <v>22</v>
      </c>
      <c r="K282">
        <v>650</v>
      </c>
      <c r="L282">
        <v>647</v>
      </c>
      <c r="M282">
        <f t="shared" si="52"/>
        <v>628</v>
      </c>
      <c r="N282">
        <f t="shared" si="53"/>
        <v>669</v>
      </c>
      <c r="O282">
        <f t="shared" si="54"/>
        <v>0.55873136932476097</v>
      </c>
      <c r="P282">
        <f t="shared" si="55"/>
        <v>1</v>
      </c>
      <c r="Q282">
        <f t="shared" si="56"/>
        <v>49.856251885240773</v>
      </c>
      <c r="R282">
        <f t="shared" si="57"/>
        <v>50</v>
      </c>
      <c r="S282">
        <f>INDEX(Weights!$B$1:$B$36,MATCH(Matches!H1811,Weights!$A$1:$A$36,0))</f>
        <v>40</v>
      </c>
      <c r="T282">
        <f t="shared" si="58"/>
        <v>628</v>
      </c>
      <c r="U282">
        <f t="shared" si="59"/>
        <v>669</v>
      </c>
      <c r="V282">
        <f t="shared" si="60"/>
        <v>41</v>
      </c>
      <c r="W282">
        <f t="shared" si="61"/>
        <v>-1</v>
      </c>
      <c r="X282">
        <f t="shared" si="62"/>
        <v>0</v>
      </c>
      <c r="Y282">
        <f t="shared" si="63"/>
        <v>-1</v>
      </c>
      <c r="AA282" t="str">
        <f t="shared" si="64"/>
        <v>41-&gt;-1,</v>
      </c>
    </row>
    <row r="283" spans="1:27" ht="15" hidden="1" customHeight="1" x14ac:dyDescent="0.25">
      <c r="A283">
        <v>2016</v>
      </c>
      <c r="B283">
        <v>11</v>
      </c>
      <c r="C283">
        <v>11</v>
      </c>
      <c r="D283" t="s">
        <v>0</v>
      </c>
      <c r="E283" t="s">
        <v>62</v>
      </c>
      <c r="F283">
        <v>3</v>
      </c>
      <c r="G283">
        <v>2</v>
      </c>
      <c r="H283" t="s">
        <v>76</v>
      </c>
      <c r="J283">
        <v>22</v>
      </c>
      <c r="K283">
        <v>1501</v>
      </c>
      <c r="L283">
        <v>1597</v>
      </c>
      <c r="M283">
        <f t="shared" si="52"/>
        <v>1479</v>
      </c>
      <c r="N283">
        <f t="shared" si="53"/>
        <v>1619</v>
      </c>
      <c r="O283">
        <f t="shared" si="54"/>
        <v>0.55731163376229276</v>
      </c>
      <c r="P283">
        <f t="shared" si="55"/>
        <v>1</v>
      </c>
      <c r="Q283">
        <f t="shared" si="56"/>
        <v>49.696359059471682</v>
      </c>
      <c r="R283">
        <f t="shared" si="57"/>
        <v>50</v>
      </c>
      <c r="S283">
        <f>INDEX(Weights!$B$1:$B$36,MATCH(Matches!H1844,Weights!$A$1:$A$36,0))</f>
        <v>40</v>
      </c>
      <c r="T283">
        <f t="shared" si="58"/>
        <v>1579</v>
      </c>
      <c r="U283">
        <f t="shared" si="59"/>
        <v>1619</v>
      </c>
      <c r="V283">
        <f t="shared" si="60"/>
        <v>40</v>
      </c>
      <c r="W283">
        <f t="shared" si="61"/>
        <v>-1</v>
      </c>
      <c r="X283">
        <f t="shared" si="62"/>
        <v>0</v>
      </c>
      <c r="Y283">
        <f t="shared" si="63"/>
        <v>-1</v>
      </c>
      <c r="AA283" t="str">
        <f t="shared" si="64"/>
        <v>40-&gt;-1,</v>
      </c>
    </row>
    <row r="284" spans="1:27" ht="15" hidden="1" customHeight="1" x14ac:dyDescent="0.25">
      <c r="A284">
        <v>2016</v>
      </c>
      <c r="B284">
        <v>11</v>
      </c>
      <c r="C284">
        <v>12</v>
      </c>
      <c r="D284" t="s">
        <v>39</v>
      </c>
      <c r="E284" t="s">
        <v>147</v>
      </c>
      <c r="F284">
        <v>3</v>
      </c>
      <c r="G284">
        <v>1</v>
      </c>
      <c r="H284" t="s">
        <v>76</v>
      </c>
      <c r="J284">
        <v>22</v>
      </c>
      <c r="K284">
        <v>1667</v>
      </c>
      <c r="L284">
        <v>1633</v>
      </c>
      <c r="M284">
        <f t="shared" si="52"/>
        <v>1645</v>
      </c>
      <c r="N284">
        <f t="shared" si="53"/>
        <v>1655</v>
      </c>
      <c r="O284">
        <f t="shared" si="54"/>
        <v>0.62669908166673205</v>
      </c>
      <c r="P284">
        <f t="shared" si="55"/>
        <v>1</v>
      </c>
      <c r="Q284">
        <f t="shared" si="56"/>
        <v>58.933688398696333</v>
      </c>
      <c r="R284">
        <f t="shared" si="57"/>
        <v>40</v>
      </c>
      <c r="S284">
        <f>INDEX(Weights!$B$1:$B$36,MATCH(Matches!H1875,Weights!$A$1:$A$36,0))</f>
        <v>20</v>
      </c>
      <c r="T284">
        <f t="shared" si="58"/>
        <v>1745</v>
      </c>
      <c r="U284">
        <f t="shared" si="59"/>
        <v>1655</v>
      </c>
      <c r="V284">
        <f t="shared" si="60"/>
        <v>90</v>
      </c>
      <c r="W284">
        <f t="shared" si="61"/>
        <v>2</v>
      </c>
      <c r="X284">
        <f t="shared" si="62"/>
        <v>0</v>
      </c>
      <c r="Y284">
        <f t="shared" si="63"/>
        <v>2</v>
      </c>
      <c r="AA284" t="str">
        <f t="shared" si="64"/>
        <v>90-&gt;2,</v>
      </c>
    </row>
    <row r="285" spans="1:27" hidden="1" x14ac:dyDescent="0.25">
      <c r="A285">
        <v>2016</v>
      </c>
      <c r="B285">
        <v>11</v>
      </c>
      <c r="C285">
        <v>13</v>
      </c>
      <c r="D285" t="s">
        <v>42</v>
      </c>
      <c r="E285" t="s">
        <v>80</v>
      </c>
      <c r="F285">
        <v>1</v>
      </c>
      <c r="G285">
        <v>0</v>
      </c>
      <c r="H285" t="s">
        <v>76</v>
      </c>
      <c r="J285">
        <v>22</v>
      </c>
      <c r="K285">
        <v>1134</v>
      </c>
      <c r="L285">
        <v>1221</v>
      </c>
      <c r="M285">
        <f t="shared" si="52"/>
        <v>1112</v>
      </c>
      <c r="N285">
        <f t="shared" si="53"/>
        <v>1243</v>
      </c>
      <c r="O285">
        <f t="shared" si="54"/>
        <v>0.54449457308300797</v>
      </c>
      <c r="P285">
        <f t="shared" si="55"/>
        <v>1</v>
      </c>
      <c r="Q285">
        <f t="shared" si="56"/>
        <v>48.297997564821813</v>
      </c>
      <c r="R285">
        <f t="shared" si="57"/>
        <v>50</v>
      </c>
      <c r="S285">
        <f>INDEX(Weights!$B$1:$B$36,MATCH(Matches!H1894,Weights!$A$1:$A$36,0))</f>
        <v>40</v>
      </c>
      <c r="T285">
        <f t="shared" si="58"/>
        <v>1212</v>
      </c>
      <c r="U285">
        <f t="shared" si="59"/>
        <v>1243</v>
      </c>
      <c r="V285">
        <f t="shared" si="60"/>
        <v>31</v>
      </c>
      <c r="W285">
        <f t="shared" si="61"/>
        <v>-1</v>
      </c>
      <c r="X285">
        <f t="shared" si="62"/>
        <v>0</v>
      </c>
      <c r="Y285">
        <f t="shared" si="63"/>
        <v>-1</v>
      </c>
      <c r="AA285" t="str">
        <f t="shared" si="64"/>
        <v>31-&gt;-1,</v>
      </c>
    </row>
    <row r="286" spans="1:27" ht="15" hidden="1" customHeight="1" x14ac:dyDescent="0.25">
      <c r="A286">
        <v>2017</v>
      </c>
      <c r="B286">
        <v>1</v>
      </c>
      <c r="C286">
        <v>20</v>
      </c>
      <c r="D286" t="s">
        <v>45</v>
      </c>
      <c r="E286" t="s">
        <v>183</v>
      </c>
      <c r="F286">
        <v>3</v>
      </c>
      <c r="G286">
        <v>1</v>
      </c>
      <c r="H286" t="s">
        <v>228</v>
      </c>
      <c r="I286" t="s">
        <v>47</v>
      </c>
      <c r="J286">
        <v>22</v>
      </c>
      <c r="K286">
        <v>1294</v>
      </c>
      <c r="L286">
        <v>1161</v>
      </c>
      <c r="M286">
        <f t="shared" si="52"/>
        <v>1272</v>
      </c>
      <c r="N286">
        <f t="shared" si="53"/>
        <v>1183</v>
      </c>
      <c r="O286">
        <f t="shared" si="54"/>
        <v>0.62535139330753675</v>
      </c>
      <c r="P286">
        <f t="shared" si="55"/>
        <v>1</v>
      </c>
      <c r="Q286">
        <f t="shared" si="56"/>
        <v>58.72169175864326</v>
      </c>
      <c r="R286">
        <f t="shared" si="57"/>
        <v>40</v>
      </c>
      <c r="S286">
        <f>INDEX(Weights!$B$1:$B$36,MATCH(Matches!H2004,Weights!$A$1:$A$36,0))</f>
        <v>20</v>
      </c>
      <c r="T286">
        <f t="shared" si="58"/>
        <v>1272</v>
      </c>
      <c r="U286">
        <f t="shared" si="59"/>
        <v>1183</v>
      </c>
      <c r="V286">
        <f t="shared" si="60"/>
        <v>89</v>
      </c>
      <c r="W286">
        <f t="shared" si="61"/>
        <v>2</v>
      </c>
      <c r="X286">
        <f t="shared" si="62"/>
        <v>0</v>
      </c>
      <c r="Y286">
        <f t="shared" si="63"/>
        <v>2</v>
      </c>
      <c r="AA286" t="str">
        <f t="shared" si="64"/>
        <v>89-&gt;2,</v>
      </c>
    </row>
    <row r="287" spans="1:27" ht="15" hidden="1" customHeight="1" x14ac:dyDescent="0.25">
      <c r="A287">
        <v>2017</v>
      </c>
      <c r="B287">
        <v>6</v>
      </c>
      <c r="C287">
        <v>11</v>
      </c>
      <c r="D287" t="s">
        <v>96</v>
      </c>
      <c r="E287" t="s">
        <v>151</v>
      </c>
      <c r="F287">
        <v>1</v>
      </c>
      <c r="G287">
        <v>0</v>
      </c>
      <c r="H287" t="s">
        <v>171</v>
      </c>
      <c r="J287">
        <v>22</v>
      </c>
      <c r="K287">
        <v>1578</v>
      </c>
      <c r="L287">
        <v>1666</v>
      </c>
      <c r="M287">
        <f t="shared" si="52"/>
        <v>1556</v>
      </c>
      <c r="N287">
        <f t="shared" si="53"/>
        <v>1688</v>
      </c>
      <c r="O287">
        <f t="shared" si="54"/>
        <v>0.54592192278048368</v>
      </c>
      <c r="P287">
        <f t="shared" si="55"/>
        <v>1</v>
      </c>
      <c r="Q287">
        <f t="shared" si="56"/>
        <v>48.449817561583082</v>
      </c>
      <c r="R287">
        <f t="shared" si="57"/>
        <v>50</v>
      </c>
      <c r="S287">
        <f>INDEX(Weights!$B$1:$B$36,MATCH(Matches!H2295,Weights!$A$1:$A$36,0))</f>
        <v>20</v>
      </c>
      <c r="T287">
        <f t="shared" si="58"/>
        <v>1656</v>
      </c>
      <c r="U287">
        <f t="shared" si="59"/>
        <v>1688</v>
      </c>
      <c r="V287">
        <f t="shared" si="60"/>
        <v>32</v>
      </c>
      <c r="W287">
        <f t="shared" si="61"/>
        <v>-1</v>
      </c>
      <c r="X287">
        <f t="shared" si="62"/>
        <v>0</v>
      </c>
      <c r="Y287">
        <f t="shared" si="63"/>
        <v>-1</v>
      </c>
      <c r="AA287" t="str">
        <f t="shared" si="64"/>
        <v>32-&gt;-1,</v>
      </c>
    </row>
    <row r="288" spans="1:27" ht="15" hidden="1" customHeight="1" x14ac:dyDescent="0.25">
      <c r="A288">
        <v>2017</v>
      </c>
      <c r="B288">
        <v>6</v>
      </c>
      <c r="C288">
        <v>30</v>
      </c>
      <c r="D288" t="s">
        <v>179</v>
      </c>
      <c r="E288" t="s">
        <v>160</v>
      </c>
      <c r="F288">
        <v>2</v>
      </c>
      <c r="G288">
        <v>1</v>
      </c>
      <c r="H288" t="s">
        <v>205</v>
      </c>
      <c r="I288" t="s">
        <v>168</v>
      </c>
      <c r="J288">
        <v>22</v>
      </c>
      <c r="K288">
        <v>997</v>
      </c>
      <c r="L288">
        <v>1119</v>
      </c>
      <c r="M288">
        <f t="shared" si="52"/>
        <v>975</v>
      </c>
      <c r="N288">
        <f t="shared" si="53"/>
        <v>1141</v>
      </c>
      <c r="O288">
        <f t="shared" si="54"/>
        <v>0.72223453364917056</v>
      </c>
      <c r="P288">
        <f t="shared" si="55"/>
        <v>1</v>
      </c>
      <c r="Q288">
        <f t="shared" si="56"/>
        <v>79.203510389635966</v>
      </c>
      <c r="R288">
        <f t="shared" si="57"/>
        <v>80</v>
      </c>
      <c r="S288">
        <f>INDEX(Weights!$B$1:$B$36,MATCH(Matches!H2361,Weights!$A$1:$A$36,0))</f>
        <v>40</v>
      </c>
      <c r="T288">
        <f t="shared" si="58"/>
        <v>975</v>
      </c>
      <c r="U288">
        <f t="shared" si="59"/>
        <v>1141</v>
      </c>
      <c r="V288">
        <f t="shared" si="60"/>
        <v>166</v>
      </c>
      <c r="W288">
        <f t="shared" si="61"/>
        <v>-1</v>
      </c>
      <c r="X288">
        <f t="shared" si="62"/>
        <v>0</v>
      </c>
      <c r="Y288">
        <f t="shared" si="63"/>
        <v>-1</v>
      </c>
      <c r="AA288" t="str">
        <f t="shared" si="64"/>
        <v>166-&gt;-1,</v>
      </c>
    </row>
    <row r="289" spans="1:27" ht="15" hidden="1" customHeight="1" x14ac:dyDescent="0.25">
      <c r="A289">
        <v>2017</v>
      </c>
      <c r="B289">
        <v>9</v>
      </c>
      <c r="C289">
        <v>2</v>
      </c>
      <c r="D289" t="s">
        <v>55</v>
      </c>
      <c r="E289" t="s">
        <v>16</v>
      </c>
      <c r="F289">
        <v>3</v>
      </c>
      <c r="G289">
        <v>0</v>
      </c>
      <c r="H289" t="s">
        <v>76</v>
      </c>
      <c r="J289">
        <v>22</v>
      </c>
      <c r="K289">
        <v>2025</v>
      </c>
      <c r="L289">
        <v>1948</v>
      </c>
      <c r="M289">
        <f t="shared" si="52"/>
        <v>2003</v>
      </c>
      <c r="N289">
        <f t="shared" si="53"/>
        <v>1970</v>
      </c>
      <c r="O289">
        <f t="shared" si="54"/>
        <v>0.68257038547477189</v>
      </c>
      <c r="P289">
        <f t="shared" si="55"/>
        <v>1</v>
      </c>
      <c r="Q289">
        <f t="shared" si="56"/>
        <v>69.30670294548564</v>
      </c>
      <c r="R289">
        <f t="shared" si="57"/>
        <v>40</v>
      </c>
      <c r="S289">
        <f>INDEX(Weights!$B$1:$B$36,MATCH(Matches!H2479,Weights!$A$1:$A$36,0))</f>
        <v>40</v>
      </c>
      <c r="T289">
        <f t="shared" si="58"/>
        <v>2103</v>
      </c>
      <c r="U289">
        <f t="shared" si="59"/>
        <v>1970</v>
      </c>
      <c r="V289">
        <f t="shared" si="60"/>
        <v>133</v>
      </c>
      <c r="W289">
        <f t="shared" si="61"/>
        <v>3</v>
      </c>
      <c r="X289">
        <f t="shared" si="62"/>
        <v>0</v>
      </c>
      <c r="Y289">
        <f t="shared" si="63"/>
        <v>3</v>
      </c>
      <c r="AA289" t="str">
        <f t="shared" si="64"/>
        <v>133-&gt;3,</v>
      </c>
    </row>
    <row r="290" spans="1:27" ht="15" hidden="1" customHeight="1" x14ac:dyDescent="0.25">
      <c r="A290">
        <v>2017</v>
      </c>
      <c r="B290">
        <v>9</v>
      </c>
      <c r="C290">
        <v>4</v>
      </c>
      <c r="D290" t="s">
        <v>12</v>
      </c>
      <c r="E290" t="s">
        <v>50</v>
      </c>
      <c r="F290">
        <v>2</v>
      </c>
      <c r="G290">
        <v>0</v>
      </c>
      <c r="H290" t="s">
        <v>76</v>
      </c>
      <c r="J290">
        <v>22</v>
      </c>
      <c r="K290">
        <v>1704</v>
      </c>
      <c r="L290">
        <v>1670</v>
      </c>
      <c r="M290">
        <f t="shared" si="52"/>
        <v>1682</v>
      </c>
      <c r="N290">
        <f t="shared" si="53"/>
        <v>1692</v>
      </c>
      <c r="O290">
        <f t="shared" si="54"/>
        <v>0.62669908166673205</v>
      </c>
      <c r="P290">
        <f t="shared" si="55"/>
        <v>1</v>
      </c>
      <c r="Q290">
        <f t="shared" si="56"/>
        <v>58.933688398696333</v>
      </c>
      <c r="R290">
        <f t="shared" si="57"/>
        <v>40</v>
      </c>
      <c r="S290">
        <f>INDEX(Weights!$B$1:$B$36,MATCH(Matches!H2503,Weights!$A$1:$A$36,0))</f>
        <v>40</v>
      </c>
      <c r="T290">
        <f t="shared" si="58"/>
        <v>1782</v>
      </c>
      <c r="U290">
        <f t="shared" si="59"/>
        <v>1692</v>
      </c>
      <c r="V290">
        <f t="shared" si="60"/>
        <v>90</v>
      </c>
      <c r="W290">
        <f t="shared" si="61"/>
        <v>2</v>
      </c>
      <c r="X290">
        <f t="shared" si="62"/>
        <v>0</v>
      </c>
      <c r="Y290">
        <f t="shared" si="63"/>
        <v>2</v>
      </c>
      <c r="AA290" t="str">
        <f t="shared" si="64"/>
        <v>90-&gt;2,</v>
      </c>
    </row>
    <row r="291" spans="1:27" ht="15" hidden="1" customHeight="1" x14ac:dyDescent="0.25">
      <c r="A291">
        <v>2017</v>
      </c>
      <c r="B291">
        <v>9</v>
      </c>
      <c r="C291">
        <v>5</v>
      </c>
      <c r="D291" t="s">
        <v>17</v>
      </c>
      <c r="E291" t="s">
        <v>70</v>
      </c>
      <c r="F291">
        <v>2</v>
      </c>
      <c r="G291">
        <v>0</v>
      </c>
      <c r="H291" t="s">
        <v>76</v>
      </c>
      <c r="J291">
        <v>22</v>
      </c>
      <c r="K291">
        <v>1795</v>
      </c>
      <c r="L291">
        <v>1757</v>
      </c>
      <c r="M291">
        <f t="shared" si="52"/>
        <v>1773</v>
      </c>
      <c r="N291">
        <f t="shared" si="53"/>
        <v>1779</v>
      </c>
      <c r="O291">
        <f t="shared" si="54"/>
        <v>0.63207001210007352</v>
      </c>
      <c r="P291">
        <f t="shared" si="55"/>
        <v>1</v>
      </c>
      <c r="Q291">
        <f t="shared" si="56"/>
        <v>59.793984517466932</v>
      </c>
      <c r="R291">
        <f t="shared" si="57"/>
        <v>40</v>
      </c>
      <c r="S291">
        <f>INDEX(Weights!$B$1:$B$36,MATCH(Matches!H2524,Weights!$A$1:$A$36,0))</f>
        <v>40</v>
      </c>
      <c r="T291">
        <f t="shared" si="58"/>
        <v>1873</v>
      </c>
      <c r="U291">
        <f t="shared" si="59"/>
        <v>1779</v>
      </c>
      <c r="V291">
        <f t="shared" si="60"/>
        <v>94</v>
      </c>
      <c r="W291">
        <f t="shared" si="61"/>
        <v>2</v>
      </c>
      <c r="X291">
        <f t="shared" si="62"/>
        <v>0</v>
      </c>
      <c r="Y291">
        <f t="shared" si="63"/>
        <v>2</v>
      </c>
      <c r="AA291" t="str">
        <f t="shared" si="64"/>
        <v>94-&gt;2,</v>
      </c>
    </row>
    <row r="292" spans="1:27" ht="15" hidden="1" customHeight="1" x14ac:dyDescent="0.25">
      <c r="A292">
        <v>2017</v>
      </c>
      <c r="B292">
        <v>10</v>
      </c>
      <c r="C292">
        <v>10</v>
      </c>
      <c r="D292" t="s">
        <v>47</v>
      </c>
      <c r="E292" t="s">
        <v>129</v>
      </c>
      <c r="F292">
        <v>2</v>
      </c>
      <c r="G292">
        <v>1</v>
      </c>
      <c r="H292" t="s">
        <v>76</v>
      </c>
      <c r="J292">
        <v>22</v>
      </c>
      <c r="K292">
        <v>1670</v>
      </c>
      <c r="L292">
        <v>1762</v>
      </c>
      <c r="M292">
        <f t="shared" si="52"/>
        <v>1648</v>
      </c>
      <c r="N292">
        <f t="shared" si="53"/>
        <v>1784</v>
      </c>
      <c r="O292">
        <f t="shared" si="54"/>
        <v>0.55162354731096053</v>
      </c>
      <c r="P292">
        <f t="shared" si="55"/>
        <v>1</v>
      </c>
      <c r="Q292">
        <f t="shared" si="56"/>
        <v>49.065912957872392</v>
      </c>
      <c r="R292">
        <f t="shared" si="57"/>
        <v>50</v>
      </c>
      <c r="S292">
        <f>INDEX(Weights!$B$1:$B$36,MATCH(Matches!H2657,Weights!$A$1:$A$36,0))</f>
        <v>40</v>
      </c>
      <c r="T292">
        <f t="shared" si="58"/>
        <v>1748</v>
      </c>
      <c r="U292">
        <f t="shared" si="59"/>
        <v>1784</v>
      </c>
      <c r="V292">
        <f t="shared" si="60"/>
        <v>36</v>
      </c>
      <c r="W292">
        <f t="shared" si="61"/>
        <v>-1</v>
      </c>
      <c r="X292">
        <f t="shared" si="62"/>
        <v>0</v>
      </c>
      <c r="Y292">
        <f t="shared" si="63"/>
        <v>-1</v>
      </c>
      <c r="AA292" t="str">
        <f t="shared" si="64"/>
        <v>36-&gt;-1,</v>
      </c>
    </row>
    <row r="293" spans="1:27" ht="15" hidden="1" customHeight="1" x14ac:dyDescent="0.25">
      <c r="A293">
        <v>2017</v>
      </c>
      <c r="B293">
        <v>12</v>
      </c>
      <c r="C293">
        <v>7</v>
      </c>
      <c r="D293" t="s">
        <v>278</v>
      </c>
      <c r="E293" t="s">
        <v>176</v>
      </c>
      <c r="F293">
        <v>2</v>
      </c>
      <c r="G293">
        <v>1</v>
      </c>
      <c r="H293" t="s">
        <v>234</v>
      </c>
      <c r="I293" t="s">
        <v>88</v>
      </c>
      <c r="J293">
        <v>22</v>
      </c>
      <c r="K293">
        <v>1340</v>
      </c>
      <c r="L293">
        <v>1334</v>
      </c>
      <c r="M293">
        <f t="shared" si="52"/>
        <v>1318</v>
      </c>
      <c r="N293">
        <f t="shared" si="53"/>
        <v>1356</v>
      </c>
      <c r="O293">
        <f t="shared" si="54"/>
        <v>0.55446937402167606</v>
      </c>
      <c r="P293">
        <f t="shared" si="55"/>
        <v>1</v>
      </c>
      <c r="Q293">
        <f t="shared" si="56"/>
        <v>49.379321458970473</v>
      </c>
      <c r="R293">
        <f t="shared" si="57"/>
        <v>50</v>
      </c>
      <c r="S293">
        <f>INDEX(Weights!$B$1:$B$36,MATCH(Matches!H2798,Weights!$A$1:$A$36,0))</f>
        <v>40</v>
      </c>
      <c r="T293">
        <f t="shared" si="58"/>
        <v>1318</v>
      </c>
      <c r="U293">
        <f t="shared" si="59"/>
        <v>1356</v>
      </c>
      <c r="V293">
        <f t="shared" si="60"/>
        <v>38</v>
      </c>
      <c r="W293">
        <f t="shared" si="61"/>
        <v>-1</v>
      </c>
      <c r="X293">
        <f t="shared" si="62"/>
        <v>0</v>
      </c>
      <c r="Y293">
        <f t="shared" si="63"/>
        <v>-1</v>
      </c>
      <c r="AA293" t="str">
        <f t="shared" si="64"/>
        <v>38-&gt;-1,</v>
      </c>
    </row>
    <row r="294" spans="1:27" ht="15" hidden="1" customHeight="1" x14ac:dyDescent="0.25">
      <c r="A294">
        <v>2014</v>
      </c>
      <c r="B294">
        <v>12</v>
      </c>
      <c r="C294">
        <v>30</v>
      </c>
      <c r="D294" t="s">
        <v>259</v>
      </c>
      <c r="E294" t="s">
        <v>158</v>
      </c>
      <c r="F294">
        <v>4</v>
      </c>
      <c r="G294">
        <v>1</v>
      </c>
      <c r="H294" t="s">
        <v>33</v>
      </c>
      <c r="I294" t="s">
        <v>93</v>
      </c>
      <c r="J294">
        <v>21</v>
      </c>
      <c r="K294">
        <v>1464</v>
      </c>
      <c r="L294">
        <v>1491</v>
      </c>
      <c r="M294">
        <f t="shared" si="52"/>
        <v>1443</v>
      </c>
      <c r="N294">
        <f t="shared" si="53"/>
        <v>1512</v>
      </c>
      <c r="O294">
        <f t="shared" si="54"/>
        <v>0.59801376576934362</v>
      </c>
      <c r="P294">
        <f t="shared" si="55"/>
        <v>1</v>
      </c>
      <c r="Q294">
        <f t="shared" si="56"/>
        <v>52.240594855669542</v>
      </c>
      <c r="R294">
        <f t="shared" si="57"/>
        <v>50</v>
      </c>
      <c r="S294">
        <f>INDEX(Weights!$B$1:$B$36,MATCH(Matches!H17,Weights!$A$1:$A$36,0))</f>
        <v>50</v>
      </c>
      <c r="T294">
        <f t="shared" si="58"/>
        <v>1443</v>
      </c>
      <c r="U294">
        <f t="shared" si="59"/>
        <v>1512</v>
      </c>
      <c r="V294">
        <f t="shared" si="60"/>
        <v>69</v>
      </c>
      <c r="W294">
        <f t="shared" si="61"/>
        <v>-3</v>
      </c>
      <c r="X294">
        <f t="shared" si="62"/>
        <v>0</v>
      </c>
      <c r="Y294">
        <f t="shared" si="63"/>
        <v>-3</v>
      </c>
      <c r="AA294" t="str">
        <f t="shared" si="64"/>
        <v>69-&gt;-3,</v>
      </c>
    </row>
    <row r="295" spans="1:27" ht="15" hidden="1" customHeight="1" x14ac:dyDescent="0.25">
      <c r="A295">
        <v>2015</v>
      </c>
      <c r="B295">
        <v>1</v>
      </c>
      <c r="C295">
        <v>31</v>
      </c>
      <c r="D295" t="s">
        <v>93</v>
      </c>
      <c r="E295" t="s">
        <v>92</v>
      </c>
      <c r="F295">
        <v>2</v>
      </c>
      <c r="G295">
        <v>1</v>
      </c>
      <c r="H295" t="s">
        <v>218</v>
      </c>
      <c r="J295">
        <v>21</v>
      </c>
      <c r="K295">
        <v>1727</v>
      </c>
      <c r="L295">
        <v>1736</v>
      </c>
      <c r="M295">
        <f t="shared" si="52"/>
        <v>1706</v>
      </c>
      <c r="N295">
        <f t="shared" si="53"/>
        <v>1757</v>
      </c>
      <c r="O295">
        <f t="shared" si="54"/>
        <v>0.57005282358398823</v>
      </c>
      <c r="P295">
        <f t="shared" si="55"/>
        <v>1</v>
      </c>
      <c r="Q295">
        <f t="shared" si="56"/>
        <v>48.843209472971743</v>
      </c>
      <c r="R295">
        <f t="shared" si="57"/>
        <v>50</v>
      </c>
      <c r="S295">
        <f>INDEX(Weights!$B$1:$B$36,MATCH(Matches!H97,Weights!$A$1:$A$36,0))</f>
        <v>40</v>
      </c>
      <c r="T295">
        <f t="shared" si="58"/>
        <v>1806</v>
      </c>
      <c r="U295">
        <f t="shared" si="59"/>
        <v>1757</v>
      </c>
      <c r="V295">
        <f t="shared" si="60"/>
        <v>49</v>
      </c>
      <c r="W295">
        <f t="shared" si="61"/>
        <v>1</v>
      </c>
      <c r="X295">
        <f t="shared" si="62"/>
        <v>0</v>
      </c>
      <c r="Y295">
        <f t="shared" si="63"/>
        <v>1</v>
      </c>
      <c r="AA295" t="str">
        <f t="shared" si="64"/>
        <v>49-&gt;1,</v>
      </c>
    </row>
    <row r="296" spans="1:27" hidden="1" x14ac:dyDescent="0.25">
      <c r="A296">
        <v>2015</v>
      </c>
      <c r="B296">
        <v>6</v>
      </c>
      <c r="C296">
        <v>7</v>
      </c>
      <c r="D296" t="s">
        <v>45</v>
      </c>
      <c r="E296" t="s">
        <v>186</v>
      </c>
      <c r="F296">
        <v>1</v>
      </c>
      <c r="G296">
        <v>0</v>
      </c>
      <c r="H296" t="s">
        <v>76</v>
      </c>
      <c r="J296">
        <v>21</v>
      </c>
      <c r="K296">
        <v>1131</v>
      </c>
      <c r="L296">
        <v>1215</v>
      </c>
      <c r="M296">
        <f t="shared" si="52"/>
        <v>1110</v>
      </c>
      <c r="N296">
        <f t="shared" si="53"/>
        <v>1236</v>
      </c>
      <c r="O296">
        <f t="shared" si="54"/>
        <v>0.53734731716649276</v>
      </c>
      <c r="P296">
        <f t="shared" si="55"/>
        <v>1</v>
      </c>
      <c r="Q296">
        <f t="shared" si="56"/>
        <v>45.390420890647199</v>
      </c>
      <c r="R296">
        <f t="shared" si="57"/>
        <v>50</v>
      </c>
      <c r="S296">
        <f>INDEX(Weights!$B$1:$B$36,MATCH(Matches!H343,Weights!$A$1:$A$36,0))</f>
        <v>50</v>
      </c>
      <c r="T296">
        <f t="shared" si="58"/>
        <v>1210</v>
      </c>
      <c r="U296">
        <f t="shared" si="59"/>
        <v>1236</v>
      </c>
      <c r="V296">
        <f t="shared" si="60"/>
        <v>26</v>
      </c>
      <c r="W296">
        <f t="shared" si="61"/>
        <v>-1</v>
      </c>
      <c r="X296">
        <f t="shared" si="62"/>
        <v>0</v>
      </c>
      <c r="Y296">
        <f t="shared" si="63"/>
        <v>-1</v>
      </c>
      <c r="AA296" t="str">
        <f t="shared" si="64"/>
        <v>26-&gt;-1,</v>
      </c>
    </row>
    <row r="297" spans="1:27" ht="15" hidden="1" customHeight="1" x14ac:dyDescent="0.25">
      <c r="A297">
        <v>2015</v>
      </c>
      <c r="B297">
        <v>6</v>
      </c>
      <c r="C297">
        <v>8</v>
      </c>
      <c r="D297" t="s">
        <v>69</v>
      </c>
      <c r="E297" t="s">
        <v>60</v>
      </c>
      <c r="F297">
        <v>2</v>
      </c>
      <c r="G297">
        <v>0</v>
      </c>
      <c r="H297" t="s">
        <v>33</v>
      </c>
      <c r="J297">
        <v>21</v>
      </c>
      <c r="K297">
        <v>1245</v>
      </c>
      <c r="L297">
        <v>1437</v>
      </c>
      <c r="M297">
        <f t="shared" si="52"/>
        <v>1224</v>
      </c>
      <c r="N297">
        <f t="shared" si="53"/>
        <v>1458</v>
      </c>
      <c r="O297">
        <f t="shared" si="54"/>
        <v>0.68381631419365863</v>
      </c>
      <c r="P297">
        <f t="shared" si="55"/>
        <v>1</v>
      </c>
      <c r="Q297">
        <f t="shared" si="56"/>
        <v>66.417088998267431</v>
      </c>
      <c r="R297">
        <f t="shared" si="57"/>
        <v>70</v>
      </c>
      <c r="S297">
        <f>INDEX(Weights!$B$1:$B$36,MATCH(Matches!H349,Weights!$A$1:$A$36,0))</f>
        <v>40</v>
      </c>
      <c r="T297">
        <f t="shared" si="58"/>
        <v>1324</v>
      </c>
      <c r="U297">
        <f t="shared" si="59"/>
        <v>1458</v>
      </c>
      <c r="V297">
        <f t="shared" si="60"/>
        <v>134</v>
      </c>
      <c r="W297">
        <f t="shared" si="61"/>
        <v>-2</v>
      </c>
      <c r="X297">
        <f t="shared" si="62"/>
        <v>0</v>
      </c>
      <c r="Y297">
        <f t="shared" si="63"/>
        <v>-2</v>
      </c>
      <c r="AA297" t="str">
        <f t="shared" si="64"/>
        <v>134-&gt;-2,</v>
      </c>
    </row>
    <row r="298" spans="1:27" ht="15" hidden="1" customHeight="1" x14ac:dyDescent="0.25">
      <c r="A298">
        <v>2015</v>
      </c>
      <c r="B298">
        <v>7</v>
      </c>
      <c r="C298">
        <v>12</v>
      </c>
      <c r="D298" t="s">
        <v>133</v>
      </c>
      <c r="E298" t="s">
        <v>140</v>
      </c>
      <c r="F298">
        <v>2</v>
      </c>
      <c r="G298">
        <v>0</v>
      </c>
      <c r="H298" t="s">
        <v>219</v>
      </c>
      <c r="I298" t="s">
        <v>125</v>
      </c>
      <c r="J298">
        <v>21</v>
      </c>
      <c r="K298">
        <v>1558</v>
      </c>
      <c r="L298">
        <v>1349</v>
      </c>
      <c r="M298">
        <f t="shared" si="52"/>
        <v>1537</v>
      </c>
      <c r="N298">
        <f t="shared" si="53"/>
        <v>1370</v>
      </c>
      <c r="O298">
        <f t="shared" si="54"/>
        <v>0.72338786943917055</v>
      </c>
      <c r="P298">
        <f t="shared" si="55"/>
        <v>1</v>
      </c>
      <c r="Q298">
        <f t="shared" si="56"/>
        <v>75.918579410897948</v>
      </c>
      <c r="R298">
        <f t="shared" si="57"/>
        <v>50</v>
      </c>
      <c r="S298">
        <f>INDEX(Weights!$B$1:$B$36,MATCH(Matches!H511,Weights!$A$1:$A$36,0))</f>
        <v>50</v>
      </c>
      <c r="T298">
        <f t="shared" si="58"/>
        <v>1537</v>
      </c>
      <c r="U298">
        <f t="shared" si="59"/>
        <v>1370</v>
      </c>
      <c r="V298">
        <f t="shared" si="60"/>
        <v>167</v>
      </c>
      <c r="W298">
        <f t="shared" si="61"/>
        <v>2</v>
      </c>
      <c r="X298">
        <f t="shared" si="62"/>
        <v>0</v>
      </c>
      <c r="Y298">
        <f t="shared" si="63"/>
        <v>2</v>
      </c>
      <c r="AA298" t="str">
        <f t="shared" si="64"/>
        <v>167-&gt;2,</v>
      </c>
    </row>
    <row r="299" spans="1:27" ht="15" hidden="1" customHeight="1" x14ac:dyDescent="0.25">
      <c r="A299">
        <v>2015</v>
      </c>
      <c r="B299">
        <v>7</v>
      </c>
      <c r="C299">
        <v>14</v>
      </c>
      <c r="D299" t="s">
        <v>130</v>
      </c>
      <c r="E299" t="s">
        <v>136</v>
      </c>
      <c r="F299">
        <v>1</v>
      </c>
      <c r="G299">
        <v>0</v>
      </c>
      <c r="H299" t="s">
        <v>219</v>
      </c>
      <c r="I299" t="s">
        <v>164</v>
      </c>
      <c r="J299">
        <v>21</v>
      </c>
      <c r="K299">
        <v>1584</v>
      </c>
      <c r="L299">
        <v>1491</v>
      </c>
      <c r="M299">
        <f t="shared" si="52"/>
        <v>1563</v>
      </c>
      <c r="N299">
        <f t="shared" si="53"/>
        <v>1512</v>
      </c>
      <c r="O299">
        <f t="shared" si="54"/>
        <v>0.57287225139450448</v>
      </c>
      <c r="P299">
        <f t="shared" si="55"/>
        <v>1</v>
      </c>
      <c r="Q299">
        <f t="shared" si="56"/>
        <v>49.165618643512801</v>
      </c>
      <c r="R299">
        <f t="shared" si="57"/>
        <v>50</v>
      </c>
      <c r="S299">
        <f>INDEX(Weights!$B$1:$B$36,MATCH(Matches!H515,Weights!$A$1:$A$36,0))</f>
        <v>50</v>
      </c>
      <c r="T299">
        <f t="shared" si="58"/>
        <v>1563</v>
      </c>
      <c r="U299">
        <f t="shared" si="59"/>
        <v>1512</v>
      </c>
      <c r="V299">
        <f t="shared" si="60"/>
        <v>51</v>
      </c>
      <c r="W299">
        <f t="shared" si="61"/>
        <v>1</v>
      </c>
      <c r="X299">
        <f t="shared" si="62"/>
        <v>0</v>
      </c>
      <c r="Y299">
        <f t="shared" si="63"/>
        <v>1</v>
      </c>
      <c r="AA299" t="str">
        <f t="shared" si="64"/>
        <v>51-&gt;1,</v>
      </c>
    </row>
    <row r="300" spans="1:27" ht="15" hidden="1" customHeight="1" x14ac:dyDescent="0.25">
      <c r="A300">
        <v>2015</v>
      </c>
      <c r="B300">
        <v>9</v>
      </c>
      <c r="C300">
        <v>5</v>
      </c>
      <c r="D300" t="s">
        <v>188</v>
      </c>
      <c r="E300" t="s">
        <v>193</v>
      </c>
      <c r="F300">
        <v>2</v>
      </c>
      <c r="G300">
        <v>0</v>
      </c>
      <c r="H300" t="s">
        <v>171</v>
      </c>
      <c r="J300">
        <v>21</v>
      </c>
      <c r="K300">
        <v>1334</v>
      </c>
      <c r="L300">
        <v>1279</v>
      </c>
      <c r="M300">
        <f t="shared" si="52"/>
        <v>1313</v>
      </c>
      <c r="N300">
        <f t="shared" si="53"/>
        <v>1300</v>
      </c>
      <c r="O300">
        <f t="shared" si="54"/>
        <v>0.65711868648707861</v>
      </c>
      <c r="P300">
        <f t="shared" si="55"/>
        <v>1</v>
      </c>
      <c r="Q300">
        <f t="shared" si="56"/>
        <v>61.245682317443119</v>
      </c>
      <c r="R300">
        <f t="shared" si="57"/>
        <v>40</v>
      </c>
      <c r="S300">
        <f>INDEX(Weights!$B$1:$B$36,MATCH(Matches!H612,Weights!$A$1:$A$36,0))</f>
        <v>40</v>
      </c>
      <c r="T300">
        <f t="shared" si="58"/>
        <v>1413</v>
      </c>
      <c r="U300">
        <f t="shared" si="59"/>
        <v>1300</v>
      </c>
      <c r="V300">
        <f t="shared" si="60"/>
        <v>113</v>
      </c>
      <c r="W300">
        <f t="shared" si="61"/>
        <v>2</v>
      </c>
      <c r="X300">
        <f t="shared" si="62"/>
        <v>0</v>
      </c>
      <c r="Y300">
        <f t="shared" si="63"/>
        <v>2</v>
      </c>
      <c r="AA300" t="str">
        <f t="shared" si="64"/>
        <v>113-&gt;2,</v>
      </c>
    </row>
    <row r="301" spans="1:27" ht="15" hidden="1" customHeight="1" x14ac:dyDescent="0.25">
      <c r="A301">
        <v>2015</v>
      </c>
      <c r="B301">
        <v>11</v>
      </c>
      <c r="C301">
        <v>16</v>
      </c>
      <c r="D301" t="s">
        <v>53</v>
      </c>
      <c r="E301" t="s">
        <v>14</v>
      </c>
      <c r="F301">
        <v>2</v>
      </c>
      <c r="G301">
        <v>0</v>
      </c>
      <c r="H301" t="s">
        <v>2</v>
      </c>
      <c r="J301">
        <v>21</v>
      </c>
      <c r="K301">
        <v>1771</v>
      </c>
      <c r="L301">
        <v>1722</v>
      </c>
      <c r="M301">
        <f t="shared" si="52"/>
        <v>1750</v>
      </c>
      <c r="N301">
        <f t="shared" si="53"/>
        <v>1743</v>
      </c>
      <c r="O301">
        <f t="shared" si="54"/>
        <v>0.64929494711096358</v>
      </c>
      <c r="P301">
        <f t="shared" si="55"/>
        <v>1</v>
      </c>
      <c r="Q301">
        <f t="shared" si="56"/>
        <v>59.879376778310721</v>
      </c>
      <c r="R301">
        <f t="shared" si="57"/>
        <v>40</v>
      </c>
      <c r="S301">
        <f>INDEX(Weights!$B$1:$B$36,MATCH(Matches!H941,Weights!$A$1:$A$36,0))</f>
        <v>40</v>
      </c>
      <c r="T301">
        <f t="shared" si="58"/>
        <v>1850</v>
      </c>
      <c r="U301">
        <f t="shared" si="59"/>
        <v>1743</v>
      </c>
      <c r="V301">
        <f t="shared" si="60"/>
        <v>107</v>
      </c>
      <c r="W301">
        <f t="shared" si="61"/>
        <v>2</v>
      </c>
      <c r="X301">
        <f t="shared" si="62"/>
        <v>0</v>
      </c>
      <c r="Y301">
        <f t="shared" si="63"/>
        <v>2</v>
      </c>
      <c r="AA301" t="str">
        <f t="shared" si="64"/>
        <v>107-&gt;2,</v>
      </c>
    </row>
    <row r="302" spans="1:27" ht="15" hidden="1" customHeight="1" x14ac:dyDescent="0.25">
      <c r="A302">
        <v>2015</v>
      </c>
      <c r="B302">
        <v>12</v>
      </c>
      <c r="C302">
        <v>26</v>
      </c>
      <c r="D302" t="s">
        <v>262</v>
      </c>
      <c r="E302" t="s">
        <v>112</v>
      </c>
      <c r="F302">
        <v>3</v>
      </c>
      <c r="G302">
        <v>1</v>
      </c>
      <c r="H302" t="s">
        <v>235</v>
      </c>
      <c r="I302" t="s">
        <v>43</v>
      </c>
      <c r="J302">
        <v>21</v>
      </c>
      <c r="K302">
        <v>1034</v>
      </c>
      <c r="L302">
        <v>880</v>
      </c>
      <c r="M302">
        <f t="shared" si="52"/>
        <v>1013</v>
      </c>
      <c r="N302">
        <f t="shared" si="53"/>
        <v>901</v>
      </c>
      <c r="O302">
        <f t="shared" si="54"/>
        <v>0.65582050591239505</v>
      </c>
      <c r="P302">
        <f t="shared" si="55"/>
        <v>1</v>
      </c>
      <c r="Q302">
        <f t="shared" si="56"/>
        <v>61.014675077228198</v>
      </c>
      <c r="R302">
        <f t="shared" si="57"/>
        <v>40</v>
      </c>
      <c r="S302">
        <f>INDEX(Weights!$B$1:$B$36,MATCH(Matches!H1030,Weights!$A$1:$A$36,0))</f>
        <v>20</v>
      </c>
      <c r="T302">
        <f t="shared" si="58"/>
        <v>1013</v>
      </c>
      <c r="U302">
        <f t="shared" si="59"/>
        <v>901</v>
      </c>
      <c r="V302">
        <f t="shared" si="60"/>
        <v>112</v>
      </c>
      <c r="W302">
        <f t="shared" si="61"/>
        <v>2</v>
      </c>
      <c r="X302">
        <f t="shared" si="62"/>
        <v>0</v>
      </c>
      <c r="Y302">
        <f t="shared" si="63"/>
        <v>2</v>
      </c>
      <c r="AA302" t="str">
        <f t="shared" si="64"/>
        <v>112-&gt;2,</v>
      </c>
    </row>
    <row r="303" spans="1:27" ht="15" hidden="1" customHeight="1" x14ac:dyDescent="0.25">
      <c r="A303">
        <v>2016</v>
      </c>
      <c r="B303">
        <v>3</v>
      </c>
      <c r="C303">
        <v>29</v>
      </c>
      <c r="D303" t="s">
        <v>186</v>
      </c>
      <c r="E303" t="s">
        <v>181</v>
      </c>
      <c r="F303">
        <v>3</v>
      </c>
      <c r="G303">
        <v>2</v>
      </c>
      <c r="H303" t="s">
        <v>230</v>
      </c>
      <c r="J303">
        <v>21</v>
      </c>
      <c r="K303">
        <v>1210</v>
      </c>
      <c r="L303">
        <v>1287</v>
      </c>
      <c r="M303">
        <f t="shared" si="52"/>
        <v>1189</v>
      </c>
      <c r="N303">
        <f t="shared" si="53"/>
        <v>1308</v>
      </c>
      <c r="O303">
        <f t="shared" si="54"/>
        <v>0.52731597300649302</v>
      </c>
      <c r="P303">
        <f t="shared" si="55"/>
        <v>1</v>
      </c>
      <c r="Q303">
        <f t="shared" si="56"/>
        <v>44.427141178367904</v>
      </c>
      <c r="R303">
        <f t="shared" si="57"/>
        <v>40</v>
      </c>
      <c r="S303">
        <f>INDEX(Weights!$B$1:$B$36,MATCH(Matches!H1234,Weights!$A$1:$A$36,0))</f>
        <v>20</v>
      </c>
      <c r="T303">
        <f t="shared" si="58"/>
        <v>1289</v>
      </c>
      <c r="U303">
        <f t="shared" si="59"/>
        <v>1308</v>
      </c>
      <c r="V303">
        <f t="shared" si="60"/>
        <v>19</v>
      </c>
      <c r="W303">
        <f t="shared" si="61"/>
        <v>-1</v>
      </c>
      <c r="X303">
        <f t="shared" si="62"/>
        <v>0</v>
      </c>
      <c r="Y303">
        <f t="shared" si="63"/>
        <v>-1</v>
      </c>
      <c r="AA303" t="str">
        <f t="shared" si="64"/>
        <v>19-&gt;-1,</v>
      </c>
    </row>
    <row r="304" spans="1:27" ht="15" hidden="1" customHeight="1" x14ac:dyDescent="0.25">
      <c r="A304">
        <v>2016</v>
      </c>
      <c r="B304">
        <v>6</v>
      </c>
      <c r="C304">
        <v>17</v>
      </c>
      <c r="D304" t="s">
        <v>55</v>
      </c>
      <c r="E304" t="s">
        <v>25</v>
      </c>
      <c r="F304">
        <v>3</v>
      </c>
      <c r="G304">
        <v>0</v>
      </c>
      <c r="H304" t="s">
        <v>138</v>
      </c>
      <c r="I304" t="s">
        <v>26</v>
      </c>
      <c r="J304">
        <v>21</v>
      </c>
      <c r="K304">
        <v>2024</v>
      </c>
      <c r="L304">
        <v>1782</v>
      </c>
      <c r="M304">
        <f t="shared" si="52"/>
        <v>2003</v>
      </c>
      <c r="N304">
        <f t="shared" si="53"/>
        <v>1803</v>
      </c>
      <c r="O304">
        <f t="shared" si="54"/>
        <v>0.75974692664795784</v>
      </c>
      <c r="P304">
        <f t="shared" si="55"/>
        <v>1</v>
      </c>
      <c r="Q304">
        <f t="shared" si="56"/>
        <v>87.407830863535963</v>
      </c>
      <c r="R304">
        <f t="shared" si="57"/>
        <v>50</v>
      </c>
      <c r="S304">
        <f>INDEX(Weights!$B$1:$B$36,MATCH(Matches!H1479,Weights!$A$1:$A$36,0))</f>
        <v>20</v>
      </c>
      <c r="T304">
        <f t="shared" si="58"/>
        <v>2003</v>
      </c>
      <c r="U304">
        <f t="shared" si="59"/>
        <v>1803</v>
      </c>
      <c r="V304">
        <f t="shared" si="60"/>
        <v>200</v>
      </c>
      <c r="W304">
        <f t="shared" si="61"/>
        <v>3</v>
      </c>
      <c r="X304">
        <f t="shared" si="62"/>
        <v>0</v>
      </c>
      <c r="Y304">
        <f t="shared" si="63"/>
        <v>3</v>
      </c>
      <c r="AA304" t="str">
        <f t="shared" si="64"/>
        <v>200-&gt;3,</v>
      </c>
    </row>
    <row r="305" spans="1:27" ht="15" hidden="1" customHeight="1" x14ac:dyDescent="0.25">
      <c r="A305">
        <v>2016</v>
      </c>
      <c r="B305">
        <v>7</v>
      </c>
      <c r="C305">
        <v>4</v>
      </c>
      <c r="D305" t="s">
        <v>115</v>
      </c>
      <c r="E305" t="s">
        <v>280</v>
      </c>
      <c r="F305">
        <v>8</v>
      </c>
      <c r="G305">
        <v>0</v>
      </c>
      <c r="H305" t="s">
        <v>237</v>
      </c>
      <c r="I305" t="s">
        <v>107</v>
      </c>
      <c r="J305">
        <v>21</v>
      </c>
      <c r="K305">
        <v>669</v>
      </c>
      <c r="L305">
        <v>411</v>
      </c>
      <c r="M305">
        <f t="shared" si="52"/>
        <v>648</v>
      </c>
      <c r="N305">
        <f t="shared" si="53"/>
        <v>432</v>
      </c>
      <c r="O305">
        <f t="shared" si="54"/>
        <v>0.77615457534183074</v>
      </c>
      <c r="P305">
        <f t="shared" si="55"/>
        <v>1</v>
      </c>
      <c r="Q305">
        <f t="shared" si="56"/>
        <v>93.814738595031642</v>
      </c>
      <c r="R305">
        <f t="shared" si="57"/>
        <v>40</v>
      </c>
      <c r="S305">
        <f>INDEX(Weights!$B$1:$B$36,MATCH(Matches!H1531,Weights!$A$1:$A$36,0))</f>
        <v>40</v>
      </c>
      <c r="T305">
        <f t="shared" si="58"/>
        <v>648</v>
      </c>
      <c r="U305">
        <f t="shared" si="59"/>
        <v>432</v>
      </c>
      <c r="V305">
        <f t="shared" si="60"/>
        <v>216</v>
      </c>
      <c r="W305">
        <f t="shared" si="61"/>
        <v>8</v>
      </c>
      <c r="X305">
        <f t="shared" si="62"/>
        <v>0</v>
      </c>
      <c r="Y305">
        <f t="shared" si="63"/>
        <v>7</v>
      </c>
      <c r="AA305" t="str">
        <f t="shared" si="64"/>
        <v>216-&gt;7,</v>
      </c>
    </row>
    <row r="306" spans="1:27" ht="15" hidden="1" customHeight="1" x14ac:dyDescent="0.25">
      <c r="A306">
        <v>2016</v>
      </c>
      <c r="B306">
        <v>11</v>
      </c>
      <c r="C306">
        <v>15</v>
      </c>
      <c r="D306" t="s">
        <v>137</v>
      </c>
      <c r="E306" t="s">
        <v>126</v>
      </c>
      <c r="F306">
        <v>1</v>
      </c>
      <c r="G306">
        <v>0</v>
      </c>
      <c r="H306" t="s">
        <v>76</v>
      </c>
      <c r="J306">
        <v>21</v>
      </c>
      <c r="K306">
        <v>1633</v>
      </c>
      <c r="L306">
        <v>1702</v>
      </c>
      <c r="M306">
        <f t="shared" si="52"/>
        <v>1612</v>
      </c>
      <c r="N306">
        <f t="shared" si="53"/>
        <v>1723</v>
      </c>
      <c r="O306">
        <f t="shared" si="54"/>
        <v>0.51582498526473497</v>
      </c>
      <c r="P306">
        <f t="shared" si="55"/>
        <v>1</v>
      </c>
      <c r="Q306">
        <f t="shared" si="56"/>
        <v>43.372746137018829</v>
      </c>
      <c r="R306">
        <f t="shared" si="57"/>
        <v>40</v>
      </c>
      <c r="S306">
        <f>INDEX(Weights!$B$1:$B$36,MATCH(Matches!H1906,Weights!$A$1:$A$36,0))</f>
        <v>20</v>
      </c>
      <c r="T306">
        <f t="shared" si="58"/>
        <v>1712</v>
      </c>
      <c r="U306">
        <f t="shared" si="59"/>
        <v>1723</v>
      </c>
      <c r="V306">
        <f t="shared" si="60"/>
        <v>11</v>
      </c>
      <c r="W306">
        <f t="shared" si="61"/>
        <v>-1</v>
      </c>
      <c r="X306">
        <f t="shared" si="62"/>
        <v>0</v>
      </c>
      <c r="Y306">
        <f t="shared" si="63"/>
        <v>-1</v>
      </c>
      <c r="AA306" t="str">
        <f t="shared" si="64"/>
        <v>11-&gt;-1,</v>
      </c>
    </row>
    <row r="307" spans="1:27" ht="15" hidden="1" customHeight="1" x14ac:dyDescent="0.25">
      <c r="A307">
        <v>2017</v>
      </c>
      <c r="B307">
        <v>1</v>
      </c>
      <c r="C307">
        <v>21</v>
      </c>
      <c r="D307" t="s">
        <v>148</v>
      </c>
      <c r="E307" t="s">
        <v>153</v>
      </c>
      <c r="F307">
        <v>1</v>
      </c>
      <c r="G307">
        <v>0</v>
      </c>
      <c r="H307" t="s">
        <v>44</v>
      </c>
      <c r="I307" t="s">
        <v>189</v>
      </c>
      <c r="J307">
        <v>21</v>
      </c>
      <c r="K307">
        <v>1631</v>
      </c>
      <c r="L307">
        <v>1529</v>
      </c>
      <c r="M307">
        <f t="shared" si="52"/>
        <v>1610</v>
      </c>
      <c r="N307">
        <f t="shared" si="53"/>
        <v>1550</v>
      </c>
      <c r="O307">
        <f t="shared" si="54"/>
        <v>0.58549867867180949</v>
      </c>
      <c r="P307">
        <f t="shared" si="55"/>
        <v>1</v>
      </c>
      <c r="Q307">
        <f t="shared" si="56"/>
        <v>50.663288437077838</v>
      </c>
      <c r="R307">
        <f t="shared" si="57"/>
        <v>50</v>
      </c>
      <c r="S307">
        <f>INDEX(Weights!$B$1:$B$36,MATCH(Matches!H2007,Weights!$A$1:$A$36,0))</f>
        <v>40</v>
      </c>
      <c r="T307">
        <f t="shared" si="58"/>
        <v>1610</v>
      </c>
      <c r="U307">
        <f t="shared" si="59"/>
        <v>1550</v>
      </c>
      <c r="V307">
        <f t="shared" si="60"/>
        <v>60</v>
      </c>
      <c r="W307">
        <f t="shared" si="61"/>
        <v>1</v>
      </c>
      <c r="X307">
        <f t="shared" si="62"/>
        <v>0</v>
      </c>
      <c r="Y307">
        <f t="shared" si="63"/>
        <v>1</v>
      </c>
      <c r="AA307" t="str">
        <f t="shared" si="64"/>
        <v>60-&gt;1,</v>
      </c>
    </row>
    <row r="308" spans="1:27" ht="15" hidden="1" customHeight="1" x14ac:dyDescent="0.25">
      <c r="A308">
        <v>2017</v>
      </c>
      <c r="B308">
        <v>1</v>
      </c>
      <c r="C308">
        <v>23</v>
      </c>
      <c r="D308" t="s">
        <v>96</v>
      </c>
      <c r="E308" t="s">
        <v>40</v>
      </c>
      <c r="F308">
        <v>4</v>
      </c>
      <c r="G308">
        <v>2</v>
      </c>
      <c r="H308" t="s">
        <v>44</v>
      </c>
      <c r="I308" t="s">
        <v>189</v>
      </c>
      <c r="J308">
        <v>21</v>
      </c>
      <c r="K308">
        <v>1616</v>
      </c>
      <c r="L308">
        <v>1406</v>
      </c>
      <c r="M308">
        <f t="shared" si="52"/>
        <v>1595</v>
      </c>
      <c r="N308">
        <f t="shared" si="53"/>
        <v>1427</v>
      </c>
      <c r="O308">
        <f t="shared" si="54"/>
        <v>0.7245382428425361</v>
      </c>
      <c r="P308">
        <f t="shared" si="55"/>
        <v>1</v>
      </c>
      <c r="Q308">
        <f t="shared" si="56"/>
        <v>76.235627829803036</v>
      </c>
      <c r="R308">
        <f t="shared" si="57"/>
        <v>50</v>
      </c>
      <c r="S308">
        <f>INDEX(Weights!$B$1:$B$36,MATCH(Matches!H2016,Weights!$A$1:$A$36,0))</f>
        <v>40</v>
      </c>
      <c r="T308">
        <f t="shared" si="58"/>
        <v>1595</v>
      </c>
      <c r="U308">
        <f t="shared" si="59"/>
        <v>1427</v>
      </c>
      <c r="V308">
        <f t="shared" si="60"/>
        <v>168</v>
      </c>
      <c r="W308">
        <f t="shared" si="61"/>
        <v>2</v>
      </c>
      <c r="X308">
        <f t="shared" si="62"/>
        <v>0</v>
      </c>
      <c r="Y308">
        <f t="shared" si="63"/>
        <v>2</v>
      </c>
      <c r="AA308" t="str">
        <f t="shared" si="64"/>
        <v>168-&gt;2,</v>
      </c>
    </row>
    <row r="309" spans="1:27" ht="15" hidden="1" customHeight="1" x14ac:dyDescent="0.25">
      <c r="A309">
        <v>2017</v>
      </c>
      <c r="B309">
        <v>1</v>
      </c>
      <c r="C309">
        <v>25</v>
      </c>
      <c r="D309" t="s">
        <v>151</v>
      </c>
      <c r="E309" t="s">
        <v>148</v>
      </c>
      <c r="F309">
        <v>1</v>
      </c>
      <c r="G309">
        <v>0</v>
      </c>
      <c r="H309" t="s">
        <v>44</v>
      </c>
      <c r="I309" t="s">
        <v>189</v>
      </c>
      <c r="J309">
        <v>21</v>
      </c>
      <c r="K309">
        <v>1701</v>
      </c>
      <c r="L309">
        <v>1610</v>
      </c>
      <c r="M309">
        <f t="shared" si="52"/>
        <v>1680</v>
      </c>
      <c r="N309">
        <f t="shared" si="53"/>
        <v>1631</v>
      </c>
      <c r="O309">
        <f t="shared" si="54"/>
        <v>0.57005282358398823</v>
      </c>
      <c r="P309">
        <f t="shared" si="55"/>
        <v>1</v>
      </c>
      <c r="Q309">
        <f t="shared" si="56"/>
        <v>48.843209472971743</v>
      </c>
      <c r="R309">
        <f t="shared" si="57"/>
        <v>50</v>
      </c>
      <c r="S309">
        <f>INDEX(Weights!$B$1:$B$36,MATCH(Matches!H2020,Weights!$A$1:$A$36,0))</f>
        <v>20</v>
      </c>
      <c r="T309">
        <f t="shared" si="58"/>
        <v>1680</v>
      </c>
      <c r="U309">
        <f t="shared" si="59"/>
        <v>1631</v>
      </c>
      <c r="V309">
        <f t="shared" si="60"/>
        <v>49</v>
      </c>
      <c r="W309">
        <f t="shared" si="61"/>
        <v>1</v>
      </c>
      <c r="X309">
        <f t="shared" si="62"/>
        <v>0</v>
      </c>
      <c r="Y309">
        <f t="shared" si="63"/>
        <v>1</v>
      </c>
      <c r="AA309" t="str">
        <f t="shared" si="64"/>
        <v>49-&gt;1,</v>
      </c>
    </row>
    <row r="310" spans="1:27" ht="15" hidden="1" customHeight="1" x14ac:dyDescent="0.25">
      <c r="A310">
        <v>2017</v>
      </c>
      <c r="B310">
        <v>7</v>
      </c>
      <c r="C310">
        <v>13</v>
      </c>
      <c r="D310" t="s">
        <v>130</v>
      </c>
      <c r="E310" t="s">
        <v>123</v>
      </c>
      <c r="F310">
        <v>0</v>
      </c>
      <c r="G310">
        <v>0</v>
      </c>
      <c r="H310" t="s">
        <v>219</v>
      </c>
      <c r="I310" t="s">
        <v>125</v>
      </c>
      <c r="J310">
        <v>21</v>
      </c>
      <c r="K310">
        <v>1522</v>
      </c>
      <c r="L310">
        <v>1882</v>
      </c>
      <c r="M310">
        <f t="shared" si="52"/>
        <v>1501</v>
      </c>
      <c r="N310">
        <f t="shared" si="53"/>
        <v>1903</v>
      </c>
      <c r="O310">
        <f t="shared" si="54"/>
        <v>0.91003791981151627</v>
      </c>
      <c r="P310">
        <f t="shared" si="55"/>
        <v>0.5</v>
      </c>
      <c r="Q310">
        <f t="shared" si="56"/>
        <v>-51.214775476505082</v>
      </c>
      <c r="R310">
        <f t="shared" si="57"/>
        <v>-50</v>
      </c>
      <c r="S310">
        <f>INDEX(Weights!$B$1:$B$36,MATCH(Matches!H2398,Weights!$A$1:$A$36,0))</f>
        <v>20</v>
      </c>
      <c r="T310">
        <f t="shared" si="58"/>
        <v>1501</v>
      </c>
      <c r="U310">
        <f t="shared" si="59"/>
        <v>1903</v>
      </c>
      <c r="V310">
        <f t="shared" si="60"/>
        <v>402</v>
      </c>
      <c r="W310">
        <f t="shared" si="61"/>
        <v>0</v>
      </c>
      <c r="X310">
        <f t="shared" si="62"/>
        <v>0</v>
      </c>
      <c r="Y310">
        <f t="shared" si="63"/>
        <v>0</v>
      </c>
      <c r="AA310" t="str">
        <f t="shared" si="64"/>
        <v>402-&gt;0,</v>
      </c>
    </row>
    <row r="311" spans="1:27" ht="15" hidden="1" customHeight="1" x14ac:dyDescent="0.25">
      <c r="A311">
        <v>2017</v>
      </c>
      <c r="B311">
        <v>9</v>
      </c>
      <c r="C311">
        <v>5</v>
      </c>
      <c r="D311" t="s">
        <v>97</v>
      </c>
      <c r="E311" t="s">
        <v>154</v>
      </c>
      <c r="F311">
        <v>1</v>
      </c>
      <c r="G311">
        <v>0</v>
      </c>
      <c r="H311" t="s">
        <v>76</v>
      </c>
      <c r="I311" t="s">
        <v>91</v>
      </c>
      <c r="J311">
        <v>21</v>
      </c>
      <c r="K311">
        <v>1561</v>
      </c>
      <c r="L311">
        <v>1543</v>
      </c>
      <c r="M311">
        <f t="shared" si="52"/>
        <v>1540</v>
      </c>
      <c r="N311">
        <f t="shared" si="53"/>
        <v>1564</v>
      </c>
      <c r="O311">
        <f t="shared" si="54"/>
        <v>0.53448394472683147</v>
      </c>
      <c r="P311">
        <f t="shared" si="55"/>
        <v>1</v>
      </c>
      <c r="Q311">
        <f t="shared" si="56"/>
        <v>45.111226051434535</v>
      </c>
      <c r="R311">
        <f t="shared" si="57"/>
        <v>50</v>
      </c>
      <c r="S311">
        <f>INDEX(Weights!$B$1:$B$36,MATCH(Matches!H2526,Weights!$A$1:$A$36,0))</f>
        <v>40</v>
      </c>
      <c r="T311">
        <f t="shared" si="58"/>
        <v>1540</v>
      </c>
      <c r="U311">
        <f t="shared" si="59"/>
        <v>1564</v>
      </c>
      <c r="V311">
        <f t="shared" si="60"/>
        <v>24</v>
      </c>
      <c r="W311">
        <f t="shared" si="61"/>
        <v>-1</v>
      </c>
      <c r="X311">
        <f t="shared" si="62"/>
        <v>0</v>
      </c>
      <c r="Y311">
        <f t="shared" si="63"/>
        <v>-1</v>
      </c>
      <c r="AA311" t="str">
        <f t="shared" si="64"/>
        <v>24-&gt;-1,</v>
      </c>
    </row>
    <row r="312" spans="1:27" ht="15" hidden="1" customHeight="1" x14ac:dyDescent="0.25">
      <c r="A312">
        <v>2017</v>
      </c>
      <c r="B312">
        <v>10</v>
      </c>
      <c r="C312">
        <v>8</v>
      </c>
      <c r="D312" t="s">
        <v>66</v>
      </c>
      <c r="E312" t="s">
        <v>12</v>
      </c>
      <c r="F312">
        <v>1</v>
      </c>
      <c r="G312">
        <v>0</v>
      </c>
      <c r="H312" t="s">
        <v>76</v>
      </c>
      <c r="J312">
        <v>21</v>
      </c>
      <c r="K312">
        <v>1600</v>
      </c>
      <c r="L312">
        <v>1674</v>
      </c>
      <c r="M312">
        <f t="shared" si="52"/>
        <v>1579</v>
      </c>
      <c r="N312">
        <f t="shared" si="53"/>
        <v>1695</v>
      </c>
      <c r="O312">
        <f t="shared" si="54"/>
        <v>0.52300958729756231</v>
      </c>
      <c r="P312">
        <f t="shared" si="55"/>
        <v>1</v>
      </c>
      <c r="Q312">
        <f t="shared" si="56"/>
        <v>44.026042119006888</v>
      </c>
      <c r="R312">
        <f t="shared" si="57"/>
        <v>40</v>
      </c>
      <c r="S312">
        <f>INDEX(Weights!$B$1:$B$36,MATCH(Matches!H2620,Weights!$A$1:$A$36,0))</f>
        <v>50</v>
      </c>
      <c r="T312">
        <f t="shared" si="58"/>
        <v>1679</v>
      </c>
      <c r="U312">
        <f t="shared" si="59"/>
        <v>1695</v>
      </c>
      <c r="V312">
        <f t="shared" si="60"/>
        <v>16</v>
      </c>
      <c r="W312">
        <f t="shared" si="61"/>
        <v>-1</v>
      </c>
      <c r="X312">
        <f t="shared" si="62"/>
        <v>0</v>
      </c>
      <c r="Y312">
        <f t="shared" si="63"/>
        <v>-1</v>
      </c>
      <c r="AA312" t="str">
        <f t="shared" si="64"/>
        <v>16-&gt;-1,</v>
      </c>
    </row>
    <row r="313" spans="1:27" ht="15" hidden="1" customHeight="1" x14ac:dyDescent="0.25">
      <c r="A313">
        <v>2017</v>
      </c>
      <c r="B313">
        <v>11</v>
      </c>
      <c r="C313">
        <v>8</v>
      </c>
      <c r="D313" t="s">
        <v>50</v>
      </c>
      <c r="E313" t="s">
        <v>17</v>
      </c>
      <c r="F313">
        <v>2</v>
      </c>
      <c r="G313">
        <v>1</v>
      </c>
      <c r="H313" t="s">
        <v>81</v>
      </c>
      <c r="I313" t="s">
        <v>122</v>
      </c>
      <c r="J313">
        <v>21</v>
      </c>
      <c r="K313">
        <v>1703</v>
      </c>
      <c r="L313">
        <v>1820</v>
      </c>
      <c r="M313">
        <f t="shared" si="52"/>
        <v>1682</v>
      </c>
      <c r="N313">
        <f t="shared" si="53"/>
        <v>1841</v>
      </c>
      <c r="O313">
        <f t="shared" si="54"/>
        <v>0.71407890258535023</v>
      </c>
      <c r="P313">
        <f t="shared" si="55"/>
        <v>1</v>
      </c>
      <c r="Q313">
        <f t="shared" si="56"/>
        <v>73.446836172237013</v>
      </c>
      <c r="R313">
        <f t="shared" si="57"/>
        <v>70</v>
      </c>
      <c r="S313">
        <f>INDEX(Weights!$B$1:$B$36,MATCH(Matches!H2676,Weights!$A$1:$A$36,0))</f>
        <v>20</v>
      </c>
      <c r="T313">
        <f t="shared" si="58"/>
        <v>1682</v>
      </c>
      <c r="U313">
        <f t="shared" si="59"/>
        <v>1841</v>
      </c>
      <c r="V313">
        <f t="shared" si="60"/>
        <v>159</v>
      </c>
      <c r="W313">
        <f t="shared" si="61"/>
        <v>-1</v>
      </c>
      <c r="X313">
        <f t="shared" si="62"/>
        <v>0</v>
      </c>
      <c r="Y313">
        <f t="shared" si="63"/>
        <v>-1</v>
      </c>
      <c r="AA313" t="str">
        <f t="shared" si="64"/>
        <v>159-&gt;-1,</v>
      </c>
    </row>
    <row r="314" spans="1:27" ht="15" hidden="1" customHeight="1" x14ac:dyDescent="0.25">
      <c r="A314">
        <v>2015</v>
      </c>
      <c r="B314">
        <v>1</v>
      </c>
      <c r="C314">
        <v>27</v>
      </c>
      <c r="D314" t="s">
        <v>148</v>
      </c>
      <c r="E314" t="s">
        <v>30</v>
      </c>
      <c r="F314">
        <v>2</v>
      </c>
      <c r="G314">
        <v>1</v>
      </c>
      <c r="H314" t="s">
        <v>44</v>
      </c>
      <c r="I314" t="s">
        <v>159</v>
      </c>
      <c r="J314">
        <v>20</v>
      </c>
      <c r="K314">
        <v>1706</v>
      </c>
      <c r="L314">
        <v>1601</v>
      </c>
      <c r="M314">
        <f t="shared" si="52"/>
        <v>1686</v>
      </c>
      <c r="N314">
        <f t="shared" si="53"/>
        <v>1621</v>
      </c>
      <c r="O314">
        <f t="shared" si="54"/>
        <v>0.59246623058433179</v>
      </c>
      <c r="P314">
        <f t="shared" si="55"/>
        <v>1</v>
      </c>
      <c r="Q314">
        <f t="shared" si="56"/>
        <v>49.07568771215324</v>
      </c>
      <c r="R314">
        <f t="shared" si="57"/>
        <v>50</v>
      </c>
      <c r="S314">
        <f>INDEX(Weights!$B$1:$B$36,MATCH(Matches!H90,Weights!$A$1:$A$36,0))</f>
        <v>40</v>
      </c>
      <c r="T314">
        <f t="shared" si="58"/>
        <v>1686</v>
      </c>
      <c r="U314">
        <f t="shared" si="59"/>
        <v>1621</v>
      </c>
      <c r="V314">
        <f t="shared" si="60"/>
        <v>65</v>
      </c>
      <c r="W314">
        <f t="shared" si="61"/>
        <v>1</v>
      </c>
      <c r="X314">
        <f t="shared" si="62"/>
        <v>0</v>
      </c>
      <c r="Y314">
        <f t="shared" si="63"/>
        <v>1</v>
      </c>
      <c r="AA314" t="str">
        <f t="shared" si="64"/>
        <v>65-&gt;1,</v>
      </c>
    </row>
    <row r="315" spans="1:27" ht="15" hidden="1" customHeight="1" x14ac:dyDescent="0.25">
      <c r="A315">
        <v>2015</v>
      </c>
      <c r="B315">
        <v>6</v>
      </c>
      <c r="C315">
        <v>12</v>
      </c>
      <c r="D315" t="s">
        <v>17</v>
      </c>
      <c r="E315" t="s">
        <v>50</v>
      </c>
      <c r="F315">
        <v>2</v>
      </c>
      <c r="G315">
        <v>1</v>
      </c>
      <c r="H315" t="s">
        <v>2</v>
      </c>
      <c r="J315">
        <v>20</v>
      </c>
      <c r="K315">
        <v>1696</v>
      </c>
      <c r="L315">
        <v>1760</v>
      </c>
      <c r="M315">
        <f t="shared" si="52"/>
        <v>1676</v>
      </c>
      <c r="N315">
        <f t="shared" si="53"/>
        <v>1780</v>
      </c>
      <c r="O315">
        <f t="shared" si="54"/>
        <v>0.50575620841114488</v>
      </c>
      <c r="P315">
        <f t="shared" si="55"/>
        <v>1</v>
      </c>
      <c r="Q315">
        <f t="shared" si="56"/>
        <v>40.465859845615078</v>
      </c>
      <c r="R315">
        <f t="shared" si="57"/>
        <v>40</v>
      </c>
      <c r="S315">
        <f>INDEX(Weights!$B$1:$B$36,MATCH(Matches!H391,Weights!$A$1:$A$36,0))</f>
        <v>40</v>
      </c>
      <c r="T315">
        <f t="shared" si="58"/>
        <v>1776</v>
      </c>
      <c r="U315">
        <f t="shared" si="59"/>
        <v>1780</v>
      </c>
      <c r="V315">
        <f t="shared" si="60"/>
        <v>4</v>
      </c>
      <c r="W315">
        <f t="shared" si="61"/>
        <v>-1</v>
      </c>
      <c r="X315">
        <f t="shared" si="62"/>
        <v>0</v>
      </c>
      <c r="Y315">
        <f t="shared" si="63"/>
        <v>-1</v>
      </c>
      <c r="AA315" t="str">
        <f t="shared" si="64"/>
        <v>4-&gt;-1,</v>
      </c>
    </row>
    <row r="316" spans="1:27" ht="15" hidden="1" customHeight="1" x14ac:dyDescent="0.25">
      <c r="A316">
        <v>2015</v>
      </c>
      <c r="B316">
        <v>6</v>
      </c>
      <c r="C316">
        <v>14</v>
      </c>
      <c r="D316" t="s">
        <v>193</v>
      </c>
      <c r="E316" t="s">
        <v>142</v>
      </c>
      <c r="F316">
        <v>1</v>
      </c>
      <c r="G316">
        <v>0</v>
      </c>
      <c r="H316" t="s">
        <v>171</v>
      </c>
      <c r="J316">
        <v>20</v>
      </c>
      <c r="K316">
        <v>1300</v>
      </c>
      <c r="L316">
        <v>1366</v>
      </c>
      <c r="M316">
        <f t="shared" si="52"/>
        <v>1280</v>
      </c>
      <c r="N316">
        <f t="shared" si="53"/>
        <v>1386</v>
      </c>
      <c r="O316">
        <f t="shared" si="54"/>
        <v>0.50863383582108268</v>
      </c>
      <c r="P316">
        <f t="shared" si="55"/>
        <v>1</v>
      </c>
      <c r="Q316">
        <f t="shared" si="56"/>
        <v>40.702843333586877</v>
      </c>
      <c r="R316">
        <f t="shared" si="57"/>
        <v>40</v>
      </c>
      <c r="S316">
        <f>INDEX(Weights!$B$1:$B$36,MATCH(Matches!H442,Weights!$A$1:$A$36,0))</f>
        <v>40</v>
      </c>
      <c r="T316">
        <f t="shared" si="58"/>
        <v>1380</v>
      </c>
      <c r="U316">
        <f t="shared" si="59"/>
        <v>1386</v>
      </c>
      <c r="V316">
        <f t="shared" si="60"/>
        <v>6</v>
      </c>
      <c r="W316">
        <f t="shared" si="61"/>
        <v>-1</v>
      </c>
      <c r="X316">
        <f t="shared" si="62"/>
        <v>0</v>
      </c>
      <c r="Y316">
        <f t="shared" si="63"/>
        <v>-1</v>
      </c>
      <c r="AA316" t="str">
        <f t="shared" si="64"/>
        <v>6-&gt;-1,</v>
      </c>
    </row>
    <row r="317" spans="1:27" ht="15" hidden="1" customHeight="1" x14ac:dyDescent="0.25">
      <c r="A317">
        <v>2015</v>
      </c>
      <c r="B317">
        <v>7</v>
      </c>
      <c r="C317">
        <v>12</v>
      </c>
      <c r="D317" t="s">
        <v>146</v>
      </c>
      <c r="E317" t="s">
        <v>123</v>
      </c>
      <c r="F317">
        <v>0</v>
      </c>
      <c r="G317">
        <v>0</v>
      </c>
      <c r="H317" t="s">
        <v>219</v>
      </c>
      <c r="I317" t="s">
        <v>125</v>
      </c>
      <c r="J317">
        <v>20</v>
      </c>
      <c r="K317">
        <v>1496</v>
      </c>
      <c r="L317">
        <v>1830</v>
      </c>
      <c r="M317">
        <f t="shared" si="52"/>
        <v>1476</v>
      </c>
      <c r="N317">
        <f t="shared" si="53"/>
        <v>1850</v>
      </c>
      <c r="O317">
        <f t="shared" si="54"/>
        <v>0.89594105084172226</v>
      </c>
      <c r="P317">
        <f t="shared" si="55"/>
        <v>0.5</v>
      </c>
      <c r="Q317">
        <f t="shared" si="56"/>
        <v>-50.512569882517724</v>
      </c>
      <c r="R317">
        <f t="shared" si="57"/>
        <v>-50</v>
      </c>
      <c r="S317">
        <f>INDEX(Weights!$B$1:$B$36,MATCH(Matches!H510,Weights!$A$1:$A$36,0))</f>
        <v>20</v>
      </c>
      <c r="T317">
        <f t="shared" si="58"/>
        <v>1476</v>
      </c>
      <c r="U317">
        <f t="shared" si="59"/>
        <v>1850</v>
      </c>
      <c r="V317">
        <f t="shared" si="60"/>
        <v>374</v>
      </c>
      <c r="W317">
        <f t="shared" si="61"/>
        <v>0</v>
      </c>
      <c r="X317">
        <f t="shared" si="62"/>
        <v>0</v>
      </c>
      <c r="Y317">
        <f t="shared" si="63"/>
        <v>0</v>
      </c>
      <c r="AA317" t="str">
        <f t="shared" si="64"/>
        <v>374-&gt;0,</v>
      </c>
    </row>
    <row r="318" spans="1:27" ht="15" hidden="1" customHeight="1" x14ac:dyDescent="0.25">
      <c r="A318">
        <v>2015</v>
      </c>
      <c r="B318">
        <v>10</v>
      </c>
      <c r="C318">
        <v>10</v>
      </c>
      <c r="D318" t="s">
        <v>14</v>
      </c>
      <c r="E318" t="s">
        <v>10</v>
      </c>
      <c r="F318">
        <v>2</v>
      </c>
      <c r="G318">
        <v>0</v>
      </c>
      <c r="H318" t="s">
        <v>2</v>
      </c>
      <c r="J318">
        <v>20</v>
      </c>
      <c r="K318">
        <v>1740</v>
      </c>
      <c r="L318">
        <v>1679</v>
      </c>
      <c r="M318">
        <f t="shared" si="52"/>
        <v>1720</v>
      </c>
      <c r="N318">
        <f t="shared" si="53"/>
        <v>1699</v>
      </c>
      <c r="O318">
        <f t="shared" si="54"/>
        <v>0.66741842187322298</v>
      </c>
      <c r="P318">
        <f t="shared" si="55"/>
        <v>1</v>
      </c>
      <c r="Q318">
        <f t="shared" si="56"/>
        <v>60.135621800363772</v>
      </c>
      <c r="R318">
        <f t="shared" si="57"/>
        <v>40</v>
      </c>
      <c r="S318">
        <f>INDEX(Weights!$B$1:$B$36,MATCH(Matches!H770,Weights!$A$1:$A$36,0))</f>
        <v>40</v>
      </c>
      <c r="T318">
        <f t="shared" si="58"/>
        <v>1820</v>
      </c>
      <c r="U318">
        <f t="shared" si="59"/>
        <v>1699</v>
      </c>
      <c r="V318">
        <f t="shared" si="60"/>
        <v>121</v>
      </c>
      <c r="W318">
        <f t="shared" si="61"/>
        <v>2</v>
      </c>
      <c r="X318">
        <f t="shared" si="62"/>
        <v>0</v>
      </c>
      <c r="Y318">
        <f t="shared" si="63"/>
        <v>2</v>
      </c>
      <c r="AA318" t="str">
        <f t="shared" si="64"/>
        <v>121-&gt;2,</v>
      </c>
    </row>
    <row r="319" spans="1:27" ht="15" hidden="1" customHeight="1" x14ac:dyDescent="0.25">
      <c r="A319">
        <v>2015</v>
      </c>
      <c r="B319">
        <v>10</v>
      </c>
      <c r="C319">
        <v>10</v>
      </c>
      <c r="D319" t="s">
        <v>266</v>
      </c>
      <c r="E319" t="s">
        <v>271</v>
      </c>
      <c r="F319">
        <v>1</v>
      </c>
      <c r="G319">
        <v>0</v>
      </c>
      <c r="H319" t="s">
        <v>76</v>
      </c>
      <c r="J319">
        <v>20</v>
      </c>
      <c r="K319">
        <v>1268</v>
      </c>
      <c r="L319">
        <v>1320</v>
      </c>
      <c r="M319">
        <f t="shared" si="52"/>
        <v>1248</v>
      </c>
      <c r="N319">
        <f t="shared" si="53"/>
        <v>1340</v>
      </c>
      <c r="O319">
        <f t="shared" si="54"/>
        <v>0.5115108912177917</v>
      </c>
      <c r="P319">
        <f t="shared" si="55"/>
        <v>1</v>
      </c>
      <c r="Q319">
        <f t="shared" si="56"/>
        <v>40.942570961017992</v>
      </c>
      <c r="R319">
        <f t="shared" si="57"/>
        <v>40</v>
      </c>
      <c r="S319">
        <f>INDEX(Weights!$B$1:$B$36,MATCH(Matches!H771,Weights!$A$1:$A$36,0))</f>
        <v>20</v>
      </c>
      <c r="T319">
        <f t="shared" si="58"/>
        <v>1348</v>
      </c>
      <c r="U319">
        <f t="shared" si="59"/>
        <v>1340</v>
      </c>
      <c r="V319">
        <f t="shared" si="60"/>
        <v>8</v>
      </c>
      <c r="W319">
        <f t="shared" si="61"/>
        <v>1</v>
      </c>
      <c r="X319">
        <f t="shared" si="62"/>
        <v>0</v>
      </c>
      <c r="Y319">
        <f t="shared" si="63"/>
        <v>1</v>
      </c>
      <c r="AA319" t="str">
        <f t="shared" si="64"/>
        <v>8-&gt;1,</v>
      </c>
    </row>
    <row r="320" spans="1:27" ht="15" hidden="1" customHeight="1" x14ac:dyDescent="0.25">
      <c r="A320">
        <v>2015</v>
      </c>
      <c r="B320">
        <v>11</v>
      </c>
      <c r="C320">
        <v>12</v>
      </c>
      <c r="D320" t="s">
        <v>263</v>
      </c>
      <c r="E320" t="s">
        <v>62</v>
      </c>
      <c r="F320">
        <v>4</v>
      </c>
      <c r="G320">
        <v>1</v>
      </c>
      <c r="H320" t="s">
        <v>33</v>
      </c>
      <c r="J320">
        <v>20</v>
      </c>
      <c r="K320">
        <v>1453</v>
      </c>
      <c r="L320">
        <v>1569</v>
      </c>
      <c r="M320">
        <f t="shared" si="52"/>
        <v>1433</v>
      </c>
      <c r="N320">
        <f t="shared" si="53"/>
        <v>1589</v>
      </c>
      <c r="O320">
        <f t="shared" si="54"/>
        <v>0.57989976035788149</v>
      </c>
      <c r="P320">
        <f t="shared" si="55"/>
        <v>1</v>
      </c>
      <c r="Q320">
        <f t="shared" si="56"/>
        <v>47.607685292057695</v>
      </c>
      <c r="R320">
        <f t="shared" si="57"/>
        <v>50</v>
      </c>
      <c r="S320">
        <f>INDEX(Weights!$B$1:$B$36,MATCH(Matches!H882,Weights!$A$1:$A$36,0))</f>
        <v>20</v>
      </c>
      <c r="T320">
        <f t="shared" si="58"/>
        <v>1533</v>
      </c>
      <c r="U320">
        <f t="shared" si="59"/>
        <v>1589</v>
      </c>
      <c r="V320">
        <f t="shared" si="60"/>
        <v>56</v>
      </c>
      <c r="W320">
        <f t="shared" si="61"/>
        <v>-3</v>
      </c>
      <c r="X320">
        <f t="shared" si="62"/>
        <v>0</v>
      </c>
      <c r="Y320">
        <f t="shared" si="63"/>
        <v>-3</v>
      </c>
      <c r="AA320" t="str">
        <f t="shared" si="64"/>
        <v>56-&gt;-3,</v>
      </c>
    </row>
    <row r="321" spans="1:27" ht="15" hidden="1" customHeight="1" x14ac:dyDescent="0.25">
      <c r="A321">
        <v>2015</v>
      </c>
      <c r="B321">
        <v>11</v>
      </c>
      <c r="C321">
        <v>17</v>
      </c>
      <c r="D321" t="s">
        <v>199</v>
      </c>
      <c r="E321" t="s">
        <v>169</v>
      </c>
      <c r="F321">
        <v>2</v>
      </c>
      <c r="G321">
        <v>0</v>
      </c>
      <c r="H321" t="s">
        <v>76</v>
      </c>
      <c r="J321">
        <v>20</v>
      </c>
      <c r="K321">
        <v>1431</v>
      </c>
      <c r="L321">
        <v>1376</v>
      </c>
      <c r="M321">
        <f t="shared" si="52"/>
        <v>1411</v>
      </c>
      <c r="N321">
        <f t="shared" si="53"/>
        <v>1396</v>
      </c>
      <c r="O321">
        <f t="shared" si="54"/>
        <v>0.65970799414474812</v>
      </c>
      <c r="P321">
        <f t="shared" si="55"/>
        <v>1</v>
      </c>
      <c r="Q321">
        <f t="shared" si="56"/>
        <v>58.773052719044152</v>
      </c>
      <c r="R321">
        <f t="shared" si="57"/>
        <v>40</v>
      </c>
      <c r="S321">
        <f>INDEX(Weights!$B$1:$B$36,MATCH(Matches!H948,Weights!$A$1:$A$36,0))</f>
        <v>40</v>
      </c>
      <c r="T321">
        <f t="shared" si="58"/>
        <v>1511</v>
      </c>
      <c r="U321">
        <f t="shared" si="59"/>
        <v>1396</v>
      </c>
      <c r="V321">
        <f t="shared" si="60"/>
        <v>115</v>
      </c>
      <c r="W321">
        <f t="shared" si="61"/>
        <v>2</v>
      </c>
      <c r="X321">
        <f t="shared" si="62"/>
        <v>0</v>
      </c>
      <c r="Y321">
        <f t="shared" si="63"/>
        <v>2</v>
      </c>
      <c r="AA321" t="str">
        <f t="shared" si="64"/>
        <v>115-&gt;2,</v>
      </c>
    </row>
    <row r="322" spans="1:27" ht="15" hidden="1" customHeight="1" x14ac:dyDescent="0.25">
      <c r="A322">
        <v>2016</v>
      </c>
      <c r="B322">
        <v>3</v>
      </c>
      <c r="C322">
        <v>26</v>
      </c>
      <c r="D322" t="s">
        <v>199</v>
      </c>
      <c r="E322" t="s">
        <v>134</v>
      </c>
      <c r="F322">
        <v>1</v>
      </c>
      <c r="G322">
        <v>0</v>
      </c>
      <c r="H322" t="s">
        <v>171</v>
      </c>
      <c r="J322">
        <v>20</v>
      </c>
      <c r="K322">
        <v>1451</v>
      </c>
      <c r="L322">
        <v>1514</v>
      </c>
      <c r="M322">
        <f t="shared" ref="M322:M385" si="65">K322-J322</f>
        <v>1431</v>
      </c>
      <c r="N322">
        <f t="shared" ref="N322:N385" si="66">L322+J322</f>
        <v>1534</v>
      </c>
      <c r="O322">
        <f t="shared" ref="O322:O385" si="67">1/(10^(-V322/400)+1)</f>
        <v>0.50431723975505982</v>
      </c>
      <c r="P322">
        <f t="shared" ref="P322:P385" si="68">IF(F322&gt;G322,1,IF(F322=G322,0.5,0))</f>
        <v>1</v>
      </c>
      <c r="Q322">
        <f t="shared" ref="Q322:Q385" si="69">(M322-K322)/(O322-P322)</f>
        <v>40.348387323612101</v>
      </c>
      <c r="R322">
        <f t="shared" ref="R322:R385" si="70">ROUND((Q322/IF(W322=2,1.5,IF(W322=3,1.75,IF(W322&gt;3,1.75+(W322-3)/8,1))))/10,0)*10</f>
        <v>40</v>
      </c>
      <c r="S322">
        <f>INDEX(Weights!$B$1:$B$36,MATCH(Matches!H1149,Weights!$A$1:$A$36,0))</f>
        <v>40</v>
      </c>
      <c r="T322">
        <f t="shared" ref="T322:T385" si="71">M322+IF(ISBLANK(I322),100,0)</f>
        <v>1531</v>
      </c>
      <c r="U322">
        <f t="shared" ref="U322:U385" si="72">N322</f>
        <v>1534</v>
      </c>
      <c r="V322">
        <f t="shared" ref="V322:V385" si="73">ABS(T322-U322)</f>
        <v>3</v>
      </c>
      <c r="W322">
        <f t="shared" ref="W322:W385" si="74">IF(U322&gt;T322,G322-F322,F322-G322)</f>
        <v>-1</v>
      </c>
      <c r="X322">
        <f t="shared" ref="X322:X385" si="75">IF(W322=4,1,0)</f>
        <v>0</v>
      </c>
      <c r="Y322">
        <f t="shared" ref="Y322:Y385" si="76">IF(W322&lt;0,MAX(W322,-3),MIN(W322,7))</f>
        <v>-1</v>
      </c>
      <c r="AA322" t="str">
        <f t="shared" si="64"/>
        <v>3-&gt;-1,</v>
      </c>
    </row>
    <row r="323" spans="1:27" ht="15" hidden="1" customHeight="1" x14ac:dyDescent="0.25">
      <c r="A323">
        <v>2016</v>
      </c>
      <c r="B323">
        <v>5</v>
      </c>
      <c r="C323">
        <v>29</v>
      </c>
      <c r="D323" t="s">
        <v>60</v>
      </c>
      <c r="E323" t="s">
        <v>11</v>
      </c>
      <c r="F323">
        <v>2</v>
      </c>
      <c r="G323">
        <v>0</v>
      </c>
      <c r="H323" t="s">
        <v>243</v>
      </c>
      <c r="J323">
        <v>20</v>
      </c>
      <c r="K323">
        <v>1444</v>
      </c>
      <c r="L323">
        <v>1473</v>
      </c>
      <c r="M323">
        <f t="shared" si="65"/>
        <v>1424</v>
      </c>
      <c r="N323">
        <f t="shared" si="66"/>
        <v>1493</v>
      </c>
      <c r="O323">
        <f t="shared" si="67"/>
        <v>0.54449457308300797</v>
      </c>
      <c r="P323">
        <f t="shared" si="68"/>
        <v>1</v>
      </c>
      <c r="Q323">
        <f t="shared" si="69"/>
        <v>43.907270513474373</v>
      </c>
      <c r="R323">
        <f t="shared" si="70"/>
        <v>30</v>
      </c>
      <c r="S323">
        <f>INDEX(Weights!$B$1:$B$36,MATCH(Matches!H1290,Weights!$A$1:$A$36,0))</f>
        <v>20</v>
      </c>
      <c r="T323">
        <f t="shared" si="71"/>
        <v>1524</v>
      </c>
      <c r="U323">
        <f t="shared" si="72"/>
        <v>1493</v>
      </c>
      <c r="V323">
        <f t="shared" si="73"/>
        <v>31</v>
      </c>
      <c r="W323">
        <f t="shared" si="74"/>
        <v>2</v>
      </c>
      <c r="X323">
        <f t="shared" si="75"/>
        <v>0</v>
      </c>
      <c r="Y323">
        <f t="shared" si="76"/>
        <v>2</v>
      </c>
      <c r="AA323" t="str">
        <f t="shared" ref="AA323:AA386" si="77">V323&amp;"-&gt;"&amp;Y323&amp;","</f>
        <v>31-&gt;2,</v>
      </c>
    </row>
    <row r="324" spans="1:27" ht="15" hidden="1" customHeight="1" x14ac:dyDescent="0.25">
      <c r="A324">
        <v>2016</v>
      </c>
      <c r="B324">
        <v>5</v>
      </c>
      <c r="C324">
        <v>31</v>
      </c>
      <c r="D324" t="s">
        <v>79</v>
      </c>
      <c r="E324" t="s">
        <v>42</v>
      </c>
      <c r="F324">
        <v>1</v>
      </c>
      <c r="G324">
        <v>0</v>
      </c>
      <c r="H324" t="s">
        <v>223</v>
      </c>
      <c r="I324" t="s">
        <v>239</v>
      </c>
      <c r="J324">
        <v>20</v>
      </c>
      <c r="K324">
        <v>1277</v>
      </c>
      <c r="L324">
        <v>1173</v>
      </c>
      <c r="M324">
        <f t="shared" si="65"/>
        <v>1257</v>
      </c>
      <c r="N324">
        <f t="shared" si="66"/>
        <v>1193</v>
      </c>
      <c r="O324">
        <f t="shared" si="67"/>
        <v>0.59107559631494333</v>
      </c>
      <c r="P324">
        <f t="shared" si="68"/>
        <v>1</v>
      </c>
      <c r="Q324">
        <f t="shared" si="69"/>
        <v>48.908795414918544</v>
      </c>
      <c r="R324">
        <f t="shared" si="70"/>
        <v>50</v>
      </c>
      <c r="S324">
        <f>INDEX(Weights!$B$1:$B$36,MATCH(Matches!H1302,Weights!$A$1:$A$36,0))</f>
        <v>20</v>
      </c>
      <c r="T324">
        <f t="shared" si="71"/>
        <v>1257</v>
      </c>
      <c r="U324">
        <f t="shared" si="72"/>
        <v>1193</v>
      </c>
      <c r="V324">
        <f t="shared" si="73"/>
        <v>64</v>
      </c>
      <c r="W324">
        <f t="shared" si="74"/>
        <v>1</v>
      </c>
      <c r="X324">
        <f t="shared" si="75"/>
        <v>0</v>
      </c>
      <c r="Y324">
        <f t="shared" si="76"/>
        <v>1</v>
      </c>
      <c r="AA324" t="str">
        <f t="shared" si="77"/>
        <v>64-&gt;1,</v>
      </c>
    </row>
    <row r="325" spans="1:27" ht="15" hidden="1" customHeight="1" x14ac:dyDescent="0.25">
      <c r="A325">
        <v>2016</v>
      </c>
      <c r="B325">
        <v>6</v>
      </c>
      <c r="C325">
        <v>5</v>
      </c>
      <c r="D325" t="s">
        <v>118</v>
      </c>
      <c r="E325" t="s">
        <v>154</v>
      </c>
      <c r="F325">
        <v>1</v>
      </c>
      <c r="G325">
        <v>0</v>
      </c>
      <c r="H325" t="s">
        <v>37</v>
      </c>
      <c r="I325" t="s">
        <v>38</v>
      </c>
      <c r="J325">
        <v>20</v>
      </c>
      <c r="K325">
        <v>1514</v>
      </c>
      <c r="L325">
        <v>1582</v>
      </c>
      <c r="M325">
        <f t="shared" si="65"/>
        <v>1494</v>
      </c>
      <c r="N325">
        <f t="shared" si="66"/>
        <v>1602</v>
      </c>
      <c r="O325">
        <f t="shared" si="67"/>
        <v>0.65060462793387253</v>
      </c>
      <c r="P325">
        <f t="shared" si="68"/>
        <v>1</v>
      </c>
      <c r="Q325">
        <f t="shared" si="69"/>
        <v>57.241742733257347</v>
      </c>
      <c r="R325">
        <f t="shared" si="70"/>
        <v>60</v>
      </c>
      <c r="S325">
        <f>INDEX(Weights!$B$1:$B$36,MATCH(Matches!H1394,Weights!$A$1:$A$36,0))</f>
        <v>50</v>
      </c>
      <c r="T325">
        <f t="shared" si="71"/>
        <v>1494</v>
      </c>
      <c r="U325">
        <f t="shared" si="72"/>
        <v>1602</v>
      </c>
      <c r="V325">
        <f t="shared" si="73"/>
        <v>108</v>
      </c>
      <c r="W325">
        <f t="shared" si="74"/>
        <v>-1</v>
      </c>
      <c r="X325">
        <f t="shared" si="75"/>
        <v>0</v>
      </c>
      <c r="Y325">
        <f t="shared" si="76"/>
        <v>-1</v>
      </c>
      <c r="AA325" t="str">
        <f t="shared" si="77"/>
        <v>108-&gt;-1,</v>
      </c>
    </row>
    <row r="326" spans="1:27" ht="15" hidden="1" customHeight="1" x14ac:dyDescent="0.25">
      <c r="A326">
        <v>2016</v>
      </c>
      <c r="B326">
        <v>6</v>
      </c>
      <c r="C326">
        <v>6</v>
      </c>
      <c r="D326" t="s">
        <v>47</v>
      </c>
      <c r="E326" t="s">
        <v>137</v>
      </c>
      <c r="F326">
        <v>2</v>
      </c>
      <c r="G326">
        <v>1</v>
      </c>
      <c r="H326" t="s">
        <v>164</v>
      </c>
      <c r="I326" t="s">
        <v>125</v>
      </c>
      <c r="J326">
        <v>20</v>
      </c>
      <c r="K326">
        <v>1697</v>
      </c>
      <c r="L326">
        <v>1585</v>
      </c>
      <c r="M326">
        <f t="shared" si="65"/>
        <v>1677</v>
      </c>
      <c r="N326">
        <f t="shared" si="66"/>
        <v>1605</v>
      </c>
      <c r="O326">
        <f t="shared" si="67"/>
        <v>0.60215809317471691</v>
      </c>
      <c r="P326">
        <f t="shared" si="68"/>
        <v>1</v>
      </c>
      <c r="Q326">
        <f t="shared" si="69"/>
        <v>50.271224968724155</v>
      </c>
      <c r="R326">
        <f t="shared" si="70"/>
        <v>50</v>
      </c>
      <c r="S326">
        <f>INDEX(Weights!$B$1:$B$36,MATCH(Matches!H1403,Weights!$A$1:$A$36,0))</f>
        <v>20</v>
      </c>
      <c r="T326">
        <f t="shared" si="71"/>
        <v>1677</v>
      </c>
      <c r="U326">
        <f t="shared" si="72"/>
        <v>1605</v>
      </c>
      <c r="V326">
        <f t="shared" si="73"/>
        <v>72</v>
      </c>
      <c r="W326">
        <f t="shared" si="74"/>
        <v>1</v>
      </c>
      <c r="X326">
        <f t="shared" si="75"/>
        <v>0</v>
      </c>
      <c r="Y326">
        <f t="shared" si="76"/>
        <v>1</v>
      </c>
      <c r="AA326" t="str">
        <f t="shared" si="77"/>
        <v>72-&gt;1,</v>
      </c>
    </row>
    <row r="327" spans="1:27" ht="15" hidden="1" customHeight="1" x14ac:dyDescent="0.25">
      <c r="A327">
        <v>2016</v>
      </c>
      <c r="B327">
        <v>6</v>
      </c>
      <c r="C327">
        <v>7</v>
      </c>
      <c r="D327" t="s">
        <v>178</v>
      </c>
      <c r="E327" t="s">
        <v>168</v>
      </c>
      <c r="F327">
        <v>5</v>
      </c>
      <c r="G327">
        <v>1</v>
      </c>
      <c r="H327" t="s">
        <v>230</v>
      </c>
      <c r="J327">
        <v>20</v>
      </c>
      <c r="K327">
        <v>1231</v>
      </c>
      <c r="L327">
        <v>1118</v>
      </c>
      <c r="M327">
        <f t="shared" si="65"/>
        <v>1211</v>
      </c>
      <c r="N327">
        <f t="shared" si="66"/>
        <v>1138</v>
      </c>
      <c r="O327">
        <f t="shared" si="67"/>
        <v>0.73024541329742398</v>
      </c>
      <c r="P327">
        <f t="shared" si="68"/>
        <v>1</v>
      </c>
      <c r="Q327">
        <f t="shared" si="69"/>
        <v>74.141464078427148</v>
      </c>
      <c r="R327">
        <f t="shared" si="70"/>
        <v>40</v>
      </c>
      <c r="S327">
        <f>INDEX(Weights!$B$1:$B$36,MATCH(Matches!H1406,Weights!$A$1:$A$36,0))</f>
        <v>40</v>
      </c>
      <c r="T327">
        <f t="shared" si="71"/>
        <v>1311</v>
      </c>
      <c r="U327">
        <f t="shared" si="72"/>
        <v>1138</v>
      </c>
      <c r="V327">
        <f t="shared" si="73"/>
        <v>173</v>
      </c>
      <c r="W327">
        <f t="shared" si="74"/>
        <v>4</v>
      </c>
      <c r="X327">
        <f t="shared" si="75"/>
        <v>1</v>
      </c>
      <c r="Y327">
        <f t="shared" si="76"/>
        <v>4</v>
      </c>
      <c r="AA327" t="str">
        <f t="shared" si="77"/>
        <v>173-&gt;4,</v>
      </c>
    </row>
    <row r="328" spans="1:27" ht="15" hidden="1" customHeight="1" x14ac:dyDescent="0.25">
      <c r="A328">
        <v>2016</v>
      </c>
      <c r="B328">
        <v>6</v>
      </c>
      <c r="C328">
        <v>24</v>
      </c>
      <c r="D328" t="s">
        <v>142</v>
      </c>
      <c r="E328" t="s">
        <v>27</v>
      </c>
      <c r="F328">
        <v>1</v>
      </c>
      <c r="G328">
        <v>0</v>
      </c>
      <c r="H328" t="s">
        <v>29</v>
      </c>
      <c r="J328">
        <v>20</v>
      </c>
      <c r="K328">
        <v>1380</v>
      </c>
      <c r="L328">
        <v>1447</v>
      </c>
      <c r="M328">
        <f t="shared" si="65"/>
        <v>1360</v>
      </c>
      <c r="N328">
        <f t="shared" si="66"/>
        <v>1467</v>
      </c>
      <c r="O328">
        <f t="shared" si="67"/>
        <v>0.51007244692743847</v>
      </c>
      <c r="P328">
        <f t="shared" si="68"/>
        <v>1</v>
      </c>
      <c r="Q328">
        <f t="shared" si="69"/>
        <v>40.822362152466788</v>
      </c>
      <c r="R328">
        <f t="shared" si="70"/>
        <v>40</v>
      </c>
      <c r="S328">
        <f>INDEX(Weights!$B$1:$B$36,MATCH(Matches!H1509,Weights!$A$1:$A$36,0))</f>
        <v>40</v>
      </c>
      <c r="T328">
        <f t="shared" si="71"/>
        <v>1460</v>
      </c>
      <c r="U328">
        <f t="shared" si="72"/>
        <v>1467</v>
      </c>
      <c r="V328">
        <f t="shared" si="73"/>
        <v>7</v>
      </c>
      <c r="W328">
        <f t="shared" si="74"/>
        <v>-1</v>
      </c>
      <c r="X328">
        <f t="shared" si="75"/>
        <v>0</v>
      </c>
      <c r="Y328">
        <f t="shared" si="76"/>
        <v>-1</v>
      </c>
      <c r="AA328" t="str">
        <f t="shared" si="77"/>
        <v>7-&gt;-1,</v>
      </c>
    </row>
    <row r="329" spans="1:27" ht="15" hidden="1" customHeight="1" x14ac:dyDescent="0.25">
      <c r="A329">
        <v>2016</v>
      </c>
      <c r="B329">
        <v>6</v>
      </c>
      <c r="C329">
        <v>25</v>
      </c>
      <c r="D329" t="s">
        <v>10</v>
      </c>
      <c r="E329" t="s">
        <v>12</v>
      </c>
      <c r="F329">
        <v>1</v>
      </c>
      <c r="G329">
        <v>0</v>
      </c>
      <c r="H329" t="s">
        <v>138</v>
      </c>
      <c r="I329" t="s">
        <v>26</v>
      </c>
      <c r="J329">
        <v>20</v>
      </c>
      <c r="K329">
        <v>1751</v>
      </c>
      <c r="L329">
        <v>1642</v>
      </c>
      <c r="M329">
        <f t="shared" si="65"/>
        <v>1731</v>
      </c>
      <c r="N329">
        <f t="shared" si="66"/>
        <v>1662</v>
      </c>
      <c r="O329">
        <f t="shared" si="67"/>
        <v>0.59801376576934362</v>
      </c>
      <c r="P329">
        <f t="shared" si="68"/>
        <v>1</v>
      </c>
      <c r="Q329">
        <f t="shared" si="69"/>
        <v>49.752947481590041</v>
      </c>
      <c r="R329">
        <f t="shared" si="70"/>
        <v>50</v>
      </c>
      <c r="S329">
        <f>INDEX(Weights!$B$1:$B$36,MATCH(Matches!H1515,Weights!$A$1:$A$36,0))</f>
        <v>40</v>
      </c>
      <c r="T329">
        <f t="shared" si="71"/>
        <v>1731</v>
      </c>
      <c r="U329">
        <f t="shared" si="72"/>
        <v>1662</v>
      </c>
      <c r="V329">
        <f t="shared" si="73"/>
        <v>69</v>
      </c>
      <c r="W329">
        <f t="shared" si="74"/>
        <v>1</v>
      </c>
      <c r="X329">
        <f t="shared" si="75"/>
        <v>0</v>
      </c>
      <c r="Y329">
        <f t="shared" si="76"/>
        <v>1</v>
      </c>
      <c r="AA329" t="str">
        <f t="shared" si="77"/>
        <v>69-&gt;1,</v>
      </c>
    </row>
    <row r="330" spans="1:27" ht="15" hidden="1" customHeight="1" x14ac:dyDescent="0.25">
      <c r="A330">
        <v>2016</v>
      </c>
      <c r="B330">
        <v>8</v>
      </c>
      <c r="C330">
        <v>30</v>
      </c>
      <c r="D330" t="s">
        <v>257</v>
      </c>
      <c r="E330" t="s">
        <v>8</v>
      </c>
      <c r="F330">
        <v>2</v>
      </c>
      <c r="G330">
        <v>0</v>
      </c>
      <c r="H330" t="s">
        <v>33</v>
      </c>
      <c r="J330">
        <v>20</v>
      </c>
      <c r="K330">
        <v>1227</v>
      </c>
      <c r="L330">
        <v>1401</v>
      </c>
      <c r="M330">
        <f t="shared" si="65"/>
        <v>1207</v>
      </c>
      <c r="N330">
        <f t="shared" si="66"/>
        <v>1421</v>
      </c>
      <c r="O330">
        <f t="shared" si="67"/>
        <v>0.65841452091691255</v>
      </c>
      <c r="P330">
        <f t="shared" si="68"/>
        <v>1</v>
      </c>
      <c r="Q330">
        <f t="shared" si="69"/>
        <v>58.550498263818724</v>
      </c>
      <c r="R330">
        <f t="shared" si="70"/>
        <v>60</v>
      </c>
      <c r="S330">
        <f>INDEX(Weights!$B$1:$B$36,MATCH(Matches!H1553,Weights!$A$1:$A$36,0))</f>
        <v>40</v>
      </c>
      <c r="T330">
        <f t="shared" si="71"/>
        <v>1307</v>
      </c>
      <c r="U330">
        <f t="shared" si="72"/>
        <v>1421</v>
      </c>
      <c r="V330">
        <f t="shared" si="73"/>
        <v>114</v>
      </c>
      <c r="W330">
        <f t="shared" si="74"/>
        <v>-2</v>
      </c>
      <c r="X330">
        <f t="shared" si="75"/>
        <v>0</v>
      </c>
      <c r="Y330">
        <f t="shared" si="76"/>
        <v>-2</v>
      </c>
      <c r="AA330" t="str">
        <f t="shared" si="77"/>
        <v>114-&gt;-2,</v>
      </c>
    </row>
    <row r="331" spans="1:27" ht="15" hidden="1" customHeight="1" x14ac:dyDescent="0.25">
      <c r="A331">
        <v>2016</v>
      </c>
      <c r="B331">
        <v>10</v>
      </c>
      <c r="C331">
        <v>9</v>
      </c>
      <c r="D331" t="s">
        <v>96</v>
      </c>
      <c r="E331" t="s">
        <v>84</v>
      </c>
      <c r="F331">
        <v>2</v>
      </c>
      <c r="G331">
        <v>0</v>
      </c>
      <c r="H331" t="s">
        <v>76</v>
      </c>
      <c r="J331">
        <v>20</v>
      </c>
      <c r="K331">
        <v>1585</v>
      </c>
      <c r="L331">
        <v>1519</v>
      </c>
      <c r="M331">
        <f t="shared" si="65"/>
        <v>1565</v>
      </c>
      <c r="N331">
        <f t="shared" si="66"/>
        <v>1539</v>
      </c>
      <c r="O331">
        <f t="shared" si="67"/>
        <v>0.67377618788832216</v>
      </c>
      <c r="P331">
        <f t="shared" si="68"/>
        <v>1</v>
      </c>
      <c r="Q331">
        <f t="shared" si="69"/>
        <v>61.307603116210593</v>
      </c>
      <c r="R331">
        <f t="shared" si="70"/>
        <v>40</v>
      </c>
      <c r="S331">
        <f>INDEX(Weights!$B$1:$B$36,MATCH(Matches!H1752,Weights!$A$1:$A$36,0))</f>
        <v>40</v>
      </c>
      <c r="T331">
        <f t="shared" si="71"/>
        <v>1665</v>
      </c>
      <c r="U331">
        <f t="shared" si="72"/>
        <v>1539</v>
      </c>
      <c r="V331">
        <f t="shared" si="73"/>
        <v>126</v>
      </c>
      <c r="W331">
        <f t="shared" si="74"/>
        <v>2</v>
      </c>
      <c r="X331">
        <f t="shared" si="75"/>
        <v>0</v>
      </c>
      <c r="Y331">
        <f t="shared" si="76"/>
        <v>2</v>
      </c>
      <c r="AA331" t="str">
        <f t="shared" si="77"/>
        <v>126-&gt;2,</v>
      </c>
    </row>
    <row r="332" spans="1:27" ht="15" hidden="1" customHeight="1" x14ac:dyDescent="0.25">
      <c r="A332">
        <v>2016</v>
      </c>
      <c r="B332">
        <v>11</v>
      </c>
      <c r="C332">
        <v>12</v>
      </c>
      <c r="D332" t="s">
        <v>30</v>
      </c>
      <c r="E332" t="s">
        <v>152</v>
      </c>
      <c r="F332">
        <v>2</v>
      </c>
      <c r="G332">
        <v>1</v>
      </c>
      <c r="H332" t="s">
        <v>76</v>
      </c>
      <c r="J332">
        <v>20</v>
      </c>
      <c r="K332">
        <v>1612</v>
      </c>
      <c r="L332">
        <v>1675</v>
      </c>
      <c r="M332">
        <f t="shared" si="65"/>
        <v>1592</v>
      </c>
      <c r="N332">
        <f t="shared" si="66"/>
        <v>1695</v>
      </c>
      <c r="O332">
        <f t="shared" si="67"/>
        <v>0.50431723975505982</v>
      </c>
      <c r="P332">
        <f t="shared" si="68"/>
        <v>1</v>
      </c>
      <c r="Q332">
        <f t="shared" si="69"/>
        <v>40.348387323612101</v>
      </c>
      <c r="R332">
        <f t="shared" si="70"/>
        <v>40</v>
      </c>
      <c r="S332">
        <f>INDEX(Weights!$B$1:$B$36,MATCH(Matches!H1876,Weights!$A$1:$A$36,0))</f>
        <v>20</v>
      </c>
      <c r="T332">
        <f t="shared" si="71"/>
        <v>1692</v>
      </c>
      <c r="U332">
        <f t="shared" si="72"/>
        <v>1695</v>
      </c>
      <c r="V332">
        <f t="shared" si="73"/>
        <v>3</v>
      </c>
      <c r="W332">
        <f t="shared" si="74"/>
        <v>-1</v>
      </c>
      <c r="X332">
        <f t="shared" si="75"/>
        <v>0</v>
      </c>
      <c r="Y332">
        <f t="shared" si="76"/>
        <v>-1</v>
      </c>
      <c r="AA332" t="str">
        <f t="shared" si="77"/>
        <v>3-&gt;-1,</v>
      </c>
    </row>
    <row r="333" spans="1:27" ht="15" hidden="1" customHeight="1" x14ac:dyDescent="0.25">
      <c r="A333">
        <v>2016</v>
      </c>
      <c r="B333">
        <v>11</v>
      </c>
      <c r="C333">
        <v>15</v>
      </c>
      <c r="D333" t="s">
        <v>129</v>
      </c>
      <c r="E333" t="s">
        <v>125</v>
      </c>
      <c r="F333">
        <v>4</v>
      </c>
      <c r="G333">
        <v>0</v>
      </c>
      <c r="H333" t="s">
        <v>76</v>
      </c>
      <c r="J333">
        <v>20</v>
      </c>
      <c r="K333">
        <v>1855</v>
      </c>
      <c r="L333">
        <v>1735</v>
      </c>
      <c r="M333">
        <f t="shared" si="65"/>
        <v>1835</v>
      </c>
      <c r="N333">
        <f t="shared" si="66"/>
        <v>1755</v>
      </c>
      <c r="O333">
        <f t="shared" si="67"/>
        <v>0.73810903254041871</v>
      </c>
      <c r="P333">
        <f t="shared" si="68"/>
        <v>1</v>
      </c>
      <c r="Q333">
        <f t="shared" si="69"/>
        <v>76.367658625289096</v>
      </c>
      <c r="R333">
        <f t="shared" si="70"/>
        <v>40</v>
      </c>
      <c r="S333">
        <f>INDEX(Weights!$B$1:$B$36,MATCH(Matches!H1910,Weights!$A$1:$A$36,0))</f>
        <v>40</v>
      </c>
      <c r="T333">
        <f t="shared" si="71"/>
        <v>1935</v>
      </c>
      <c r="U333">
        <f t="shared" si="72"/>
        <v>1755</v>
      </c>
      <c r="V333">
        <f t="shared" si="73"/>
        <v>180</v>
      </c>
      <c r="W333">
        <f t="shared" si="74"/>
        <v>4</v>
      </c>
      <c r="X333">
        <f t="shared" si="75"/>
        <v>1</v>
      </c>
      <c r="Y333">
        <f t="shared" si="76"/>
        <v>4</v>
      </c>
      <c r="AA333" t="str">
        <f t="shared" si="77"/>
        <v>180-&gt;4,</v>
      </c>
    </row>
    <row r="334" spans="1:27" ht="15" hidden="1" customHeight="1" x14ac:dyDescent="0.25">
      <c r="A334">
        <v>2016</v>
      </c>
      <c r="B334">
        <v>12</v>
      </c>
      <c r="C334">
        <v>3</v>
      </c>
      <c r="D334" t="s">
        <v>157</v>
      </c>
      <c r="E334" t="s">
        <v>36</v>
      </c>
      <c r="F334">
        <v>2</v>
      </c>
      <c r="G334">
        <v>1</v>
      </c>
      <c r="H334" t="s">
        <v>232</v>
      </c>
      <c r="J334">
        <v>20</v>
      </c>
      <c r="K334">
        <v>1236</v>
      </c>
      <c r="L334">
        <v>1292</v>
      </c>
      <c r="M334">
        <f t="shared" si="65"/>
        <v>1216</v>
      </c>
      <c r="N334">
        <f t="shared" si="66"/>
        <v>1312</v>
      </c>
      <c r="O334">
        <f t="shared" si="67"/>
        <v>0.50575620841114488</v>
      </c>
      <c r="P334">
        <f t="shared" si="68"/>
        <v>1</v>
      </c>
      <c r="Q334">
        <f t="shared" si="69"/>
        <v>40.465859845615078</v>
      </c>
      <c r="R334">
        <f t="shared" si="70"/>
        <v>40</v>
      </c>
      <c r="S334">
        <f>INDEX(Weights!$B$1:$B$36,MATCH(Matches!H1950,Weights!$A$1:$A$36,0))</f>
        <v>40</v>
      </c>
      <c r="T334">
        <f t="shared" si="71"/>
        <v>1316</v>
      </c>
      <c r="U334">
        <f t="shared" si="72"/>
        <v>1312</v>
      </c>
      <c r="V334">
        <f t="shared" si="73"/>
        <v>4</v>
      </c>
      <c r="W334">
        <f t="shared" si="74"/>
        <v>1</v>
      </c>
      <c r="X334">
        <f t="shared" si="75"/>
        <v>0</v>
      </c>
      <c r="Y334">
        <f t="shared" si="76"/>
        <v>1</v>
      </c>
      <c r="AA334" t="str">
        <f t="shared" si="77"/>
        <v>4-&gt;1,</v>
      </c>
    </row>
    <row r="335" spans="1:27" ht="15" hidden="1" customHeight="1" x14ac:dyDescent="0.25">
      <c r="A335">
        <v>2017</v>
      </c>
      <c r="B335">
        <v>3</v>
      </c>
      <c r="C335">
        <v>28</v>
      </c>
      <c r="D335" t="s">
        <v>263</v>
      </c>
      <c r="E335" t="s">
        <v>5</v>
      </c>
      <c r="F335">
        <v>3</v>
      </c>
      <c r="G335">
        <v>0</v>
      </c>
      <c r="H335" t="s">
        <v>33</v>
      </c>
      <c r="J335">
        <v>20</v>
      </c>
      <c r="K335">
        <v>1445</v>
      </c>
      <c r="L335">
        <v>1555</v>
      </c>
      <c r="M335">
        <f t="shared" si="65"/>
        <v>1425</v>
      </c>
      <c r="N335">
        <f t="shared" si="66"/>
        <v>1575</v>
      </c>
      <c r="O335">
        <f t="shared" si="67"/>
        <v>0.5714631174083814</v>
      </c>
      <c r="P335">
        <f t="shared" si="68"/>
        <v>1</v>
      </c>
      <c r="Q335">
        <f t="shared" si="69"/>
        <v>46.670428643266476</v>
      </c>
      <c r="R335">
        <f t="shared" si="70"/>
        <v>50</v>
      </c>
      <c r="S335">
        <f>INDEX(Weights!$B$1:$B$36,MATCH(Matches!H2147,Weights!$A$1:$A$36,0))</f>
        <v>20</v>
      </c>
      <c r="T335">
        <f t="shared" si="71"/>
        <v>1525</v>
      </c>
      <c r="U335">
        <f t="shared" si="72"/>
        <v>1575</v>
      </c>
      <c r="V335">
        <f t="shared" si="73"/>
        <v>50</v>
      </c>
      <c r="W335">
        <f t="shared" si="74"/>
        <v>-3</v>
      </c>
      <c r="X335">
        <f t="shared" si="75"/>
        <v>0</v>
      </c>
      <c r="Y335">
        <f t="shared" si="76"/>
        <v>-3</v>
      </c>
      <c r="AA335" t="str">
        <f t="shared" si="77"/>
        <v>50-&gt;-3,</v>
      </c>
    </row>
    <row r="336" spans="1:27" ht="15" hidden="1" customHeight="1" x14ac:dyDescent="0.25">
      <c r="A336">
        <v>2017</v>
      </c>
      <c r="B336">
        <v>6</v>
      </c>
      <c r="C336">
        <v>10</v>
      </c>
      <c r="D336" t="s">
        <v>32</v>
      </c>
      <c r="E336" t="s">
        <v>142</v>
      </c>
      <c r="F336">
        <v>1</v>
      </c>
      <c r="G336">
        <v>0</v>
      </c>
      <c r="H336" t="s">
        <v>171</v>
      </c>
      <c r="J336">
        <v>20</v>
      </c>
      <c r="K336">
        <v>1293</v>
      </c>
      <c r="L336">
        <v>1355</v>
      </c>
      <c r="M336">
        <f t="shared" si="65"/>
        <v>1273</v>
      </c>
      <c r="N336">
        <f t="shared" si="66"/>
        <v>1375</v>
      </c>
      <c r="O336">
        <f t="shared" si="67"/>
        <v>0.50287819957481095</v>
      </c>
      <c r="P336">
        <f t="shared" si="68"/>
        <v>1</v>
      </c>
      <c r="Q336">
        <f t="shared" si="69"/>
        <v>40.231589085197974</v>
      </c>
      <c r="R336">
        <f t="shared" si="70"/>
        <v>40</v>
      </c>
      <c r="S336">
        <f>INDEX(Weights!$B$1:$B$36,MATCH(Matches!H2261,Weights!$A$1:$A$36,0))</f>
        <v>40</v>
      </c>
      <c r="T336">
        <f t="shared" si="71"/>
        <v>1373</v>
      </c>
      <c r="U336">
        <f t="shared" si="72"/>
        <v>1375</v>
      </c>
      <c r="V336">
        <f t="shared" si="73"/>
        <v>2</v>
      </c>
      <c r="W336">
        <f t="shared" si="74"/>
        <v>-1</v>
      </c>
      <c r="X336">
        <f t="shared" si="75"/>
        <v>0</v>
      </c>
      <c r="Y336">
        <f t="shared" si="76"/>
        <v>-1</v>
      </c>
      <c r="AA336" t="str">
        <f t="shared" si="77"/>
        <v>2-&gt;-1,</v>
      </c>
    </row>
    <row r="337" spans="1:27" ht="15" hidden="1" customHeight="1" x14ac:dyDescent="0.25">
      <c r="A337">
        <v>2017</v>
      </c>
      <c r="B337">
        <v>6</v>
      </c>
      <c r="C337">
        <v>10</v>
      </c>
      <c r="D337" t="s">
        <v>62</v>
      </c>
      <c r="E337" t="s">
        <v>0</v>
      </c>
      <c r="F337">
        <v>4</v>
      </c>
      <c r="G337">
        <v>1</v>
      </c>
      <c r="H337" t="s">
        <v>76</v>
      </c>
      <c r="J337">
        <v>20</v>
      </c>
      <c r="K337">
        <v>1598</v>
      </c>
      <c r="L337">
        <v>1500</v>
      </c>
      <c r="M337">
        <f t="shared" si="65"/>
        <v>1578</v>
      </c>
      <c r="N337">
        <f t="shared" si="66"/>
        <v>1520</v>
      </c>
      <c r="O337">
        <f t="shared" si="67"/>
        <v>0.71290215740545393</v>
      </c>
      <c r="P337">
        <f t="shared" si="68"/>
        <v>1</v>
      </c>
      <c r="Q337">
        <f t="shared" si="69"/>
        <v>69.662662105911394</v>
      </c>
      <c r="R337">
        <f t="shared" si="70"/>
        <v>40</v>
      </c>
      <c r="S337">
        <f>INDEX(Weights!$B$1:$B$36,MATCH(Matches!H2267,Weights!$A$1:$A$36,0))</f>
        <v>40</v>
      </c>
      <c r="T337">
        <f t="shared" si="71"/>
        <v>1678</v>
      </c>
      <c r="U337">
        <f t="shared" si="72"/>
        <v>1520</v>
      </c>
      <c r="V337">
        <f t="shared" si="73"/>
        <v>158</v>
      </c>
      <c r="W337">
        <f t="shared" si="74"/>
        <v>3</v>
      </c>
      <c r="X337">
        <f t="shared" si="75"/>
        <v>0</v>
      </c>
      <c r="Y337">
        <f t="shared" si="76"/>
        <v>3</v>
      </c>
      <c r="AA337" t="str">
        <f t="shared" si="77"/>
        <v>158-&gt;3,</v>
      </c>
    </row>
    <row r="338" spans="1:27" ht="15" hidden="1" customHeight="1" x14ac:dyDescent="0.25">
      <c r="A338">
        <v>2017</v>
      </c>
      <c r="B338">
        <v>6</v>
      </c>
      <c r="C338">
        <v>13</v>
      </c>
      <c r="D338" t="s">
        <v>43</v>
      </c>
      <c r="E338" t="s">
        <v>257</v>
      </c>
      <c r="F338">
        <v>1</v>
      </c>
      <c r="G338">
        <v>0</v>
      </c>
      <c r="H338" t="s">
        <v>23</v>
      </c>
      <c r="J338">
        <v>20</v>
      </c>
      <c r="K338">
        <v>1153</v>
      </c>
      <c r="L338">
        <v>1208</v>
      </c>
      <c r="M338">
        <f t="shared" si="65"/>
        <v>1133</v>
      </c>
      <c r="N338">
        <f t="shared" si="66"/>
        <v>1228</v>
      </c>
      <c r="O338">
        <f t="shared" si="67"/>
        <v>0.50719508170905137</v>
      </c>
      <c r="P338">
        <f t="shared" si="68"/>
        <v>1</v>
      </c>
      <c r="Q338">
        <f t="shared" si="69"/>
        <v>40.58401054388856</v>
      </c>
      <c r="R338">
        <f t="shared" si="70"/>
        <v>40</v>
      </c>
      <c r="S338">
        <f>INDEX(Weights!$B$1:$B$36,MATCH(Matches!H2309,Weights!$A$1:$A$36,0))</f>
        <v>40</v>
      </c>
      <c r="T338">
        <f t="shared" si="71"/>
        <v>1233</v>
      </c>
      <c r="U338">
        <f t="shared" si="72"/>
        <v>1228</v>
      </c>
      <c r="V338">
        <f t="shared" si="73"/>
        <v>5</v>
      </c>
      <c r="W338">
        <f t="shared" si="74"/>
        <v>1</v>
      </c>
      <c r="X338">
        <f t="shared" si="75"/>
        <v>0</v>
      </c>
      <c r="Y338">
        <f t="shared" si="76"/>
        <v>1</v>
      </c>
      <c r="AA338" t="str">
        <f t="shared" si="77"/>
        <v>5-&gt;1,</v>
      </c>
    </row>
    <row r="339" spans="1:27" ht="15" hidden="1" customHeight="1" x14ac:dyDescent="0.25">
      <c r="A339">
        <v>2017</v>
      </c>
      <c r="B339">
        <v>6</v>
      </c>
      <c r="C339">
        <v>13</v>
      </c>
      <c r="D339" t="s">
        <v>258</v>
      </c>
      <c r="E339" t="s">
        <v>194</v>
      </c>
      <c r="F339">
        <v>2</v>
      </c>
      <c r="G339">
        <v>1</v>
      </c>
      <c r="H339" t="s">
        <v>23</v>
      </c>
      <c r="J339">
        <v>20</v>
      </c>
      <c r="K339">
        <v>1394</v>
      </c>
      <c r="L339">
        <v>1446</v>
      </c>
      <c r="M339">
        <f t="shared" si="65"/>
        <v>1374</v>
      </c>
      <c r="N339">
        <f t="shared" si="66"/>
        <v>1466</v>
      </c>
      <c r="O339">
        <f t="shared" si="67"/>
        <v>0.5115108912177917</v>
      </c>
      <c r="P339">
        <f t="shared" si="68"/>
        <v>1</v>
      </c>
      <c r="Q339">
        <f t="shared" si="69"/>
        <v>40.942570961017992</v>
      </c>
      <c r="R339">
        <f t="shared" si="70"/>
        <v>40</v>
      </c>
      <c r="S339">
        <f>INDEX(Weights!$B$1:$B$36,MATCH(Matches!H2316,Weights!$A$1:$A$36,0))</f>
        <v>20</v>
      </c>
      <c r="T339">
        <f t="shared" si="71"/>
        <v>1474</v>
      </c>
      <c r="U339">
        <f t="shared" si="72"/>
        <v>1466</v>
      </c>
      <c r="V339">
        <f t="shared" si="73"/>
        <v>8</v>
      </c>
      <c r="W339">
        <f t="shared" si="74"/>
        <v>1</v>
      </c>
      <c r="X339">
        <f t="shared" si="75"/>
        <v>0</v>
      </c>
      <c r="Y339">
        <f t="shared" si="76"/>
        <v>1</v>
      </c>
      <c r="AA339" t="str">
        <f t="shared" si="77"/>
        <v>8-&gt;1,</v>
      </c>
    </row>
    <row r="340" spans="1:27" ht="15" hidden="1" customHeight="1" x14ac:dyDescent="0.25">
      <c r="A340">
        <v>2017</v>
      </c>
      <c r="B340">
        <v>10</v>
      </c>
      <c r="C340">
        <v>6</v>
      </c>
      <c r="D340" t="s">
        <v>48</v>
      </c>
      <c r="E340" t="s">
        <v>71</v>
      </c>
      <c r="F340">
        <v>3</v>
      </c>
      <c r="G340">
        <v>2</v>
      </c>
      <c r="H340" t="s">
        <v>76</v>
      </c>
      <c r="J340">
        <v>20</v>
      </c>
      <c r="K340">
        <v>1690</v>
      </c>
      <c r="L340">
        <v>1752</v>
      </c>
      <c r="M340">
        <f t="shared" si="65"/>
        <v>1670</v>
      </c>
      <c r="N340">
        <f t="shared" si="66"/>
        <v>1772</v>
      </c>
      <c r="O340">
        <f t="shared" si="67"/>
        <v>0.50287819957481095</v>
      </c>
      <c r="P340">
        <f t="shared" si="68"/>
        <v>1</v>
      </c>
      <c r="Q340">
        <f t="shared" si="69"/>
        <v>40.231589085197974</v>
      </c>
      <c r="R340">
        <f t="shared" si="70"/>
        <v>40</v>
      </c>
      <c r="S340">
        <f>INDEX(Weights!$B$1:$B$36,MATCH(Matches!H2577,Weights!$A$1:$A$36,0))</f>
        <v>20</v>
      </c>
      <c r="T340">
        <f t="shared" si="71"/>
        <v>1770</v>
      </c>
      <c r="U340">
        <f t="shared" si="72"/>
        <v>1772</v>
      </c>
      <c r="V340">
        <f t="shared" si="73"/>
        <v>2</v>
      </c>
      <c r="W340">
        <f t="shared" si="74"/>
        <v>-1</v>
      </c>
      <c r="X340">
        <f t="shared" si="75"/>
        <v>0</v>
      </c>
      <c r="Y340">
        <f t="shared" si="76"/>
        <v>-1</v>
      </c>
      <c r="AA340" t="str">
        <f t="shared" si="77"/>
        <v>2-&gt;-1,</v>
      </c>
    </row>
    <row r="341" spans="1:27" ht="15" hidden="1" customHeight="1" x14ac:dyDescent="0.25">
      <c r="A341">
        <v>2015</v>
      </c>
      <c r="B341">
        <v>1</v>
      </c>
      <c r="C341">
        <v>9</v>
      </c>
      <c r="D341" t="s">
        <v>93</v>
      </c>
      <c r="E341" t="s">
        <v>155</v>
      </c>
      <c r="F341">
        <v>4</v>
      </c>
      <c r="G341">
        <v>1</v>
      </c>
      <c r="H341" t="s">
        <v>218</v>
      </c>
      <c r="J341">
        <v>19</v>
      </c>
      <c r="K341">
        <v>1670</v>
      </c>
      <c r="L341">
        <v>1504</v>
      </c>
      <c r="M341">
        <f t="shared" si="65"/>
        <v>1651</v>
      </c>
      <c r="N341">
        <f t="shared" si="66"/>
        <v>1523</v>
      </c>
      <c r="O341">
        <f t="shared" si="67"/>
        <v>0.78792676807740214</v>
      </c>
      <c r="P341">
        <f t="shared" si="68"/>
        <v>1</v>
      </c>
      <c r="Q341">
        <f t="shared" si="69"/>
        <v>89.591693528462798</v>
      </c>
      <c r="R341">
        <f t="shared" si="70"/>
        <v>50</v>
      </c>
      <c r="S341">
        <f>INDEX(Weights!$B$1:$B$36,MATCH(Matches!H27,Weights!$A$1:$A$36,0))</f>
        <v>40</v>
      </c>
      <c r="T341">
        <f t="shared" si="71"/>
        <v>1751</v>
      </c>
      <c r="U341">
        <f t="shared" si="72"/>
        <v>1523</v>
      </c>
      <c r="V341">
        <f t="shared" si="73"/>
        <v>228</v>
      </c>
      <c r="W341">
        <f t="shared" si="74"/>
        <v>3</v>
      </c>
      <c r="X341">
        <f t="shared" si="75"/>
        <v>0</v>
      </c>
      <c r="Y341">
        <f t="shared" si="76"/>
        <v>3</v>
      </c>
      <c r="AA341" t="str">
        <f t="shared" si="77"/>
        <v>228-&gt;3,</v>
      </c>
    </row>
    <row r="342" spans="1:27" ht="15" hidden="1" customHeight="1" x14ac:dyDescent="0.25">
      <c r="A342">
        <v>2015</v>
      </c>
      <c r="B342">
        <v>1</v>
      </c>
      <c r="C342">
        <v>10</v>
      </c>
      <c r="D342" t="s">
        <v>77</v>
      </c>
      <c r="E342" t="s">
        <v>158</v>
      </c>
      <c r="F342">
        <v>1</v>
      </c>
      <c r="G342">
        <v>0</v>
      </c>
      <c r="H342" t="s">
        <v>218</v>
      </c>
      <c r="I342" t="s">
        <v>93</v>
      </c>
      <c r="J342">
        <v>19</v>
      </c>
      <c r="K342">
        <v>1589</v>
      </c>
      <c r="L342">
        <v>1463</v>
      </c>
      <c r="M342">
        <f t="shared" si="65"/>
        <v>1570</v>
      </c>
      <c r="N342">
        <f t="shared" si="66"/>
        <v>1482</v>
      </c>
      <c r="O342">
        <f t="shared" si="67"/>
        <v>0.62400175861766716</v>
      </c>
      <c r="P342">
        <f t="shared" si="68"/>
        <v>1</v>
      </c>
      <c r="Q342">
        <f t="shared" si="69"/>
        <v>50.532151241313649</v>
      </c>
      <c r="R342">
        <f t="shared" si="70"/>
        <v>50</v>
      </c>
      <c r="S342">
        <f>INDEX(Weights!$B$1:$B$36,MATCH(Matches!H32,Weights!$A$1:$A$36,0))</f>
        <v>40</v>
      </c>
      <c r="T342">
        <f t="shared" si="71"/>
        <v>1570</v>
      </c>
      <c r="U342">
        <f t="shared" si="72"/>
        <v>1482</v>
      </c>
      <c r="V342">
        <f t="shared" si="73"/>
        <v>88</v>
      </c>
      <c r="W342">
        <f t="shared" si="74"/>
        <v>1</v>
      </c>
      <c r="X342">
        <f t="shared" si="75"/>
        <v>0</v>
      </c>
      <c r="Y342">
        <f t="shared" si="76"/>
        <v>1</v>
      </c>
      <c r="AA342" t="str">
        <f t="shared" si="77"/>
        <v>88-&gt;1,</v>
      </c>
    </row>
    <row r="343" spans="1:27" ht="15" hidden="1" customHeight="1" x14ac:dyDescent="0.25">
      <c r="A343">
        <v>2015</v>
      </c>
      <c r="B343">
        <v>1</v>
      </c>
      <c r="C343">
        <v>22</v>
      </c>
      <c r="D343" t="s">
        <v>96</v>
      </c>
      <c r="E343" t="s">
        <v>27</v>
      </c>
      <c r="F343">
        <v>2</v>
      </c>
      <c r="G343">
        <v>1</v>
      </c>
      <c r="H343" t="s">
        <v>44</v>
      </c>
      <c r="I343" t="s">
        <v>159</v>
      </c>
      <c r="J343">
        <v>19</v>
      </c>
      <c r="K343">
        <v>1613</v>
      </c>
      <c r="L343">
        <v>1490</v>
      </c>
      <c r="M343">
        <f t="shared" si="65"/>
        <v>1594</v>
      </c>
      <c r="N343">
        <f t="shared" si="66"/>
        <v>1509</v>
      </c>
      <c r="O343">
        <f t="shared" si="67"/>
        <v>0.61994135904452341</v>
      </c>
      <c r="P343">
        <f t="shared" si="68"/>
        <v>1</v>
      </c>
      <c r="Q343">
        <f t="shared" si="69"/>
        <v>49.992285275328939</v>
      </c>
      <c r="R343">
        <f t="shared" si="70"/>
        <v>50</v>
      </c>
      <c r="S343">
        <f>INDEX(Weights!$B$1:$B$36,MATCH(Matches!H76,Weights!$A$1:$A$36,0))</f>
        <v>40</v>
      </c>
      <c r="T343">
        <f t="shared" si="71"/>
        <v>1594</v>
      </c>
      <c r="U343">
        <f t="shared" si="72"/>
        <v>1509</v>
      </c>
      <c r="V343">
        <f t="shared" si="73"/>
        <v>85</v>
      </c>
      <c r="W343">
        <f t="shared" si="74"/>
        <v>1</v>
      </c>
      <c r="X343">
        <f t="shared" si="75"/>
        <v>0</v>
      </c>
      <c r="Y343">
        <f t="shared" si="76"/>
        <v>1</v>
      </c>
      <c r="AA343" t="str">
        <f t="shared" si="77"/>
        <v>85-&gt;1,</v>
      </c>
    </row>
    <row r="344" spans="1:27" ht="15" hidden="1" customHeight="1" x14ac:dyDescent="0.25">
      <c r="A344">
        <v>2015</v>
      </c>
      <c r="B344">
        <v>5</v>
      </c>
      <c r="C344">
        <v>21</v>
      </c>
      <c r="D344" t="s">
        <v>144</v>
      </c>
      <c r="E344" t="s">
        <v>143</v>
      </c>
      <c r="F344">
        <v>1</v>
      </c>
      <c r="G344">
        <v>0</v>
      </c>
      <c r="H344" t="s">
        <v>29</v>
      </c>
      <c r="I344" t="s">
        <v>30</v>
      </c>
      <c r="J344">
        <v>19</v>
      </c>
      <c r="K344">
        <v>1032</v>
      </c>
      <c r="L344">
        <v>972</v>
      </c>
      <c r="M344">
        <f t="shared" si="65"/>
        <v>1013</v>
      </c>
      <c r="N344">
        <f t="shared" si="66"/>
        <v>991</v>
      </c>
      <c r="O344">
        <f t="shared" si="67"/>
        <v>0.53161829782810732</v>
      </c>
      <c r="P344">
        <f t="shared" si="68"/>
        <v>1</v>
      </c>
      <c r="Q344">
        <f t="shared" si="69"/>
        <v>40.565205497773988</v>
      </c>
      <c r="R344">
        <f t="shared" si="70"/>
        <v>40</v>
      </c>
      <c r="S344">
        <f>INDEX(Weights!$B$1:$B$36,MATCH(Matches!H284,Weights!$A$1:$A$36,0))</f>
        <v>40</v>
      </c>
      <c r="T344">
        <f t="shared" si="71"/>
        <v>1013</v>
      </c>
      <c r="U344">
        <f t="shared" si="72"/>
        <v>991</v>
      </c>
      <c r="V344">
        <f t="shared" si="73"/>
        <v>22</v>
      </c>
      <c r="W344">
        <f t="shared" si="74"/>
        <v>1</v>
      </c>
      <c r="X344">
        <f t="shared" si="75"/>
        <v>0</v>
      </c>
      <c r="Y344">
        <f t="shared" si="76"/>
        <v>1</v>
      </c>
      <c r="AA344" t="str">
        <f t="shared" si="77"/>
        <v>22-&gt;1,</v>
      </c>
    </row>
    <row r="345" spans="1:27" ht="15" hidden="1" customHeight="1" x14ac:dyDescent="0.25">
      <c r="A345">
        <v>2015</v>
      </c>
      <c r="B345">
        <v>6</v>
      </c>
      <c r="C345">
        <v>12</v>
      </c>
      <c r="D345" t="s">
        <v>167</v>
      </c>
      <c r="E345" t="s">
        <v>168</v>
      </c>
      <c r="F345">
        <v>1</v>
      </c>
      <c r="G345">
        <v>0</v>
      </c>
      <c r="H345" t="s">
        <v>76</v>
      </c>
      <c r="J345">
        <v>19</v>
      </c>
      <c r="K345">
        <v>1080</v>
      </c>
      <c r="L345">
        <v>1122</v>
      </c>
      <c r="M345">
        <f t="shared" si="65"/>
        <v>1061</v>
      </c>
      <c r="N345">
        <f t="shared" si="66"/>
        <v>1141</v>
      </c>
      <c r="O345">
        <f t="shared" si="67"/>
        <v>0.5287505638922686</v>
      </c>
      <c r="P345">
        <f t="shared" si="68"/>
        <v>1</v>
      </c>
      <c r="Q345">
        <f t="shared" si="69"/>
        <v>40.318350631737303</v>
      </c>
      <c r="R345">
        <f t="shared" si="70"/>
        <v>40</v>
      </c>
      <c r="S345">
        <f>INDEX(Weights!$B$1:$B$36,MATCH(Matches!H397,Weights!$A$1:$A$36,0))</f>
        <v>40</v>
      </c>
      <c r="T345">
        <f t="shared" si="71"/>
        <v>1161</v>
      </c>
      <c r="U345">
        <f t="shared" si="72"/>
        <v>1141</v>
      </c>
      <c r="V345">
        <f t="shared" si="73"/>
        <v>20</v>
      </c>
      <c r="W345">
        <f t="shared" si="74"/>
        <v>1</v>
      </c>
      <c r="X345">
        <f t="shared" si="75"/>
        <v>0</v>
      </c>
      <c r="Y345">
        <f t="shared" si="76"/>
        <v>1</v>
      </c>
      <c r="AA345" t="str">
        <f t="shared" si="77"/>
        <v>20-&gt;1,</v>
      </c>
    </row>
    <row r="346" spans="1:27" ht="15" hidden="1" customHeight="1" x14ac:dyDescent="0.25">
      <c r="A346">
        <v>2015</v>
      </c>
      <c r="B346">
        <v>6</v>
      </c>
      <c r="C346">
        <v>13</v>
      </c>
      <c r="D346" t="s">
        <v>52</v>
      </c>
      <c r="E346" t="s">
        <v>71</v>
      </c>
      <c r="F346">
        <v>2</v>
      </c>
      <c r="G346">
        <v>0</v>
      </c>
      <c r="H346" t="s">
        <v>2</v>
      </c>
      <c r="J346">
        <v>19</v>
      </c>
      <c r="K346">
        <v>1782</v>
      </c>
      <c r="L346">
        <v>1706</v>
      </c>
      <c r="M346">
        <f t="shared" si="65"/>
        <v>1763</v>
      </c>
      <c r="N346">
        <f t="shared" si="66"/>
        <v>1725</v>
      </c>
      <c r="O346">
        <f t="shared" si="67"/>
        <v>0.6887735686687132</v>
      </c>
      <c r="P346">
        <f t="shared" si="68"/>
        <v>1</v>
      </c>
      <c r="Q346">
        <f t="shared" si="69"/>
        <v>61.048799482507121</v>
      </c>
      <c r="R346">
        <f t="shared" si="70"/>
        <v>40</v>
      </c>
      <c r="S346">
        <f>INDEX(Weights!$B$1:$B$36,MATCH(Matches!H408,Weights!$A$1:$A$36,0))</f>
        <v>40</v>
      </c>
      <c r="T346">
        <f t="shared" si="71"/>
        <v>1863</v>
      </c>
      <c r="U346">
        <f t="shared" si="72"/>
        <v>1725</v>
      </c>
      <c r="V346">
        <f t="shared" si="73"/>
        <v>138</v>
      </c>
      <c r="W346">
        <f t="shared" si="74"/>
        <v>2</v>
      </c>
      <c r="X346">
        <f t="shared" si="75"/>
        <v>0</v>
      </c>
      <c r="Y346">
        <f t="shared" si="76"/>
        <v>2</v>
      </c>
      <c r="AA346" t="str">
        <f t="shared" si="77"/>
        <v>138-&gt;2,</v>
      </c>
    </row>
    <row r="347" spans="1:27" ht="15" hidden="1" customHeight="1" x14ac:dyDescent="0.25">
      <c r="A347">
        <v>2015</v>
      </c>
      <c r="B347">
        <v>10</v>
      </c>
      <c r="C347">
        <v>11</v>
      </c>
      <c r="D347" t="s">
        <v>15</v>
      </c>
      <c r="E347" t="s">
        <v>4</v>
      </c>
      <c r="F347">
        <v>4</v>
      </c>
      <c r="G347">
        <v>3</v>
      </c>
      <c r="H347" t="s">
        <v>2</v>
      </c>
      <c r="J347">
        <v>19</v>
      </c>
      <c r="K347">
        <v>1621</v>
      </c>
      <c r="L347">
        <v>1661</v>
      </c>
      <c r="M347">
        <f t="shared" si="65"/>
        <v>1602</v>
      </c>
      <c r="N347">
        <f t="shared" si="66"/>
        <v>1680</v>
      </c>
      <c r="O347">
        <f t="shared" si="67"/>
        <v>0.53161829782810732</v>
      </c>
      <c r="P347">
        <f t="shared" si="68"/>
        <v>1</v>
      </c>
      <c r="Q347">
        <f t="shared" si="69"/>
        <v>40.565205497773988</v>
      </c>
      <c r="R347">
        <f t="shared" si="70"/>
        <v>40</v>
      </c>
      <c r="S347">
        <f>INDEX(Weights!$B$1:$B$36,MATCH(Matches!H789,Weights!$A$1:$A$36,0))</f>
        <v>40</v>
      </c>
      <c r="T347">
        <f t="shared" si="71"/>
        <v>1702</v>
      </c>
      <c r="U347">
        <f t="shared" si="72"/>
        <v>1680</v>
      </c>
      <c r="V347">
        <f t="shared" si="73"/>
        <v>22</v>
      </c>
      <c r="W347">
        <f t="shared" si="74"/>
        <v>1</v>
      </c>
      <c r="X347">
        <f t="shared" si="75"/>
        <v>0</v>
      </c>
      <c r="Y347">
        <f t="shared" si="76"/>
        <v>1</v>
      </c>
      <c r="AA347" t="str">
        <f t="shared" si="77"/>
        <v>22-&gt;1,</v>
      </c>
    </row>
    <row r="348" spans="1:27" ht="15" hidden="1" customHeight="1" x14ac:dyDescent="0.25">
      <c r="A348">
        <v>2015</v>
      </c>
      <c r="B348">
        <v>11</v>
      </c>
      <c r="C348">
        <v>13</v>
      </c>
      <c r="D348" t="s">
        <v>87</v>
      </c>
      <c r="E348" t="s">
        <v>148</v>
      </c>
      <c r="F348">
        <v>0</v>
      </c>
      <c r="G348">
        <v>0</v>
      </c>
      <c r="H348" t="s">
        <v>76</v>
      </c>
      <c r="J348">
        <v>19</v>
      </c>
      <c r="K348">
        <v>939</v>
      </c>
      <c r="L348">
        <v>1643</v>
      </c>
      <c r="M348">
        <f t="shared" si="65"/>
        <v>920</v>
      </c>
      <c r="N348">
        <f t="shared" si="66"/>
        <v>1662</v>
      </c>
      <c r="O348">
        <f t="shared" si="67"/>
        <v>0.9757703240518194</v>
      </c>
      <c r="P348">
        <f t="shared" si="68"/>
        <v>0.5</v>
      </c>
      <c r="Q348">
        <f t="shared" si="69"/>
        <v>-39.935235636787176</v>
      </c>
      <c r="R348">
        <f t="shared" si="70"/>
        <v>-40</v>
      </c>
      <c r="S348">
        <f>INDEX(Weights!$B$1:$B$36,MATCH(Matches!H902,Weights!$A$1:$A$36,0))</f>
        <v>20</v>
      </c>
      <c r="T348">
        <f t="shared" si="71"/>
        <v>1020</v>
      </c>
      <c r="U348">
        <f t="shared" si="72"/>
        <v>1662</v>
      </c>
      <c r="V348">
        <f t="shared" si="73"/>
        <v>642</v>
      </c>
      <c r="W348">
        <f t="shared" si="74"/>
        <v>0</v>
      </c>
      <c r="X348">
        <f t="shared" si="75"/>
        <v>0</v>
      </c>
      <c r="Y348">
        <f t="shared" si="76"/>
        <v>0</v>
      </c>
      <c r="AA348" t="str">
        <f t="shared" si="77"/>
        <v>642-&gt;0,</v>
      </c>
    </row>
    <row r="349" spans="1:27" ht="15" hidden="1" customHeight="1" x14ac:dyDescent="0.25">
      <c r="A349">
        <v>2016</v>
      </c>
      <c r="B349">
        <v>1</v>
      </c>
      <c r="C349">
        <v>3</v>
      </c>
      <c r="D349" t="s">
        <v>43</v>
      </c>
      <c r="E349" t="s">
        <v>95</v>
      </c>
      <c r="F349">
        <v>2</v>
      </c>
      <c r="G349">
        <v>1</v>
      </c>
      <c r="H349" t="s">
        <v>235</v>
      </c>
      <c r="J349">
        <v>19</v>
      </c>
      <c r="K349">
        <v>1081</v>
      </c>
      <c r="L349">
        <v>1124</v>
      </c>
      <c r="M349">
        <f t="shared" si="65"/>
        <v>1062</v>
      </c>
      <c r="N349">
        <f t="shared" si="66"/>
        <v>1143</v>
      </c>
      <c r="O349">
        <f t="shared" si="67"/>
        <v>0.52731597300649302</v>
      </c>
      <c r="P349">
        <f t="shared" si="68"/>
        <v>1</v>
      </c>
      <c r="Q349">
        <f t="shared" si="69"/>
        <v>40.195984875666198</v>
      </c>
      <c r="R349">
        <f t="shared" si="70"/>
        <v>40</v>
      </c>
      <c r="S349">
        <f>INDEX(Weights!$B$1:$B$36,MATCH(Matches!H1036,Weights!$A$1:$A$36,0))</f>
        <v>20</v>
      </c>
      <c r="T349">
        <f t="shared" si="71"/>
        <v>1162</v>
      </c>
      <c r="U349">
        <f t="shared" si="72"/>
        <v>1143</v>
      </c>
      <c r="V349">
        <f t="shared" si="73"/>
        <v>19</v>
      </c>
      <c r="W349">
        <f t="shared" si="74"/>
        <v>1</v>
      </c>
      <c r="X349">
        <f t="shared" si="75"/>
        <v>0</v>
      </c>
      <c r="Y349">
        <f t="shared" si="76"/>
        <v>1</v>
      </c>
      <c r="AA349" t="str">
        <f t="shared" si="77"/>
        <v>19-&gt;1,</v>
      </c>
    </row>
    <row r="350" spans="1:27" ht="15" hidden="1" customHeight="1" x14ac:dyDescent="0.25">
      <c r="A350">
        <v>2016</v>
      </c>
      <c r="B350">
        <v>3</v>
      </c>
      <c r="C350">
        <v>25</v>
      </c>
      <c r="D350" t="s">
        <v>149</v>
      </c>
      <c r="E350" t="s">
        <v>83</v>
      </c>
      <c r="F350">
        <v>2</v>
      </c>
      <c r="G350">
        <v>1</v>
      </c>
      <c r="H350" t="s">
        <v>171</v>
      </c>
      <c r="J350">
        <v>19</v>
      </c>
      <c r="K350">
        <v>1268</v>
      </c>
      <c r="L350">
        <v>1310</v>
      </c>
      <c r="M350">
        <f t="shared" si="65"/>
        <v>1249</v>
      </c>
      <c r="N350">
        <f t="shared" si="66"/>
        <v>1329</v>
      </c>
      <c r="O350">
        <f t="shared" si="67"/>
        <v>0.5287505638922686</v>
      </c>
      <c r="P350">
        <f t="shared" si="68"/>
        <v>1</v>
      </c>
      <c r="Q350">
        <f t="shared" si="69"/>
        <v>40.318350631737303</v>
      </c>
      <c r="R350">
        <f t="shared" si="70"/>
        <v>40</v>
      </c>
      <c r="S350">
        <f>INDEX(Weights!$B$1:$B$36,MATCH(Matches!H1136,Weights!$A$1:$A$36,0))</f>
        <v>50</v>
      </c>
      <c r="T350">
        <f t="shared" si="71"/>
        <v>1349</v>
      </c>
      <c r="U350">
        <f t="shared" si="72"/>
        <v>1329</v>
      </c>
      <c r="V350">
        <f t="shared" si="73"/>
        <v>20</v>
      </c>
      <c r="W350">
        <f t="shared" si="74"/>
        <v>1</v>
      </c>
      <c r="X350">
        <f t="shared" si="75"/>
        <v>0</v>
      </c>
      <c r="Y350">
        <f t="shared" si="76"/>
        <v>1</v>
      </c>
      <c r="AA350" t="str">
        <f t="shared" si="77"/>
        <v>20-&gt;1,</v>
      </c>
    </row>
    <row r="351" spans="1:27" ht="15" hidden="1" customHeight="1" x14ac:dyDescent="0.25">
      <c r="A351">
        <v>2016</v>
      </c>
      <c r="B351">
        <v>3</v>
      </c>
      <c r="C351">
        <v>26</v>
      </c>
      <c r="D351" t="s">
        <v>100</v>
      </c>
      <c r="E351" t="s">
        <v>165</v>
      </c>
      <c r="F351">
        <v>2</v>
      </c>
      <c r="G351">
        <v>1</v>
      </c>
      <c r="H351" t="s">
        <v>230</v>
      </c>
      <c r="J351">
        <v>19</v>
      </c>
      <c r="K351">
        <v>1229</v>
      </c>
      <c r="L351">
        <v>1270</v>
      </c>
      <c r="M351">
        <f t="shared" si="65"/>
        <v>1210</v>
      </c>
      <c r="N351">
        <f t="shared" si="66"/>
        <v>1289</v>
      </c>
      <c r="O351">
        <f t="shared" si="67"/>
        <v>0.53018468000390206</v>
      </c>
      <c r="P351">
        <f t="shared" si="68"/>
        <v>1</v>
      </c>
      <c r="Q351">
        <f t="shared" si="69"/>
        <v>40.441422813027479</v>
      </c>
      <c r="R351">
        <f t="shared" si="70"/>
        <v>40</v>
      </c>
      <c r="S351">
        <f>INDEX(Weights!$B$1:$B$36,MATCH(Matches!H1147,Weights!$A$1:$A$36,0))</f>
        <v>40</v>
      </c>
      <c r="T351">
        <f t="shared" si="71"/>
        <v>1310</v>
      </c>
      <c r="U351">
        <f t="shared" si="72"/>
        <v>1289</v>
      </c>
      <c r="V351">
        <f t="shared" si="73"/>
        <v>21</v>
      </c>
      <c r="W351">
        <f t="shared" si="74"/>
        <v>1</v>
      </c>
      <c r="X351">
        <f t="shared" si="75"/>
        <v>0</v>
      </c>
      <c r="Y351">
        <f t="shared" si="76"/>
        <v>1</v>
      </c>
      <c r="AA351" t="str">
        <f t="shared" si="77"/>
        <v>21-&gt;1,</v>
      </c>
    </row>
    <row r="352" spans="1:27" ht="15" hidden="1" customHeight="1" x14ac:dyDescent="0.25">
      <c r="A352">
        <v>2016</v>
      </c>
      <c r="B352">
        <v>3</v>
      </c>
      <c r="C352">
        <v>29</v>
      </c>
      <c r="D352" t="s">
        <v>85</v>
      </c>
      <c r="E352" t="s">
        <v>172</v>
      </c>
      <c r="F352">
        <v>2</v>
      </c>
      <c r="G352">
        <v>0</v>
      </c>
      <c r="H352" t="s">
        <v>171</v>
      </c>
      <c r="J352">
        <v>19</v>
      </c>
      <c r="K352">
        <v>1574</v>
      </c>
      <c r="L352">
        <v>1500</v>
      </c>
      <c r="M352">
        <f t="shared" si="65"/>
        <v>1555</v>
      </c>
      <c r="N352">
        <f t="shared" si="66"/>
        <v>1519</v>
      </c>
      <c r="O352">
        <f t="shared" si="67"/>
        <v>0.68630025768331249</v>
      </c>
      <c r="P352">
        <f t="shared" si="68"/>
        <v>1</v>
      </c>
      <c r="Q352">
        <f t="shared" si="69"/>
        <v>60.567470855041499</v>
      </c>
      <c r="R352">
        <f t="shared" si="70"/>
        <v>40</v>
      </c>
      <c r="S352">
        <f>INDEX(Weights!$B$1:$B$36,MATCH(Matches!H1219,Weights!$A$1:$A$36,0))</f>
        <v>40</v>
      </c>
      <c r="T352">
        <f t="shared" si="71"/>
        <v>1655</v>
      </c>
      <c r="U352">
        <f t="shared" si="72"/>
        <v>1519</v>
      </c>
      <c r="V352">
        <f t="shared" si="73"/>
        <v>136</v>
      </c>
      <c r="W352">
        <f t="shared" si="74"/>
        <v>2</v>
      </c>
      <c r="X352">
        <f t="shared" si="75"/>
        <v>0</v>
      </c>
      <c r="Y352">
        <f t="shared" si="76"/>
        <v>2</v>
      </c>
      <c r="AA352" t="str">
        <f t="shared" si="77"/>
        <v>136-&gt;2,</v>
      </c>
    </row>
    <row r="353" spans="1:27" ht="15" hidden="1" customHeight="1" x14ac:dyDescent="0.25">
      <c r="A353">
        <v>2016</v>
      </c>
      <c r="B353">
        <v>6</v>
      </c>
      <c r="C353">
        <v>7</v>
      </c>
      <c r="D353" t="s">
        <v>52</v>
      </c>
      <c r="E353" t="s">
        <v>51</v>
      </c>
      <c r="F353">
        <v>4</v>
      </c>
      <c r="G353">
        <v>0</v>
      </c>
      <c r="H353" t="s">
        <v>81</v>
      </c>
      <c r="I353" t="s">
        <v>132</v>
      </c>
      <c r="J353">
        <v>19</v>
      </c>
      <c r="K353">
        <v>1745</v>
      </c>
      <c r="L353">
        <v>1584</v>
      </c>
      <c r="M353">
        <f t="shared" si="65"/>
        <v>1726</v>
      </c>
      <c r="N353">
        <f t="shared" si="66"/>
        <v>1603</v>
      </c>
      <c r="O353">
        <f t="shared" si="67"/>
        <v>0.66996901390348318</v>
      </c>
      <c r="P353">
        <f t="shared" si="68"/>
        <v>1</v>
      </c>
      <c r="Q353">
        <f t="shared" si="69"/>
        <v>57.570351877334005</v>
      </c>
      <c r="R353">
        <f t="shared" si="70"/>
        <v>30</v>
      </c>
      <c r="S353">
        <f>INDEX(Weights!$B$1:$B$36,MATCH(Matches!H1414,Weights!$A$1:$A$36,0))</f>
        <v>40</v>
      </c>
      <c r="T353">
        <f t="shared" si="71"/>
        <v>1726</v>
      </c>
      <c r="U353">
        <f t="shared" si="72"/>
        <v>1603</v>
      </c>
      <c r="V353">
        <f t="shared" si="73"/>
        <v>123</v>
      </c>
      <c r="W353">
        <f t="shared" si="74"/>
        <v>4</v>
      </c>
      <c r="X353">
        <f t="shared" si="75"/>
        <v>1</v>
      </c>
      <c r="Y353">
        <f t="shared" si="76"/>
        <v>4</v>
      </c>
      <c r="AA353" t="str">
        <f t="shared" si="77"/>
        <v>123-&gt;4,</v>
      </c>
    </row>
    <row r="354" spans="1:27" ht="15" hidden="1" customHeight="1" x14ac:dyDescent="0.25">
      <c r="A354">
        <v>2016</v>
      </c>
      <c r="B354">
        <v>6</v>
      </c>
      <c r="C354">
        <v>11</v>
      </c>
      <c r="D354" t="s">
        <v>239</v>
      </c>
      <c r="E354" t="s">
        <v>265</v>
      </c>
      <c r="F354">
        <v>0</v>
      </c>
      <c r="G354">
        <v>0</v>
      </c>
      <c r="H354" t="s">
        <v>220</v>
      </c>
      <c r="J354">
        <v>19</v>
      </c>
      <c r="K354">
        <v>1129</v>
      </c>
      <c r="L354">
        <v>1543</v>
      </c>
      <c r="M354">
        <f t="shared" si="65"/>
        <v>1110</v>
      </c>
      <c r="N354">
        <f t="shared" si="66"/>
        <v>1562</v>
      </c>
      <c r="O354">
        <f t="shared" si="67"/>
        <v>0.88352828805643924</v>
      </c>
      <c r="P354">
        <f t="shared" si="68"/>
        <v>0.5</v>
      </c>
      <c r="Q354">
        <f t="shared" si="69"/>
        <v>-49.540022448628349</v>
      </c>
      <c r="R354">
        <f t="shared" si="70"/>
        <v>-50</v>
      </c>
      <c r="S354">
        <f>INDEX(Weights!$B$1:$B$36,MATCH(Matches!H1438,Weights!$A$1:$A$36,0))</f>
        <v>40</v>
      </c>
      <c r="T354">
        <f t="shared" si="71"/>
        <v>1210</v>
      </c>
      <c r="U354">
        <f t="shared" si="72"/>
        <v>1562</v>
      </c>
      <c r="V354">
        <f t="shared" si="73"/>
        <v>352</v>
      </c>
      <c r="W354">
        <f t="shared" si="74"/>
        <v>0</v>
      </c>
      <c r="X354">
        <f t="shared" si="75"/>
        <v>0</v>
      </c>
      <c r="Y354">
        <f t="shared" si="76"/>
        <v>0</v>
      </c>
      <c r="AA354" t="str">
        <f t="shared" si="77"/>
        <v>352-&gt;0,</v>
      </c>
    </row>
    <row r="355" spans="1:27" ht="15" hidden="1" customHeight="1" x14ac:dyDescent="0.25">
      <c r="A355">
        <v>2016</v>
      </c>
      <c r="B355">
        <v>11</v>
      </c>
      <c r="C355">
        <v>15</v>
      </c>
      <c r="D355" t="s">
        <v>102</v>
      </c>
      <c r="E355" t="s">
        <v>46</v>
      </c>
      <c r="F355">
        <v>3</v>
      </c>
      <c r="G355">
        <v>1</v>
      </c>
      <c r="H355" t="s">
        <v>76</v>
      </c>
      <c r="J355">
        <v>19</v>
      </c>
      <c r="K355">
        <v>1982</v>
      </c>
      <c r="L355">
        <v>1915</v>
      </c>
      <c r="M355">
        <f t="shared" si="65"/>
        <v>1963</v>
      </c>
      <c r="N355">
        <f t="shared" si="66"/>
        <v>1934</v>
      </c>
      <c r="O355">
        <f t="shared" si="67"/>
        <v>0.67756058008510056</v>
      </c>
      <c r="P355">
        <f t="shared" si="68"/>
        <v>1</v>
      </c>
      <c r="Q355">
        <f t="shared" si="69"/>
        <v>58.925797611888207</v>
      </c>
      <c r="R355">
        <f t="shared" si="70"/>
        <v>40</v>
      </c>
      <c r="S355">
        <f>INDEX(Weights!$B$1:$B$36,MATCH(Matches!H1907,Weights!$A$1:$A$36,0))</f>
        <v>50</v>
      </c>
      <c r="T355">
        <f t="shared" si="71"/>
        <v>2063</v>
      </c>
      <c r="U355">
        <f t="shared" si="72"/>
        <v>1934</v>
      </c>
      <c r="V355">
        <f t="shared" si="73"/>
        <v>129</v>
      </c>
      <c r="W355">
        <f t="shared" si="74"/>
        <v>2</v>
      </c>
      <c r="X355">
        <f t="shared" si="75"/>
        <v>0</v>
      </c>
      <c r="Y355">
        <f t="shared" si="76"/>
        <v>2</v>
      </c>
      <c r="AA355" t="str">
        <f t="shared" si="77"/>
        <v>129-&gt;2,</v>
      </c>
    </row>
    <row r="356" spans="1:27" ht="15" hidden="1" customHeight="1" x14ac:dyDescent="0.25">
      <c r="A356">
        <v>2016</v>
      </c>
      <c r="B356">
        <v>11</v>
      </c>
      <c r="C356">
        <v>15</v>
      </c>
      <c r="D356" t="s">
        <v>127</v>
      </c>
      <c r="E356" t="s">
        <v>133</v>
      </c>
      <c r="F356">
        <v>3</v>
      </c>
      <c r="G356">
        <v>1</v>
      </c>
      <c r="H356" t="s">
        <v>76</v>
      </c>
      <c r="J356">
        <v>19</v>
      </c>
      <c r="K356">
        <v>1563</v>
      </c>
      <c r="L356">
        <v>1494</v>
      </c>
      <c r="M356">
        <f t="shared" si="65"/>
        <v>1544</v>
      </c>
      <c r="N356">
        <f t="shared" si="66"/>
        <v>1513</v>
      </c>
      <c r="O356">
        <f t="shared" si="67"/>
        <v>0.68007067573722146</v>
      </c>
      <c r="P356">
        <f t="shared" si="68"/>
        <v>1</v>
      </c>
      <c r="Q356">
        <f t="shared" si="69"/>
        <v>59.388116559125031</v>
      </c>
      <c r="R356">
        <f t="shared" si="70"/>
        <v>40</v>
      </c>
      <c r="S356">
        <f>INDEX(Weights!$B$1:$B$36,MATCH(Matches!H1915,Weights!$A$1:$A$36,0))</f>
        <v>40</v>
      </c>
      <c r="T356">
        <f t="shared" si="71"/>
        <v>1644</v>
      </c>
      <c r="U356">
        <f t="shared" si="72"/>
        <v>1513</v>
      </c>
      <c r="V356">
        <f t="shared" si="73"/>
        <v>131</v>
      </c>
      <c r="W356">
        <f t="shared" si="74"/>
        <v>2</v>
      </c>
      <c r="X356">
        <f t="shared" si="75"/>
        <v>0</v>
      </c>
      <c r="Y356">
        <f t="shared" si="76"/>
        <v>2</v>
      </c>
      <c r="AA356" t="str">
        <f t="shared" si="77"/>
        <v>131-&gt;2,</v>
      </c>
    </row>
    <row r="357" spans="1:27" ht="15" hidden="1" customHeight="1" x14ac:dyDescent="0.25">
      <c r="A357">
        <v>2017</v>
      </c>
      <c r="B357">
        <v>1</v>
      </c>
      <c r="C357">
        <v>24</v>
      </c>
      <c r="D357" t="s">
        <v>174</v>
      </c>
      <c r="E357" t="s">
        <v>170</v>
      </c>
      <c r="F357">
        <v>3</v>
      </c>
      <c r="G357">
        <v>1</v>
      </c>
      <c r="H357" t="s">
        <v>44</v>
      </c>
      <c r="I357" t="s">
        <v>189</v>
      </c>
      <c r="J357">
        <v>19</v>
      </c>
      <c r="K357">
        <v>1623</v>
      </c>
      <c r="L357">
        <v>1392</v>
      </c>
      <c r="M357">
        <f t="shared" si="65"/>
        <v>1604</v>
      </c>
      <c r="N357">
        <f t="shared" si="66"/>
        <v>1411</v>
      </c>
      <c r="O357">
        <f t="shared" si="67"/>
        <v>0.75231499360568233</v>
      </c>
      <c r="P357">
        <f t="shared" si="68"/>
        <v>1</v>
      </c>
      <c r="Q357">
        <f t="shared" si="69"/>
        <v>76.710335746975971</v>
      </c>
      <c r="R357">
        <f t="shared" si="70"/>
        <v>50</v>
      </c>
      <c r="S357">
        <f>INDEX(Weights!$B$1:$B$36,MATCH(Matches!H2017,Weights!$A$1:$A$36,0))</f>
        <v>40</v>
      </c>
      <c r="T357">
        <f t="shared" si="71"/>
        <v>1604</v>
      </c>
      <c r="U357">
        <f t="shared" si="72"/>
        <v>1411</v>
      </c>
      <c r="V357">
        <f t="shared" si="73"/>
        <v>193</v>
      </c>
      <c r="W357">
        <f t="shared" si="74"/>
        <v>2</v>
      </c>
      <c r="X357">
        <f t="shared" si="75"/>
        <v>0</v>
      </c>
      <c r="Y357">
        <f t="shared" si="76"/>
        <v>2</v>
      </c>
      <c r="AA357" t="str">
        <f t="shared" si="77"/>
        <v>193-&gt;2,</v>
      </c>
    </row>
    <row r="358" spans="1:27" ht="15" hidden="1" customHeight="1" x14ac:dyDescent="0.25">
      <c r="A358">
        <v>2017</v>
      </c>
      <c r="B358">
        <v>1</v>
      </c>
      <c r="C358">
        <v>29</v>
      </c>
      <c r="D358" t="s">
        <v>151</v>
      </c>
      <c r="E358" t="s">
        <v>85</v>
      </c>
      <c r="F358">
        <v>1</v>
      </c>
      <c r="G358">
        <v>0</v>
      </c>
      <c r="H358" t="s">
        <v>44</v>
      </c>
      <c r="I358" t="s">
        <v>189</v>
      </c>
      <c r="J358">
        <v>19</v>
      </c>
      <c r="K358">
        <v>1720</v>
      </c>
      <c r="L358">
        <v>1601</v>
      </c>
      <c r="M358">
        <f t="shared" si="65"/>
        <v>1701</v>
      </c>
      <c r="N358">
        <f t="shared" si="66"/>
        <v>1620</v>
      </c>
      <c r="O358">
        <f t="shared" si="67"/>
        <v>0.61450136100855779</v>
      </c>
      <c r="P358">
        <f t="shared" si="68"/>
        <v>1</v>
      </c>
      <c r="Q358">
        <f t="shared" si="69"/>
        <v>49.28681473353214</v>
      </c>
      <c r="R358">
        <f t="shared" si="70"/>
        <v>50</v>
      </c>
      <c r="S358">
        <f>INDEX(Weights!$B$1:$B$36,MATCH(Matches!H2025,Weights!$A$1:$A$36,0))</f>
        <v>40</v>
      </c>
      <c r="T358">
        <f t="shared" si="71"/>
        <v>1701</v>
      </c>
      <c r="U358">
        <f t="shared" si="72"/>
        <v>1620</v>
      </c>
      <c r="V358">
        <f t="shared" si="73"/>
        <v>81</v>
      </c>
      <c r="W358">
        <f t="shared" si="74"/>
        <v>1</v>
      </c>
      <c r="X358">
        <f t="shared" si="75"/>
        <v>0</v>
      </c>
      <c r="Y358">
        <f t="shared" si="76"/>
        <v>1</v>
      </c>
      <c r="AA358" t="str">
        <f t="shared" si="77"/>
        <v>81-&gt;1,</v>
      </c>
    </row>
    <row r="359" spans="1:27" ht="15" hidden="1" customHeight="1" x14ac:dyDescent="0.25">
      <c r="A359">
        <v>2017</v>
      </c>
      <c r="B359">
        <v>6</v>
      </c>
      <c r="C359">
        <v>9</v>
      </c>
      <c r="D359" t="s">
        <v>5</v>
      </c>
      <c r="E359" t="s">
        <v>51</v>
      </c>
      <c r="F359">
        <v>2</v>
      </c>
      <c r="G359">
        <v>1</v>
      </c>
      <c r="H359" t="s">
        <v>76</v>
      </c>
      <c r="J359">
        <v>19</v>
      </c>
      <c r="K359">
        <v>1572</v>
      </c>
      <c r="L359">
        <v>1613</v>
      </c>
      <c r="M359">
        <f t="shared" si="65"/>
        <v>1553</v>
      </c>
      <c r="N359">
        <f t="shared" si="66"/>
        <v>1632</v>
      </c>
      <c r="O359">
        <f t="shared" si="67"/>
        <v>0.53018468000390206</v>
      </c>
      <c r="P359">
        <f t="shared" si="68"/>
        <v>1</v>
      </c>
      <c r="Q359">
        <f t="shared" si="69"/>
        <v>40.441422813027479</v>
      </c>
      <c r="R359">
        <f t="shared" si="70"/>
        <v>40</v>
      </c>
      <c r="S359">
        <f>INDEX(Weights!$B$1:$B$36,MATCH(Matches!H2241,Weights!$A$1:$A$36,0))</f>
        <v>20</v>
      </c>
      <c r="T359">
        <f t="shared" si="71"/>
        <v>1653</v>
      </c>
      <c r="U359">
        <f t="shared" si="72"/>
        <v>1632</v>
      </c>
      <c r="V359">
        <f t="shared" si="73"/>
        <v>21</v>
      </c>
      <c r="W359">
        <f t="shared" si="74"/>
        <v>1</v>
      </c>
      <c r="X359">
        <f t="shared" si="75"/>
        <v>0</v>
      </c>
      <c r="Y359">
        <f t="shared" si="76"/>
        <v>1</v>
      </c>
      <c r="AA359" t="str">
        <f t="shared" si="77"/>
        <v>21-&gt;1,</v>
      </c>
    </row>
    <row r="360" spans="1:27" ht="15" hidden="1" customHeight="1" x14ac:dyDescent="0.25">
      <c r="A360">
        <v>2017</v>
      </c>
      <c r="B360">
        <v>6</v>
      </c>
      <c r="C360">
        <v>11</v>
      </c>
      <c r="D360" t="s">
        <v>17</v>
      </c>
      <c r="E360" t="s">
        <v>9</v>
      </c>
      <c r="F360">
        <v>1</v>
      </c>
      <c r="G360">
        <v>0</v>
      </c>
      <c r="H360" t="s">
        <v>76</v>
      </c>
      <c r="J360">
        <v>19</v>
      </c>
      <c r="K360">
        <v>1802</v>
      </c>
      <c r="L360">
        <v>1851</v>
      </c>
      <c r="M360">
        <f t="shared" si="65"/>
        <v>1783</v>
      </c>
      <c r="N360">
        <f t="shared" si="66"/>
        <v>1870</v>
      </c>
      <c r="O360">
        <f t="shared" si="67"/>
        <v>0.51869977792955857</v>
      </c>
      <c r="P360">
        <f t="shared" si="68"/>
        <v>1</v>
      </c>
      <c r="Q360">
        <f t="shared" si="69"/>
        <v>39.476399820192114</v>
      </c>
      <c r="R360">
        <f t="shared" si="70"/>
        <v>40</v>
      </c>
      <c r="S360">
        <f>INDEX(Weights!$B$1:$B$36,MATCH(Matches!H2285,Weights!$A$1:$A$36,0))</f>
        <v>20</v>
      </c>
      <c r="T360">
        <f t="shared" si="71"/>
        <v>1883</v>
      </c>
      <c r="U360">
        <f t="shared" si="72"/>
        <v>1870</v>
      </c>
      <c r="V360">
        <f t="shared" si="73"/>
        <v>13</v>
      </c>
      <c r="W360">
        <f t="shared" si="74"/>
        <v>1</v>
      </c>
      <c r="X360">
        <f t="shared" si="75"/>
        <v>0</v>
      </c>
      <c r="Y360">
        <f t="shared" si="76"/>
        <v>1</v>
      </c>
      <c r="AA360" t="str">
        <f t="shared" si="77"/>
        <v>13-&gt;1,</v>
      </c>
    </row>
    <row r="361" spans="1:27" ht="15" hidden="1" customHeight="1" x14ac:dyDescent="0.25">
      <c r="A361">
        <v>2017</v>
      </c>
      <c r="B361">
        <v>7</v>
      </c>
      <c r="C361">
        <v>9</v>
      </c>
      <c r="D361" t="s">
        <v>130</v>
      </c>
      <c r="E361" t="s">
        <v>35</v>
      </c>
      <c r="F361">
        <v>2</v>
      </c>
      <c r="G361">
        <v>0</v>
      </c>
      <c r="H361" t="s">
        <v>219</v>
      </c>
      <c r="I361" t="s">
        <v>125</v>
      </c>
      <c r="J361">
        <v>19</v>
      </c>
      <c r="K361">
        <v>1501</v>
      </c>
      <c r="L361">
        <v>1275</v>
      </c>
      <c r="M361">
        <f t="shared" si="65"/>
        <v>1482</v>
      </c>
      <c r="N361">
        <f t="shared" si="66"/>
        <v>1294</v>
      </c>
      <c r="O361">
        <f t="shared" si="67"/>
        <v>0.74691292142894317</v>
      </c>
      <c r="P361">
        <f t="shared" si="68"/>
        <v>1</v>
      </c>
      <c r="Q361">
        <f t="shared" si="69"/>
        <v>75.072975306661306</v>
      </c>
      <c r="R361">
        <f t="shared" si="70"/>
        <v>50</v>
      </c>
      <c r="S361">
        <f>INDEX(Weights!$B$1:$B$36,MATCH(Matches!H2390,Weights!$A$1:$A$36,0))</f>
        <v>20</v>
      </c>
      <c r="T361">
        <f t="shared" si="71"/>
        <v>1482</v>
      </c>
      <c r="U361">
        <f t="shared" si="72"/>
        <v>1294</v>
      </c>
      <c r="V361">
        <f t="shared" si="73"/>
        <v>188</v>
      </c>
      <c r="W361">
        <f t="shared" si="74"/>
        <v>2</v>
      </c>
      <c r="X361">
        <f t="shared" si="75"/>
        <v>0</v>
      </c>
      <c r="Y361">
        <f t="shared" si="76"/>
        <v>2</v>
      </c>
      <c r="AA361" t="str">
        <f t="shared" si="77"/>
        <v>188-&gt;2,</v>
      </c>
    </row>
    <row r="362" spans="1:27" ht="15" hidden="1" customHeight="1" x14ac:dyDescent="0.25">
      <c r="A362">
        <v>2017</v>
      </c>
      <c r="B362">
        <v>7</v>
      </c>
      <c r="C362">
        <v>15</v>
      </c>
      <c r="D362" t="s">
        <v>47</v>
      </c>
      <c r="E362" t="s">
        <v>182</v>
      </c>
      <c r="F362">
        <v>3</v>
      </c>
      <c r="G362">
        <v>0</v>
      </c>
      <c r="H362" t="s">
        <v>219</v>
      </c>
      <c r="I362" t="s">
        <v>125</v>
      </c>
      <c r="J362">
        <v>19</v>
      </c>
      <c r="K362">
        <v>1685</v>
      </c>
      <c r="L362">
        <v>1426</v>
      </c>
      <c r="M362">
        <f t="shared" si="65"/>
        <v>1666</v>
      </c>
      <c r="N362">
        <f t="shared" si="66"/>
        <v>1445</v>
      </c>
      <c r="O362">
        <f t="shared" si="67"/>
        <v>0.78111540272996161</v>
      </c>
      <c r="P362">
        <f t="shared" si="68"/>
        <v>1</v>
      </c>
      <c r="Q362">
        <f t="shared" si="69"/>
        <v>86.8037323638614</v>
      </c>
      <c r="R362">
        <f t="shared" si="70"/>
        <v>50</v>
      </c>
      <c r="S362">
        <f>INDEX(Weights!$B$1:$B$36,MATCH(Matches!H2402,Weights!$A$1:$A$36,0))</f>
        <v>40</v>
      </c>
      <c r="T362">
        <f t="shared" si="71"/>
        <v>1666</v>
      </c>
      <c r="U362">
        <f t="shared" si="72"/>
        <v>1445</v>
      </c>
      <c r="V362">
        <f t="shared" si="73"/>
        <v>221</v>
      </c>
      <c r="W362">
        <f t="shared" si="74"/>
        <v>3</v>
      </c>
      <c r="X362">
        <f t="shared" si="75"/>
        <v>0</v>
      </c>
      <c r="Y362">
        <f t="shared" si="76"/>
        <v>3</v>
      </c>
      <c r="AA362" t="str">
        <f t="shared" si="77"/>
        <v>221-&gt;3,</v>
      </c>
    </row>
    <row r="363" spans="1:27" ht="15" hidden="1" customHeight="1" x14ac:dyDescent="0.25">
      <c r="A363">
        <v>2017</v>
      </c>
      <c r="B363">
        <v>7</v>
      </c>
      <c r="C363">
        <v>19</v>
      </c>
      <c r="D363" t="s">
        <v>129</v>
      </c>
      <c r="E363" t="s">
        <v>47</v>
      </c>
      <c r="F363">
        <v>1</v>
      </c>
      <c r="G363">
        <v>0</v>
      </c>
      <c r="H363" t="s">
        <v>219</v>
      </c>
      <c r="I363" t="s">
        <v>125</v>
      </c>
      <c r="J363">
        <v>19</v>
      </c>
      <c r="K363">
        <v>1788</v>
      </c>
      <c r="L363">
        <v>1666</v>
      </c>
      <c r="M363">
        <f t="shared" si="65"/>
        <v>1769</v>
      </c>
      <c r="N363">
        <f t="shared" si="66"/>
        <v>1685</v>
      </c>
      <c r="O363">
        <f t="shared" si="67"/>
        <v>0.61858412208903069</v>
      </c>
      <c r="P363">
        <f t="shared" si="68"/>
        <v>1</v>
      </c>
      <c r="Q363">
        <f t="shared" si="69"/>
        <v>49.814391849819657</v>
      </c>
      <c r="R363">
        <f t="shared" si="70"/>
        <v>50</v>
      </c>
      <c r="S363">
        <f>INDEX(Weights!$B$1:$B$36,MATCH(Matches!H2406,Weights!$A$1:$A$36,0))</f>
        <v>40</v>
      </c>
      <c r="T363">
        <f t="shared" si="71"/>
        <v>1769</v>
      </c>
      <c r="U363">
        <f t="shared" si="72"/>
        <v>1685</v>
      </c>
      <c r="V363">
        <f t="shared" si="73"/>
        <v>84</v>
      </c>
      <c r="W363">
        <f t="shared" si="74"/>
        <v>1</v>
      </c>
      <c r="X363">
        <f t="shared" si="75"/>
        <v>0</v>
      </c>
      <c r="Y363">
        <f t="shared" si="76"/>
        <v>1</v>
      </c>
      <c r="AA363" t="str">
        <f t="shared" si="77"/>
        <v>84-&gt;1,</v>
      </c>
    </row>
    <row r="364" spans="1:27" ht="15" hidden="1" customHeight="1" x14ac:dyDescent="0.25">
      <c r="A364">
        <v>2017</v>
      </c>
      <c r="B364">
        <v>8</v>
      </c>
      <c r="C364">
        <v>31</v>
      </c>
      <c r="D364" t="s">
        <v>77</v>
      </c>
      <c r="E364" t="s">
        <v>98</v>
      </c>
      <c r="F364">
        <v>1</v>
      </c>
      <c r="G364">
        <v>0</v>
      </c>
      <c r="H364" t="s">
        <v>76</v>
      </c>
      <c r="J364">
        <v>19</v>
      </c>
      <c r="K364">
        <v>1566</v>
      </c>
      <c r="L364">
        <v>1618</v>
      </c>
      <c r="M364">
        <f t="shared" si="65"/>
        <v>1547</v>
      </c>
      <c r="N364">
        <f t="shared" si="66"/>
        <v>1637</v>
      </c>
      <c r="O364">
        <f t="shared" si="67"/>
        <v>0.51438718416599871</v>
      </c>
      <c r="P364">
        <f t="shared" si="68"/>
        <v>1</v>
      </c>
      <c r="Q364">
        <f t="shared" si="69"/>
        <v>39.125820778368492</v>
      </c>
      <c r="R364">
        <f t="shared" si="70"/>
        <v>40</v>
      </c>
      <c r="S364">
        <f>INDEX(Weights!$B$1:$B$36,MATCH(Matches!H2432,Weights!$A$1:$A$36,0))</f>
        <v>20</v>
      </c>
      <c r="T364">
        <f t="shared" si="71"/>
        <v>1647</v>
      </c>
      <c r="U364">
        <f t="shared" si="72"/>
        <v>1637</v>
      </c>
      <c r="V364">
        <f t="shared" si="73"/>
        <v>10</v>
      </c>
      <c r="W364">
        <f t="shared" si="74"/>
        <v>1</v>
      </c>
      <c r="X364">
        <f t="shared" si="75"/>
        <v>0</v>
      </c>
      <c r="Y364">
        <f t="shared" si="76"/>
        <v>1</v>
      </c>
      <c r="AA364" t="str">
        <f t="shared" si="77"/>
        <v>10-&gt;1,</v>
      </c>
    </row>
    <row r="365" spans="1:27" ht="15" hidden="1" customHeight="1" x14ac:dyDescent="0.25">
      <c r="A365">
        <v>2017</v>
      </c>
      <c r="B365">
        <v>8</v>
      </c>
      <c r="C365">
        <v>31</v>
      </c>
      <c r="D365" t="s">
        <v>132</v>
      </c>
      <c r="E365" t="s">
        <v>93</v>
      </c>
      <c r="F365">
        <v>2</v>
      </c>
      <c r="G365">
        <v>0</v>
      </c>
      <c r="H365" t="s">
        <v>76</v>
      </c>
      <c r="J365">
        <v>19</v>
      </c>
      <c r="K365">
        <v>1780</v>
      </c>
      <c r="L365">
        <v>1702</v>
      </c>
      <c r="M365">
        <f t="shared" si="65"/>
        <v>1761</v>
      </c>
      <c r="N365">
        <f t="shared" si="66"/>
        <v>1721</v>
      </c>
      <c r="O365">
        <f t="shared" si="67"/>
        <v>0.69123615241476299</v>
      </c>
      <c r="P365">
        <f t="shared" si="68"/>
        <v>1</v>
      </c>
      <c r="Q365">
        <f t="shared" si="69"/>
        <v>61.53570163279845</v>
      </c>
      <c r="R365">
        <f t="shared" si="70"/>
        <v>40</v>
      </c>
      <c r="S365">
        <f>INDEX(Weights!$B$1:$B$36,MATCH(Matches!H2438,Weights!$A$1:$A$36,0))</f>
        <v>40</v>
      </c>
      <c r="T365">
        <f t="shared" si="71"/>
        <v>1861</v>
      </c>
      <c r="U365">
        <f t="shared" si="72"/>
        <v>1721</v>
      </c>
      <c r="V365">
        <f t="shared" si="73"/>
        <v>140</v>
      </c>
      <c r="W365">
        <f t="shared" si="74"/>
        <v>2</v>
      </c>
      <c r="X365">
        <f t="shared" si="75"/>
        <v>0</v>
      </c>
      <c r="Y365">
        <f t="shared" si="76"/>
        <v>2</v>
      </c>
      <c r="AA365" t="str">
        <f t="shared" si="77"/>
        <v>140-&gt;2,</v>
      </c>
    </row>
    <row r="366" spans="1:27" ht="15" hidden="1" customHeight="1" x14ac:dyDescent="0.25">
      <c r="A366">
        <v>2017</v>
      </c>
      <c r="B366">
        <v>9</v>
      </c>
      <c r="C366">
        <v>5</v>
      </c>
      <c r="D366" t="s">
        <v>25</v>
      </c>
      <c r="E366" t="s">
        <v>9</v>
      </c>
      <c r="F366">
        <v>1</v>
      </c>
      <c r="G366">
        <v>0</v>
      </c>
      <c r="H366" t="s">
        <v>76</v>
      </c>
      <c r="J366">
        <v>19</v>
      </c>
      <c r="K366">
        <v>1788</v>
      </c>
      <c r="L366">
        <v>1833</v>
      </c>
      <c r="M366">
        <f t="shared" si="65"/>
        <v>1769</v>
      </c>
      <c r="N366">
        <f t="shared" si="66"/>
        <v>1852</v>
      </c>
      <c r="O366">
        <f t="shared" si="67"/>
        <v>0.52444546112066148</v>
      </c>
      <c r="P366">
        <f t="shared" si="68"/>
        <v>1</v>
      </c>
      <c r="Q366">
        <f t="shared" si="69"/>
        <v>39.953356443141487</v>
      </c>
      <c r="R366">
        <f t="shared" si="70"/>
        <v>40</v>
      </c>
      <c r="S366">
        <f>INDEX(Weights!$B$1:$B$36,MATCH(Matches!H2549,Weights!$A$1:$A$36,0))</f>
        <v>40</v>
      </c>
      <c r="T366">
        <f t="shared" si="71"/>
        <v>1869</v>
      </c>
      <c r="U366">
        <f t="shared" si="72"/>
        <v>1852</v>
      </c>
      <c r="V366">
        <f t="shared" si="73"/>
        <v>17</v>
      </c>
      <c r="W366">
        <f t="shared" si="74"/>
        <v>1</v>
      </c>
      <c r="X366">
        <f t="shared" si="75"/>
        <v>0</v>
      </c>
      <c r="Y366">
        <f t="shared" si="76"/>
        <v>1</v>
      </c>
      <c r="AA366" t="str">
        <f t="shared" si="77"/>
        <v>17-&gt;1,</v>
      </c>
    </row>
    <row r="367" spans="1:27" ht="15" hidden="1" customHeight="1" x14ac:dyDescent="0.25">
      <c r="A367">
        <v>2017</v>
      </c>
      <c r="B367">
        <v>10</v>
      </c>
      <c r="C367">
        <v>6</v>
      </c>
      <c r="D367" t="s">
        <v>125</v>
      </c>
      <c r="E367" t="s">
        <v>47</v>
      </c>
      <c r="F367">
        <v>4</v>
      </c>
      <c r="G367">
        <v>0</v>
      </c>
      <c r="H367" t="s">
        <v>76</v>
      </c>
      <c r="J367">
        <v>19</v>
      </c>
      <c r="K367">
        <v>1776</v>
      </c>
      <c r="L367">
        <v>1648</v>
      </c>
      <c r="M367">
        <f t="shared" si="65"/>
        <v>1757</v>
      </c>
      <c r="N367">
        <f t="shared" si="66"/>
        <v>1667</v>
      </c>
      <c r="O367">
        <f t="shared" si="67"/>
        <v>0.74908306287753568</v>
      </c>
      <c r="P367">
        <f t="shared" si="68"/>
        <v>1</v>
      </c>
      <c r="Q367">
        <f t="shared" si="69"/>
        <v>75.722269759441247</v>
      </c>
      <c r="R367">
        <f t="shared" si="70"/>
        <v>40</v>
      </c>
      <c r="S367">
        <f>INDEX(Weights!$B$1:$B$36,MATCH(Matches!H2590,Weights!$A$1:$A$36,0))</f>
        <v>50</v>
      </c>
      <c r="T367">
        <f t="shared" si="71"/>
        <v>1857</v>
      </c>
      <c r="U367">
        <f t="shared" si="72"/>
        <v>1667</v>
      </c>
      <c r="V367">
        <f t="shared" si="73"/>
        <v>190</v>
      </c>
      <c r="W367">
        <f t="shared" si="74"/>
        <v>4</v>
      </c>
      <c r="X367">
        <f t="shared" si="75"/>
        <v>1</v>
      </c>
      <c r="Y367">
        <f t="shared" si="76"/>
        <v>4</v>
      </c>
      <c r="AA367" t="str">
        <f t="shared" si="77"/>
        <v>190-&gt;4,</v>
      </c>
    </row>
    <row r="368" spans="1:27" ht="15" hidden="1" customHeight="1" x14ac:dyDescent="0.25">
      <c r="A368">
        <v>2015</v>
      </c>
      <c r="B368">
        <v>1</v>
      </c>
      <c r="C368">
        <v>3</v>
      </c>
      <c r="D368" t="s">
        <v>77</v>
      </c>
      <c r="E368" t="s">
        <v>194</v>
      </c>
      <c r="F368">
        <v>4</v>
      </c>
      <c r="G368">
        <v>1</v>
      </c>
      <c r="H368" t="s">
        <v>33</v>
      </c>
      <c r="I368" t="s">
        <v>93</v>
      </c>
      <c r="J368">
        <v>18</v>
      </c>
      <c r="K368">
        <v>1570</v>
      </c>
      <c r="L368">
        <v>1537</v>
      </c>
      <c r="M368">
        <f t="shared" si="65"/>
        <v>1552</v>
      </c>
      <c r="N368">
        <f t="shared" si="66"/>
        <v>1555</v>
      </c>
      <c r="O368">
        <f t="shared" si="67"/>
        <v>0.50431723975505982</v>
      </c>
      <c r="P368">
        <f t="shared" si="68"/>
        <v>1</v>
      </c>
      <c r="Q368">
        <f t="shared" si="69"/>
        <v>36.313548591250893</v>
      </c>
      <c r="R368">
        <f t="shared" si="70"/>
        <v>40</v>
      </c>
      <c r="S368">
        <f>INDEX(Weights!$B$1:$B$36,MATCH(Matches!H20,Weights!$A$1:$A$36,0))</f>
        <v>40</v>
      </c>
      <c r="T368">
        <f t="shared" si="71"/>
        <v>1552</v>
      </c>
      <c r="U368">
        <f t="shared" si="72"/>
        <v>1555</v>
      </c>
      <c r="V368">
        <f t="shared" si="73"/>
        <v>3</v>
      </c>
      <c r="W368">
        <f t="shared" si="74"/>
        <v>-3</v>
      </c>
      <c r="X368">
        <f t="shared" si="75"/>
        <v>0</v>
      </c>
      <c r="Y368">
        <f t="shared" si="76"/>
        <v>-3</v>
      </c>
      <c r="AA368" t="str">
        <f t="shared" si="77"/>
        <v>3-&gt;-3,</v>
      </c>
    </row>
    <row r="369" spans="1:27" ht="15" hidden="1" customHeight="1" x14ac:dyDescent="0.25">
      <c r="A369">
        <v>2015</v>
      </c>
      <c r="B369">
        <v>1</v>
      </c>
      <c r="C369">
        <v>10</v>
      </c>
      <c r="D369" t="s">
        <v>92</v>
      </c>
      <c r="E369" t="s">
        <v>194</v>
      </c>
      <c r="F369">
        <v>1</v>
      </c>
      <c r="G369">
        <v>0</v>
      </c>
      <c r="H369" t="s">
        <v>218</v>
      </c>
      <c r="I369" t="s">
        <v>93</v>
      </c>
      <c r="J369">
        <v>18</v>
      </c>
      <c r="K369">
        <v>1660</v>
      </c>
      <c r="L369">
        <v>1519</v>
      </c>
      <c r="M369">
        <f t="shared" si="65"/>
        <v>1642</v>
      </c>
      <c r="N369">
        <f t="shared" si="66"/>
        <v>1537</v>
      </c>
      <c r="O369">
        <f t="shared" si="67"/>
        <v>0.64666884232561461</v>
      </c>
      <c r="P369">
        <f t="shared" si="68"/>
        <v>1</v>
      </c>
      <c r="Q369">
        <f t="shared" si="69"/>
        <v>50.943709913599008</v>
      </c>
      <c r="R369">
        <f t="shared" si="70"/>
        <v>50</v>
      </c>
      <c r="S369">
        <f>INDEX(Weights!$B$1:$B$36,MATCH(Matches!H33,Weights!$A$1:$A$36,0))</f>
        <v>40</v>
      </c>
      <c r="T369">
        <f t="shared" si="71"/>
        <v>1642</v>
      </c>
      <c r="U369">
        <f t="shared" si="72"/>
        <v>1537</v>
      </c>
      <c r="V369">
        <f t="shared" si="73"/>
        <v>105</v>
      </c>
      <c r="W369">
        <f t="shared" si="74"/>
        <v>1</v>
      </c>
      <c r="X369">
        <f t="shared" si="75"/>
        <v>0</v>
      </c>
      <c r="Y369">
        <f t="shared" si="76"/>
        <v>1</v>
      </c>
      <c r="AA369" t="str">
        <f t="shared" si="77"/>
        <v>105-&gt;1,</v>
      </c>
    </row>
    <row r="370" spans="1:27" ht="15" hidden="1" customHeight="1" x14ac:dyDescent="0.25">
      <c r="A370">
        <v>2015</v>
      </c>
      <c r="B370">
        <v>1</v>
      </c>
      <c r="C370">
        <v>11</v>
      </c>
      <c r="D370" t="s">
        <v>117</v>
      </c>
      <c r="E370" t="s">
        <v>259</v>
      </c>
      <c r="F370">
        <v>2</v>
      </c>
      <c r="G370">
        <v>0</v>
      </c>
      <c r="H370" t="s">
        <v>218</v>
      </c>
      <c r="I370" t="s">
        <v>93</v>
      </c>
      <c r="J370">
        <v>18</v>
      </c>
      <c r="K370">
        <v>1697</v>
      </c>
      <c r="L370">
        <v>1458</v>
      </c>
      <c r="M370">
        <f t="shared" si="65"/>
        <v>1679</v>
      </c>
      <c r="N370">
        <f t="shared" si="66"/>
        <v>1476</v>
      </c>
      <c r="O370">
        <f t="shared" si="67"/>
        <v>0.7628849803052542</v>
      </c>
      <c r="P370">
        <f t="shared" si="68"/>
        <v>1</v>
      </c>
      <c r="Q370">
        <f t="shared" si="69"/>
        <v>75.912525588520779</v>
      </c>
      <c r="R370">
        <f t="shared" si="70"/>
        <v>50</v>
      </c>
      <c r="S370">
        <f>INDEX(Weights!$B$1:$B$36,MATCH(Matches!H35,Weights!$A$1:$A$36,0))</f>
        <v>50</v>
      </c>
      <c r="T370">
        <f t="shared" si="71"/>
        <v>1679</v>
      </c>
      <c r="U370">
        <f t="shared" si="72"/>
        <v>1476</v>
      </c>
      <c r="V370">
        <f t="shared" si="73"/>
        <v>203</v>
      </c>
      <c r="W370">
        <f t="shared" si="74"/>
        <v>2</v>
      </c>
      <c r="X370">
        <f t="shared" si="75"/>
        <v>0</v>
      </c>
      <c r="Y370">
        <f t="shared" si="76"/>
        <v>2</v>
      </c>
      <c r="AA370" t="str">
        <f t="shared" si="77"/>
        <v>203-&gt;2,</v>
      </c>
    </row>
    <row r="371" spans="1:27" ht="15" hidden="1" customHeight="1" x14ac:dyDescent="0.25">
      <c r="A371">
        <v>2015</v>
      </c>
      <c r="B371">
        <v>1</v>
      </c>
      <c r="C371">
        <v>13</v>
      </c>
      <c r="D371" t="s">
        <v>93</v>
      </c>
      <c r="E371" t="s">
        <v>194</v>
      </c>
      <c r="F371">
        <v>4</v>
      </c>
      <c r="G371">
        <v>0</v>
      </c>
      <c r="H371" t="s">
        <v>218</v>
      </c>
      <c r="J371">
        <v>18</v>
      </c>
      <c r="K371">
        <v>1688</v>
      </c>
      <c r="L371">
        <v>1501</v>
      </c>
      <c r="M371">
        <f t="shared" si="65"/>
        <v>1670</v>
      </c>
      <c r="N371">
        <f t="shared" si="66"/>
        <v>1519</v>
      </c>
      <c r="O371">
        <f t="shared" si="67"/>
        <v>0.80920799748583805</v>
      </c>
      <c r="P371">
        <f t="shared" si="68"/>
        <v>1</v>
      </c>
      <c r="Q371">
        <f t="shared" si="69"/>
        <v>94.343577103887839</v>
      </c>
      <c r="R371">
        <f t="shared" si="70"/>
        <v>50</v>
      </c>
      <c r="S371">
        <f>INDEX(Weights!$B$1:$B$36,MATCH(Matches!H40,Weights!$A$1:$A$36,0))</f>
        <v>50</v>
      </c>
      <c r="T371">
        <f t="shared" si="71"/>
        <v>1770</v>
      </c>
      <c r="U371">
        <f t="shared" si="72"/>
        <v>1519</v>
      </c>
      <c r="V371">
        <f t="shared" si="73"/>
        <v>251</v>
      </c>
      <c r="W371">
        <f t="shared" si="74"/>
        <v>4</v>
      </c>
      <c r="X371">
        <f t="shared" si="75"/>
        <v>1</v>
      </c>
      <c r="Y371">
        <f t="shared" si="76"/>
        <v>4</v>
      </c>
      <c r="AA371" t="str">
        <f t="shared" si="77"/>
        <v>251-&gt;4,</v>
      </c>
    </row>
    <row r="372" spans="1:27" ht="15" hidden="1" customHeight="1" x14ac:dyDescent="0.25">
      <c r="A372">
        <v>2015</v>
      </c>
      <c r="B372">
        <v>1</v>
      </c>
      <c r="C372">
        <v>26</v>
      </c>
      <c r="D372" t="s">
        <v>92</v>
      </c>
      <c r="E372" t="s">
        <v>97</v>
      </c>
      <c r="F372">
        <v>2</v>
      </c>
      <c r="G372">
        <v>0</v>
      </c>
      <c r="H372" t="s">
        <v>218</v>
      </c>
      <c r="I372" t="s">
        <v>93</v>
      </c>
      <c r="J372">
        <v>18</v>
      </c>
      <c r="K372">
        <v>1757</v>
      </c>
      <c r="L372">
        <v>1527</v>
      </c>
      <c r="M372">
        <f t="shared" si="65"/>
        <v>1739</v>
      </c>
      <c r="N372">
        <f t="shared" si="66"/>
        <v>1545</v>
      </c>
      <c r="O372">
        <f t="shared" si="67"/>
        <v>0.75338607778561451</v>
      </c>
      <c r="P372">
        <f t="shared" si="68"/>
        <v>1</v>
      </c>
      <c r="Q372">
        <f t="shared" si="69"/>
        <v>72.988580037879231</v>
      </c>
      <c r="R372">
        <f t="shared" si="70"/>
        <v>50</v>
      </c>
      <c r="S372">
        <f>INDEX(Weights!$B$1:$B$36,MATCH(Matches!H87,Weights!$A$1:$A$36,0))</f>
        <v>40</v>
      </c>
      <c r="T372">
        <f t="shared" si="71"/>
        <v>1739</v>
      </c>
      <c r="U372">
        <f t="shared" si="72"/>
        <v>1545</v>
      </c>
      <c r="V372">
        <f t="shared" si="73"/>
        <v>194</v>
      </c>
      <c r="W372">
        <f t="shared" si="74"/>
        <v>2</v>
      </c>
      <c r="X372">
        <f t="shared" si="75"/>
        <v>0</v>
      </c>
      <c r="Y372">
        <f t="shared" si="76"/>
        <v>2</v>
      </c>
      <c r="AA372" t="str">
        <f t="shared" si="77"/>
        <v>194-&gt;2,</v>
      </c>
    </row>
    <row r="373" spans="1:27" ht="15" hidden="1" customHeight="1" x14ac:dyDescent="0.25">
      <c r="A373">
        <v>2015</v>
      </c>
      <c r="B373">
        <v>2</v>
      </c>
      <c r="C373">
        <v>4</v>
      </c>
      <c r="D373" t="s">
        <v>86</v>
      </c>
      <c r="E373" t="s">
        <v>174</v>
      </c>
      <c r="F373">
        <v>3</v>
      </c>
      <c r="G373">
        <v>1</v>
      </c>
      <c r="H373" t="s">
        <v>44</v>
      </c>
      <c r="I373" t="s">
        <v>159</v>
      </c>
      <c r="J373">
        <v>18</v>
      </c>
      <c r="K373">
        <v>1744</v>
      </c>
      <c r="L373">
        <v>1511</v>
      </c>
      <c r="M373">
        <f t="shared" si="65"/>
        <v>1726</v>
      </c>
      <c r="N373">
        <f t="shared" si="66"/>
        <v>1529</v>
      </c>
      <c r="O373">
        <f t="shared" si="67"/>
        <v>0.75658059429505287</v>
      </c>
      <c r="P373">
        <f t="shared" si="68"/>
        <v>1</v>
      </c>
      <c r="Q373">
        <f t="shared" si="69"/>
        <v>73.946446249310583</v>
      </c>
      <c r="R373">
        <f t="shared" si="70"/>
        <v>50</v>
      </c>
      <c r="S373">
        <f>INDEX(Weights!$B$1:$B$36,MATCH(Matches!H107,Weights!$A$1:$A$36,0))</f>
        <v>40</v>
      </c>
      <c r="T373">
        <f t="shared" si="71"/>
        <v>1726</v>
      </c>
      <c r="U373">
        <f t="shared" si="72"/>
        <v>1529</v>
      </c>
      <c r="V373">
        <f t="shared" si="73"/>
        <v>197</v>
      </c>
      <c r="W373">
        <f t="shared" si="74"/>
        <v>2</v>
      </c>
      <c r="X373">
        <f t="shared" si="75"/>
        <v>0</v>
      </c>
      <c r="Y373">
        <f t="shared" si="76"/>
        <v>2</v>
      </c>
      <c r="AA373" t="str">
        <f t="shared" si="77"/>
        <v>197-&gt;2,</v>
      </c>
    </row>
    <row r="374" spans="1:27" ht="15" hidden="1" customHeight="1" x14ac:dyDescent="0.25">
      <c r="A374">
        <v>2015</v>
      </c>
      <c r="B374">
        <v>3</v>
      </c>
      <c r="C374">
        <v>12</v>
      </c>
      <c r="D374" t="s">
        <v>109</v>
      </c>
      <c r="E374" t="s">
        <v>113</v>
      </c>
      <c r="F374">
        <v>3</v>
      </c>
      <c r="G374">
        <v>0</v>
      </c>
      <c r="H374" t="s">
        <v>108</v>
      </c>
      <c r="J374">
        <v>18</v>
      </c>
      <c r="K374">
        <v>735</v>
      </c>
      <c r="L374">
        <v>618</v>
      </c>
      <c r="M374">
        <f t="shared" si="65"/>
        <v>717</v>
      </c>
      <c r="N374">
        <f t="shared" si="66"/>
        <v>636</v>
      </c>
      <c r="O374">
        <f t="shared" si="67"/>
        <v>0.73922025414066794</v>
      </c>
      <c r="P374">
        <f t="shared" si="68"/>
        <v>1</v>
      </c>
      <c r="Q374">
        <f t="shared" si="69"/>
        <v>69.023765402814035</v>
      </c>
      <c r="R374">
        <f t="shared" si="70"/>
        <v>40</v>
      </c>
      <c r="S374">
        <f>INDEX(Weights!$B$1:$B$36,MATCH(Matches!H122,Weights!$A$1:$A$36,0))</f>
        <v>40</v>
      </c>
      <c r="T374">
        <f t="shared" si="71"/>
        <v>817</v>
      </c>
      <c r="U374">
        <f t="shared" si="72"/>
        <v>636</v>
      </c>
      <c r="V374">
        <f t="shared" si="73"/>
        <v>181</v>
      </c>
      <c r="W374">
        <f t="shared" si="74"/>
        <v>3</v>
      </c>
      <c r="X374">
        <f t="shared" si="75"/>
        <v>0</v>
      </c>
      <c r="Y374">
        <f t="shared" si="76"/>
        <v>3</v>
      </c>
      <c r="AA374" t="str">
        <f t="shared" si="77"/>
        <v>181-&gt;3,</v>
      </c>
    </row>
    <row r="375" spans="1:27" ht="15" hidden="1" customHeight="1" x14ac:dyDescent="0.25">
      <c r="A375">
        <v>2015</v>
      </c>
      <c r="B375">
        <v>6</v>
      </c>
      <c r="C375">
        <v>11</v>
      </c>
      <c r="D375" t="s">
        <v>102</v>
      </c>
      <c r="E375" t="s">
        <v>138</v>
      </c>
      <c r="F375">
        <v>2</v>
      </c>
      <c r="G375">
        <v>0</v>
      </c>
      <c r="H375" t="s">
        <v>164</v>
      </c>
      <c r="J375">
        <v>18</v>
      </c>
      <c r="K375">
        <v>1955</v>
      </c>
      <c r="L375">
        <v>1824</v>
      </c>
      <c r="M375">
        <f t="shared" si="65"/>
        <v>1937</v>
      </c>
      <c r="N375">
        <f t="shared" si="66"/>
        <v>1842</v>
      </c>
      <c r="O375">
        <f t="shared" si="67"/>
        <v>0.75445404194218657</v>
      </c>
      <c r="P375">
        <f t="shared" si="68"/>
        <v>1</v>
      </c>
      <c r="Q375">
        <f t="shared" si="69"/>
        <v>73.306032574814068</v>
      </c>
      <c r="R375">
        <f t="shared" si="70"/>
        <v>50</v>
      </c>
      <c r="S375">
        <f>INDEX(Weights!$B$1:$B$36,MATCH(Matches!H366,Weights!$A$1:$A$36,0))</f>
        <v>40</v>
      </c>
      <c r="T375">
        <f t="shared" si="71"/>
        <v>2037</v>
      </c>
      <c r="U375">
        <f t="shared" si="72"/>
        <v>1842</v>
      </c>
      <c r="V375">
        <f t="shared" si="73"/>
        <v>195</v>
      </c>
      <c r="W375">
        <f t="shared" si="74"/>
        <v>2</v>
      </c>
      <c r="X375">
        <f t="shared" si="75"/>
        <v>0</v>
      </c>
      <c r="Y375">
        <f t="shared" si="76"/>
        <v>2</v>
      </c>
      <c r="AA375" t="str">
        <f t="shared" si="77"/>
        <v>195-&gt;2,</v>
      </c>
    </row>
    <row r="376" spans="1:27" ht="15" hidden="1" customHeight="1" x14ac:dyDescent="0.25">
      <c r="A376">
        <v>2015</v>
      </c>
      <c r="B376">
        <v>6</v>
      </c>
      <c r="C376">
        <v>16</v>
      </c>
      <c r="D376" t="s">
        <v>168</v>
      </c>
      <c r="E376" t="s">
        <v>167</v>
      </c>
      <c r="F376">
        <v>2</v>
      </c>
      <c r="G376">
        <v>0</v>
      </c>
      <c r="H376" t="s">
        <v>76</v>
      </c>
      <c r="J376">
        <v>18</v>
      </c>
      <c r="K376">
        <v>1140</v>
      </c>
      <c r="L376">
        <v>1062</v>
      </c>
      <c r="M376">
        <f t="shared" si="65"/>
        <v>1122</v>
      </c>
      <c r="N376">
        <f t="shared" si="66"/>
        <v>1080</v>
      </c>
      <c r="O376">
        <f t="shared" si="67"/>
        <v>0.69368791642196537</v>
      </c>
      <c r="P376">
        <f t="shared" si="68"/>
        <v>1</v>
      </c>
      <c r="Q376">
        <f t="shared" si="69"/>
        <v>58.763597536675057</v>
      </c>
      <c r="R376">
        <f t="shared" si="70"/>
        <v>40</v>
      </c>
      <c r="S376">
        <f>INDEX(Weights!$B$1:$B$36,MATCH(Matches!H461,Weights!$A$1:$A$36,0))</f>
        <v>40</v>
      </c>
      <c r="T376">
        <f t="shared" si="71"/>
        <v>1222</v>
      </c>
      <c r="U376">
        <f t="shared" si="72"/>
        <v>1080</v>
      </c>
      <c r="V376">
        <f t="shared" si="73"/>
        <v>142</v>
      </c>
      <c r="W376">
        <f t="shared" si="74"/>
        <v>2</v>
      </c>
      <c r="X376">
        <f t="shared" si="75"/>
        <v>0</v>
      </c>
      <c r="Y376">
        <f t="shared" si="76"/>
        <v>2</v>
      </c>
      <c r="AA376" t="str">
        <f t="shared" si="77"/>
        <v>142-&gt;2,</v>
      </c>
    </row>
    <row r="377" spans="1:27" ht="15" hidden="1" customHeight="1" x14ac:dyDescent="0.25">
      <c r="A377">
        <v>2015</v>
      </c>
      <c r="B377">
        <v>7</v>
      </c>
      <c r="C377">
        <v>18</v>
      </c>
      <c r="D377" t="s">
        <v>130</v>
      </c>
      <c r="E377" t="s">
        <v>103</v>
      </c>
      <c r="F377">
        <v>1</v>
      </c>
      <c r="G377">
        <v>0</v>
      </c>
      <c r="H377" t="s">
        <v>219</v>
      </c>
      <c r="I377" t="s">
        <v>125</v>
      </c>
      <c r="J377">
        <v>18</v>
      </c>
      <c r="K377">
        <v>1602</v>
      </c>
      <c r="L377">
        <v>1469</v>
      </c>
      <c r="M377">
        <f t="shared" si="65"/>
        <v>1584</v>
      </c>
      <c r="N377">
        <f t="shared" si="66"/>
        <v>1487</v>
      </c>
      <c r="O377">
        <f t="shared" si="67"/>
        <v>0.63607689968788184</v>
      </c>
      <c r="P377">
        <f t="shared" si="68"/>
        <v>1</v>
      </c>
      <c r="Q377">
        <f t="shared" si="69"/>
        <v>49.460998723527922</v>
      </c>
      <c r="R377">
        <f t="shared" si="70"/>
        <v>50</v>
      </c>
      <c r="S377">
        <f>INDEX(Weights!$B$1:$B$36,MATCH(Matches!H518,Weights!$A$1:$A$36,0))</f>
        <v>40</v>
      </c>
      <c r="T377">
        <f t="shared" si="71"/>
        <v>1584</v>
      </c>
      <c r="U377">
        <f t="shared" si="72"/>
        <v>1487</v>
      </c>
      <c r="V377">
        <f t="shared" si="73"/>
        <v>97</v>
      </c>
      <c r="W377">
        <f t="shared" si="74"/>
        <v>1</v>
      </c>
      <c r="X377">
        <f t="shared" si="75"/>
        <v>0</v>
      </c>
      <c r="Y377">
        <f t="shared" si="76"/>
        <v>1</v>
      </c>
      <c r="AA377" t="str">
        <f t="shared" si="77"/>
        <v>97-&gt;1,</v>
      </c>
    </row>
    <row r="378" spans="1:27" ht="15" hidden="1" customHeight="1" x14ac:dyDescent="0.25">
      <c r="A378">
        <v>2015</v>
      </c>
      <c r="B378">
        <v>7</v>
      </c>
      <c r="C378">
        <v>26</v>
      </c>
      <c r="D378" t="s">
        <v>123</v>
      </c>
      <c r="E378" t="s">
        <v>130</v>
      </c>
      <c r="F378">
        <v>3</v>
      </c>
      <c r="G378">
        <v>1</v>
      </c>
      <c r="H378" t="s">
        <v>219</v>
      </c>
      <c r="I378" t="s">
        <v>125</v>
      </c>
      <c r="J378">
        <v>18</v>
      </c>
      <c r="K378">
        <v>1870</v>
      </c>
      <c r="L378">
        <v>1628</v>
      </c>
      <c r="M378">
        <f t="shared" si="65"/>
        <v>1852</v>
      </c>
      <c r="N378">
        <f t="shared" si="66"/>
        <v>1646</v>
      </c>
      <c r="O378">
        <f t="shared" si="67"/>
        <v>0.76599467076648886</v>
      </c>
      <c r="P378">
        <f t="shared" si="68"/>
        <v>1</v>
      </c>
      <c r="Q378">
        <f t="shared" si="69"/>
        <v>76.921325078190904</v>
      </c>
      <c r="R378">
        <f t="shared" si="70"/>
        <v>50</v>
      </c>
      <c r="S378">
        <f>INDEX(Weights!$B$1:$B$36,MATCH(Matches!H525,Weights!$A$1:$A$36,0))</f>
        <v>40</v>
      </c>
      <c r="T378">
        <f t="shared" si="71"/>
        <v>1852</v>
      </c>
      <c r="U378">
        <f t="shared" si="72"/>
        <v>1646</v>
      </c>
      <c r="V378">
        <f t="shared" si="73"/>
        <v>206</v>
      </c>
      <c r="W378">
        <f t="shared" si="74"/>
        <v>2</v>
      </c>
      <c r="X378">
        <f t="shared" si="75"/>
        <v>0</v>
      </c>
      <c r="Y378">
        <f t="shared" si="76"/>
        <v>2</v>
      </c>
      <c r="AA378" t="str">
        <f t="shared" si="77"/>
        <v>206-&gt;2,</v>
      </c>
    </row>
    <row r="379" spans="1:27" ht="15" hidden="1" customHeight="1" x14ac:dyDescent="0.25">
      <c r="A379">
        <v>2015</v>
      </c>
      <c r="B379">
        <v>8</v>
      </c>
      <c r="C379">
        <v>5</v>
      </c>
      <c r="D379" t="s">
        <v>77</v>
      </c>
      <c r="E379" t="s">
        <v>99</v>
      </c>
      <c r="F379">
        <v>2</v>
      </c>
      <c r="G379">
        <v>0</v>
      </c>
      <c r="H379" t="s">
        <v>236</v>
      </c>
      <c r="J379">
        <v>18</v>
      </c>
      <c r="K379">
        <v>1590</v>
      </c>
      <c r="L379">
        <v>1511</v>
      </c>
      <c r="M379">
        <f t="shared" si="65"/>
        <v>1572</v>
      </c>
      <c r="N379">
        <f t="shared" si="66"/>
        <v>1529</v>
      </c>
      <c r="O379">
        <f t="shared" si="67"/>
        <v>0.69490971272950253</v>
      </c>
      <c r="P379">
        <f t="shared" si="68"/>
        <v>1</v>
      </c>
      <c r="Q379">
        <f t="shared" si="69"/>
        <v>58.998928353431779</v>
      </c>
      <c r="R379">
        <f t="shared" si="70"/>
        <v>40</v>
      </c>
      <c r="S379">
        <f>INDEX(Weights!$B$1:$B$36,MATCH(Matches!H534,Weights!$A$1:$A$36,0))</f>
        <v>50</v>
      </c>
      <c r="T379">
        <f t="shared" si="71"/>
        <v>1672</v>
      </c>
      <c r="U379">
        <f t="shared" si="72"/>
        <v>1529</v>
      </c>
      <c r="V379">
        <f t="shared" si="73"/>
        <v>143</v>
      </c>
      <c r="W379">
        <f t="shared" si="74"/>
        <v>2</v>
      </c>
      <c r="X379">
        <f t="shared" si="75"/>
        <v>0</v>
      </c>
      <c r="Y379">
        <f t="shared" si="76"/>
        <v>2</v>
      </c>
      <c r="AA379" t="str">
        <f t="shared" si="77"/>
        <v>143-&gt;2,</v>
      </c>
    </row>
    <row r="380" spans="1:27" ht="15" hidden="1" customHeight="1" x14ac:dyDescent="0.25">
      <c r="A380">
        <v>2015</v>
      </c>
      <c r="B380">
        <v>9</v>
      </c>
      <c r="C380">
        <v>2</v>
      </c>
      <c r="D380" t="s">
        <v>275</v>
      </c>
      <c r="E380" t="s">
        <v>251</v>
      </c>
      <c r="F380">
        <v>1</v>
      </c>
      <c r="G380">
        <v>0</v>
      </c>
      <c r="H380" t="s">
        <v>224</v>
      </c>
      <c r="I380" t="s">
        <v>274</v>
      </c>
      <c r="J380">
        <v>18</v>
      </c>
      <c r="K380">
        <v>739</v>
      </c>
      <c r="L380">
        <v>669</v>
      </c>
      <c r="M380">
        <f t="shared" si="65"/>
        <v>721</v>
      </c>
      <c r="N380">
        <f t="shared" si="66"/>
        <v>687</v>
      </c>
      <c r="O380">
        <f t="shared" si="67"/>
        <v>0.54877433585974189</v>
      </c>
      <c r="P380">
        <f t="shared" si="68"/>
        <v>1</v>
      </c>
      <c r="Q380">
        <f t="shared" si="69"/>
        <v>39.891348011634626</v>
      </c>
      <c r="R380">
        <f t="shared" si="70"/>
        <v>40</v>
      </c>
      <c r="S380">
        <f>INDEX(Weights!$B$1:$B$36,MATCH(Matches!H558,Weights!$A$1:$A$36,0))</f>
        <v>40</v>
      </c>
      <c r="T380">
        <f t="shared" si="71"/>
        <v>721</v>
      </c>
      <c r="U380">
        <f t="shared" si="72"/>
        <v>687</v>
      </c>
      <c r="V380">
        <f t="shared" si="73"/>
        <v>34</v>
      </c>
      <c r="W380">
        <f t="shared" si="74"/>
        <v>1</v>
      </c>
      <c r="X380">
        <f t="shared" si="75"/>
        <v>0</v>
      </c>
      <c r="Y380">
        <f t="shared" si="76"/>
        <v>1</v>
      </c>
      <c r="AA380" t="str">
        <f t="shared" si="77"/>
        <v>34-&gt;1,</v>
      </c>
    </row>
    <row r="381" spans="1:27" ht="15" hidden="1" customHeight="1" x14ac:dyDescent="0.25">
      <c r="A381">
        <v>2015</v>
      </c>
      <c r="B381">
        <v>9</v>
      </c>
      <c r="C381">
        <v>5</v>
      </c>
      <c r="D381" t="s">
        <v>21</v>
      </c>
      <c r="E381" t="s">
        <v>68</v>
      </c>
      <c r="F381">
        <v>1</v>
      </c>
      <c r="G381">
        <v>0</v>
      </c>
      <c r="H381" t="s">
        <v>2</v>
      </c>
      <c r="J381">
        <v>18</v>
      </c>
      <c r="K381">
        <v>1759</v>
      </c>
      <c r="L381">
        <v>1788</v>
      </c>
      <c r="M381">
        <f t="shared" si="65"/>
        <v>1741</v>
      </c>
      <c r="N381">
        <f t="shared" si="66"/>
        <v>1806</v>
      </c>
      <c r="O381">
        <f t="shared" si="67"/>
        <v>0.55019935325353697</v>
      </c>
      <c r="P381">
        <f t="shared" si="68"/>
        <v>1</v>
      </c>
      <c r="Q381">
        <f t="shared" si="69"/>
        <v>40.017728142898768</v>
      </c>
      <c r="R381">
        <f t="shared" si="70"/>
        <v>40</v>
      </c>
      <c r="S381">
        <f>INDEX(Weights!$B$1:$B$36,MATCH(Matches!H623,Weights!$A$1:$A$36,0))</f>
        <v>50</v>
      </c>
      <c r="T381">
        <f t="shared" si="71"/>
        <v>1841</v>
      </c>
      <c r="U381">
        <f t="shared" si="72"/>
        <v>1806</v>
      </c>
      <c r="V381">
        <f t="shared" si="73"/>
        <v>35</v>
      </c>
      <c r="W381">
        <f t="shared" si="74"/>
        <v>1</v>
      </c>
      <c r="X381">
        <f t="shared" si="75"/>
        <v>0</v>
      </c>
      <c r="Y381">
        <f t="shared" si="76"/>
        <v>1</v>
      </c>
      <c r="AA381" t="str">
        <f t="shared" si="77"/>
        <v>35-&gt;1,</v>
      </c>
    </row>
    <row r="382" spans="1:27" ht="15" hidden="1" customHeight="1" x14ac:dyDescent="0.25">
      <c r="A382">
        <v>2015</v>
      </c>
      <c r="B382">
        <v>9</v>
      </c>
      <c r="C382">
        <v>8</v>
      </c>
      <c r="D382" t="s">
        <v>107</v>
      </c>
      <c r="E382" t="s">
        <v>194</v>
      </c>
      <c r="F382">
        <v>0</v>
      </c>
      <c r="G382">
        <v>0</v>
      </c>
      <c r="H382" t="s">
        <v>108</v>
      </c>
      <c r="J382">
        <v>18</v>
      </c>
      <c r="K382">
        <v>894</v>
      </c>
      <c r="L382">
        <v>1501</v>
      </c>
      <c r="M382">
        <f t="shared" si="65"/>
        <v>876</v>
      </c>
      <c r="N382">
        <f t="shared" si="66"/>
        <v>1519</v>
      </c>
      <c r="O382">
        <f t="shared" si="67"/>
        <v>0.95794287218746055</v>
      </c>
      <c r="P382">
        <f t="shared" si="68"/>
        <v>0.5</v>
      </c>
      <c r="Q382">
        <f t="shared" si="69"/>
        <v>-39.306212833970335</v>
      </c>
      <c r="R382">
        <f t="shared" si="70"/>
        <v>-40</v>
      </c>
      <c r="S382">
        <f>INDEX(Weights!$B$1:$B$36,MATCH(Matches!H677,Weights!$A$1:$A$36,0))</f>
        <v>40</v>
      </c>
      <c r="T382">
        <f t="shared" si="71"/>
        <v>976</v>
      </c>
      <c r="U382">
        <f t="shared" si="72"/>
        <v>1519</v>
      </c>
      <c r="V382">
        <f t="shared" si="73"/>
        <v>543</v>
      </c>
      <c r="W382">
        <f t="shared" si="74"/>
        <v>0</v>
      </c>
      <c r="X382">
        <f t="shared" si="75"/>
        <v>0</v>
      </c>
      <c r="Y382">
        <f t="shared" si="76"/>
        <v>0</v>
      </c>
      <c r="AA382" t="str">
        <f t="shared" si="77"/>
        <v>543-&gt;0,</v>
      </c>
    </row>
    <row r="383" spans="1:27" ht="15" hidden="1" customHeight="1" x14ac:dyDescent="0.25">
      <c r="A383">
        <v>2015</v>
      </c>
      <c r="B383">
        <v>10</v>
      </c>
      <c r="C383">
        <v>8</v>
      </c>
      <c r="D383" t="s">
        <v>75</v>
      </c>
      <c r="E383" t="s">
        <v>258</v>
      </c>
      <c r="F383">
        <v>1</v>
      </c>
      <c r="G383">
        <v>1</v>
      </c>
      <c r="H383" t="s">
        <v>108</v>
      </c>
      <c r="J383">
        <v>18</v>
      </c>
      <c r="K383">
        <v>736</v>
      </c>
      <c r="L383">
        <v>1308</v>
      </c>
      <c r="M383">
        <f t="shared" si="65"/>
        <v>718</v>
      </c>
      <c r="N383">
        <f t="shared" si="66"/>
        <v>1326</v>
      </c>
      <c r="O383">
        <f t="shared" si="67"/>
        <v>0.94903386392406563</v>
      </c>
      <c r="P383">
        <f t="shared" si="68"/>
        <v>0.5</v>
      </c>
      <c r="Q383">
        <f t="shared" si="69"/>
        <v>-40.086063538058475</v>
      </c>
      <c r="R383">
        <f t="shared" si="70"/>
        <v>-40</v>
      </c>
      <c r="S383">
        <f>INDEX(Weights!$B$1:$B$36,MATCH(Matches!H721,Weights!$A$1:$A$36,0))</f>
        <v>40</v>
      </c>
      <c r="T383">
        <f t="shared" si="71"/>
        <v>818</v>
      </c>
      <c r="U383">
        <f t="shared" si="72"/>
        <v>1326</v>
      </c>
      <c r="V383">
        <f t="shared" si="73"/>
        <v>508</v>
      </c>
      <c r="W383">
        <f t="shared" si="74"/>
        <v>0</v>
      </c>
      <c r="X383">
        <f t="shared" si="75"/>
        <v>0</v>
      </c>
      <c r="Y383">
        <f t="shared" si="76"/>
        <v>0</v>
      </c>
      <c r="AA383" t="str">
        <f t="shared" si="77"/>
        <v>508-&gt;0,</v>
      </c>
    </row>
    <row r="384" spans="1:27" ht="15" hidden="1" customHeight="1" x14ac:dyDescent="0.25">
      <c r="A384">
        <v>2015</v>
      </c>
      <c r="B384">
        <v>10</v>
      </c>
      <c r="C384">
        <v>11</v>
      </c>
      <c r="D384" t="s">
        <v>39</v>
      </c>
      <c r="E384" t="s">
        <v>190</v>
      </c>
      <c r="F384">
        <v>3</v>
      </c>
      <c r="G384">
        <v>0</v>
      </c>
      <c r="H384" t="s">
        <v>33</v>
      </c>
      <c r="I384" t="s">
        <v>7</v>
      </c>
      <c r="J384">
        <v>18</v>
      </c>
      <c r="K384">
        <v>1644</v>
      </c>
      <c r="L384">
        <v>1611</v>
      </c>
      <c r="M384">
        <f t="shared" si="65"/>
        <v>1626</v>
      </c>
      <c r="N384">
        <f t="shared" si="66"/>
        <v>1629</v>
      </c>
      <c r="O384">
        <f t="shared" si="67"/>
        <v>0.50431723975505982</v>
      </c>
      <c r="P384">
        <f t="shared" si="68"/>
        <v>1</v>
      </c>
      <c r="Q384">
        <f t="shared" si="69"/>
        <v>36.313548591250893</v>
      </c>
      <c r="R384">
        <f t="shared" si="70"/>
        <v>40</v>
      </c>
      <c r="S384">
        <f>INDEX(Weights!$B$1:$B$36,MATCH(Matches!H792,Weights!$A$1:$A$36,0))</f>
        <v>20</v>
      </c>
      <c r="T384">
        <f t="shared" si="71"/>
        <v>1626</v>
      </c>
      <c r="U384">
        <f t="shared" si="72"/>
        <v>1629</v>
      </c>
      <c r="V384">
        <f t="shared" si="73"/>
        <v>3</v>
      </c>
      <c r="W384">
        <f t="shared" si="74"/>
        <v>-3</v>
      </c>
      <c r="X384">
        <f t="shared" si="75"/>
        <v>0</v>
      </c>
      <c r="Y384">
        <f t="shared" si="76"/>
        <v>-3</v>
      </c>
      <c r="AA384" t="str">
        <f t="shared" si="77"/>
        <v>3-&gt;-3,</v>
      </c>
    </row>
    <row r="385" spans="1:27" ht="15" hidden="1" customHeight="1" x14ac:dyDescent="0.25">
      <c r="A385">
        <v>2015</v>
      </c>
      <c r="B385">
        <v>11</v>
      </c>
      <c r="C385">
        <v>23</v>
      </c>
      <c r="D385" t="s">
        <v>73</v>
      </c>
      <c r="E385" t="s">
        <v>200</v>
      </c>
      <c r="F385">
        <v>2</v>
      </c>
      <c r="G385">
        <v>1</v>
      </c>
      <c r="H385" t="s">
        <v>234</v>
      </c>
      <c r="I385" t="s">
        <v>267</v>
      </c>
      <c r="J385">
        <v>18</v>
      </c>
      <c r="K385">
        <v>1373</v>
      </c>
      <c r="L385">
        <v>1296</v>
      </c>
      <c r="M385">
        <f t="shared" si="65"/>
        <v>1355</v>
      </c>
      <c r="N385">
        <f t="shared" si="66"/>
        <v>1314</v>
      </c>
      <c r="O385">
        <f t="shared" si="67"/>
        <v>0.55873136932476097</v>
      </c>
      <c r="P385">
        <f t="shared" si="68"/>
        <v>1</v>
      </c>
      <c r="Q385">
        <f t="shared" si="69"/>
        <v>40.791478815196996</v>
      </c>
      <c r="R385">
        <f t="shared" si="70"/>
        <v>40</v>
      </c>
      <c r="S385">
        <f>INDEX(Weights!$B$1:$B$36,MATCH(Matches!H998,Weights!$A$1:$A$36,0))</f>
        <v>20</v>
      </c>
      <c r="T385">
        <f t="shared" si="71"/>
        <v>1355</v>
      </c>
      <c r="U385">
        <f t="shared" si="72"/>
        <v>1314</v>
      </c>
      <c r="V385">
        <f t="shared" si="73"/>
        <v>41</v>
      </c>
      <c r="W385">
        <f t="shared" si="74"/>
        <v>1</v>
      </c>
      <c r="X385">
        <f t="shared" si="75"/>
        <v>0</v>
      </c>
      <c r="Y385">
        <f t="shared" si="76"/>
        <v>1</v>
      </c>
      <c r="AA385" t="str">
        <f t="shared" si="77"/>
        <v>41-&gt;1,</v>
      </c>
    </row>
    <row r="386" spans="1:27" ht="15" hidden="1" customHeight="1" x14ac:dyDescent="0.25">
      <c r="A386">
        <v>2016</v>
      </c>
      <c r="B386">
        <v>3</v>
      </c>
      <c r="C386">
        <v>15</v>
      </c>
      <c r="D386" t="s">
        <v>45</v>
      </c>
      <c r="E386" t="s">
        <v>47</v>
      </c>
      <c r="F386">
        <v>1</v>
      </c>
      <c r="G386">
        <v>0</v>
      </c>
      <c r="H386" t="s">
        <v>33</v>
      </c>
      <c r="J386">
        <v>18</v>
      </c>
      <c r="K386">
        <v>1261</v>
      </c>
      <c r="L386">
        <v>1673</v>
      </c>
      <c r="M386">
        <f t="shared" ref="M386:M449" si="78">K386-J386</f>
        <v>1243</v>
      </c>
      <c r="N386">
        <f t="shared" ref="N386:N449" si="79">L386+J386</f>
        <v>1691</v>
      </c>
      <c r="O386">
        <f t="shared" ref="O386:O449" si="80">1/(10^(-V386/400)+1)</f>
        <v>0.88113778355369832</v>
      </c>
      <c r="P386">
        <f t="shared" ref="P386:P449" si="81">IF(F386&gt;G386,1,IF(F386=G386,0.5,0))</f>
        <v>1</v>
      </c>
      <c r="Q386">
        <f t="shared" ref="Q386:Q449" si="82">(M386-K386)/(O386-P386)</f>
        <v>151.43584343416521</v>
      </c>
      <c r="R386">
        <f t="shared" ref="R386:R449" si="83">ROUND((Q386/IF(W386=2,1.5,IF(W386=3,1.75,IF(W386&gt;3,1.75+(W386-3)/8,1))))/10,0)*10</f>
        <v>150</v>
      </c>
      <c r="S386">
        <f>INDEX(Weights!$B$1:$B$36,MATCH(Matches!H1065,Weights!$A$1:$A$36,0))</f>
        <v>40</v>
      </c>
      <c r="T386">
        <f t="shared" ref="T386:T449" si="84">M386+IF(ISBLANK(I386),100,0)</f>
        <v>1343</v>
      </c>
      <c r="U386">
        <f t="shared" ref="U386:U449" si="85">N386</f>
        <v>1691</v>
      </c>
      <c r="V386">
        <f t="shared" ref="V386:V449" si="86">ABS(T386-U386)</f>
        <v>348</v>
      </c>
      <c r="W386">
        <f t="shared" ref="W386:W449" si="87">IF(U386&gt;T386,G386-F386,F386-G386)</f>
        <v>-1</v>
      </c>
      <c r="X386">
        <f t="shared" ref="X386:X449" si="88">IF(W386=4,1,0)</f>
        <v>0</v>
      </c>
      <c r="Y386">
        <f t="shared" ref="Y386:Y449" si="89">IF(W386&lt;0,MAX(W386,-3),MIN(W386,7))</f>
        <v>-1</v>
      </c>
      <c r="AA386" t="str">
        <f t="shared" si="77"/>
        <v>348-&gt;-1,</v>
      </c>
    </row>
    <row r="387" spans="1:27" ht="15" hidden="1" customHeight="1" x14ac:dyDescent="0.25">
      <c r="A387">
        <v>2016</v>
      </c>
      <c r="B387">
        <v>3</v>
      </c>
      <c r="C387">
        <v>26</v>
      </c>
      <c r="D387" t="s">
        <v>35</v>
      </c>
      <c r="E387" t="s">
        <v>166</v>
      </c>
      <c r="F387">
        <v>2</v>
      </c>
      <c r="G387">
        <v>1</v>
      </c>
      <c r="H387" t="s">
        <v>230</v>
      </c>
      <c r="J387">
        <v>18</v>
      </c>
      <c r="K387">
        <v>1127</v>
      </c>
      <c r="L387">
        <v>1148</v>
      </c>
      <c r="M387">
        <f t="shared" si="78"/>
        <v>1109</v>
      </c>
      <c r="N387">
        <f t="shared" si="79"/>
        <v>1166</v>
      </c>
      <c r="O387">
        <f t="shared" si="80"/>
        <v>0.5615679389736461</v>
      </c>
      <c r="P387">
        <f t="shared" si="81"/>
        <v>1</v>
      </c>
      <c r="Q387">
        <f t="shared" si="82"/>
        <v>41.055391701653022</v>
      </c>
      <c r="R387">
        <f t="shared" si="83"/>
        <v>40</v>
      </c>
      <c r="S387">
        <f>INDEX(Weights!$B$1:$B$36,MATCH(Matches!H1153,Weights!$A$1:$A$36,0))</f>
        <v>40</v>
      </c>
      <c r="T387">
        <f t="shared" si="84"/>
        <v>1209</v>
      </c>
      <c r="U387">
        <f t="shared" si="85"/>
        <v>1166</v>
      </c>
      <c r="V387">
        <f t="shared" si="86"/>
        <v>43</v>
      </c>
      <c r="W387">
        <f t="shared" si="87"/>
        <v>1</v>
      </c>
      <c r="X387">
        <f t="shared" si="88"/>
        <v>0</v>
      </c>
      <c r="Y387">
        <f t="shared" si="89"/>
        <v>1</v>
      </c>
      <c r="AA387" t="str">
        <f t="shared" ref="AA387:AA450" si="90">V387&amp;"-&gt;"&amp;Y387&amp;","</f>
        <v>43-&gt;1,</v>
      </c>
    </row>
    <row r="388" spans="1:27" ht="15" hidden="1" customHeight="1" x14ac:dyDescent="0.25">
      <c r="A388">
        <v>2016</v>
      </c>
      <c r="B388">
        <v>3</v>
      </c>
      <c r="C388">
        <v>28</v>
      </c>
      <c r="D388" t="s">
        <v>40</v>
      </c>
      <c r="E388" t="s">
        <v>260</v>
      </c>
      <c r="F388">
        <v>4</v>
      </c>
      <c r="G388">
        <v>0</v>
      </c>
      <c r="H388" t="s">
        <v>171</v>
      </c>
      <c r="J388">
        <v>18</v>
      </c>
      <c r="K388">
        <v>1378</v>
      </c>
      <c r="L388">
        <v>1246</v>
      </c>
      <c r="M388">
        <f t="shared" si="78"/>
        <v>1360</v>
      </c>
      <c r="N388">
        <f t="shared" si="79"/>
        <v>1264</v>
      </c>
      <c r="O388">
        <f t="shared" si="80"/>
        <v>0.75551888207119688</v>
      </c>
      <c r="P388">
        <f t="shared" si="81"/>
        <v>1</v>
      </c>
      <c r="Q388">
        <f t="shared" si="82"/>
        <v>73.625317785244633</v>
      </c>
      <c r="R388">
        <f t="shared" si="83"/>
        <v>40</v>
      </c>
      <c r="S388">
        <f>INDEX(Weights!$B$1:$B$36,MATCH(Matches!H1181,Weights!$A$1:$A$36,0))</f>
        <v>20</v>
      </c>
      <c r="T388">
        <f t="shared" si="84"/>
        <v>1460</v>
      </c>
      <c r="U388">
        <f t="shared" si="85"/>
        <v>1264</v>
      </c>
      <c r="V388">
        <f t="shared" si="86"/>
        <v>196</v>
      </c>
      <c r="W388">
        <f t="shared" si="87"/>
        <v>4</v>
      </c>
      <c r="X388">
        <f t="shared" si="88"/>
        <v>1</v>
      </c>
      <c r="Y388">
        <f t="shared" si="89"/>
        <v>4</v>
      </c>
      <c r="AA388" t="str">
        <f t="shared" si="90"/>
        <v>196-&gt;4,</v>
      </c>
    </row>
    <row r="389" spans="1:27" ht="15" hidden="1" customHeight="1" x14ac:dyDescent="0.25">
      <c r="A389">
        <v>2016</v>
      </c>
      <c r="B389">
        <v>3</v>
      </c>
      <c r="C389">
        <v>29</v>
      </c>
      <c r="D389" t="s">
        <v>127</v>
      </c>
      <c r="E389" t="s">
        <v>136</v>
      </c>
      <c r="F389">
        <v>2</v>
      </c>
      <c r="G389">
        <v>0</v>
      </c>
      <c r="H389" t="s">
        <v>76</v>
      </c>
      <c r="J389">
        <v>18</v>
      </c>
      <c r="K389">
        <v>1526</v>
      </c>
      <c r="L389">
        <v>1442</v>
      </c>
      <c r="M389">
        <f t="shared" si="78"/>
        <v>1508</v>
      </c>
      <c r="N389">
        <f t="shared" si="79"/>
        <v>1460</v>
      </c>
      <c r="O389">
        <f t="shared" si="80"/>
        <v>0.70097739861010799</v>
      </c>
      <c r="P389">
        <f t="shared" si="81"/>
        <v>1</v>
      </c>
      <c r="Q389">
        <f t="shared" si="82"/>
        <v>60.196118675758605</v>
      </c>
      <c r="R389">
        <f t="shared" si="83"/>
        <v>40</v>
      </c>
      <c r="S389">
        <f>INDEX(Weights!$B$1:$B$36,MATCH(Matches!H1203,Weights!$A$1:$A$36,0))</f>
        <v>40</v>
      </c>
      <c r="T389">
        <f t="shared" si="84"/>
        <v>1608</v>
      </c>
      <c r="U389">
        <f t="shared" si="85"/>
        <v>1460</v>
      </c>
      <c r="V389">
        <f t="shared" si="86"/>
        <v>148</v>
      </c>
      <c r="W389">
        <f t="shared" si="87"/>
        <v>2</v>
      </c>
      <c r="X389">
        <f t="shared" si="88"/>
        <v>0</v>
      </c>
      <c r="Y389">
        <f t="shared" si="89"/>
        <v>2</v>
      </c>
      <c r="AA389" t="str">
        <f t="shared" si="90"/>
        <v>148-&gt;2,</v>
      </c>
    </row>
    <row r="390" spans="1:27" ht="15" hidden="1" customHeight="1" x14ac:dyDescent="0.25">
      <c r="A390">
        <v>2016</v>
      </c>
      <c r="B390">
        <v>6</v>
      </c>
      <c r="C390">
        <v>5</v>
      </c>
      <c r="D390" t="s">
        <v>40</v>
      </c>
      <c r="E390" t="s">
        <v>73</v>
      </c>
      <c r="F390">
        <v>3</v>
      </c>
      <c r="G390">
        <v>0</v>
      </c>
      <c r="H390" t="s">
        <v>171</v>
      </c>
      <c r="J390">
        <v>18</v>
      </c>
      <c r="K390">
        <v>1412</v>
      </c>
      <c r="L390">
        <v>1297</v>
      </c>
      <c r="M390">
        <f t="shared" si="78"/>
        <v>1394</v>
      </c>
      <c r="N390">
        <f t="shared" si="79"/>
        <v>1315</v>
      </c>
      <c r="O390">
        <f t="shared" si="80"/>
        <v>0.73699476054068935</v>
      </c>
      <c r="P390">
        <f t="shared" si="81"/>
        <v>1</v>
      </c>
      <c r="Q390">
        <f t="shared" si="82"/>
        <v>68.439701190001458</v>
      </c>
      <c r="R390">
        <f t="shared" si="83"/>
        <v>40</v>
      </c>
      <c r="S390">
        <f>INDEX(Weights!$B$1:$B$36,MATCH(Matches!H1397,Weights!$A$1:$A$36,0))</f>
        <v>20</v>
      </c>
      <c r="T390">
        <f t="shared" si="84"/>
        <v>1494</v>
      </c>
      <c r="U390">
        <f t="shared" si="85"/>
        <v>1315</v>
      </c>
      <c r="V390">
        <f t="shared" si="86"/>
        <v>179</v>
      </c>
      <c r="W390">
        <f t="shared" si="87"/>
        <v>3</v>
      </c>
      <c r="X390">
        <f t="shared" si="88"/>
        <v>0</v>
      </c>
      <c r="Y390">
        <f t="shared" si="89"/>
        <v>3</v>
      </c>
      <c r="AA390" t="str">
        <f t="shared" si="90"/>
        <v>179-&gt;3,</v>
      </c>
    </row>
    <row r="391" spans="1:27" ht="15" hidden="1" customHeight="1" x14ac:dyDescent="0.25">
      <c r="A391">
        <v>2016</v>
      </c>
      <c r="B391">
        <v>6</v>
      </c>
      <c r="C391">
        <v>7</v>
      </c>
      <c r="D391" t="s">
        <v>166</v>
      </c>
      <c r="E391" t="s">
        <v>165</v>
      </c>
      <c r="F391">
        <v>2</v>
      </c>
      <c r="G391">
        <v>1</v>
      </c>
      <c r="H391" t="s">
        <v>230</v>
      </c>
      <c r="J391">
        <v>18</v>
      </c>
      <c r="K391">
        <v>1219</v>
      </c>
      <c r="L391">
        <v>1255</v>
      </c>
      <c r="M391">
        <f t="shared" si="78"/>
        <v>1201</v>
      </c>
      <c r="N391">
        <f t="shared" si="79"/>
        <v>1273</v>
      </c>
      <c r="O391">
        <f t="shared" si="80"/>
        <v>0.5402082283237456</v>
      </c>
      <c r="P391">
        <f t="shared" si="81"/>
        <v>1</v>
      </c>
      <c r="Q391">
        <f t="shared" si="82"/>
        <v>39.148155988911526</v>
      </c>
      <c r="R391">
        <f t="shared" si="83"/>
        <v>40</v>
      </c>
      <c r="S391">
        <f>INDEX(Weights!$B$1:$B$36,MATCH(Matches!H1416,Weights!$A$1:$A$36,0))</f>
        <v>40</v>
      </c>
      <c r="T391">
        <f t="shared" si="84"/>
        <v>1301</v>
      </c>
      <c r="U391">
        <f t="shared" si="85"/>
        <v>1273</v>
      </c>
      <c r="V391">
        <f t="shared" si="86"/>
        <v>28</v>
      </c>
      <c r="W391">
        <f t="shared" si="87"/>
        <v>1</v>
      </c>
      <c r="X391">
        <f t="shared" si="88"/>
        <v>0</v>
      </c>
      <c r="Y391">
        <f t="shared" si="89"/>
        <v>1</v>
      </c>
      <c r="AA391" t="str">
        <f t="shared" si="90"/>
        <v>28-&gt;1,</v>
      </c>
    </row>
    <row r="392" spans="1:27" ht="15" hidden="1" customHeight="1" x14ac:dyDescent="0.25">
      <c r="A392">
        <v>2016</v>
      </c>
      <c r="B392">
        <v>6</v>
      </c>
      <c r="C392">
        <v>12</v>
      </c>
      <c r="D392" t="s">
        <v>6</v>
      </c>
      <c r="E392" t="s">
        <v>70</v>
      </c>
      <c r="F392">
        <v>2</v>
      </c>
      <c r="G392">
        <v>0</v>
      </c>
      <c r="H392" t="s">
        <v>138</v>
      </c>
      <c r="I392" t="s">
        <v>26</v>
      </c>
      <c r="J392">
        <v>18</v>
      </c>
      <c r="K392">
        <v>2053</v>
      </c>
      <c r="L392">
        <v>1818</v>
      </c>
      <c r="M392">
        <f t="shared" si="78"/>
        <v>2035</v>
      </c>
      <c r="N392">
        <f t="shared" si="79"/>
        <v>1836</v>
      </c>
      <c r="O392">
        <f t="shared" si="80"/>
        <v>0.75869462014685563</v>
      </c>
      <c r="P392">
        <f t="shared" si="81"/>
        <v>1</v>
      </c>
      <c r="Q392">
        <f t="shared" si="82"/>
        <v>74.594275564658318</v>
      </c>
      <c r="R392">
        <f t="shared" si="83"/>
        <v>50</v>
      </c>
      <c r="S392">
        <f>INDEX(Weights!$B$1:$B$36,MATCH(Matches!H1446,Weights!$A$1:$A$36,0))</f>
        <v>50</v>
      </c>
      <c r="T392">
        <f t="shared" si="84"/>
        <v>2035</v>
      </c>
      <c r="U392">
        <f t="shared" si="85"/>
        <v>1836</v>
      </c>
      <c r="V392">
        <f t="shared" si="86"/>
        <v>199</v>
      </c>
      <c r="W392">
        <f t="shared" si="87"/>
        <v>2</v>
      </c>
      <c r="X392">
        <f t="shared" si="88"/>
        <v>0</v>
      </c>
      <c r="Y392">
        <f t="shared" si="89"/>
        <v>2</v>
      </c>
      <c r="AA392" t="str">
        <f t="shared" si="90"/>
        <v>199-&gt;2,</v>
      </c>
    </row>
    <row r="393" spans="1:27" ht="15" hidden="1" customHeight="1" x14ac:dyDescent="0.25">
      <c r="A393">
        <v>2016</v>
      </c>
      <c r="B393">
        <v>8</v>
      </c>
      <c r="C393">
        <v>24</v>
      </c>
      <c r="D393" t="s">
        <v>99</v>
      </c>
      <c r="E393" t="s">
        <v>154</v>
      </c>
      <c r="F393">
        <v>2</v>
      </c>
      <c r="G393">
        <v>0</v>
      </c>
      <c r="H393" t="s">
        <v>33</v>
      </c>
      <c r="I393" t="s">
        <v>77</v>
      </c>
      <c r="J393">
        <v>18</v>
      </c>
      <c r="K393">
        <v>1528</v>
      </c>
      <c r="L393">
        <v>1564</v>
      </c>
      <c r="M393">
        <f t="shared" si="78"/>
        <v>1510</v>
      </c>
      <c r="N393">
        <f t="shared" si="79"/>
        <v>1582</v>
      </c>
      <c r="O393">
        <f t="shared" si="80"/>
        <v>0.60215809317471691</v>
      </c>
      <c r="P393">
        <f t="shared" si="81"/>
        <v>1</v>
      </c>
      <c r="Q393">
        <f t="shared" si="82"/>
        <v>45.24410247185174</v>
      </c>
      <c r="R393">
        <f t="shared" si="83"/>
        <v>50</v>
      </c>
      <c r="S393">
        <f>INDEX(Weights!$B$1:$B$36,MATCH(Matches!H1546,Weights!$A$1:$A$36,0))</f>
        <v>20</v>
      </c>
      <c r="T393">
        <f t="shared" si="84"/>
        <v>1510</v>
      </c>
      <c r="U393">
        <f t="shared" si="85"/>
        <v>1582</v>
      </c>
      <c r="V393">
        <f t="shared" si="86"/>
        <v>72</v>
      </c>
      <c r="W393">
        <f t="shared" si="87"/>
        <v>-2</v>
      </c>
      <c r="X393">
        <f t="shared" si="88"/>
        <v>0</v>
      </c>
      <c r="Y393">
        <f t="shared" si="89"/>
        <v>-2</v>
      </c>
      <c r="AA393" t="str">
        <f t="shared" si="90"/>
        <v>72-&gt;-2,</v>
      </c>
    </row>
    <row r="394" spans="1:27" ht="15" hidden="1" customHeight="1" x14ac:dyDescent="0.25">
      <c r="A394">
        <v>2016</v>
      </c>
      <c r="B394">
        <v>11</v>
      </c>
      <c r="C394">
        <v>13</v>
      </c>
      <c r="D394" t="s">
        <v>151</v>
      </c>
      <c r="E394" t="s">
        <v>148</v>
      </c>
      <c r="F394">
        <v>2</v>
      </c>
      <c r="G394">
        <v>0</v>
      </c>
      <c r="H394" t="s">
        <v>76</v>
      </c>
      <c r="J394">
        <v>18</v>
      </c>
      <c r="K394">
        <v>1672</v>
      </c>
      <c r="L394">
        <v>1593</v>
      </c>
      <c r="M394">
        <f t="shared" si="78"/>
        <v>1654</v>
      </c>
      <c r="N394">
        <f t="shared" si="79"/>
        <v>1611</v>
      </c>
      <c r="O394">
        <f t="shared" si="80"/>
        <v>0.69490971272950253</v>
      </c>
      <c r="P394">
        <f t="shared" si="81"/>
        <v>1</v>
      </c>
      <c r="Q394">
        <f t="shared" si="82"/>
        <v>58.998928353431779</v>
      </c>
      <c r="R394">
        <f t="shared" si="83"/>
        <v>40</v>
      </c>
      <c r="S394">
        <f>INDEX(Weights!$B$1:$B$36,MATCH(Matches!H1886,Weights!$A$1:$A$36,0))</f>
        <v>20</v>
      </c>
      <c r="T394">
        <f t="shared" si="84"/>
        <v>1754</v>
      </c>
      <c r="U394">
        <f t="shared" si="85"/>
        <v>1611</v>
      </c>
      <c r="V394">
        <f t="shared" si="86"/>
        <v>143</v>
      </c>
      <c r="W394">
        <f t="shared" si="87"/>
        <v>2</v>
      </c>
      <c r="X394">
        <f t="shared" si="88"/>
        <v>0</v>
      </c>
      <c r="Y394">
        <f t="shared" si="89"/>
        <v>2</v>
      </c>
      <c r="AA394" t="str">
        <f t="shared" si="90"/>
        <v>143-&gt;2,</v>
      </c>
    </row>
    <row r="395" spans="1:27" ht="15" hidden="1" customHeight="1" x14ac:dyDescent="0.25">
      <c r="A395">
        <v>2016</v>
      </c>
      <c r="B395">
        <v>11</v>
      </c>
      <c r="C395">
        <v>15</v>
      </c>
      <c r="D395" t="s">
        <v>44</v>
      </c>
      <c r="E395" t="s">
        <v>135</v>
      </c>
      <c r="F395">
        <v>3</v>
      </c>
      <c r="G395">
        <v>0</v>
      </c>
      <c r="H395" t="s">
        <v>76</v>
      </c>
      <c r="J395">
        <v>18</v>
      </c>
      <c r="K395">
        <v>2045</v>
      </c>
      <c r="L395">
        <v>1930</v>
      </c>
      <c r="M395">
        <f t="shared" si="78"/>
        <v>2027</v>
      </c>
      <c r="N395">
        <f t="shared" si="79"/>
        <v>1948</v>
      </c>
      <c r="O395">
        <f t="shared" si="80"/>
        <v>0.73699476054068935</v>
      </c>
      <c r="P395">
        <f t="shared" si="81"/>
        <v>1</v>
      </c>
      <c r="Q395">
        <f t="shared" si="82"/>
        <v>68.439701190001458</v>
      </c>
      <c r="R395">
        <f t="shared" si="83"/>
        <v>40</v>
      </c>
      <c r="S395">
        <f>INDEX(Weights!$B$1:$B$36,MATCH(Matches!H1903,Weights!$A$1:$A$36,0))</f>
        <v>40</v>
      </c>
      <c r="T395">
        <f t="shared" si="84"/>
        <v>2127</v>
      </c>
      <c r="U395">
        <f t="shared" si="85"/>
        <v>1948</v>
      </c>
      <c r="V395">
        <f t="shared" si="86"/>
        <v>179</v>
      </c>
      <c r="W395">
        <f t="shared" si="87"/>
        <v>3</v>
      </c>
      <c r="X395">
        <f t="shared" si="88"/>
        <v>0</v>
      </c>
      <c r="Y395">
        <f t="shared" si="89"/>
        <v>3</v>
      </c>
      <c r="AA395" t="str">
        <f t="shared" si="90"/>
        <v>179-&gt;3,</v>
      </c>
    </row>
    <row r="396" spans="1:27" ht="15" hidden="1" customHeight="1" x14ac:dyDescent="0.25">
      <c r="A396">
        <v>2016</v>
      </c>
      <c r="B396">
        <v>11</v>
      </c>
      <c r="C396">
        <v>26</v>
      </c>
      <c r="D396" t="s">
        <v>156</v>
      </c>
      <c r="E396" t="s">
        <v>74</v>
      </c>
      <c r="F396">
        <v>1</v>
      </c>
      <c r="G396">
        <v>0</v>
      </c>
      <c r="H396" t="s">
        <v>232</v>
      </c>
      <c r="J396">
        <v>18</v>
      </c>
      <c r="K396">
        <v>1073</v>
      </c>
      <c r="L396">
        <v>1104</v>
      </c>
      <c r="M396">
        <f t="shared" si="78"/>
        <v>1055</v>
      </c>
      <c r="N396">
        <f t="shared" si="79"/>
        <v>1122</v>
      </c>
      <c r="O396">
        <f t="shared" si="80"/>
        <v>0.54734851804586471</v>
      </c>
      <c r="P396">
        <f t="shared" si="81"/>
        <v>1</v>
      </c>
      <c r="Q396">
        <f t="shared" si="82"/>
        <v>39.765693292977758</v>
      </c>
      <c r="R396">
        <f t="shared" si="83"/>
        <v>40</v>
      </c>
      <c r="S396">
        <f>INDEX(Weights!$B$1:$B$36,MATCH(Matches!H1948,Weights!$A$1:$A$36,0))</f>
        <v>40</v>
      </c>
      <c r="T396">
        <f t="shared" si="84"/>
        <v>1155</v>
      </c>
      <c r="U396">
        <f t="shared" si="85"/>
        <v>1122</v>
      </c>
      <c r="V396">
        <f t="shared" si="86"/>
        <v>33</v>
      </c>
      <c r="W396">
        <f t="shared" si="87"/>
        <v>1</v>
      </c>
      <c r="X396">
        <f t="shared" si="88"/>
        <v>0</v>
      </c>
      <c r="Y396">
        <f t="shared" si="89"/>
        <v>1</v>
      </c>
      <c r="AA396" t="str">
        <f t="shared" si="90"/>
        <v>33-&gt;1,</v>
      </c>
    </row>
    <row r="397" spans="1:27" ht="15" hidden="1" customHeight="1" x14ac:dyDescent="0.25">
      <c r="A397">
        <v>2017</v>
      </c>
      <c r="B397">
        <v>3</v>
      </c>
      <c r="C397">
        <v>24</v>
      </c>
      <c r="D397" t="s">
        <v>125</v>
      </c>
      <c r="E397" t="s">
        <v>127</v>
      </c>
      <c r="F397">
        <v>6</v>
      </c>
      <c r="G397">
        <v>0</v>
      </c>
      <c r="H397" t="s">
        <v>76</v>
      </c>
      <c r="J397">
        <v>18</v>
      </c>
      <c r="K397">
        <v>1753</v>
      </c>
      <c r="L397">
        <v>1592</v>
      </c>
      <c r="M397">
        <f t="shared" si="78"/>
        <v>1735</v>
      </c>
      <c r="N397">
        <f t="shared" si="79"/>
        <v>1610</v>
      </c>
      <c r="O397">
        <f t="shared" si="80"/>
        <v>0.78502673699817216</v>
      </c>
      <c r="P397">
        <f t="shared" si="81"/>
        <v>1</v>
      </c>
      <c r="Q397">
        <f t="shared" si="82"/>
        <v>83.731342905870818</v>
      </c>
      <c r="R397">
        <f t="shared" si="83"/>
        <v>40</v>
      </c>
      <c r="S397">
        <f>INDEX(Weights!$B$1:$B$36,MATCH(Matches!H2092,Weights!$A$1:$A$36,0))</f>
        <v>20</v>
      </c>
      <c r="T397">
        <f t="shared" si="84"/>
        <v>1835</v>
      </c>
      <c r="U397">
        <f t="shared" si="85"/>
        <v>1610</v>
      </c>
      <c r="V397">
        <f t="shared" si="86"/>
        <v>225</v>
      </c>
      <c r="W397">
        <f t="shared" si="87"/>
        <v>6</v>
      </c>
      <c r="X397">
        <f t="shared" si="88"/>
        <v>0</v>
      </c>
      <c r="Y397">
        <f t="shared" si="89"/>
        <v>6</v>
      </c>
      <c r="AA397" t="str">
        <f t="shared" si="90"/>
        <v>225-&gt;6,</v>
      </c>
    </row>
    <row r="398" spans="1:27" ht="15" hidden="1" customHeight="1" x14ac:dyDescent="0.25">
      <c r="A398">
        <v>2017</v>
      </c>
      <c r="B398">
        <v>3</v>
      </c>
      <c r="C398">
        <v>28</v>
      </c>
      <c r="D398" t="s">
        <v>128</v>
      </c>
      <c r="E398" t="s">
        <v>46</v>
      </c>
      <c r="F398">
        <v>2</v>
      </c>
      <c r="G398">
        <v>1</v>
      </c>
      <c r="H398" t="s">
        <v>76</v>
      </c>
      <c r="J398">
        <v>18</v>
      </c>
      <c r="K398">
        <v>1848</v>
      </c>
      <c r="L398">
        <v>1870</v>
      </c>
      <c r="M398">
        <f t="shared" si="78"/>
        <v>1830</v>
      </c>
      <c r="N398">
        <f t="shared" si="79"/>
        <v>1888</v>
      </c>
      <c r="O398">
        <f t="shared" si="80"/>
        <v>0.56015014523190287</v>
      </c>
      <c r="P398">
        <f t="shared" si="81"/>
        <v>1</v>
      </c>
      <c r="Q398">
        <f t="shared" si="82"/>
        <v>40.923055458299913</v>
      </c>
      <c r="R398">
        <f t="shared" si="83"/>
        <v>40</v>
      </c>
      <c r="S398">
        <f>INDEX(Weights!$B$1:$B$36,MATCH(Matches!H2158,Weights!$A$1:$A$36,0))</f>
        <v>40</v>
      </c>
      <c r="T398">
        <f t="shared" si="84"/>
        <v>1930</v>
      </c>
      <c r="U398">
        <f t="shared" si="85"/>
        <v>1888</v>
      </c>
      <c r="V398">
        <f t="shared" si="86"/>
        <v>42</v>
      </c>
      <c r="W398">
        <f t="shared" si="87"/>
        <v>1</v>
      </c>
      <c r="X398">
        <f t="shared" si="88"/>
        <v>0</v>
      </c>
      <c r="Y398">
        <f t="shared" si="89"/>
        <v>1</v>
      </c>
      <c r="AA398" t="str">
        <f t="shared" si="90"/>
        <v>42-&gt;1,</v>
      </c>
    </row>
    <row r="399" spans="1:27" ht="15" hidden="1" customHeight="1" x14ac:dyDescent="0.25">
      <c r="A399">
        <v>2017</v>
      </c>
      <c r="B399">
        <v>6</v>
      </c>
      <c r="C399">
        <v>11</v>
      </c>
      <c r="D399" t="s">
        <v>40</v>
      </c>
      <c r="E399" t="s">
        <v>150</v>
      </c>
      <c r="F399">
        <v>3</v>
      </c>
      <c r="G399">
        <v>0</v>
      </c>
      <c r="H399" t="s">
        <v>171</v>
      </c>
      <c r="J399">
        <v>18</v>
      </c>
      <c r="K399">
        <v>1422</v>
      </c>
      <c r="L399">
        <v>1308</v>
      </c>
      <c r="M399">
        <f t="shared" si="78"/>
        <v>1404</v>
      </c>
      <c r="N399">
        <f t="shared" si="79"/>
        <v>1326</v>
      </c>
      <c r="O399">
        <f t="shared" si="80"/>
        <v>0.73587744410147649</v>
      </c>
      <c r="P399">
        <f t="shared" si="81"/>
        <v>1</v>
      </c>
      <c r="Q399">
        <f t="shared" si="82"/>
        <v>68.150181035335891</v>
      </c>
      <c r="R399">
        <f t="shared" si="83"/>
        <v>40</v>
      </c>
      <c r="S399">
        <f>INDEX(Weights!$B$1:$B$36,MATCH(Matches!H2296,Weights!$A$1:$A$36,0))</f>
        <v>20</v>
      </c>
      <c r="T399">
        <f t="shared" si="84"/>
        <v>1504</v>
      </c>
      <c r="U399">
        <f t="shared" si="85"/>
        <v>1326</v>
      </c>
      <c r="V399">
        <f t="shared" si="86"/>
        <v>178</v>
      </c>
      <c r="W399">
        <f t="shared" si="87"/>
        <v>3</v>
      </c>
      <c r="X399">
        <f t="shared" si="88"/>
        <v>0</v>
      </c>
      <c r="Y399">
        <f t="shared" si="89"/>
        <v>3</v>
      </c>
      <c r="AA399" t="str">
        <f t="shared" si="90"/>
        <v>178-&gt;3,</v>
      </c>
    </row>
    <row r="400" spans="1:27" ht="15" hidden="1" customHeight="1" x14ac:dyDescent="0.25">
      <c r="A400">
        <v>2017</v>
      </c>
      <c r="B400">
        <v>7</v>
      </c>
      <c r="C400">
        <v>4</v>
      </c>
      <c r="D400" t="s">
        <v>142</v>
      </c>
      <c r="E400" t="s">
        <v>260</v>
      </c>
      <c r="F400">
        <v>1</v>
      </c>
      <c r="G400">
        <v>0</v>
      </c>
      <c r="H400" t="s">
        <v>29</v>
      </c>
      <c r="I400" t="s">
        <v>30</v>
      </c>
      <c r="J400">
        <v>18</v>
      </c>
      <c r="K400">
        <v>1367</v>
      </c>
      <c r="L400">
        <v>1296</v>
      </c>
      <c r="M400">
        <f t="shared" si="78"/>
        <v>1349</v>
      </c>
      <c r="N400">
        <f t="shared" si="79"/>
        <v>1314</v>
      </c>
      <c r="O400">
        <f t="shared" si="80"/>
        <v>0.55019935325353697</v>
      </c>
      <c r="P400">
        <f t="shared" si="81"/>
        <v>1</v>
      </c>
      <c r="Q400">
        <f t="shared" si="82"/>
        <v>40.017728142898768</v>
      </c>
      <c r="R400">
        <f t="shared" si="83"/>
        <v>40</v>
      </c>
      <c r="S400">
        <f>INDEX(Weights!$B$1:$B$36,MATCH(Matches!H2377,Weights!$A$1:$A$36,0))</f>
        <v>40</v>
      </c>
      <c r="T400">
        <f t="shared" si="84"/>
        <v>1349</v>
      </c>
      <c r="U400">
        <f t="shared" si="85"/>
        <v>1314</v>
      </c>
      <c r="V400">
        <f t="shared" si="86"/>
        <v>35</v>
      </c>
      <c r="W400">
        <f t="shared" si="87"/>
        <v>1</v>
      </c>
      <c r="X400">
        <f t="shared" si="88"/>
        <v>0</v>
      </c>
      <c r="Y400">
        <f t="shared" si="89"/>
        <v>1</v>
      </c>
      <c r="AA400" t="str">
        <f t="shared" si="90"/>
        <v>35-&gt;1,</v>
      </c>
    </row>
    <row r="401" spans="1:27" ht="15" hidden="1" customHeight="1" x14ac:dyDescent="0.25">
      <c r="A401">
        <v>2017</v>
      </c>
      <c r="B401">
        <v>8</v>
      </c>
      <c r="C401">
        <v>29</v>
      </c>
      <c r="D401" t="s">
        <v>154</v>
      </c>
      <c r="E401" t="s">
        <v>158</v>
      </c>
      <c r="F401">
        <v>2</v>
      </c>
      <c r="G401">
        <v>1</v>
      </c>
      <c r="H401" t="s">
        <v>76</v>
      </c>
      <c r="J401">
        <v>18</v>
      </c>
      <c r="K401">
        <v>1564</v>
      </c>
      <c r="L401">
        <v>1594</v>
      </c>
      <c r="M401">
        <f t="shared" si="78"/>
        <v>1546</v>
      </c>
      <c r="N401">
        <f t="shared" si="79"/>
        <v>1612</v>
      </c>
      <c r="O401">
        <f t="shared" si="80"/>
        <v>0.54877433585974189</v>
      </c>
      <c r="P401">
        <f t="shared" si="81"/>
        <v>1</v>
      </c>
      <c r="Q401">
        <f t="shared" si="82"/>
        <v>39.891348011634626</v>
      </c>
      <c r="R401">
        <f t="shared" si="83"/>
        <v>40</v>
      </c>
      <c r="S401">
        <f>INDEX(Weights!$B$1:$B$36,MATCH(Matches!H2426,Weights!$A$1:$A$36,0))</f>
        <v>20</v>
      </c>
      <c r="T401">
        <f t="shared" si="84"/>
        <v>1646</v>
      </c>
      <c r="U401">
        <f t="shared" si="85"/>
        <v>1612</v>
      </c>
      <c r="V401">
        <f t="shared" si="86"/>
        <v>34</v>
      </c>
      <c r="W401">
        <f t="shared" si="87"/>
        <v>1</v>
      </c>
      <c r="X401">
        <f t="shared" si="88"/>
        <v>0</v>
      </c>
      <c r="Y401">
        <f t="shared" si="89"/>
        <v>1</v>
      </c>
      <c r="AA401" t="str">
        <f t="shared" si="90"/>
        <v>34-&gt;1,</v>
      </c>
    </row>
    <row r="402" spans="1:27" ht="15" hidden="1" customHeight="1" x14ac:dyDescent="0.25">
      <c r="A402">
        <v>2017</v>
      </c>
      <c r="B402">
        <v>9</v>
      </c>
      <c r="C402">
        <v>4</v>
      </c>
      <c r="D402" t="s">
        <v>62</v>
      </c>
      <c r="E402" t="s">
        <v>67</v>
      </c>
      <c r="F402">
        <v>1</v>
      </c>
      <c r="G402">
        <v>0</v>
      </c>
      <c r="H402" t="s">
        <v>76</v>
      </c>
      <c r="J402">
        <v>18</v>
      </c>
      <c r="K402">
        <v>1639</v>
      </c>
      <c r="L402">
        <v>1671</v>
      </c>
      <c r="M402">
        <f t="shared" si="78"/>
        <v>1621</v>
      </c>
      <c r="N402">
        <f t="shared" si="79"/>
        <v>1689</v>
      </c>
      <c r="O402">
        <f t="shared" si="80"/>
        <v>0.54592192278048368</v>
      </c>
      <c r="P402">
        <f t="shared" si="81"/>
        <v>1</v>
      </c>
      <c r="Q402">
        <f t="shared" si="82"/>
        <v>39.640759823113427</v>
      </c>
      <c r="R402">
        <f t="shared" si="83"/>
        <v>40</v>
      </c>
      <c r="S402">
        <f>INDEX(Weights!$B$1:$B$36,MATCH(Matches!H2502,Weights!$A$1:$A$36,0))</f>
        <v>20</v>
      </c>
      <c r="T402">
        <f t="shared" si="84"/>
        <v>1721</v>
      </c>
      <c r="U402">
        <f t="shared" si="85"/>
        <v>1689</v>
      </c>
      <c r="V402">
        <f t="shared" si="86"/>
        <v>32</v>
      </c>
      <c r="W402">
        <f t="shared" si="87"/>
        <v>1</v>
      </c>
      <c r="X402">
        <f t="shared" si="88"/>
        <v>0</v>
      </c>
      <c r="Y402">
        <f t="shared" si="89"/>
        <v>1</v>
      </c>
      <c r="AA402" t="str">
        <f t="shared" si="90"/>
        <v>32-&gt;1,</v>
      </c>
    </row>
    <row r="403" spans="1:27" ht="15" hidden="1" customHeight="1" x14ac:dyDescent="0.25">
      <c r="A403">
        <v>2017</v>
      </c>
      <c r="B403">
        <v>10</v>
      </c>
      <c r="C403">
        <v>5</v>
      </c>
      <c r="D403" t="s">
        <v>23</v>
      </c>
      <c r="E403" t="s">
        <v>90</v>
      </c>
      <c r="F403">
        <v>1</v>
      </c>
      <c r="G403">
        <v>0</v>
      </c>
      <c r="H403" t="s">
        <v>76</v>
      </c>
      <c r="J403">
        <v>18</v>
      </c>
      <c r="K403">
        <v>1728</v>
      </c>
      <c r="L403">
        <v>1750</v>
      </c>
      <c r="M403">
        <f t="shared" si="78"/>
        <v>1710</v>
      </c>
      <c r="N403">
        <f t="shared" si="79"/>
        <v>1768</v>
      </c>
      <c r="O403">
        <f t="shared" si="80"/>
        <v>0.56015014523190287</v>
      </c>
      <c r="P403">
        <f t="shared" si="81"/>
        <v>1</v>
      </c>
      <c r="Q403">
        <f t="shared" si="82"/>
        <v>40.923055458299913</v>
      </c>
      <c r="R403">
        <f t="shared" si="83"/>
        <v>40</v>
      </c>
      <c r="S403">
        <f>INDEX(Weights!$B$1:$B$36,MATCH(Matches!H2573,Weights!$A$1:$A$36,0))</f>
        <v>50</v>
      </c>
      <c r="T403">
        <f t="shared" si="84"/>
        <v>1810</v>
      </c>
      <c r="U403">
        <f t="shared" si="85"/>
        <v>1768</v>
      </c>
      <c r="V403">
        <f t="shared" si="86"/>
        <v>42</v>
      </c>
      <c r="W403">
        <f t="shared" si="87"/>
        <v>1</v>
      </c>
      <c r="X403">
        <f t="shared" si="88"/>
        <v>0</v>
      </c>
      <c r="Y403">
        <f t="shared" si="89"/>
        <v>1</v>
      </c>
      <c r="AA403" t="str">
        <f t="shared" si="90"/>
        <v>42-&gt;1,</v>
      </c>
    </row>
    <row r="404" spans="1:27" ht="15" hidden="1" customHeight="1" x14ac:dyDescent="0.25">
      <c r="A404">
        <v>2017</v>
      </c>
      <c r="B404">
        <v>10</v>
      </c>
      <c r="C404">
        <v>10</v>
      </c>
      <c r="D404" t="s">
        <v>85</v>
      </c>
      <c r="E404" t="s">
        <v>92</v>
      </c>
      <c r="F404">
        <v>3</v>
      </c>
      <c r="G404">
        <v>1</v>
      </c>
      <c r="H404" t="s">
        <v>33</v>
      </c>
      <c r="I404" t="s">
        <v>131</v>
      </c>
      <c r="J404">
        <v>18</v>
      </c>
      <c r="K404">
        <v>1654</v>
      </c>
      <c r="L404">
        <v>1699</v>
      </c>
      <c r="M404">
        <f t="shared" si="78"/>
        <v>1636</v>
      </c>
      <c r="N404">
        <f t="shared" si="79"/>
        <v>1717</v>
      </c>
      <c r="O404">
        <f t="shared" si="80"/>
        <v>0.61450136100855779</v>
      </c>
      <c r="P404">
        <f t="shared" si="81"/>
        <v>1</v>
      </c>
      <c r="Q404">
        <f t="shared" si="82"/>
        <v>46.692771852819916</v>
      </c>
      <c r="R404">
        <f t="shared" si="83"/>
        <v>50</v>
      </c>
      <c r="S404">
        <f>INDEX(Weights!$B$1:$B$36,MATCH(Matches!H2652,Weights!$A$1:$A$36,0))</f>
        <v>20</v>
      </c>
      <c r="T404">
        <f t="shared" si="84"/>
        <v>1636</v>
      </c>
      <c r="U404">
        <f t="shared" si="85"/>
        <v>1717</v>
      </c>
      <c r="V404">
        <f t="shared" si="86"/>
        <v>81</v>
      </c>
      <c r="W404">
        <f t="shared" si="87"/>
        <v>-2</v>
      </c>
      <c r="X404">
        <f t="shared" si="88"/>
        <v>0</v>
      </c>
      <c r="Y404">
        <f t="shared" si="89"/>
        <v>-2</v>
      </c>
      <c r="AA404" t="str">
        <f t="shared" si="90"/>
        <v>81-&gt;-2,</v>
      </c>
    </row>
    <row r="405" spans="1:27" ht="15" hidden="1" customHeight="1" x14ac:dyDescent="0.25">
      <c r="A405">
        <v>2017</v>
      </c>
      <c r="B405">
        <v>10</v>
      </c>
      <c r="C405">
        <v>10</v>
      </c>
      <c r="D405" t="s">
        <v>104</v>
      </c>
      <c r="E405" t="s">
        <v>68</v>
      </c>
      <c r="F405">
        <v>2</v>
      </c>
      <c r="G405">
        <v>0</v>
      </c>
      <c r="H405" t="s">
        <v>76</v>
      </c>
      <c r="J405">
        <v>18</v>
      </c>
      <c r="K405">
        <v>1873</v>
      </c>
      <c r="L405">
        <v>1792</v>
      </c>
      <c r="M405">
        <f t="shared" si="78"/>
        <v>1855</v>
      </c>
      <c r="N405">
        <f t="shared" si="79"/>
        <v>1810</v>
      </c>
      <c r="O405">
        <f t="shared" si="80"/>
        <v>0.69734507858985317</v>
      </c>
      <c r="P405">
        <f t="shared" si="81"/>
        <v>1</v>
      </c>
      <c r="Q405">
        <f t="shared" si="82"/>
        <v>59.473673569005214</v>
      </c>
      <c r="R405">
        <f t="shared" si="83"/>
        <v>40</v>
      </c>
      <c r="S405">
        <f>INDEX(Weights!$B$1:$B$36,MATCH(Matches!H2655,Weights!$A$1:$A$36,0))</f>
        <v>40</v>
      </c>
      <c r="T405">
        <f t="shared" si="84"/>
        <v>1955</v>
      </c>
      <c r="U405">
        <f t="shared" si="85"/>
        <v>1810</v>
      </c>
      <c r="V405">
        <f t="shared" si="86"/>
        <v>145</v>
      </c>
      <c r="W405">
        <f t="shared" si="87"/>
        <v>2</v>
      </c>
      <c r="X405">
        <f t="shared" si="88"/>
        <v>0</v>
      </c>
      <c r="Y405">
        <f t="shared" si="89"/>
        <v>2</v>
      </c>
      <c r="AA405" t="str">
        <f t="shared" si="90"/>
        <v>145-&gt;2,</v>
      </c>
    </row>
    <row r="406" spans="1:27" ht="15" hidden="1" customHeight="1" x14ac:dyDescent="0.25">
      <c r="A406">
        <v>2015</v>
      </c>
      <c r="B406">
        <v>1</v>
      </c>
      <c r="C406">
        <v>10</v>
      </c>
      <c r="D406" t="s">
        <v>98</v>
      </c>
      <c r="E406" t="s">
        <v>99</v>
      </c>
      <c r="F406">
        <v>1</v>
      </c>
      <c r="G406">
        <v>0</v>
      </c>
      <c r="H406" t="s">
        <v>218</v>
      </c>
      <c r="I406" t="s">
        <v>93</v>
      </c>
      <c r="J406">
        <v>17</v>
      </c>
      <c r="K406">
        <v>1662</v>
      </c>
      <c r="L406">
        <v>1510</v>
      </c>
      <c r="M406">
        <f t="shared" si="78"/>
        <v>1645</v>
      </c>
      <c r="N406">
        <f t="shared" si="79"/>
        <v>1527</v>
      </c>
      <c r="O406">
        <f t="shared" si="80"/>
        <v>0.66357409804129552</v>
      </c>
      <c r="P406">
        <f t="shared" si="81"/>
        <v>1</v>
      </c>
      <c r="Q406">
        <f t="shared" si="82"/>
        <v>50.53118651395252</v>
      </c>
      <c r="R406">
        <f t="shared" si="83"/>
        <v>50</v>
      </c>
      <c r="S406">
        <f>INDEX(Weights!$B$1:$B$36,MATCH(Matches!H34,Weights!$A$1:$A$36,0))</f>
        <v>40</v>
      </c>
      <c r="T406">
        <f t="shared" si="84"/>
        <v>1645</v>
      </c>
      <c r="U406">
        <f t="shared" si="85"/>
        <v>1527</v>
      </c>
      <c r="V406">
        <f t="shared" si="86"/>
        <v>118</v>
      </c>
      <c r="W406">
        <f t="shared" si="87"/>
        <v>1</v>
      </c>
      <c r="X406">
        <f t="shared" si="88"/>
        <v>0</v>
      </c>
      <c r="Y406">
        <f t="shared" si="89"/>
        <v>1</v>
      </c>
      <c r="AA406" t="str">
        <f t="shared" si="90"/>
        <v>118-&gt;1,</v>
      </c>
    </row>
    <row r="407" spans="1:27" ht="15" hidden="1" customHeight="1" x14ac:dyDescent="0.25">
      <c r="A407">
        <v>2015</v>
      </c>
      <c r="B407">
        <v>1</v>
      </c>
      <c r="C407">
        <v>30</v>
      </c>
      <c r="D407" t="s">
        <v>154</v>
      </c>
      <c r="E407" t="s">
        <v>97</v>
      </c>
      <c r="F407">
        <v>3</v>
      </c>
      <c r="G407">
        <v>2</v>
      </c>
      <c r="H407" t="s">
        <v>218</v>
      </c>
      <c r="I407" t="s">
        <v>93</v>
      </c>
      <c r="J407">
        <v>17</v>
      </c>
      <c r="K407">
        <v>1666</v>
      </c>
      <c r="L407">
        <v>1510</v>
      </c>
      <c r="M407">
        <f t="shared" si="78"/>
        <v>1649</v>
      </c>
      <c r="N407">
        <f t="shared" si="79"/>
        <v>1527</v>
      </c>
      <c r="O407">
        <f t="shared" si="80"/>
        <v>0.66869495630733167</v>
      </c>
      <c r="P407">
        <f t="shared" si="81"/>
        <v>1</v>
      </c>
      <c r="Q407">
        <f t="shared" si="82"/>
        <v>51.312228182586537</v>
      </c>
      <c r="R407">
        <f t="shared" si="83"/>
        <v>50</v>
      </c>
      <c r="S407">
        <f>INDEX(Weights!$B$1:$B$36,MATCH(Matches!H96,Weights!$A$1:$A$36,0))</f>
        <v>50</v>
      </c>
      <c r="T407">
        <f t="shared" si="84"/>
        <v>1649</v>
      </c>
      <c r="U407">
        <f t="shared" si="85"/>
        <v>1527</v>
      </c>
      <c r="V407">
        <f t="shared" si="86"/>
        <v>122</v>
      </c>
      <c r="W407">
        <f t="shared" si="87"/>
        <v>1</v>
      </c>
      <c r="X407">
        <f t="shared" si="88"/>
        <v>0</v>
      </c>
      <c r="Y407">
        <f t="shared" si="89"/>
        <v>1</v>
      </c>
      <c r="AA407" t="str">
        <f t="shared" si="90"/>
        <v>122-&gt;1,</v>
      </c>
    </row>
    <row r="408" spans="1:27" ht="15" hidden="1" customHeight="1" x14ac:dyDescent="0.25">
      <c r="A408">
        <v>2015</v>
      </c>
      <c r="B408">
        <v>5</v>
      </c>
      <c r="C408">
        <v>28</v>
      </c>
      <c r="D408" t="s">
        <v>142</v>
      </c>
      <c r="E408" t="s">
        <v>89</v>
      </c>
      <c r="F408">
        <v>3</v>
      </c>
      <c r="G408">
        <v>2</v>
      </c>
      <c r="H408" t="s">
        <v>29</v>
      </c>
      <c r="I408" t="s">
        <v>30</v>
      </c>
      <c r="J408">
        <v>17</v>
      </c>
      <c r="K408">
        <v>1352</v>
      </c>
      <c r="L408">
        <v>1270</v>
      </c>
      <c r="M408">
        <f t="shared" si="78"/>
        <v>1335</v>
      </c>
      <c r="N408">
        <f t="shared" si="79"/>
        <v>1287</v>
      </c>
      <c r="O408">
        <f t="shared" si="80"/>
        <v>0.56864139188366769</v>
      </c>
      <c r="P408">
        <f t="shared" si="81"/>
        <v>1</v>
      </c>
      <c r="Q408">
        <f t="shared" si="82"/>
        <v>39.410364555458926</v>
      </c>
      <c r="R408">
        <f t="shared" si="83"/>
        <v>40</v>
      </c>
      <c r="S408">
        <f>INDEX(Weights!$B$1:$B$36,MATCH(Matches!H298,Weights!$A$1:$A$36,0))</f>
        <v>50</v>
      </c>
      <c r="T408">
        <f t="shared" si="84"/>
        <v>1335</v>
      </c>
      <c r="U408">
        <f t="shared" si="85"/>
        <v>1287</v>
      </c>
      <c r="V408">
        <f t="shared" si="86"/>
        <v>48</v>
      </c>
      <c r="W408">
        <f t="shared" si="87"/>
        <v>1</v>
      </c>
      <c r="X408">
        <f t="shared" si="88"/>
        <v>0</v>
      </c>
      <c r="Y408">
        <f t="shared" si="89"/>
        <v>1</v>
      </c>
      <c r="AA408" t="str">
        <f t="shared" si="90"/>
        <v>48-&gt;1,</v>
      </c>
    </row>
    <row r="409" spans="1:27" ht="15" hidden="1" customHeight="1" x14ac:dyDescent="0.25">
      <c r="A409">
        <v>2015</v>
      </c>
      <c r="B409">
        <v>6</v>
      </c>
      <c r="C409">
        <v>5</v>
      </c>
      <c r="D409" t="s">
        <v>109</v>
      </c>
      <c r="E409" t="s">
        <v>156</v>
      </c>
      <c r="F409">
        <v>1</v>
      </c>
      <c r="G409">
        <v>0</v>
      </c>
      <c r="H409" t="s">
        <v>33</v>
      </c>
      <c r="I409" t="s">
        <v>38</v>
      </c>
      <c r="J409">
        <v>17</v>
      </c>
      <c r="K409">
        <v>751</v>
      </c>
      <c r="L409">
        <v>1040</v>
      </c>
      <c r="M409">
        <f t="shared" si="78"/>
        <v>734</v>
      </c>
      <c r="N409">
        <f t="shared" si="79"/>
        <v>1057</v>
      </c>
      <c r="O409">
        <f t="shared" si="80"/>
        <v>0.86521970522855829</v>
      </c>
      <c r="P409">
        <f t="shared" si="81"/>
        <v>1</v>
      </c>
      <c r="Q409">
        <f t="shared" si="82"/>
        <v>126.1311976563661</v>
      </c>
      <c r="R409">
        <f t="shared" si="83"/>
        <v>130</v>
      </c>
      <c r="S409">
        <f>INDEX(Weights!$B$1:$B$36,MATCH(Matches!H315,Weights!$A$1:$A$36,0))</f>
        <v>40</v>
      </c>
      <c r="T409">
        <f t="shared" si="84"/>
        <v>734</v>
      </c>
      <c r="U409">
        <f t="shared" si="85"/>
        <v>1057</v>
      </c>
      <c r="V409">
        <f t="shared" si="86"/>
        <v>323</v>
      </c>
      <c r="W409">
        <f t="shared" si="87"/>
        <v>-1</v>
      </c>
      <c r="X409">
        <f t="shared" si="88"/>
        <v>0</v>
      </c>
      <c r="Y409">
        <f t="shared" si="89"/>
        <v>-1</v>
      </c>
      <c r="AA409" t="str">
        <f t="shared" si="90"/>
        <v>323-&gt;-1,</v>
      </c>
    </row>
    <row r="410" spans="1:27" ht="15" hidden="1" customHeight="1" x14ac:dyDescent="0.25">
      <c r="A410">
        <v>2015</v>
      </c>
      <c r="B410">
        <v>6</v>
      </c>
      <c r="C410">
        <v>5</v>
      </c>
      <c r="D410" t="s">
        <v>35</v>
      </c>
      <c r="E410" t="s">
        <v>133</v>
      </c>
      <c r="F410">
        <v>1</v>
      </c>
      <c r="G410">
        <v>0</v>
      </c>
      <c r="H410" t="s">
        <v>33</v>
      </c>
      <c r="J410">
        <v>17</v>
      </c>
      <c r="K410">
        <v>1105</v>
      </c>
      <c r="L410">
        <v>1501</v>
      </c>
      <c r="M410">
        <f t="shared" si="78"/>
        <v>1088</v>
      </c>
      <c r="N410">
        <f t="shared" si="79"/>
        <v>1518</v>
      </c>
      <c r="O410">
        <f t="shared" si="80"/>
        <v>0.86984994907430913</v>
      </c>
      <c r="P410">
        <f t="shared" si="81"/>
        <v>1</v>
      </c>
      <c r="Q410">
        <f t="shared" si="82"/>
        <v>130.61846598666446</v>
      </c>
      <c r="R410">
        <f t="shared" si="83"/>
        <v>130</v>
      </c>
      <c r="S410">
        <f>INDEX(Weights!$B$1:$B$36,MATCH(Matches!H317,Weights!$A$1:$A$36,0))</f>
        <v>50</v>
      </c>
      <c r="T410">
        <f t="shared" si="84"/>
        <v>1188</v>
      </c>
      <c r="U410">
        <f t="shared" si="85"/>
        <v>1518</v>
      </c>
      <c r="V410">
        <f t="shared" si="86"/>
        <v>330</v>
      </c>
      <c r="W410">
        <f t="shared" si="87"/>
        <v>-1</v>
      </c>
      <c r="X410">
        <f t="shared" si="88"/>
        <v>0</v>
      </c>
      <c r="Y410">
        <f t="shared" si="89"/>
        <v>-1</v>
      </c>
      <c r="AA410" t="str">
        <f t="shared" si="90"/>
        <v>330-&gt;-1,</v>
      </c>
    </row>
    <row r="411" spans="1:27" ht="15" hidden="1" customHeight="1" x14ac:dyDescent="0.25">
      <c r="A411">
        <v>2015</v>
      </c>
      <c r="B411">
        <v>6</v>
      </c>
      <c r="C411">
        <v>6</v>
      </c>
      <c r="D411" t="s">
        <v>266</v>
      </c>
      <c r="E411" t="s">
        <v>84</v>
      </c>
      <c r="F411">
        <v>2</v>
      </c>
      <c r="G411">
        <v>1</v>
      </c>
      <c r="H411" t="s">
        <v>33</v>
      </c>
      <c r="I411" t="s">
        <v>26</v>
      </c>
      <c r="J411">
        <v>17</v>
      </c>
      <c r="K411">
        <v>1264</v>
      </c>
      <c r="L411">
        <v>1541</v>
      </c>
      <c r="M411">
        <f t="shared" si="78"/>
        <v>1247</v>
      </c>
      <c r="N411">
        <f t="shared" si="79"/>
        <v>1558</v>
      </c>
      <c r="O411">
        <f t="shared" si="80"/>
        <v>0.85695913926444844</v>
      </c>
      <c r="P411">
        <f t="shared" si="81"/>
        <v>1</v>
      </c>
      <c r="Q411">
        <f t="shared" si="82"/>
        <v>118.84715956393011</v>
      </c>
      <c r="R411">
        <f t="shared" si="83"/>
        <v>120</v>
      </c>
      <c r="S411">
        <f>INDEX(Weights!$B$1:$B$36,MATCH(Matches!H327,Weights!$A$1:$A$36,0))</f>
        <v>40</v>
      </c>
      <c r="T411">
        <f t="shared" si="84"/>
        <v>1247</v>
      </c>
      <c r="U411">
        <f t="shared" si="85"/>
        <v>1558</v>
      </c>
      <c r="V411">
        <f t="shared" si="86"/>
        <v>311</v>
      </c>
      <c r="W411">
        <f t="shared" si="87"/>
        <v>-1</v>
      </c>
      <c r="X411">
        <f t="shared" si="88"/>
        <v>0</v>
      </c>
      <c r="Y411">
        <f t="shared" si="89"/>
        <v>-1</v>
      </c>
      <c r="AA411" t="str">
        <f t="shared" si="90"/>
        <v>311-&gt;-1,</v>
      </c>
    </row>
    <row r="412" spans="1:27" ht="15" hidden="1" customHeight="1" x14ac:dyDescent="0.25">
      <c r="A412">
        <v>2015</v>
      </c>
      <c r="B412">
        <v>6</v>
      </c>
      <c r="C412">
        <v>14</v>
      </c>
      <c r="D412" t="s">
        <v>178</v>
      </c>
      <c r="E412" t="s">
        <v>197</v>
      </c>
      <c r="F412">
        <v>4</v>
      </c>
      <c r="G412">
        <v>1</v>
      </c>
      <c r="H412" t="s">
        <v>76</v>
      </c>
      <c r="J412">
        <v>17</v>
      </c>
      <c r="K412">
        <v>1238</v>
      </c>
      <c r="L412">
        <v>1103</v>
      </c>
      <c r="M412">
        <f t="shared" si="78"/>
        <v>1221</v>
      </c>
      <c r="N412">
        <f t="shared" si="79"/>
        <v>1120</v>
      </c>
      <c r="O412">
        <f t="shared" si="80"/>
        <v>0.76079609098914236</v>
      </c>
      <c r="P412">
        <f t="shared" si="81"/>
        <v>1</v>
      </c>
      <c r="Q412">
        <f t="shared" si="82"/>
        <v>71.069072701601868</v>
      </c>
      <c r="R412">
        <f t="shared" si="83"/>
        <v>40</v>
      </c>
      <c r="S412">
        <f>INDEX(Weights!$B$1:$B$36,MATCH(Matches!H423,Weights!$A$1:$A$36,0))</f>
        <v>40</v>
      </c>
      <c r="T412">
        <f t="shared" si="84"/>
        <v>1321</v>
      </c>
      <c r="U412">
        <f t="shared" si="85"/>
        <v>1120</v>
      </c>
      <c r="V412">
        <f t="shared" si="86"/>
        <v>201</v>
      </c>
      <c r="W412">
        <f t="shared" si="87"/>
        <v>3</v>
      </c>
      <c r="X412">
        <f t="shared" si="88"/>
        <v>0</v>
      </c>
      <c r="Y412">
        <f t="shared" si="89"/>
        <v>3</v>
      </c>
      <c r="AA412" t="str">
        <f t="shared" si="90"/>
        <v>201-&gt;3,</v>
      </c>
    </row>
    <row r="413" spans="1:27" ht="15" hidden="1" customHeight="1" x14ac:dyDescent="0.25">
      <c r="A413">
        <v>2015</v>
      </c>
      <c r="B413">
        <v>6</v>
      </c>
      <c r="C413">
        <v>16</v>
      </c>
      <c r="D413" t="s">
        <v>44</v>
      </c>
      <c r="E413" t="s">
        <v>46</v>
      </c>
      <c r="F413">
        <v>1</v>
      </c>
      <c r="G413">
        <v>0</v>
      </c>
      <c r="H413" t="s">
        <v>164</v>
      </c>
      <c r="I413" t="s">
        <v>102</v>
      </c>
      <c r="J413">
        <v>17</v>
      </c>
      <c r="K413">
        <v>2056</v>
      </c>
      <c r="L413">
        <v>1903</v>
      </c>
      <c r="M413">
        <f t="shared" si="78"/>
        <v>2039</v>
      </c>
      <c r="N413">
        <f t="shared" si="79"/>
        <v>1920</v>
      </c>
      <c r="O413">
        <f t="shared" si="80"/>
        <v>0.66485797855476481</v>
      </c>
      <c r="P413">
        <f t="shared" si="81"/>
        <v>1</v>
      </c>
      <c r="Q413">
        <f t="shared" si="82"/>
        <v>50.724764166220595</v>
      </c>
      <c r="R413">
        <f t="shared" si="83"/>
        <v>50</v>
      </c>
      <c r="S413">
        <f>INDEX(Weights!$B$1:$B$36,MATCH(Matches!H454,Weights!$A$1:$A$36,0))</f>
        <v>40</v>
      </c>
      <c r="T413">
        <f t="shared" si="84"/>
        <v>2039</v>
      </c>
      <c r="U413">
        <f t="shared" si="85"/>
        <v>1920</v>
      </c>
      <c r="V413">
        <f t="shared" si="86"/>
        <v>119</v>
      </c>
      <c r="W413">
        <f t="shared" si="87"/>
        <v>1</v>
      </c>
      <c r="X413">
        <f t="shared" si="88"/>
        <v>0</v>
      </c>
      <c r="Y413">
        <f t="shared" si="89"/>
        <v>1</v>
      </c>
      <c r="AA413" t="str">
        <f t="shared" si="90"/>
        <v>119-&gt;1,</v>
      </c>
    </row>
    <row r="414" spans="1:27" ht="15" hidden="1" customHeight="1" x14ac:dyDescent="0.25">
      <c r="A414">
        <v>2015</v>
      </c>
      <c r="B414">
        <v>6</v>
      </c>
      <c r="C414">
        <v>16</v>
      </c>
      <c r="D414" t="s">
        <v>268</v>
      </c>
      <c r="E414" t="s">
        <v>117</v>
      </c>
      <c r="F414">
        <v>1</v>
      </c>
      <c r="G414">
        <v>1</v>
      </c>
      <c r="H414" t="s">
        <v>108</v>
      </c>
      <c r="J414">
        <v>17</v>
      </c>
      <c r="K414">
        <v>1243</v>
      </c>
      <c r="L414">
        <v>1731</v>
      </c>
      <c r="M414">
        <f t="shared" si="78"/>
        <v>1226</v>
      </c>
      <c r="N414">
        <f t="shared" si="79"/>
        <v>1748</v>
      </c>
      <c r="O414">
        <f t="shared" si="80"/>
        <v>0.91902904919455131</v>
      </c>
      <c r="P414">
        <f t="shared" si="81"/>
        <v>0.5</v>
      </c>
      <c r="Q414">
        <f t="shared" si="82"/>
        <v>-40.5699796533845</v>
      </c>
      <c r="R414">
        <f t="shared" si="83"/>
        <v>-40</v>
      </c>
      <c r="S414">
        <f>INDEX(Weights!$B$1:$B$36,MATCH(Matches!H478,Weights!$A$1:$A$36,0))</f>
        <v>50</v>
      </c>
      <c r="T414">
        <f t="shared" si="84"/>
        <v>1326</v>
      </c>
      <c r="U414">
        <f t="shared" si="85"/>
        <v>1748</v>
      </c>
      <c r="V414">
        <f t="shared" si="86"/>
        <v>422</v>
      </c>
      <c r="W414">
        <f t="shared" si="87"/>
        <v>0</v>
      </c>
      <c r="X414">
        <f t="shared" si="88"/>
        <v>0</v>
      </c>
      <c r="Y414">
        <f t="shared" si="89"/>
        <v>0</v>
      </c>
      <c r="AA414" t="str">
        <f t="shared" si="90"/>
        <v>422-&gt;0,</v>
      </c>
    </row>
    <row r="415" spans="1:27" ht="15" hidden="1" customHeight="1" x14ac:dyDescent="0.25">
      <c r="A415">
        <v>2015</v>
      </c>
      <c r="B415">
        <v>10</v>
      </c>
      <c r="C415">
        <v>13</v>
      </c>
      <c r="D415" t="s">
        <v>271</v>
      </c>
      <c r="E415" t="s">
        <v>266</v>
      </c>
      <c r="F415">
        <v>2</v>
      </c>
      <c r="G415">
        <v>1</v>
      </c>
      <c r="H415" t="s">
        <v>76</v>
      </c>
      <c r="I415" t="s">
        <v>39</v>
      </c>
      <c r="J415">
        <v>17</v>
      </c>
      <c r="K415">
        <v>1337</v>
      </c>
      <c r="L415">
        <v>1251</v>
      </c>
      <c r="M415">
        <f t="shared" si="78"/>
        <v>1320</v>
      </c>
      <c r="N415">
        <f t="shared" si="79"/>
        <v>1268</v>
      </c>
      <c r="O415">
        <f t="shared" si="80"/>
        <v>0.57428020365452448</v>
      </c>
      <c r="P415">
        <f t="shared" si="81"/>
        <v>1</v>
      </c>
      <c r="Q415">
        <f t="shared" si="82"/>
        <v>39.932369004058117</v>
      </c>
      <c r="R415">
        <f t="shared" si="83"/>
        <v>40</v>
      </c>
      <c r="S415">
        <f>INDEX(Weights!$B$1:$B$36,MATCH(Matches!H843,Weights!$A$1:$A$36,0))</f>
        <v>20</v>
      </c>
      <c r="T415">
        <f t="shared" si="84"/>
        <v>1320</v>
      </c>
      <c r="U415">
        <f t="shared" si="85"/>
        <v>1268</v>
      </c>
      <c r="V415">
        <f t="shared" si="86"/>
        <v>52</v>
      </c>
      <c r="W415">
        <f t="shared" si="87"/>
        <v>1</v>
      </c>
      <c r="X415">
        <f t="shared" si="88"/>
        <v>0</v>
      </c>
      <c r="Y415">
        <f t="shared" si="89"/>
        <v>1</v>
      </c>
      <c r="AA415" t="str">
        <f t="shared" si="90"/>
        <v>52-&gt;1,</v>
      </c>
    </row>
    <row r="416" spans="1:27" ht="15" hidden="1" customHeight="1" x14ac:dyDescent="0.25">
      <c r="A416">
        <v>2015</v>
      </c>
      <c r="B416">
        <v>11</v>
      </c>
      <c r="C416">
        <v>12</v>
      </c>
      <c r="D416" t="s">
        <v>169</v>
      </c>
      <c r="E416" t="s">
        <v>199</v>
      </c>
      <c r="F416">
        <v>2</v>
      </c>
      <c r="G416">
        <v>1</v>
      </c>
      <c r="H416" t="s">
        <v>76</v>
      </c>
      <c r="J416">
        <v>17</v>
      </c>
      <c r="K416">
        <v>1396</v>
      </c>
      <c r="L416">
        <v>1411</v>
      </c>
      <c r="M416">
        <f t="shared" si="78"/>
        <v>1379</v>
      </c>
      <c r="N416">
        <f t="shared" si="79"/>
        <v>1428</v>
      </c>
      <c r="O416">
        <f t="shared" si="80"/>
        <v>0.57287225139450448</v>
      </c>
      <c r="P416">
        <f t="shared" si="81"/>
        <v>1</v>
      </c>
      <c r="Q416">
        <f t="shared" si="82"/>
        <v>39.800738901891314</v>
      </c>
      <c r="R416">
        <f t="shared" si="83"/>
        <v>40</v>
      </c>
      <c r="S416">
        <f>INDEX(Weights!$B$1:$B$36,MATCH(Matches!H873,Weights!$A$1:$A$36,0))</f>
        <v>20</v>
      </c>
      <c r="T416">
        <f t="shared" si="84"/>
        <v>1479</v>
      </c>
      <c r="U416">
        <f t="shared" si="85"/>
        <v>1428</v>
      </c>
      <c r="V416">
        <f t="shared" si="86"/>
        <v>51</v>
      </c>
      <c r="W416">
        <f t="shared" si="87"/>
        <v>1</v>
      </c>
      <c r="X416">
        <f t="shared" si="88"/>
        <v>0</v>
      </c>
      <c r="Y416">
        <f t="shared" si="89"/>
        <v>1</v>
      </c>
      <c r="AA416" t="str">
        <f t="shared" si="90"/>
        <v>51-&gt;1,</v>
      </c>
    </row>
    <row r="417" spans="1:27" ht="15" hidden="1" customHeight="1" x14ac:dyDescent="0.25">
      <c r="A417">
        <v>2015</v>
      </c>
      <c r="B417">
        <v>11</v>
      </c>
      <c r="C417">
        <v>12</v>
      </c>
      <c r="D417" t="s">
        <v>138</v>
      </c>
      <c r="E417" t="s">
        <v>46</v>
      </c>
      <c r="F417">
        <v>2</v>
      </c>
      <c r="G417">
        <v>1</v>
      </c>
      <c r="H417" t="s">
        <v>76</v>
      </c>
      <c r="J417">
        <v>17</v>
      </c>
      <c r="K417">
        <v>1899</v>
      </c>
      <c r="L417">
        <v>1912</v>
      </c>
      <c r="M417">
        <f t="shared" si="78"/>
        <v>1882</v>
      </c>
      <c r="N417">
        <f t="shared" si="79"/>
        <v>1929</v>
      </c>
      <c r="O417">
        <f t="shared" si="80"/>
        <v>0.57568695237642964</v>
      </c>
      <c r="P417">
        <f t="shared" si="81"/>
        <v>1</v>
      </c>
      <c r="Q417">
        <f t="shared" si="82"/>
        <v>40.06475901509765</v>
      </c>
      <c r="R417">
        <f t="shared" si="83"/>
        <v>40</v>
      </c>
      <c r="S417">
        <f>INDEX(Weights!$B$1:$B$36,MATCH(Matches!H878,Weights!$A$1:$A$36,0))</f>
        <v>40</v>
      </c>
      <c r="T417">
        <f t="shared" si="84"/>
        <v>1982</v>
      </c>
      <c r="U417">
        <f t="shared" si="85"/>
        <v>1929</v>
      </c>
      <c r="V417">
        <f t="shared" si="86"/>
        <v>53</v>
      </c>
      <c r="W417">
        <f t="shared" si="87"/>
        <v>1</v>
      </c>
      <c r="X417">
        <f t="shared" si="88"/>
        <v>0</v>
      </c>
      <c r="Y417">
        <f t="shared" si="89"/>
        <v>1</v>
      </c>
      <c r="AA417" t="str">
        <f t="shared" si="90"/>
        <v>53-&gt;1,</v>
      </c>
    </row>
    <row r="418" spans="1:27" ht="15" hidden="1" customHeight="1" x14ac:dyDescent="0.25">
      <c r="A418">
        <v>2015</v>
      </c>
      <c r="B418">
        <v>11</v>
      </c>
      <c r="C418">
        <v>13</v>
      </c>
      <c r="D418" t="s">
        <v>26</v>
      </c>
      <c r="E418" t="s">
        <v>6</v>
      </c>
      <c r="F418">
        <v>2</v>
      </c>
      <c r="G418">
        <v>0</v>
      </c>
      <c r="H418" t="s">
        <v>33</v>
      </c>
      <c r="J418">
        <v>17</v>
      </c>
      <c r="K418">
        <v>1966</v>
      </c>
      <c r="L418">
        <v>2069</v>
      </c>
      <c r="M418">
        <f t="shared" si="78"/>
        <v>1949</v>
      </c>
      <c r="N418">
        <f t="shared" si="79"/>
        <v>2086</v>
      </c>
      <c r="O418">
        <f t="shared" si="80"/>
        <v>0.55304689516946248</v>
      </c>
      <c r="P418">
        <f t="shared" si="81"/>
        <v>1</v>
      </c>
      <c r="Q418">
        <f t="shared" si="82"/>
        <v>38.03531022890099</v>
      </c>
      <c r="R418">
        <f t="shared" si="83"/>
        <v>40</v>
      </c>
      <c r="S418">
        <f>INDEX(Weights!$B$1:$B$36,MATCH(Matches!H905,Weights!$A$1:$A$36,0))</f>
        <v>20</v>
      </c>
      <c r="T418">
        <f t="shared" si="84"/>
        <v>2049</v>
      </c>
      <c r="U418">
        <f t="shared" si="85"/>
        <v>2086</v>
      </c>
      <c r="V418">
        <f t="shared" si="86"/>
        <v>37</v>
      </c>
      <c r="W418">
        <f t="shared" si="87"/>
        <v>-2</v>
      </c>
      <c r="X418">
        <f t="shared" si="88"/>
        <v>0</v>
      </c>
      <c r="Y418">
        <f t="shared" si="89"/>
        <v>-2</v>
      </c>
      <c r="AA418" t="str">
        <f t="shared" si="90"/>
        <v>37-&gt;-2,</v>
      </c>
    </row>
    <row r="419" spans="1:27" ht="15" hidden="1" customHeight="1" x14ac:dyDescent="0.25">
      <c r="A419">
        <v>2015</v>
      </c>
      <c r="B419">
        <v>11</v>
      </c>
      <c r="C419">
        <v>13</v>
      </c>
      <c r="D419" t="s">
        <v>61</v>
      </c>
      <c r="E419" t="s">
        <v>15</v>
      </c>
      <c r="F419">
        <v>1</v>
      </c>
      <c r="G419">
        <v>0</v>
      </c>
      <c r="H419" t="s">
        <v>33</v>
      </c>
      <c r="J419">
        <v>17</v>
      </c>
      <c r="K419">
        <v>1255</v>
      </c>
      <c r="L419">
        <v>1604</v>
      </c>
      <c r="M419">
        <f t="shared" si="78"/>
        <v>1238</v>
      </c>
      <c r="N419">
        <f t="shared" si="79"/>
        <v>1621</v>
      </c>
      <c r="O419">
        <f t="shared" si="80"/>
        <v>0.83604342554204703</v>
      </c>
      <c r="P419">
        <f t="shared" si="81"/>
        <v>1</v>
      </c>
      <c r="Q419">
        <f t="shared" si="82"/>
        <v>103.68599158772793</v>
      </c>
      <c r="R419">
        <f t="shared" si="83"/>
        <v>100</v>
      </c>
      <c r="S419">
        <f>INDEX(Weights!$B$1:$B$36,MATCH(Matches!H912,Weights!$A$1:$A$36,0))</f>
        <v>50</v>
      </c>
      <c r="T419">
        <f t="shared" si="84"/>
        <v>1338</v>
      </c>
      <c r="U419">
        <f t="shared" si="85"/>
        <v>1621</v>
      </c>
      <c r="V419">
        <f t="shared" si="86"/>
        <v>283</v>
      </c>
      <c r="W419">
        <f t="shared" si="87"/>
        <v>-1</v>
      </c>
      <c r="X419">
        <f t="shared" si="88"/>
        <v>0</v>
      </c>
      <c r="Y419">
        <f t="shared" si="89"/>
        <v>-1</v>
      </c>
      <c r="AA419" t="str">
        <f t="shared" si="90"/>
        <v>283-&gt;-1,</v>
      </c>
    </row>
    <row r="420" spans="1:27" ht="15" hidden="1" customHeight="1" x14ac:dyDescent="0.25">
      <c r="A420">
        <v>2015</v>
      </c>
      <c r="B420">
        <v>11</v>
      </c>
      <c r="C420">
        <v>15</v>
      </c>
      <c r="D420" t="s">
        <v>134</v>
      </c>
      <c r="E420" t="s">
        <v>170</v>
      </c>
      <c r="F420">
        <v>3</v>
      </c>
      <c r="G420">
        <v>0</v>
      </c>
      <c r="H420" t="s">
        <v>76</v>
      </c>
      <c r="J420">
        <v>17</v>
      </c>
      <c r="K420">
        <v>1531</v>
      </c>
      <c r="L420">
        <v>1404</v>
      </c>
      <c r="M420">
        <f t="shared" si="78"/>
        <v>1514</v>
      </c>
      <c r="N420">
        <f t="shared" si="79"/>
        <v>1421</v>
      </c>
      <c r="O420">
        <f t="shared" si="80"/>
        <v>0.75231499360568233</v>
      </c>
      <c r="P420">
        <f t="shared" si="81"/>
        <v>1</v>
      </c>
      <c r="Q420">
        <f t="shared" si="82"/>
        <v>68.635563563083764</v>
      </c>
      <c r="R420">
        <f t="shared" si="83"/>
        <v>40</v>
      </c>
      <c r="S420">
        <f>INDEX(Weights!$B$1:$B$36,MATCH(Matches!H938,Weights!$A$1:$A$36,0))</f>
        <v>20</v>
      </c>
      <c r="T420">
        <f t="shared" si="84"/>
        <v>1614</v>
      </c>
      <c r="U420">
        <f t="shared" si="85"/>
        <v>1421</v>
      </c>
      <c r="V420">
        <f t="shared" si="86"/>
        <v>193</v>
      </c>
      <c r="W420">
        <f t="shared" si="87"/>
        <v>3</v>
      </c>
      <c r="X420">
        <f t="shared" si="88"/>
        <v>0</v>
      </c>
      <c r="Y420">
        <f t="shared" si="89"/>
        <v>3</v>
      </c>
      <c r="AA420" t="str">
        <f t="shared" si="90"/>
        <v>193-&gt;3,</v>
      </c>
    </row>
    <row r="421" spans="1:27" ht="15" hidden="1" customHeight="1" x14ac:dyDescent="0.25">
      <c r="A421">
        <v>2016</v>
      </c>
      <c r="B421">
        <v>3</v>
      </c>
      <c r="C421">
        <v>29</v>
      </c>
      <c r="D421" t="s">
        <v>135</v>
      </c>
      <c r="E421" t="s">
        <v>138</v>
      </c>
      <c r="F421">
        <v>3</v>
      </c>
      <c r="G421">
        <v>1</v>
      </c>
      <c r="H421" t="s">
        <v>76</v>
      </c>
      <c r="J421">
        <v>17</v>
      </c>
      <c r="K421">
        <v>1979</v>
      </c>
      <c r="L421">
        <v>1884</v>
      </c>
      <c r="M421">
        <f t="shared" si="78"/>
        <v>1962</v>
      </c>
      <c r="N421">
        <f t="shared" si="79"/>
        <v>1901</v>
      </c>
      <c r="O421">
        <f t="shared" si="80"/>
        <v>0.71642369410293882</v>
      </c>
      <c r="P421">
        <f t="shared" si="81"/>
        <v>1</v>
      </c>
      <c r="Q421">
        <f t="shared" si="82"/>
        <v>59.948591072242252</v>
      </c>
      <c r="R421">
        <f t="shared" si="83"/>
        <v>40</v>
      </c>
      <c r="S421">
        <f>INDEX(Weights!$B$1:$B$36,MATCH(Matches!H1188,Weights!$A$1:$A$36,0))</f>
        <v>40</v>
      </c>
      <c r="T421">
        <f t="shared" si="84"/>
        <v>2062</v>
      </c>
      <c r="U421">
        <f t="shared" si="85"/>
        <v>1901</v>
      </c>
      <c r="V421">
        <f t="shared" si="86"/>
        <v>161</v>
      </c>
      <c r="W421">
        <f t="shared" si="87"/>
        <v>2</v>
      </c>
      <c r="X421">
        <f t="shared" si="88"/>
        <v>0</v>
      </c>
      <c r="Y421">
        <f t="shared" si="89"/>
        <v>2</v>
      </c>
      <c r="AA421" t="str">
        <f t="shared" si="90"/>
        <v>161-&gt;2,</v>
      </c>
    </row>
    <row r="422" spans="1:27" ht="15" hidden="1" customHeight="1" x14ac:dyDescent="0.25">
      <c r="A422">
        <v>2016</v>
      </c>
      <c r="B422">
        <v>6</v>
      </c>
      <c r="C422">
        <v>6</v>
      </c>
      <c r="D422" t="s">
        <v>44</v>
      </c>
      <c r="E422" t="s">
        <v>102</v>
      </c>
      <c r="F422">
        <v>2</v>
      </c>
      <c r="G422">
        <v>1</v>
      </c>
      <c r="H422" t="s">
        <v>164</v>
      </c>
      <c r="I422" t="s">
        <v>125</v>
      </c>
      <c r="J422">
        <v>17</v>
      </c>
      <c r="K422">
        <v>2067</v>
      </c>
      <c r="L422">
        <v>1921</v>
      </c>
      <c r="M422">
        <f t="shared" si="78"/>
        <v>2050</v>
      </c>
      <c r="N422">
        <f t="shared" si="79"/>
        <v>1938</v>
      </c>
      <c r="O422">
        <f t="shared" si="80"/>
        <v>0.65582050591239505</v>
      </c>
      <c r="P422">
        <f t="shared" si="81"/>
        <v>1</v>
      </c>
      <c r="Q422">
        <f t="shared" si="82"/>
        <v>49.392832205375207</v>
      </c>
      <c r="R422">
        <f t="shared" si="83"/>
        <v>50</v>
      </c>
      <c r="S422">
        <f>INDEX(Weights!$B$1:$B$36,MATCH(Matches!H1398,Weights!$A$1:$A$36,0))</f>
        <v>20</v>
      </c>
      <c r="T422">
        <f t="shared" si="84"/>
        <v>2050</v>
      </c>
      <c r="U422">
        <f t="shared" si="85"/>
        <v>1938</v>
      </c>
      <c r="V422">
        <f t="shared" si="86"/>
        <v>112</v>
      </c>
      <c r="W422">
        <f t="shared" si="87"/>
        <v>1</v>
      </c>
      <c r="X422">
        <f t="shared" si="88"/>
        <v>0</v>
      </c>
      <c r="Y422">
        <f t="shared" si="89"/>
        <v>1</v>
      </c>
      <c r="AA422" t="str">
        <f t="shared" si="90"/>
        <v>112-&gt;1,</v>
      </c>
    </row>
    <row r="423" spans="1:27" ht="15" hidden="1" customHeight="1" x14ac:dyDescent="0.25">
      <c r="A423">
        <v>2016</v>
      </c>
      <c r="B423">
        <v>6</v>
      </c>
      <c r="C423">
        <v>15</v>
      </c>
      <c r="D423" t="s">
        <v>260</v>
      </c>
      <c r="E423" t="s">
        <v>89</v>
      </c>
      <c r="F423">
        <v>1</v>
      </c>
      <c r="G423">
        <v>0</v>
      </c>
      <c r="H423" t="s">
        <v>29</v>
      </c>
      <c r="I423" t="s">
        <v>142</v>
      </c>
      <c r="J423">
        <v>17</v>
      </c>
      <c r="K423">
        <v>1325</v>
      </c>
      <c r="L423">
        <v>1239</v>
      </c>
      <c r="M423">
        <f t="shared" si="78"/>
        <v>1308</v>
      </c>
      <c r="N423">
        <f t="shared" si="79"/>
        <v>1256</v>
      </c>
      <c r="O423">
        <f t="shared" si="80"/>
        <v>0.57428020365452448</v>
      </c>
      <c r="P423">
        <f t="shared" si="81"/>
        <v>1</v>
      </c>
      <c r="Q423">
        <f t="shared" si="82"/>
        <v>39.932369004058117</v>
      </c>
      <c r="R423">
        <f t="shared" si="83"/>
        <v>40</v>
      </c>
      <c r="S423">
        <f>INDEX(Weights!$B$1:$B$36,MATCH(Matches!H1467,Weights!$A$1:$A$36,0))</f>
        <v>40</v>
      </c>
      <c r="T423">
        <f t="shared" si="84"/>
        <v>1308</v>
      </c>
      <c r="U423">
        <f t="shared" si="85"/>
        <v>1256</v>
      </c>
      <c r="V423">
        <f t="shared" si="86"/>
        <v>52</v>
      </c>
      <c r="W423">
        <f t="shared" si="87"/>
        <v>1</v>
      </c>
      <c r="X423">
        <f t="shared" si="88"/>
        <v>0</v>
      </c>
      <c r="Y423">
        <f t="shared" si="89"/>
        <v>1</v>
      </c>
      <c r="AA423" t="str">
        <f t="shared" si="90"/>
        <v>52-&gt;1,</v>
      </c>
    </row>
    <row r="424" spans="1:27" ht="15" hidden="1" customHeight="1" x14ac:dyDescent="0.25">
      <c r="A424">
        <v>2016</v>
      </c>
      <c r="B424">
        <v>7</v>
      </c>
      <c r="C424">
        <v>28</v>
      </c>
      <c r="D424" t="s">
        <v>109</v>
      </c>
      <c r="E424" t="s">
        <v>41</v>
      </c>
      <c r="F424">
        <v>2</v>
      </c>
      <c r="G424">
        <v>1</v>
      </c>
      <c r="H424" t="s">
        <v>33</v>
      </c>
      <c r="J424">
        <v>17</v>
      </c>
      <c r="K424">
        <v>783</v>
      </c>
      <c r="L424">
        <v>1139</v>
      </c>
      <c r="M424">
        <f t="shared" si="78"/>
        <v>766</v>
      </c>
      <c r="N424">
        <f t="shared" si="79"/>
        <v>1156</v>
      </c>
      <c r="O424">
        <f t="shared" si="80"/>
        <v>0.84149236692324181</v>
      </c>
      <c r="P424">
        <f t="shared" si="81"/>
        <v>1</v>
      </c>
      <c r="Q424">
        <f t="shared" si="82"/>
        <v>107.250355519268</v>
      </c>
      <c r="R424">
        <f t="shared" si="83"/>
        <v>110</v>
      </c>
      <c r="S424">
        <f>INDEX(Weights!$B$1:$B$36,MATCH(Matches!H1537,Weights!$A$1:$A$36,0))</f>
        <v>20</v>
      </c>
      <c r="T424">
        <f t="shared" si="84"/>
        <v>866</v>
      </c>
      <c r="U424">
        <f t="shared" si="85"/>
        <v>1156</v>
      </c>
      <c r="V424">
        <f t="shared" si="86"/>
        <v>290</v>
      </c>
      <c r="W424">
        <f t="shared" si="87"/>
        <v>-1</v>
      </c>
      <c r="X424">
        <f t="shared" si="88"/>
        <v>0</v>
      </c>
      <c r="Y424">
        <f t="shared" si="89"/>
        <v>-1</v>
      </c>
      <c r="AA424" t="str">
        <f t="shared" si="90"/>
        <v>290-&gt;-1,</v>
      </c>
    </row>
    <row r="425" spans="1:27" ht="15" hidden="1" customHeight="1" x14ac:dyDescent="0.25">
      <c r="A425">
        <v>2016</v>
      </c>
      <c r="B425">
        <v>10</v>
      </c>
      <c r="C425">
        <v>7</v>
      </c>
      <c r="D425" t="s">
        <v>7</v>
      </c>
      <c r="E425" t="s">
        <v>14</v>
      </c>
      <c r="F425">
        <v>4</v>
      </c>
      <c r="G425">
        <v>0</v>
      </c>
      <c r="H425" t="s">
        <v>76</v>
      </c>
      <c r="J425">
        <v>17</v>
      </c>
      <c r="K425">
        <v>1898</v>
      </c>
      <c r="L425">
        <v>1751</v>
      </c>
      <c r="M425">
        <f t="shared" si="78"/>
        <v>1881</v>
      </c>
      <c r="N425">
        <f t="shared" si="79"/>
        <v>1768</v>
      </c>
      <c r="O425">
        <f t="shared" si="80"/>
        <v>0.77313991307676733</v>
      </c>
      <c r="P425">
        <f t="shared" si="81"/>
        <v>1</v>
      </c>
      <c r="Q425">
        <f t="shared" si="82"/>
        <v>74.936055216062044</v>
      </c>
      <c r="R425">
        <f t="shared" si="83"/>
        <v>40</v>
      </c>
      <c r="S425">
        <f>INDEX(Weights!$B$1:$B$36,MATCH(Matches!H1703,Weights!$A$1:$A$36,0))</f>
        <v>40</v>
      </c>
      <c r="T425">
        <f t="shared" si="84"/>
        <v>1981</v>
      </c>
      <c r="U425">
        <f t="shared" si="85"/>
        <v>1768</v>
      </c>
      <c r="V425">
        <f t="shared" si="86"/>
        <v>213</v>
      </c>
      <c r="W425">
        <f t="shared" si="87"/>
        <v>4</v>
      </c>
      <c r="X425">
        <f t="shared" si="88"/>
        <v>1</v>
      </c>
      <c r="Y425">
        <f t="shared" si="89"/>
        <v>4</v>
      </c>
      <c r="AA425" t="str">
        <f t="shared" si="90"/>
        <v>213-&gt;4,</v>
      </c>
    </row>
    <row r="426" spans="1:27" ht="15" hidden="1" customHeight="1" x14ac:dyDescent="0.25">
      <c r="A426">
        <v>2016</v>
      </c>
      <c r="B426">
        <v>11</v>
      </c>
      <c r="C426">
        <v>3</v>
      </c>
      <c r="D426" t="s">
        <v>111</v>
      </c>
      <c r="E426" t="s">
        <v>114</v>
      </c>
      <c r="F426">
        <v>2</v>
      </c>
      <c r="G426">
        <v>1</v>
      </c>
      <c r="H426" t="s">
        <v>238</v>
      </c>
      <c r="I426" t="s">
        <v>74</v>
      </c>
      <c r="J426">
        <v>17</v>
      </c>
      <c r="K426">
        <v>810</v>
      </c>
      <c r="L426">
        <v>724</v>
      </c>
      <c r="M426">
        <f t="shared" si="78"/>
        <v>793</v>
      </c>
      <c r="N426">
        <f t="shared" si="79"/>
        <v>741</v>
      </c>
      <c r="O426">
        <f t="shared" si="80"/>
        <v>0.57428020365452448</v>
      </c>
      <c r="P426">
        <f t="shared" si="81"/>
        <v>1</v>
      </c>
      <c r="Q426">
        <f t="shared" si="82"/>
        <v>39.932369004058117</v>
      </c>
      <c r="R426">
        <f t="shared" si="83"/>
        <v>40</v>
      </c>
      <c r="S426">
        <f>INDEX(Weights!$B$1:$B$36,MATCH(Matches!H1810,Weights!$A$1:$A$36,0))</f>
        <v>40</v>
      </c>
      <c r="T426">
        <f t="shared" si="84"/>
        <v>793</v>
      </c>
      <c r="U426">
        <f t="shared" si="85"/>
        <v>741</v>
      </c>
      <c r="V426">
        <f t="shared" si="86"/>
        <v>52</v>
      </c>
      <c r="W426">
        <f t="shared" si="87"/>
        <v>1</v>
      </c>
      <c r="X426">
        <f t="shared" si="88"/>
        <v>0</v>
      </c>
      <c r="Y426">
        <f t="shared" si="89"/>
        <v>1</v>
      </c>
      <c r="AA426" t="str">
        <f t="shared" si="90"/>
        <v>52-&gt;1,</v>
      </c>
    </row>
    <row r="427" spans="1:27" ht="15" hidden="1" customHeight="1" x14ac:dyDescent="0.25">
      <c r="A427">
        <v>2016</v>
      </c>
      <c r="B427">
        <v>11</v>
      </c>
      <c r="C427">
        <v>19</v>
      </c>
      <c r="D427" t="s">
        <v>38</v>
      </c>
      <c r="E427" t="s">
        <v>157</v>
      </c>
      <c r="F427">
        <v>4</v>
      </c>
      <c r="G427">
        <v>2</v>
      </c>
      <c r="H427" t="s">
        <v>232</v>
      </c>
      <c r="I427" t="s">
        <v>78</v>
      </c>
      <c r="J427">
        <v>17</v>
      </c>
      <c r="K427">
        <v>1392</v>
      </c>
      <c r="L427">
        <v>1192</v>
      </c>
      <c r="M427">
        <f t="shared" si="78"/>
        <v>1375</v>
      </c>
      <c r="N427">
        <f t="shared" si="79"/>
        <v>1209</v>
      </c>
      <c r="O427">
        <f t="shared" si="80"/>
        <v>0.72223453364917056</v>
      </c>
      <c r="P427">
        <f t="shared" si="81"/>
        <v>1</v>
      </c>
      <c r="Q427">
        <f t="shared" si="82"/>
        <v>61.202712573809613</v>
      </c>
      <c r="R427">
        <f t="shared" si="83"/>
        <v>40</v>
      </c>
      <c r="S427">
        <f>INDEX(Weights!$B$1:$B$36,MATCH(Matches!H1938,Weights!$A$1:$A$36,0))</f>
        <v>40</v>
      </c>
      <c r="T427">
        <f t="shared" si="84"/>
        <v>1375</v>
      </c>
      <c r="U427">
        <f t="shared" si="85"/>
        <v>1209</v>
      </c>
      <c r="V427">
        <f t="shared" si="86"/>
        <v>166</v>
      </c>
      <c r="W427">
        <f t="shared" si="87"/>
        <v>2</v>
      </c>
      <c r="X427">
        <f t="shared" si="88"/>
        <v>0</v>
      </c>
      <c r="Y427">
        <f t="shared" si="89"/>
        <v>2</v>
      </c>
      <c r="AA427" t="str">
        <f t="shared" si="90"/>
        <v>166-&gt;2,</v>
      </c>
    </row>
    <row r="428" spans="1:27" ht="15" hidden="1" customHeight="1" x14ac:dyDescent="0.25">
      <c r="A428">
        <v>2017</v>
      </c>
      <c r="B428">
        <v>1</v>
      </c>
      <c r="C428">
        <v>17</v>
      </c>
      <c r="D428" t="s">
        <v>148</v>
      </c>
      <c r="E428" t="s">
        <v>134</v>
      </c>
      <c r="F428">
        <v>1</v>
      </c>
      <c r="G428">
        <v>0</v>
      </c>
      <c r="H428" t="s">
        <v>44</v>
      </c>
      <c r="I428" t="s">
        <v>189</v>
      </c>
      <c r="J428">
        <v>17</v>
      </c>
      <c r="K428">
        <v>1610</v>
      </c>
      <c r="L428">
        <v>1468</v>
      </c>
      <c r="M428">
        <f t="shared" si="78"/>
        <v>1593</v>
      </c>
      <c r="N428">
        <f t="shared" si="79"/>
        <v>1485</v>
      </c>
      <c r="O428">
        <f t="shared" si="80"/>
        <v>0.65060462793387253</v>
      </c>
      <c r="P428">
        <f t="shared" si="81"/>
        <v>1</v>
      </c>
      <c r="Q428">
        <f t="shared" si="82"/>
        <v>48.655481323268745</v>
      </c>
      <c r="R428">
        <f t="shared" si="83"/>
        <v>50</v>
      </c>
      <c r="S428">
        <f>INDEX(Weights!$B$1:$B$36,MATCH(Matches!H1994,Weights!$A$1:$A$36,0))</f>
        <v>40</v>
      </c>
      <c r="T428">
        <f t="shared" si="84"/>
        <v>1593</v>
      </c>
      <c r="U428">
        <f t="shared" si="85"/>
        <v>1485</v>
      </c>
      <c r="V428">
        <f t="shared" si="86"/>
        <v>108</v>
      </c>
      <c r="W428">
        <f t="shared" si="87"/>
        <v>1</v>
      </c>
      <c r="X428">
        <f t="shared" si="88"/>
        <v>0</v>
      </c>
      <c r="Y428">
        <f t="shared" si="89"/>
        <v>1</v>
      </c>
      <c r="AA428" t="str">
        <f t="shared" si="90"/>
        <v>108-&gt;1,</v>
      </c>
    </row>
    <row r="429" spans="1:27" ht="15" hidden="1" customHeight="1" x14ac:dyDescent="0.25">
      <c r="A429">
        <v>2017</v>
      </c>
      <c r="B429">
        <v>6</v>
      </c>
      <c r="C429">
        <v>10</v>
      </c>
      <c r="D429" t="s">
        <v>271</v>
      </c>
      <c r="E429" t="s">
        <v>88</v>
      </c>
      <c r="F429">
        <v>2</v>
      </c>
      <c r="G429">
        <v>1</v>
      </c>
      <c r="H429" t="s">
        <v>171</v>
      </c>
      <c r="J429">
        <v>17</v>
      </c>
      <c r="K429">
        <v>1380</v>
      </c>
      <c r="L429">
        <v>1385</v>
      </c>
      <c r="M429">
        <f t="shared" si="78"/>
        <v>1363</v>
      </c>
      <c r="N429">
        <f t="shared" si="79"/>
        <v>1402</v>
      </c>
      <c r="O429">
        <f t="shared" si="80"/>
        <v>0.58689502337910004</v>
      </c>
      <c r="P429">
        <f t="shared" si="81"/>
        <v>1</v>
      </c>
      <c r="Q429">
        <f t="shared" si="82"/>
        <v>41.15176761862309</v>
      </c>
      <c r="R429">
        <f t="shared" si="83"/>
        <v>40</v>
      </c>
      <c r="S429">
        <f>INDEX(Weights!$B$1:$B$36,MATCH(Matches!H2274,Weights!$A$1:$A$36,0))</f>
        <v>50</v>
      </c>
      <c r="T429">
        <f t="shared" si="84"/>
        <v>1463</v>
      </c>
      <c r="U429">
        <f t="shared" si="85"/>
        <v>1402</v>
      </c>
      <c r="V429">
        <f t="shared" si="86"/>
        <v>61</v>
      </c>
      <c r="W429">
        <f t="shared" si="87"/>
        <v>1</v>
      </c>
      <c r="X429">
        <f t="shared" si="88"/>
        <v>0</v>
      </c>
      <c r="Y429">
        <f t="shared" si="89"/>
        <v>1</v>
      </c>
      <c r="AA429" t="str">
        <f t="shared" si="90"/>
        <v>61-&gt;1,</v>
      </c>
    </row>
    <row r="430" spans="1:27" ht="15" hidden="1" customHeight="1" x14ac:dyDescent="0.25">
      <c r="A430">
        <v>2017</v>
      </c>
      <c r="B430">
        <v>6</v>
      </c>
      <c r="C430">
        <v>30</v>
      </c>
      <c r="D430" t="s">
        <v>168</v>
      </c>
      <c r="E430" t="s">
        <v>197</v>
      </c>
      <c r="F430">
        <v>2</v>
      </c>
      <c r="G430">
        <v>0</v>
      </c>
      <c r="H430" t="s">
        <v>205</v>
      </c>
      <c r="J430">
        <v>17</v>
      </c>
      <c r="K430">
        <v>1120</v>
      </c>
      <c r="L430">
        <v>1101</v>
      </c>
      <c r="M430">
        <f t="shared" si="78"/>
        <v>1103</v>
      </c>
      <c r="N430">
        <f t="shared" si="79"/>
        <v>1118</v>
      </c>
      <c r="O430">
        <f t="shared" si="80"/>
        <v>0.61994135904452341</v>
      </c>
      <c r="P430">
        <f t="shared" si="81"/>
        <v>1</v>
      </c>
      <c r="Q430">
        <f t="shared" si="82"/>
        <v>44.729939456873261</v>
      </c>
      <c r="R430">
        <f t="shared" si="83"/>
        <v>30</v>
      </c>
      <c r="S430">
        <f>INDEX(Weights!$B$1:$B$36,MATCH(Matches!H2362,Weights!$A$1:$A$36,0))</f>
        <v>20</v>
      </c>
      <c r="T430">
        <f t="shared" si="84"/>
        <v>1203</v>
      </c>
      <c r="U430">
        <f t="shared" si="85"/>
        <v>1118</v>
      </c>
      <c r="V430">
        <f t="shared" si="86"/>
        <v>85</v>
      </c>
      <c r="W430">
        <f t="shared" si="87"/>
        <v>2</v>
      </c>
      <c r="X430">
        <f t="shared" si="88"/>
        <v>0</v>
      </c>
      <c r="Y430">
        <f t="shared" si="89"/>
        <v>2</v>
      </c>
      <c r="AA430" t="str">
        <f t="shared" si="90"/>
        <v>85-&gt;2,</v>
      </c>
    </row>
    <row r="431" spans="1:27" ht="15" hidden="1" customHeight="1" x14ac:dyDescent="0.25">
      <c r="A431">
        <v>2017</v>
      </c>
      <c r="B431">
        <v>7</v>
      </c>
      <c r="C431">
        <v>2</v>
      </c>
      <c r="D431" t="s">
        <v>6</v>
      </c>
      <c r="E431" t="s">
        <v>102</v>
      </c>
      <c r="F431">
        <v>1</v>
      </c>
      <c r="G431">
        <v>0</v>
      </c>
      <c r="H431" t="s">
        <v>221</v>
      </c>
      <c r="I431" t="s">
        <v>21</v>
      </c>
      <c r="J431">
        <v>17</v>
      </c>
      <c r="K431">
        <v>2099</v>
      </c>
      <c r="L431">
        <v>1946</v>
      </c>
      <c r="M431">
        <f t="shared" si="78"/>
        <v>2082</v>
      </c>
      <c r="N431">
        <f t="shared" si="79"/>
        <v>1963</v>
      </c>
      <c r="O431">
        <f t="shared" si="80"/>
        <v>0.66485797855476481</v>
      </c>
      <c r="P431">
        <f t="shared" si="81"/>
        <v>1</v>
      </c>
      <c r="Q431">
        <f t="shared" si="82"/>
        <v>50.724764166220595</v>
      </c>
      <c r="R431">
        <f t="shared" si="83"/>
        <v>50</v>
      </c>
      <c r="S431">
        <f>INDEX(Weights!$B$1:$B$36,MATCH(Matches!H2369,Weights!$A$1:$A$36,0))</f>
        <v>40</v>
      </c>
      <c r="T431">
        <f t="shared" si="84"/>
        <v>2082</v>
      </c>
      <c r="U431">
        <f t="shared" si="85"/>
        <v>1963</v>
      </c>
      <c r="V431">
        <f t="shared" si="86"/>
        <v>119</v>
      </c>
      <c r="W431">
        <f t="shared" si="87"/>
        <v>1</v>
      </c>
      <c r="X431">
        <f t="shared" si="88"/>
        <v>0</v>
      </c>
      <c r="Y431">
        <f t="shared" si="89"/>
        <v>1</v>
      </c>
      <c r="AA431" t="str">
        <f t="shared" si="90"/>
        <v>119-&gt;1,</v>
      </c>
    </row>
    <row r="432" spans="1:27" ht="15" hidden="1" customHeight="1" x14ac:dyDescent="0.25">
      <c r="A432">
        <v>2017</v>
      </c>
      <c r="B432">
        <v>9</v>
      </c>
      <c r="C432">
        <v>5</v>
      </c>
      <c r="D432" t="s">
        <v>193</v>
      </c>
      <c r="E432" t="s">
        <v>149</v>
      </c>
      <c r="F432">
        <v>2</v>
      </c>
      <c r="G432">
        <v>0</v>
      </c>
      <c r="H432" t="s">
        <v>33</v>
      </c>
      <c r="I432" t="s">
        <v>85</v>
      </c>
      <c r="J432">
        <v>17</v>
      </c>
      <c r="K432">
        <v>1295</v>
      </c>
      <c r="L432">
        <v>1316</v>
      </c>
      <c r="M432">
        <f t="shared" si="78"/>
        <v>1278</v>
      </c>
      <c r="N432">
        <f t="shared" si="79"/>
        <v>1333</v>
      </c>
      <c r="O432">
        <f t="shared" si="80"/>
        <v>0.57849675234474274</v>
      </c>
      <c r="P432">
        <f t="shared" si="81"/>
        <v>1</v>
      </c>
      <c r="Q432">
        <f t="shared" si="82"/>
        <v>40.33183633712855</v>
      </c>
      <c r="R432">
        <f t="shared" si="83"/>
        <v>40</v>
      </c>
      <c r="S432">
        <f>INDEX(Weights!$B$1:$B$36,MATCH(Matches!H2538,Weights!$A$1:$A$36,0))</f>
        <v>40</v>
      </c>
      <c r="T432">
        <f t="shared" si="84"/>
        <v>1278</v>
      </c>
      <c r="U432">
        <f t="shared" si="85"/>
        <v>1333</v>
      </c>
      <c r="V432">
        <f t="shared" si="86"/>
        <v>55</v>
      </c>
      <c r="W432">
        <f t="shared" si="87"/>
        <v>-2</v>
      </c>
      <c r="X432">
        <f t="shared" si="88"/>
        <v>0</v>
      </c>
      <c r="Y432">
        <f t="shared" si="89"/>
        <v>-2</v>
      </c>
      <c r="AA432" t="str">
        <f t="shared" si="90"/>
        <v>55-&gt;-2,</v>
      </c>
    </row>
    <row r="433" spans="1:27" ht="15" hidden="1" customHeight="1" x14ac:dyDescent="0.25">
      <c r="A433">
        <v>2017</v>
      </c>
      <c r="B433">
        <v>10</v>
      </c>
      <c r="C433">
        <v>2</v>
      </c>
      <c r="D433" t="s">
        <v>113</v>
      </c>
      <c r="E433" t="s">
        <v>111</v>
      </c>
      <c r="F433">
        <v>3</v>
      </c>
      <c r="G433">
        <v>1</v>
      </c>
      <c r="H433" t="s">
        <v>33</v>
      </c>
      <c r="J433">
        <v>17</v>
      </c>
      <c r="K433">
        <v>682</v>
      </c>
      <c r="L433">
        <v>787</v>
      </c>
      <c r="M433">
        <f t="shared" si="78"/>
        <v>665</v>
      </c>
      <c r="N433">
        <f t="shared" si="79"/>
        <v>804</v>
      </c>
      <c r="O433">
        <f t="shared" si="80"/>
        <v>0.5558909611168531</v>
      </c>
      <c r="P433">
        <f t="shared" si="81"/>
        <v>1</v>
      </c>
      <c r="Q433">
        <f t="shared" si="82"/>
        <v>38.278887641539328</v>
      </c>
      <c r="R433">
        <f t="shared" si="83"/>
        <v>40</v>
      </c>
      <c r="S433">
        <f>INDEX(Weights!$B$1:$B$36,MATCH(Matches!H2552,Weights!$A$1:$A$36,0))</f>
        <v>40</v>
      </c>
      <c r="T433">
        <f t="shared" si="84"/>
        <v>765</v>
      </c>
      <c r="U433">
        <f t="shared" si="85"/>
        <v>804</v>
      </c>
      <c r="V433">
        <f t="shared" si="86"/>
        <v>39</v>
      </c>
      <c r="W433">
        <f t="shared" si="87"/>
        <v>-2</v>
      </c>
      <c r="X433">
        <f t="shared" si="88"/>
        <v>0</v>
      </c>
      <c r="Y433">
        <f t="shared" si="89"/>
        <v>-2</v>
      </c>
      <c r="AA433" t="str">
        <f t="shared" si="90"/>
        <v>39-&gt;-2,</v>
      </c>
    </row>
    <row r="434" spans="1:27" ht="15" hidden="1" customHeight="1" x14ac:dyDescent="0.25">
      <c r="A434">
        <v>2017</v>
      </c>
      <c r="B434">
        <v>10</v>
      </c>
      <c r="C434">
        <v>6</v>
      </c>
      <c r="D434" t="s">
        <v>87</v>
      </c>
      <c r="E434" t="s">
        <v>149</v>
      </c>
      <c r="F434">
        <v>1</v>
      </c>
      <c r="G434">
        <v>0</v>
      </c>
      <c r="H434" t="s">
        <v>33</v>
      </c>
      <c r="I434" t="s">
        <v>96</v>
      </c>
      <c r="J434">
        <v>17</v>
      </c>
      <c r="K434">
        <v>1032</v>
      </c>
      <c r="L434">
        <v>1299</v>
      </c>
      <c r="M434">
        <f t="shared" si="78"/>
        <v>1015</v>
      </c>
      <c r="N434">
        <f t="shared" si="79"/>
        <v>1316</v>
      </c>
      <c r="O434">
        <f t="shared" si="80"/>
        <v>0.84975685184274619</v>
      </c>
      <c r="P434">
        <f t="shared" si="81"/>
        <v>1</v>
      </c>
      <c r="Q434">
        <f t="shared" si="82"/>
        <v>113.14991870515615</v>
      </c>
      <c r="R434">
        <f t="shared" si="83"/>
        <v>110</v>
      </c>
      <c r="S434">
        <f>INDEX(Weights!$B$1:$B$36,MATCH(Matches!H2578,Weights!$A$1:$A$36,0))</f>
        <v>50</v>
      </c>
      <c r="T434">
        <f t="shared" si="84"/>
        <v>1015</v>
      </c>
      <c r="U434">
        <f t="shared" si="85"/>
        <v>1316</v>
      </c>
      <c r="V434">
        <f t="shared" si="86"/>
        <v>301</v>
      </c>
      <c r="W434">
        <f t="shared" si="87"/>
        <v>-1</v>
      </c>
      <c r="X434">
        <f t="shared" si="88"/>
        <v>0</v>
      </c>
      <c r="Y434">
        <f t="shared" si="89"/>
        <v>-1</v>
      </c>
      <c r="AA434" t="str">
        <f t="shared" si="90"/>
        <v>301-&gt;-1,</v>
      </c>
    </row>
    <row r="435" spans="1:27" ht="15" hidden="1" customHeight="1" x14ac:dyDescent="0.25">
      <c r="A435">
        <v>2015</v>
      </c>
      <c r="B435">
        <v>1</v>
      </c>
      <c r="C435">
        <v>20</v>
      </c>
      <c r="D435" t="s">
        <v>97</v>
      </c>
      <c r="E435" t="s">
        <v>258</v>
      </c>
      <c r="F435">
        <v>2</v>
      </c>
      <c r="G435">
        <v>0</v>
      </c>
      <c r="H435" t="s">
        <v>218</v>
      </c>
      <c r="I435" t="s">
        <v>93</v>
      </c>
      <c r="J435">
        <v>16</v>
      </c>
      <c r="K435">
        <v>1532</v>
      </c>
      <c r="L435">
        <v>1267</v>
      </c>
      <c r="M435">
        <f t="shared" si="78"/>
        <v>1516</v>
      </c>
      <c r="N435">
        <f t="shared" si="79"/>
        <v>1283</v>
      </c>
      <c r="O435">
        <f t="shared" si="80"/>
        <v>0.79269638417576849</v>
      </c>
      <c r="P435">
        <f t="shared" si="81"/>
        <v>1</v>
      </c>
      <c r="Q435">
        <f t="shared" si="82"/>
        <v>77.181480585298004</v>
      </c>
      <c r="R435">
        <f t="shared" si="83"/>
        <v>50</v>
      </c>
      <c r="S435">
        <f>INDEX(Weights!$B$1:$B$36,MATCH(Matches!H68,Weights!$A$1:$A$36,0))</f>
        <v>40</v>
      </c>
      <c r="T435">
        <f t="shared" si="84"/>
        <v>1516</v>
      </c>
      <c r="U435">
        <f t="shared" si="85"/>
        <v>1283</v>
      </c>
      <c r="V435">
        <f t="shared" si="86"/>
        <v>233</v>
      </c>
      <c r="W435">
        <f t="shared" si="87"/>
        <v>2</v>
      </c>
      <c r="X435">
        <f t="shared" si="88"/>
        <v>0</v>
      </c>
      <c r="Y435">
        <f t="shared" si="89"/>
        <v>2</v>
      </c>
      <c r="AA435" t="str">
        <f t="shared" si="90"/>
        <v>233-&gt;2,</v>
      </c>
    </row>
    <row r="436" spans="1:27" ht="15" hidden="1" customHeight="1" x14ac:dyDescent="0.25">
      <c r="A436">
        <v>2015</v>
      </c>
      <c r="B436">
        <v>3</v>
      </c>
      <c r="C436">
        <v>31</v>
      </c>
      <c r="D436" t="s">
        <v>196</v>
      </c>
      <c r="E436" t="s">
        <v>35</v>
      </c>
      <c r="F436">
        <v>2</v>
      </c>
      <c r="G436">
        <v>2</v>
      </c>
      <c r="H436" t="s">
        <v>76</v>
      </c>
      <c r="J436">
        <v>16</v>
      </c>
      <c r="K436">
        <v>635</v>
      </c>
      <c r="L436">
        <v>1073</v>
      </c>
      <c r="M436">
        <f t="shared" si="78"/>
        <v>619</v>
      </c>
      <c r="N436">
        <f t="shared" si="79"/>
        <v>1089</v>
      </c>
      <c r="O436">
        <f t="shared" si="80"/>
        <v>0.89377468017814643</v>
      </c>
      <c r="P436">
        <f t="shared" si="81"/>
        <v>0.5</v>
      </c>
      <c r="Q436">
        <f t="shared" si="82"/>
        <v>-40.632373805145335</v>
      </c>
      <c r="R436">
        <f t="shared" si="83"/>
        <v>-40</v>
      </c>
      <c r="S436">
        <f>INDEX(Weights!$B$1:$B$36,MATCH(Matches!H246,Weights!$A$1:$A$36,0))</f>
        <v>40</v>
      </c>
      <c r="T436">
        <f t="shared" si="84"/>
        <v>719</v>
      </c>
      <c r="U436">
        <f t="shared" si="85"/>
        <v>1089</v>
      </c>
      <c r="V436">
        <f t="shared" si="86"/>
        <v>370</v>
      </c>
      <c r="W436">
        <f t="shared" si="87"/>
        <v>0</v>
      </c>
      <c r="X436">
        <f t="shared" si="88"/>
        <v>0</v>
      </c>
      <c r="Y436">
        <f t="shared" si="89"/>
        <v>0</v>
      </c>
      <c r="AA436" t="str">
        <f t="shared" si="90"/>
        <v>370-&gt;0,</v>
      </c>
    </row>
    <row r="437" spans="1:27" ht="15" hidden="1" customHeight="1" x14ac:dyDescent="0.25">
      <c r="A437">
        <v>2015</v>
      </c>
      <c r="B437">
        <v>5</v>
      </c>
      <c r="C437">
        <v>28</v>
      </c>
      <c r="D437" t="s">
        <v>141</v>
      </c>
      <c r="E437" t="s">
        <v>28</v>
      </c>
      <c r="F437">
        <v>2</v>
      </c>
      <c r="G437">
        <v>1</v>
      </c>
      <c r="H437" t="s">
        <v>29</v>
      </c>
      <c r="I437" t="s">
        <v>30</v>
      </c>
      <c r="J437">
        <v>16</v>
      </c>
      <c r="K437">
        <v>1403</v>
      </c>
      <c r="L437">
        <v>1299</v>
      </c>
      <c r="M437">
        <f t="shared" si="78"/>
        <v>1387</v>
      </c>
      <c r="N437">
        <f t="shared" si="79"/>
        <v>1315</v>
      </c>
      <c r="O437">
        <f t="shared" si="80"/>
        <v>0.60215809317471691</v>
      </c>
      <c r="P437">
        <f t="shared" si="81"/>
        <v>1</v>
      </c>
      <c r="Q437">
        <f t="shared" si="82"/>
        <v>40.216979974979324</v>
      </c>
      <c r="R437">
        <f t="shared" si="83"/>
        <v>40</v>
      </c>
      <c r="S437">
        <f>INDEX(Weights!$B$1:$B$36,MATCH(Matches!H297,Weights!$A$1:$A$36,0))</f>
        <v>20</v>
      </c>
      <c r="T437">
        <f t="shared" si="84"/>
        <v>1387</v>
      </c>
      <c r="U437">
        <f t="shared" si="85"/>
        <v>1315</v>
      </c>
      <c r="V437">
        <f t="shared" si="86"/>
        <v>72</v>
      </c>
      <c r="W437">
        <f t="shared" si="87"/>
        <v>1</v>
      </c>
      <c r="X437">
        <f t="shared" si="88"/>
        <v>0</v>
      </c>
      <c r="Y437">
        <f t="shared" si="89"/>
        <v>1</v>
      </c>
      <c r="AA437" t="str">
        <f t="shared" si="90"/>
        <v>72-&gt;1,</v>
      </c>
    </row>
    <row r="438" spans="1:27" ht="15" hidden="1" customHeight="1" x14ac:dyDescent="0.25">
      <c r="A438">
        <v>2015</v>
      </c>
      <c r="B438">
        <v>6</v>
      </c>
      <c r="C438">
        <v>12</v>
      </c>
      <c r="D438" t="s">
        <v>137</v>
      </c>
      <c r="E438" t="s">
        <v>123</v>
      </c>
      <c r="F438">
        <v>0</v>
      </c>
      <c r="G438">
        <v>0</v>
      </c>
      <c r="H438" t="s">
        <v>164</v>
      </c>
      <c r="I438" t="s">
        <v>102</v>
      </c>
      <c r="J438">
        <v>16</v>
      </c>
      <c r="K438">
        <v>1641</v>
      </c>
      <c r="L438">
        <v>1870</v>
      </c>
      <c r="M438">
        <f t="shared" si="78"/>
        <v>1625</v>
      </c>
      <c r="N438">
        <f t="shared" si="79"/>
        <v>1886</v>
      </c>
      <c r="O438">
        <f t="shared" si="80"/>
        <v>0.81793763105811568</v>
      </c>
      <c r="P438">
        <f t="shared" si="81"/>
        <v>0.5</v>
      </c>
      <c r="Q438">
        <f t="shared" si="82"/>
        <v>-50.324335457715499</v>
      </c>
      <c r="R438">
        <f t="shared" si="83"/>
        <v>-50</v>
      </c>
      <c r="S438">
        <f>INDEX(Weights!$B$1:$B$36,MATCH(Matches!H387,Weights!$A$1:$A$36,0))</f>
        <v>40</v>
      </c>
      <c r="T438">
        <f t="shared" si="84"/>
        <v>1625</v>
      </c>
      <c r="U438">
        <f t="shared" si="85"/>
        <v>1886</v>
      </c>
      <c r="V438">
        <f t="shared" si="86"/>
        <v>261</v>
      </c>
      <c r="W438">
        <f t="shared" si="87"/>
        <v>0</v>
      </c>
      <c r="X438">
        <f t="shared" si="88"/>
        <v>0</v>
      </c>
      <c r="Y438">
        <f t="shared" si="89"/>
        <v>0</v>
      </c>
      <c r="AA438" t="str">
        <f t="shared" si="90"/>
        <v>261-&gt;0,</v>
      </c>
    </row>
    <row r="439" spans="1:27" ht="15" hidden="1" customHeight="1" x14ac:dyDescent="0.25">
      <c r="A439">
        <v>2015</v>
      </c>
      <c r="B439">
        <v>6</v>
      </c>
      <c r="C439">
        <v>13</v>
      </c>
      <c r="D439" t="s">
        <v>18</v>
      </c>
      <c r="E439" t="s">
        <v>26</v>
      </c>
      <c r="F439">
        <v>1</v>
      </c>
      <c r="G439">
        <v>0</v>
      </c>
      <c r="H439" t="s">
        <v>33</v>
      </c>
      <c r="J439">
        <v>16</v>
      </c>
      <c r="K439">
        <v>1606</v>
      </c>
      <c r="L439">
        <v>1924</v>
      </c>
      <c r="M439">
        <f t="shared" si="78"/>
        <v>1590</v>
      </c>
      <c r="N439">
        <f t="shared" si="79"/>
        <v>1940</v>
      </c>
      <c r="O439">
        <f t="shared" si="80"/>
        <v>0.80831767254945863</v>
      </c>
      <c r="P439">
        <f t="shared" si="81"/>
        <v>1</v>
      </c>
      <c r="Q439">
        <f t="shared" si="82"/>
        <v>83.47144054857317</v>
      </c>
      <c r="R439">
        <f t="shared" si="83"/>
        <v>80</v>
      </c>
      <c r="S439">
        <f>INDEX(Weights!$B$1:$B$36,MATCH(Matches!H401,Weights!$A$1:$A$36,0))</f>
        <v>40</v>
      </c>
      <c r="T439">
        <f t="shared" si="84"/>
        <v>1690</v>
      </c>
      <c r="U439">
        <f t="shared" si="85"/>
        <v>1940</v>
      </c>
      <c r="V439">
        <f t="shared" si="86"/>
        <v>250</v>
      </c>
      <c r="W439">
        <f t="shared" si="87"/>
        <v>-1</v>
      </c>
      <c r="X439">
        <f t="shared" si="88"/>
        <v>0</v>
      </c>
      <c r="Y439">
        <f t="shared" si="89"/>
        <v>-1</v>
      </c>
      <c r="AA439" t="str">
        <f t="shared" si="90"/>
        <v>250-&gt;-1,</v>
      </c>
    </row>
    <row r="440" spans="1:27" ht="15" hidden="1" customHeight="1" x14ac:dyDescent="0.25">
      <c r="A440">
        <v>2015</v>
      </c>
      <c r="B440">
        <v>7</v>
      </c>
      <c r="C440">
        <v>7</v>
      </c>
      <c r="D440" t="s">
        <v>103</v>
      </c>
      <c r="E440" t="s">
        <v>47</v>
      </c>
      <c r="F440">
        <v>1</v>
      </c>
      <c r="G440">
        <v>1</v>
      </c>
      <c r="H440" t="s">
        <v>219</v>
      </c>
      <c r="I440" t="s">
        <v>125</v>
      </c>
      <c r="J440">
        <v>16</v>
      </c>
      <c r="K440">
        <v>1459</v>
      </c>
      <c r="L440">
        <v>1700</v>
      </c>
      <c r="M440">
        <f t="shared" si="78"/>
        <v>1443</v>
      </c>
      <c r="N440">
        <f t="shared" si="79"/>
        <v>1716</v>
      </c>
      <c r="O440">
        <f t="shared" si="80"/>
        <v>0.82799938026116982</v>
      </c>
      <c r="P440">
        <f t="shared" si="81"/>
        <v>0.5</v>
      </c>
      <c r="Q440">
        <f t="shared" si="82"/>
        <v>-48.780579973230388</v>
      </c>
      <c r="R440">
        <f t="shared" si="83"/>
        <v>-50</v>
      </c>
      <c r="S440">
        <f>INDEX(Weights!$B$1:$B$36,MATCH(Matches!H500,Weights!$A$1:$A$36,0))</f>
        <v>50</v>
      </c>
      <c r="T440">
        <f t="shared" si="84"/>
        <v>1443</v>
      </c>
      <c r="U440">
        <f t="shared" si="85"/>
        <v>1716</v>
      </c>
      <c r="V440">
        <f t="shared" si="86"/>
        <v>273</v>
      </c>
      <c r="W440">
        <f t="shared" si="87"/>
        <v>0</v>
      </c>
      <c r="X440">
        <f t="shared" si="88"/>
        <v>0</v>
      </c>
      <c r="Y440">
        <f t="shared" si="89"/>
        <v>0</v>
      </c>
      <c r="AA440" t="str">
        <f t="shared" si="90"/>
        <v>273-&gt;0,</v>
      </c>
    </row>
    <row r="441" spans="1:27" ht="15" hidden="1" customHeight="1" x14ac:dyDescent="0.25">
      <c r="A441">
        <v>2015</v>
      </c>
      <c r="B441">
        <v>9</v>
      </c>
      <c r="C441">
        <v>6</v>
      </c>
      <c r="D441" t="s">
        <v>172</v>
      </c>
      <c r="E441" t="s">
        <v>175</v>
      </c>
      <c r="F441">
        <v>2</v>
      </c>
      <c r="G441">
        <v>1</v>
      </c>
      <c r="H441" t="s">
        <v>171</v>
      </c>
      <c r="I441" t="s">
        <v>151</v>
      </c>
      <c r="J441">
        <v>16</v>
      </c>
      <c r="K441">
        <v>1558</v>
      </c>
      <c r="L441">
        <v>1460</v>
      </c>
      <c r="M441">
        <f t="shared" si="78"/>
        <v>1542</v>
      </c>
      <c r="N441">
        <f t="shared" si="79"/>
        <v>1476</v>
      </c>
      <c r="O441">
        <f t="shared" si="80"/>
        <v>0.59385538523617787</v>
      </c>
      <c r="P441">
        <f t="shared" si="81"/>
        <v>1</v>
      </c>
      <c r="Q441">
        <f t="shared" si="82"/>
        <v>39.394834791307495</v>
      </c>
      <c r="R441">
        <f t="shared" si="83"/>
        <v>40</v>
      </c>
      <c r="S441">
        <f>INDEX(Weights!$B$1:$B$36,MATCH(Matches!H635,Weights!$A$1:$A$36,0))</f>
        <v>20</v>
      </c>
      <c r="T441">
        <f t="shared" si="84"/>
        <v>1542</v>
      </c>
      <c r="U441">
        <f t="shared" si="85"/>
        <v>1476</v>
      </c>
      <c r="V441">
        <f t="shared" si="86"/>
        <v>66</v>
      </c>
      <c r="W441">
        <f t="shared" si="87"/>
        <v>1</v>
      </c>
      <c r="X441">
        <f t="shared" si="88"/>
        <v>0</v>
      </c>
      <c r="Y441">
        <f t="shared" si="89"/>
        <v>1</v>
      </c>
      <c r="AA441" t="str">
        <f t="shared" si="90"/>
        <v>66-&gt;1,</v>
      </c>
    </row>
    <row r="442" spans="1:27" ht="15" hidden="1" customHeight="1" x14ac:dyDescent="0.25">
      <c r="A442">
        <v>2015</v>
      </c>
      <c r="B442">
        <v>10</v>
      </c>
      <c r="C442">
        <v>8</v>
      </c>
      <c r="D442" t="s">
        <v>132</v>
      </c>
      <c r="E442" t="s">
        <v>118</v>
      </c>
      <c r="F442">
        <v>3</v>
      </c>
      <c r="G442">
        <v>0</v>
      </c>
      <c r="H442" t="s">
        <v>108</v>
      </c>
      <c r="I442" t="s">
        <v>194</v>
      </c>
      <c r="J442">
        <v>16</v>
      </c>
      <c r="K442">
        <v>1741</v>
      </c>
      <c r="L442">
        <v>1501</v>
      </c>
      <c r="M442">
        <f t="shared" si="78"/>
        <v>1725</v>
      </c>
      <c r="N442">
        <f t="shared" si="79"/>
        <v>1517</v>
      </c>
      <c r="O442">
        <f t="shared" si="80"/>
        <v>0.76805200316758415</v>
      </c>
      <c r="P442">
        <f t="shared" si="81"/>
        <v>1</v>
      </c>
      <c r="Q442">
        <f t="shared" si="82"/>
        <v>68.980979437214629</v>
      </c>
      <c r="R442">
        <f t="shared" si="83"/>
        <v>40</v>
      </c>
      <c r="S442">
        <f>INDEX(Weights!$B$1:$B$36,MATCH(Matches!H727,Weights!$A$1:$A$36,0))</f>
        <v>40</v>
      </c>
      <c r="T442">
        <f t="shared" si="84"/>
        <v>1725</v>
      </c>
      <c r="U442">
        <f t="shared" si="85"/>
        <v>1517</v>
      </c>
      <c r="V442">
        <f t="shared" si="86"/>
        <v>208</v>
      </c>
      <c r="W442">
        <f t="shared" si="87"/>
        <v>3</v>
      </c>
      <c r="X442">
        <f t="shared" si="88"/>
        <v>0</v>
      </c>
      <c r="Y442">
        <f t="shared" si="89"/>
        <v>3</v>
      </c>
      <c r="AA442" t="str">
        <f t="shared" si="90"/>
        <v>208-&gt;3,</v>
      </c>
    </row>
    <row r="443" spans="1:27" ht="15" hidden="1" customHeight="1" x14ac:dyDescent="0.25">
      <c r="A443">
        <v>2015</v>
      </c>
      <c r="B443">
        <v>10</v>
      </c>
      <c r="C443">
        <v>8</v>
      </c>
      <c r="D443" t="s">
        <v>122</v>
      </c>
      <c r="E443" t="s">
        <v>77</v>
      </c>
      <c r="F443">
        <v>1</v>
      </c>
      <c r="G443">
        <v>0</v>
      </c>
      <c r="H443" t="s">
        <v>108</v>
      </c>
      <c r="J443">
        <v>16</v>
      </c>
      <c r="K443">
        <v>1556</v>
      </c>
      <c r="L443">
        <v>1560</v>
      </c>
      <c r="M443">
        <f t="shared" si="78"/>
        <v>1540</v>
      </c>
      <c r="N443">
        <f t="shared" si="79"/>
        <v>1576</v>
      </c>
      <c r="O443">
        <f t="shared" si="80"/>
        <v>0.59107559631494333</v>
      </c>
      <c r="P443">
        <f t="shared" si="81"/>
        <v>1</v>
      </c>
      <c r="Q443">
        <f t="shared" si="82"/>
        <v>39.127036331934839</v>
      </c>
      <c r="R443">
        <f t="shared" si="83"/>
        <v>40</v>
      </c>
      <c r="S443">
        <f>INDEX(Weights!$B$1:$B$36,MATCH(Matches!H739,Weights!$A$1:$A$36,0))</f>
        <v>20</v>
      </c>
      <c r="T443">
        <f t="shared" si="84"/>
        <v>1640</v>
      </c>
      <c r="U443">
        <f t="shared" si="85"/>
        <v>1576</v>
      </c>
      <c r="V443">
        <f t="shared" si="86"/>
        <v>64</v>
      </c>
      <c r="W443">
        <f t="shared" si="87"/>
        <v>1</v>
      </c>
      <c r="X443">
        <f t="shared" si="88"/>
        <v>0</v>
      </c>
      <c r="Y443">
        <f t="shared" si="89"/>
        <v>1</v>
      </c>
      <c r="AA443" t="str">
        <f t="shared" si="90"/>
        <v>64-&gt;1,</v>
      </c>
    </row>
    <row r="444" spans="1:27" ht="15" hidden="1" customHeight="1" x14ac:dyDescent="0.25">
      <c r="A444">
        <v>2015</v>
      </c>
      <c r="B444">
        <v>10</v>
      </c>
      <c r="C444">
        <v>9</v>
      </c>
      <c r="D444" t="s">
        <v>103</v>
      </c>
      <c r="E444" t="s">
        <v>136</v>
      </c>
      <c r="F444">
        <v>3</v>
      </c>
      <c r="G444">
        <v>1</v>
      </c>
      <c r="H444" t="s">
        <v>33</v>
      </c>
      <c r="I444" t="s">
        <v>125</v>
      </c>
      <c r="J444">
        <v>16</v>
      </c>
      <c r="K444">
        <v>1503</v>
      </c>
      <c r="L444">
        <v>1484</v>
      </c>
      <c r="M444">
        <f t="shared" si="78"/>
        <v>1487</v>
      </c>
      <c r="N444">
        <f t="shared" si="79"/>
        <v>1500</v>
      </c>
      <c r="O444">
        <f t="shared" si="80"/>
        <v>0.51869977792955857</v>
      </c>
      <c r="P444">
        <f t="shared" si="81"/>
        <v>1</v>
      </c>
      <c r="Q444">
        <f t="shared" si="82"/>
        <v>33.243284059109151</v>
      </c>
      <c r="R444">
        <f t="shared" si="83"/>
        <v>30</v>
      </c>
      <c r="S444">
        <f>INDEX(Weights!$B$1:$B$36,MATCH(Matches!H753,Weights!$A$1:$A$36,0))</f>
        <v>20</v>
      </c>
      <c r="T444">
        <f t="shared" si="84"/>
        <v>1487</v>
      </c>
      <c r="U444">
        <f t="shared" si="85"/>
        <v>1500</v>
      </c>
      <c r="V444">
        <f t="shared" si="86"/>
        <v>13</v>
      </c>
      <c r="W444">
        <f t="shared" si="87"/>
        <v>-2</v>
      </c>
      <c r="X444">
        <f t="shared" si="88"/>
        <v>0</v>
      </c>
      <c r="Y444">
        <f t="shared" si="89"/>
        <v>-2</v>
      </c>
      <c r="AA444" t="str">
        <f t="shared" si="90"/>
        <v>13-&gt;-2,</v>
      </c>
    </row>
    <row r="445" spans="1:27" ht="15" hidden="1" customHeight="1" x14ac:dyDescent="0.25">
      <c r="A445">
        <v>2015</v>
      </c>
      <c r="B445">
        <v>11</v>
      </c>
      <c r="C445">
        <v>13</v>
      </c>
      <c r="D445" t="s">
        <v>175</v>
      </c>
      <c r="E445" t="s">
        <v>191</v>
      </c>
      <c r="F445">
        <v>1</v>
      </c>
      <c r="G445">
        <v>0</v>
      </c>
      <c r="H445" t="s">
        <v>76</v>
      </c>
      <c r="I445" t="s">
        <v>96</v>
      </c>
      <c r="J445">
        <v>16</v>
      </c>
      <c r="K445">
        <v>1476</v>
      </c>
      <c r="L445">
        <v>1377</v>
      </c>
      <c r="M445">
        <f t="shared" si="78"/>
        <v>1460</v>
      </c>
      <c r="N445">
        <f t="shared" si="79"/>
        <v>1393</v>
      </c>
      <c r="O445">
        <f t="shared" si="80"/>
        <v>0.59524303965157188</v>
      </c>
      <c r="P445">
        <f t="shared" si="81"/>
        <v>1</v>
      </c>
      <c r="Q445">
        <f t="shared" si="82"/>
        <v>39.529894646472968</v>
      </c>
      <c r="R445">
        <f t="shared" si="83"/>
        <v>40</v>
      </c>
      <c r="S445">
        <f>INDEX(Weights!$B$1:$B$36,MATCH(Matches!H911,Weights!$A$1:$A$36,0))</f>
        <v>20</v>
      </c>
      <c r="T445">
        <f t="shared" si="84"/>
        <v>1460</v>
      </c>
      <c r="U445">
        <f t="shared" si="85"/>
        <v>1393</v>
      </c>
      <c r="V445">
        <f t="shared" si="86"/>
        <v>67</v>
      </c>
      <c r="W445">
        <f t="shared" si="87"/>
        <v>1</v>
      </c>
      <c r="X445">
        <f t="shared" si="88"/>
        <v>0</v>
      </c>
      <c r="Y445">
        <f t="shared" si="89"/>
        <v>1</v>
      </c>
      <c r="AA445" t="str">
        <f t="shared" si="90"/>
        <v>67-&gt;1,</v>
      </c>
    </row>
    <row r="446" spans="1:27" ht="15" hidden="1" customHeight="1" x14ac:dyDescent="0.25">
      <c r="A446">
        <v>2015</v>
      </c>
      <c r="B446">
        <v>11</v>
      </c>
      <c r="C446">
        <v>21</v>
      </c>
      <c r="D446" t="s">
        <v>188</v>
      </c>
      <c r="E446" t="s">
        <v>278</v>
      </c>
      <c r="F446">
        <v>1</v>
      </c>
      <c r="G446">
        <v>0</v>
      </c>
      <c r="H446" t="s">
        <v>234</v>
      </c>
      <c r="I446" t="s">
        <v>267</v>
      </c>
      <c r="J446">
        <v>16</v>
      </c>
      <c r="K446">
        <v>1358</v>
      </c>
      <c r="L446">
        <v>1261</v>
      </c>
      <c r="M446">
        <f t="shared" si="78"/>
        <v>1342</v>
      </c>
      <c r="N446">
        <f t="shared" si="79"/>
        <v>1277</v>
      </c>
      <c r="O446">
        <f t="shared" si="80"/>
        <v>0.59246623058433179</v>
      </c>
      <c r="P446">
        <f t="shared" si="81"/>
        <v>1</v>
      </c>
      <c r="Q446">
        <f t="shared" si="82"/>
        <v>39.260550169722592</v>
      </c>
      <c r="R446">
        <f t="shared" si="83"/>
        <v>40</v>
      </c>
      <c r="S446">
        <f>INDEX(Weights!$B$1:$B$36,MATCH(Matches!H994,Weights!$A$1:$A$36,0))</f>
        <v>40</v>
      </c>
      <c r="T446">
        <f t="shared" si="84"/>
        <v>1342</v>
      </c>
      <c r="U446">
        <f t="shared" si="85"/>
        <v>1277</v>
      </c>
      <c r="V446">
        <f t="shared" si="86"/>
        <v>65</v>
      </c>
      <c r="W446">
        <f t="shared" si="87"/>
        <v>1</v>
      </c>
      <c r="X446">
        <f t="shared" si="88"/>
        <v>0</v>
      </c>
      <c r="Y446">
        <f t="shared" si="89"/>
        <v>1</v>
      </c>
      <c r="AA446" t="str">
        <f t="shared" si="90"/>
        <v>65-&gt;1,</v>
      </c>
    </row>
    <row r="447" spans="1:27" ht="15" hidden="1" customHeight="1" x14ac:dyDescent="0.25">
      <c r="A447">
        <v>2015</v>
      </c>
      <c r="B447">
        <v>11</v>
      </c>
      <c r="C447">
        <v>24</v>
      </c>
      <c r="D447" t="s">
        <v>134</v>
      </c>
      <c r="E447" t="s">
        <v>278</v>
      </c>
      <c r="F447">
        <v>4</v>
      </c>
      <c r="G447">
        <v>0</v>
      </c>
      <c r="H447" t="s">
        <v>234</v>
      </c>
      <c r="I447" t="s">
        <v>267</v>
      </c>
      <c r="J447">
        <v>16</v>
      </c>
      <c r="K447">
        <v>1505</v>
      </c>
      <c r="L447">
        <v>1245</v>
      </c>
      <c r="M447">
        <f t="shared" si="78"/>
        <v>1489</v>
      </c>
      <c r="N447">
        <f t="shared" si="79"/>
        <v>1261</v>
      </c>
      <c r="O447">
        <f t="shared" si="80"/>
        <v>0.78792676807740214</v>
      </c>
      <c r="P447">
        <f t="shared" si="81"/>
        <v>1</v>
      </c>
      <c r="Q447">
        <f t="shared" si="82"/>
        <v>75.445636655547617</v>
      </c>
      <c r="R447">
        <f t="shared" si="83"/>
        <v>40</v>
      </c>
      <c r="S447">
        <f>INDEX(Weights!$B$1:$B$36,MATCH(Matches!H1001,Weights!$A$1:$A$36,0))</f>
        <v>40</v>
      </c>
      <c r="T447">
        <f t="shared" si="84"/>
        <v>1489</v>
      </c>
      <c r="U447">
        <f t="shared" si="85"/>
        <v>1261</v>
      </c>
      <c r="V447">
        <f t="shared" si="86"/>
        <v>228</v>
      </c>
      <c r="W447">
        <f t="shared" si="87"/>
        <v>4</v>
      </c>
      <c r="X447">
        <f t="shared" si="88"/>
        <v>1</v>
      </c>
      <c r="Y447">
        <f t="shared" si="89"/>
        <v>4</v>
      </c>
      <c r="AA447" t="str">
        <f t="shared" si="90"/>
        <v>228-&gt;4,</v>
      </c>
    </row>
    <row r="448" spans="1:27" ht="15" hidden="1" customHeight="1" x14ac:dyDescent="0.25">
      <c r="A448">
        <v>2016</v>
      </c>
      <c r="B448">
        <v>5</v>
      </c>
      <c r="C448">
        <v>31</v>
      </c>
      <c r="D448" t="s">
        <v>40</v>
      </c>
      <c r="E448" t="s">
        <v>134</v>
      </c>
      <c r="F448">
        <v>2</v>
      </c>
      <c r="G448">
        <v>0</v>
      </c>
      <c r="H448" t="s">
        <v>33</v>
      </c>
      <c r="J448">
        <v>16</v>
      </c>
      <c r="K448">
        <v>1394</v>
      </c>
      <c r="L448">
        <v>1489</v>
      </c>
      <c r="M448">
        <f t="shared" si="78"/>
        <v>1378</v>
      </c>
      <c r="N448">
        <f t="shared" si="79"/>
        <v>1505</v>
      </c>
      <c r="O448">
        <f t="shared" si="80"/>
        <v>0.53877809205717153</v>
      </c>
      <c r="P448">
        <f t="shared" si="81"/>
        <v>1</v>
      </c>
      <c r="Q448">
        <f t="shared" si="82"/>
        <v>34.690459677781192</v>
      </c>
      <c r="R448">
        <f t="shared" si="83"/>
        <v>30</v>
      </c>
      <c r="S448">
        <f>INDEX(Weights!$B$1:$B$36,MATCH(Matches!H1309,Weights!$A$1:$A$36,0))</f>
        <v>40</v>
      </c>
      <c r="T448">
        <f t="shared" si="84"/>
        <v>1478</v>
      </c>
      <c r="U448">
        <f t="shared" si="85"/>
        <v>1505</v>
      </c>
      <c r="V448">
        <f t="shared" si="86"/>
        <v>27</v>
      </c>
      <c r="W448">
        <f t="shared" si="87"/>
        <v>-2</v>
      </c>
      <c r="X448">
        <f t="shared" si="88"/>
        <v>0</v>
      </c>
      <c r="Y448">
        <f t="shared" si="89"/>
        <v>-2</v>
      </c>
      <c r="AA448" t="str">
        <f t="shared" si="90"/>
        <v>27-&gt;-2,</v>
      </c>
    </row>
    <row r="449" spans="1:27" ht="15" hidden="1" customHeight="1" x14ac:dyDescent="0.25">
      <c r="A449">
        <v>2016</v>
      </c>
      <c r="B449">
        <v>6</v>
      </c>
      <c r="C449">
        <v>11</v>
      </c>
      <c r="D449" t="s">
        <v>125</v>
      </c>
      <c r="E449" t="s">
        <v>126</v>
      </c>
      <c r="F449">
        <v>1</v>
      </c>
      <c r="G449">
        <v>0</v>
      </c>
      <c r="H449" t="s">
        <v>164</v>
      </c>
      <c r="J449">
        <v>16</v>
      </c>
      <c r="K449">
        <v>1786</v>
      </c>
      <c r="L449">
        <v>1725</v>
      </c>
      <c r="M449">
        <f t="shared" si="78"/>
        <v>1770</v>
      </c>
      <c r="N449">
        <f t="shared" si="79"/>
        <v>1741</v>
      </c>
      <c r="O449">
        <f t="shared" si="80"/>
        <v>0.67756058008510056</v>
      </c>
      <c r="P449">
        <f t="shared" si="81"/>
        <v>1</v>
      </c>
      <c r="Q449">
        <f t="shared" si="82"/>
        <v>49.621724304747964</v>
      </c>
      <c r="R449">
        <f t="shared" si="83"/>
        <v>50</v>
      </c>
      <c r="S449">
        <f>INDEX(Weights!$B$1:$B$36,MATCH(Matches!H1441,Weights!$A$1:$A$36,0))</f>
        <v>40</v>
      </c>
      <c r="T449">
        <f t="shared" si="84"/>
        <v>1870</v>
      </c>
      <c r="U449">
        <f t="shared" si="85"/>
        <v>1741</v>
      </c>
      <c r="V449">
        <f t="shared" si="86"/>
        <v>129</v>
      </c>
      <c r="W449">
        <f t="shared" si="87"/>
        <v>1</v>
      </c>
      <c r="X449">
        <f t="shared" si="88"/>
        <v>0</v>
      </c>
      <c r="Y449">
        <f t="shared" si="89"/>
        <v>1</v>
      </c>
      <c r="AA449" t="str">
        <f t="shared" si="90"/>
        <v>129-&gt;1,</v>
      </c>
    </row>
    <row r="450" spans="1:27" ht="15" hidden="1" customHeight="1" x14ac:dyDescent="0.25">
      <c r="A450">
        <v>2016</v>
      </c>
      <c r="B450">
        <v>6</v>
      </c>
      <c r="C450">
        <v>18</v>
      </c>
      <c r="D450" t="s">
        <v>72</v>
      </c>
      <c r="E450" t="s">
        <v>30</v>
      </c>
      <c r="F450">
        <v>1</v>
      </c>
      <c r="G450">
        <v>1</v>
      </c>
      <c r="H450" t="s">
        <v>29</v>
      </c>
      <c r="I450" t="s">
        <v>142</v>
      </c>
      <c r="J450">
        <v>16</v>
      </c>
      <c r="K450">
        <v>1231</v>
      </c>
      <c r="L450">
        <v>1584</v>
      </c>
      <c r="M450">
        <f t="shared" ref="M450:M513" si="91">K450-J450</f>
        <v>1215</v>
      </c>
      <c r="N450">
        <f t="shared" ref="N450:N513" si="92">L450+J450</f>
        <v>1600</v>
      </c>
      <c r="O450">
        <f t="shared" ref="O450:O513" si="93">1/(10^(-V450/400)+1)</f>
        <v>0.9016982546021951</v>
      </c>
      <c r="P450">
        <f t="shared" ref="P450:P513" si="94">IF(F450&gt;G450,1,IF(F450=G450,0.5,0))</f>
        <v>0.5</v>
      </c>
      <c r="Q450">
        <f t="shared" ref="Q450:Q513" si="95">(M450-K450)/(O450-P450)</f>
        <v>-39.830892508718826</v>
      </c>
      <c r="R450">
        <f t="shared" ref="R450:R513" si="96">ROUND((Q450/IF(W450=2,1.5,IF(W450=3,1.75,IF(W450&gt;3,1.75+(W450-3)/8,1))))/10,0)*10</f>
        <v>-40</v>
      </c>
      <c r="S450">
        <f>INDEX(Weights!$B$1:$B$36,MATCH(Matches!H1485,Weights!$A$1:$A$36,0))</f>
        <v>20</v>
      </c>
      <c r="T450">
        <f t="shared" ref="T450:T513" si="97">M450+IF(ISBLANK(I450),100,0)</f>
        <v>1215</v>
      </c>
      <c r="U450">
        <f t="shared" ref="U450:U513" si="98">N450</f>
        <v>1600</v>
      </c>
      <c r="V450">
        <f t="shared" ref="V450:V513" si="99">ABS(T450-U450)</f>
        <v>385</v>
      </c>
      <c r="W450">
        <f t="shared" ref="W450:W513" si="100">IF(U450&gt;T450,G450-F450,F450-G450)</f>
        <v>0</v>
      </c>
      <c r="X450">
        <f t="shared" ref="X450:X513" si="101">IF(W450=4,1,0)</f>
        <v>0</v>
      </c>
      <c r="Y450">
        <f t="shared" ref="Y450:Y513" si="102">IF(W450&lt;0,MAX(W450,-3),MIN(W450,7))</f>
        <v>0</v>
      </c>
      <c r="AA450" t="str">
        <f t="shared" si="90"/>
        <v>385-&gt;0,</v>
      </c>
    </row>
    <row r="451" spans="1:27" ht="15" hidden="1" customHeight="1" x14ac:dyDescent="0.25">
      <c r="A451">
        <v>2016</v>
      </c>
      <c r="B451">
        <v>7</v>
      </c>
      <c r="C451">
        <v>2</v>
      </c>
      <c r="D451" t="s">
        <v>113</v>
      </c>
      <c r="E451" t="s">
        <v>280</v>
      </c>
      <c r="F451">
        <v>3</v>
      </c>
      <c r="G451">
        <v>1</v>
      </c>
      <c r="H451" t="s">
        <v>237</v>
      </c>
      <c r="I451" t="s">
        <v>107</v>
      </c>
      <c r="J451">
        <v>16</v>
      </c>
      <c r="K451">
        <v>640</v>
      </c>
      <c r="L451">
        <v>432</v>
      </c>
      <c r="M451">
        <f t="shared" si="91"/>
        <v>624</v>
      </c>
      <c r="N451">
        <f t="shared" si="92"/>
        <v>448</v>
      </c>
      <c r="O451">
        <f t="shared" si="93"/>
        <v>0.73363370241380743</v>
      </c>
      <c r="P451">
        <f t="shared" si="94"/>
        <v>1</v>
      </c>
      <c r="Q451">
        <f t="shared" si="95"/>
        <v>60.067659253410667</v>
      </c>
      <c r="R451">
        <f t="shared" si="96"/>
        <v>40</v>
      </c>
      <c r="S451">
        <f>INDEX(Weights!$B$1:$B$36,MATCH(Matches!H1528,Weights!$A$1:$A$36,0))</f>
        <v>40</v>
      </c>
      <c r="T451">
        <f t="shared" si="97"/>
        <v>624</v>
      </c>
      <c r="U451">
        <f t="shared" si="98"/>
        <v>448</v>
      </c>
      <c r="V451">
        <f t="shared" si="99"/>
        <v>176</v>
      </c>
      <c r="W451">
        <f t="shared" si="100"/>
        <v>2</v>
      </c>
      <c r="X451">
        <f t="shared" si="101"/>
        <v>0</v>
      </c>
      <c r="Y451">
        <f t="shared" si="102"/>
        <v>2</v>
      </c>
      <c r="AA451" t="str">
        <f t="shared" ref="AA451:AA514" si="103">V451&amp;"-&gt;"&amp;Y451&amp;","</f>
        <v>176-&gt;2,</v>
      </c>
    </row>
    <row r="452" spans="1:27" ht="15" hidden="1" customHeight="1" x14ac:dyDescent="0.25">
      <c r="A452">
        <v>2016</v>
      </c>
      <c r="B452">
        <v>9</v>
      </c>
      <c r="C452">
        <v>4</v>
      </c>
      <c r="D452" t="s">
        <v>73</v>
      </c>
      <c r="E452" t="s">
        <v>260</v>
      </c>
      <c r="F452">
        <v>1</v>
      </c>
      <c r="G452">
        <v>0</v>
      </c>
      <c r="H452" t="s">
        <v>171</v>
      </c>
      <c r="J452">
        <v>16</v>
      </c>
      <c r="K452">
        <v>1335</v>
      </c>
      <c r="L452">
        <v>1335</v>
      </c>
      <c r="M452">
        <f t="shared" si="91"/>
        <v>1319</v>
      </c>
      <c r="N452">
        <f t="shared" si="92"/>
        <v>1351</v>
      </c>
      <c r="O452">
        <f t="shared" si="93"/>
        <v>0.59662917330577392</v>
      </c>
      <c r="P452">
        <f t="shared" si="94"/>
        <v>1</v>
      </c>
      <c r="Q452">
        <f t="shared" si="95"/>
        <v>39.665734210691312</v>
      </c>
      <c r="R452">
        <f t="shared" si="96"/>
        <v>40</v>
      </c>
      <c r="S452">
        <f>INDEX(Weights!$B$1:$B$36,MATCH(Matches!H1614,Weights!$A$1:$A$36,0))</f>
        <v>40</v>
      </c>
      <c r="T452">
        <f t="shared" si="97"/>
        <v>1419</v>
      </c>
      <c r="U452">
        <f t="shared" si="98"/>
        <v>1351</v>
      </c>
      <c r="V452">
        <f t="shared" si="99"/>
        <v>68</v>
      </c>
      <c r="W452">
        <f t="shared" si="100"/>
        <v>1</v>
      </c>
      <c r="X452">
        <f t="shared" si="101"/>
        <v>0</v>
      </c>
      <c r="Y452">
        <f t="shared" si="102"/>
        <v>1</v>
      </c>
      <c r="AA452" t="str">
        <f t="shared" si="103"/>
        <v>68-&gt;1,</v>
      </c>
    </row>
    <row r="453" spans="1:27" ht="15" hidden="1" customHeight="1" x14ac:dyDescent="0.25">
      <c r="A453">
        <v>2016</v>
      </c>
      <c r="B453">
        <v>9</v>
      </c>
      <c r="C453">
        <v>6</v>
      </c>
      <c r="D453" t="s">
        <v>54</v>
      </c>
      <c r="E453" t="s">
        <v>4</v>
      </c>
      <c r="F453">
        <v>0</v>
      </c>
      <c r="G453">
        <v>0</v>
      </c>
      <c r="H453" t="s">
        <v>76</v>
      </c>
      <c r="J453">
        <v>16</v>
      </c>
      <c r="K453">
        <v>1248</v>
      </c>
      <c r="L453">
        <v>1707</v>
      </c>
      <c r="M453">
        <f t="shared" si="91"/>
        <v>1232</v>
      </c>
      <c r="N453">
        <f t="shared" si="92"/>
        <v>1723</v>
      </c>
      <c r="O453">
        <f t="shared" si="93"/>
        <v>0.90471753028218238</v>
      </c>
      <c r="P453">
        <f t="shared" si="94"/>
        <v>0.5</v>
      </c>
      <c r="Q453">
        <f t="shared" si="95"/>
        <v>-39.533745891472194</v>
      </c>
      <c r="R453">
        <f t="shared" si="96"/>
        <v>-40</v>
      </c>
      <c r="S453">
        <f>INDEX(Weights!$B$1:$B$36,MATCH(Matches!H1649,Weights!$A$1:$A$36,0))</f>
        <v>20</v>
      </c>
      <c r="T453">
        <f t="shared" si="97"/>
        <v>1332</v>
      </c>
      <c r="U453">
        <f t="shared" si="98"/>
        <v>1723</v>
      </c>
      <c r="V453">
        <f t="shared" si="99"/>
        <v>391</v>
      </c>
      <c r="W453">
        <f t="shared" si="100"/>
        <v>0</v>
      </c>
      <c r="X453">
        <f t="shared" si="101"/>
        <v>0</v>
      </c>
      <c r="Y453">
        <f t="shared" si="102"/>
        <v>0</v>
      </c>
      <c r="AA453" t="str">
        <f t="shared" si="103"/>
        <v>391-&gt;0,</v>
      </c>
    </row>
    <row r="454" spans="1:27" ht="15" hidden="1" customHeight="1" x14ac:dyDescent="0.25">
      <c r="A454">
        <v>2016</v>
      </c>
      <c r="B454">
        <v>9</v>
      </c>
      <c r="C454">
        <v>6</v>
      </c>
      <c r="D454" t="s">
        <v>128</v>
      </c>
      <c r="E454" t="s">
        <v>138</v>
      </c>
      <c r="F454">
        <v>2</v>
      </c>
      <c r="G454">
        <v>1</v>
      </c>
      <c r="H454" t="s">
        <v>76</v>
      </c>
      <c r="J454">
        <v>16</v>
      </c>
      <c r="K454">
        <v>1813</v>
      </c>
      <c r="L454">
        <v>1811</v>
      </c>
      <c r="M454">
        <f t="shared" si="91"/>
        <v>1797</v>
      </c>
      <c r="N454">
        <f t="shared" si="92"/>
        <v>1827</v>
      </c>
      <c r="O454">
        <f t="shared" si="93"/>
        <v>0.59939679670925683</v>
      </c>
      <c r="P454">
        <f t="shared" si="94"/>
        <v>1</v>
      </c>
      <c r="Q454">
        <f t="shared" si="95"/>
        <v>39.939770497510935</v>
      </c>
      <c r="R454">
        <f t="shared" si="96"/>
        <v>40</v>
      </c>
      <c r="S454">
        <f>INDEX(Weights!$B$1:$B$36,MATCH(Matches!H1659,Weights!$A$1:$A$36,0))</f>
        <v>40</v>
      </c>
      <c r="T454">
        <f t="shared" si="97"/>
        <v>1897</v>
      </c>
      <c r="U454">
        <f t="shared" si="98"/>
        <v>1827</v>
      </c>
      <c r="V454">
        <f t="shared" si="99"/>
        <v>70</v>
      </c>
      <c r="W454">
        <f t="shared" si="100"/>
        <v>1</v>
      </c>
      <c r="X454">
        <f t="shared" si="101"/>
        <v>0</v>
      </c>
      <c r="Y454">
        <f t="shared" si="102"/>
        <v>1</v>
      </c>
      <c r="AA454" t="str">
        <f t="shared" si="103"/>
        <v>70-&gt;1,</v>
      </c>
    </row>
    <row r="455" spans="1:27" ht="15" hidden="1" customHeight="1" x14ac:dyDescent="0.25">
      <c r="A455">
        <v>2016</v>
      </c>
      <c r="B455">
        <v>9</v>
      </c>
      <c r="C455">
        <v>6</v>
      </c>
      <c r="D455" t="s">
        <v>46</v>
      </c>
      <c r="E455" t="s">
        <v>126</v>
      </c>
      <c r="F455">
        <v>4</v>
      </c>
      <c r="G455">
        <v>0</v>
      </c>
      <c r="H455" t="s">
        <v>76</v>
      </c>
      <c r="J455">
        <v>16</v>
      </c>
      <c r="K455">
        <v>1905</v>
      </c>
      <c r="L455">
        <v>1740</v>
      </c>
      <c r="M455">
        <f t="shared" si="91"/>
        <v>1889</v>
      </c>
      <c r="N455">
        <f t="shared" si="92"/>
        <v>1756</v>
      </c>
      <c r="O455">
        <f t="shared" si="93"/>
        <v>0.79269638417576849</v>
      </c>
      <c r="P455">
        <f t="shared" si="94"/>
        <v>1</v>
      </c>
      <c r="Q455">
        <f t="shared" si="95"/>
        <v>77.181480585298004</v>
      </c>
      <c r="R455">
        <f t="shared" si="96"/>
        <v>40</v>
      </c>
      <c r="S455">
        <f>INDEX(Weights!$B$1:$B$36,MATCH(Matches!H1668,Weights!$A$1:$A$36,0))</f>
        <v>20</v>
      </c>
      <c r="T455">
        <f t="shared" si="97"/>
        <v>1989</v>
      </c>
      <c r="U455">
        <f t="shared" si="98"/>
        <v>1756</v>
      </c>
      <c r="V455">
        <f t="shared" si="99"/>
        <v>233</v>
      </c>
      <c r="W455">
        <f t="shared" si="100"/>
        <v>4</v>
      </c>
      <c r="X455">
        <f t="shared" si="101"/>
        <v>1</v>
      </c>
      <c r="Y455">
        <f t="shared" si="102"/>
        <v>4</v>
      </c>
      <c r="AA455" t="str">
        <f t="shared" si="103"/>
        <v>233-&gt;4,</v>
      </c>
    </row>
    <row r="456" spans="1:27" ht="15" hidden="1" customHeight="1" x14ac:dyDescent="0.25">
      <c r="A456">
        <v>2016</v>
      </c>
      <c r="B456">
        <v>10</v>
      </c>
      <c r="C456">
        <v>8</v>
      </c>
      <c r="D456" t="s">
        <v>165</v>
      </c>
      <c r="E456" t="s">
        <v>187</v>
      </c>
      <c r="F456">
        <v>1</v>
      </c>
      <c r="G456">
        <v>0</v>
      </c>
      <c r="H456" t="s">
        <v>230</v>
      </c>
      <c r="J456">
        <v>16</v>
      </c>
      <c r="K456">
        <v>1294</v>
      </c>
      <c r="L456">
        <v>1288</v>
      </c>
      <c r="M456">
        <f t="shared" si="91"/>
        <v>1278</v>
      </c>
      <c r="N456">
        <f t="shared" si="92"/>
        <v>1304</v>
      </c>
      <c r="O456">
        <f t="shared" si="93"/>
        <v>0.60491290200795689</v>
      </c>
      <c r="P456">
        <f t="shared" si="94"/>
        <v>1</v>
      </c>
      <c r="Q456">
        <f t="shared" si="95"/>
        <v>40.497399386912484</v>
      </c>
      <c r="R456">
        <f t="shared" si="96"/>
        <v>40</v>
      </c>
      <c r="S456">
        <f>INDEX(Weights!$B$1:$B$36,MATCH(Matches!H1725,Weights!$A$1:$A$36,0))</f>
        <v>40</v>
      </c>
      <c r="T456">
        <f t="shared" si="97"/>
        <v>1378</v>
      </c>
      <c r="U456">
        <f t="shared" si="98"/>
        <v>1304</v>
      </c>
      <c r="V456">
        <f t="shared" si="99"/>
        <v>74</v>
      </c>
      <c r="W456">
        <f t="shared" si="100"/>
        <v>1</v>
      </c>
      <c r="X456">
        <f t="shared" si="101"/>
        <v>0</v>
      </c>
      <c r="Y456">
        <f t="shared" si="102"/>
        <v>1</v>
      </c>
      <c r="AA456" t="str">
        <f t="shared" si="103"/>
        <v>74-&gt;1,</v>
      </c>
    </row>
    <row r="457" spans="1:27" ht="15" hidden="1" customHeight="1" x14ac:dyDescent="0.25">
      <c r="A457">
        <v>2016</v>
      </c>
      <c r="B457">
        <v>10</v>
      </c>
      <c r="C457">
        <v>11</v>
      </c>
      <c r="D457" t="s">
        <v>117</v>
      </c>
      <c r="E457" t="s">
        <v>92</v>
      </c>
      <c r="F457">
        <v>1</v>
      </c>
      <c r="G457">
        <v>0</v>
      </c>
      <c r="H457" t="s">
        <v>76</v>
      </c>
      <c r="J457">
        <v>16</v>
      </c>
      <c r="K457">
        <v>1785</v>
      </c>
      <c r="L457">
        <v>1778</v>
      </c>
      <c r="M457">
        <f t="shared" si="91"/>
        <v>1769</v>
      </c>
      <c r="N457">
        <f t="shared" si="92"/>
        <v>1794</v>
      </c>
      <c r="O457">
        <f t="shared" si="93"/>
        <v>0.60628782378542811</v>
      </c>
      <c r="P457">
        <f t="shared" si="94"/>
        <v>1</v>
      </c>
      <c r="Q457">
        <f t="shared" si="95"/>
        <v>40.63882441695187</v>
      </c>
      <c r="R457">
        <f t="shared" si="96"/>
        <v>40</v>
      </c>
      <c r="S457">
        <f>INDEX(Weights!$B$1:$B$36,MATCH(Matches!H1778,Weights!$A$1:$A$36,0))</f>
        <v>40</v>
      </c>
      <c r="T457">
        <f t="shared" si="97"/>
        <v>1869</v>
      </c>
      <c r="U457">
        <f t="shared" si="98"/>
        <v>1794</v>
      </c>
      <c r="V457">
        <f t="shared" si="99"/>
        <v>75</v>
      </c>
      <c r="W457">
        <f t="shared" si="100"/>
        <v>1</v>
      </c>
      <c r="X457">
        <f t="shared" si="101"/>
        <v>0</v>
      </c>
      <c r="Y457">
        <f t="shared" si="102"/>
        <v>1</v>
      </c>
      <c r="AA457" t="str">
        <f t="shared" si="103"/>
        <v>75-&gt;1,</v>
      </c>
    </row>
    <row r="458" spans="1:27" ht="15" hidden="1" customHeight="1" x14ac:dyDescent="0.25">
      <c r="A458">
        <v>2016</v>
      </c>
      <c r="B458">
        <v>11</v>
      </c>
      <c r="C458">
        <v>12</v>
      </c>
      <c r="D458" t="s">
        <v>9</v>
      </c>
      <c r="E458" t="s">
        <v>17</v>
      </c>
      <c r="F458">
        <v>2</v>
      </c>
      <c r="G458">
        <v>0</v>
      </c>
      <c r="H458" t="s">
        <v>76</v>
      </c>
      <c r="J458">
        <v>16</v>
      </c>
      <c r="K458">
        <v>1874</v>
      </c>
      <c r="L458">
        <v>1763</v>
      </c>
      <c r="M458">
        <f t="shared" si="91"/>
        <v>1858</v>
      </c>
      <c r="N458">
        <f t="shared" si="92"/>
        <v>1779</v>
      </c>
      <c r="O458">
        <f t="shared" si="93"/>
        <v>0.73699476054068935</v>
      </c>
      <c r="P458">
        <f t="shared" si="94"/>
        <v>1</v>
      </c>
      <c r="Q458">
        <f t="shared" si="95"/>
        <v>60.835289946667956</v>
      </c>
      <c r="R458">
        <f t="shared" si="96"/>
        <v>40</v>
      </c>
      <c r="S458">
        <f>INDEX(Weights!$B$1:$B$36,MATCH(Matches!H1866,Weights!$A$1:$A$36,0))</f>
        <v>20</v>
      </c>
      <c r="T458">
        <f t="shared" si="97"/>
        <v>1958</v>
      </c>
      <c r="U458">
        <f t="shared" si="98"/>
        <v>1779</v>
      </c>
      <c r="V458">
        <f t="shared" si="99"/>
        <v>179</v>
      </c>
      <c r="W458">
        <f t="shared" si="100"/>
        <v>2</v>
      </c>
      <c r="X458">
        <f t="shared" si="101"/>
        <v>0</v>
      </c>
      <c r="Y458">
        <f t="shared" si="102"/>
        <v>2</v>
      </c>
      <c r="AA458" t="str">
        <f t="shared" si="103"/>
        <v>179-&gt;2,</v>
      </c>
    </row>
    <row r="459" spans="1:27" ht="15" hidden="1" customHeight="1" x14ac:dyDescent="0.25">
      <c r="A459">
        <v>2016</v>
      </c>
      <c r="B459">
        <v>11</v>
      </c>
      <c r="C459">
        <v>13</v>
      </c>
      <c r="D459" t="s">
        <v>51</v>
      </c>
      <c r="E459" t="s">
        <v>5</v>
      </c>
      <c r="F459">
        <v>1</v>
      </c>
      <c r="G459">
        <v>0</v>
      </c>
      <c r="H459" t="s">
        <v>76</v>
      </c>
      <c r="J459">
        <v>16</v>
      </c>
      <c r="K459">
        <v>1586</v>
      </c>
      <c r="L459">
        <v>1588</v>
      </c>
      <c r="M459">
        <f t="shared" si="91"/>
        <v>1570</v>
      </c>
      <c r="N459">
        <f t="shared" si="92"/>
        <v>1604</v>
      </c>
      <c r="O459">
        <f t="shared" si="93"/>
        <v>0.59385538523617787</v>
      </c>
      <c r="P459">
        <f t="shared" si="94"/>
        <v>1</v>
      </c>
      <c r="Q459">
        <f t="shared" si="95"/>
        <v>39.394834791307495</v>
      </c>
      <c r="R459">
        <f t="shared" si="96"/>
        <v>40</v>
      </c>
      <c r="S459">
        <f>INDEX(Weights!$B$1:$B$36,MATCH(Matches!H1884,Weights!$A$1:$A$36,0))</f>
        <v>20</v>
      </c>
      <c r="T459">
        <f t="shared" si="97"/>
        <v>1670</v>
      </c>
      <c r="U459">
        <f t="shared" si="98"/>
        <v>1604</v>
      </c>
      <c r="V459">
        <f t="shared" si="99"/>
        <v>66</v>
      </c>
      <c r="W459">
        <f t="shared" si="100"/>
        <v>1</v>
      </c>
      <c r="X459">
        <f t="shared" si="101"/>
        <v>0</v>
      </c>
      <c r="Y459">
        <f t="shared" si="102"/>
        <v>1</v>
      </c>
      <c r="AA459" t="str">
        <f t="shared" si="103"/>
        <v>66-&gt;1,</v>
      </c>
    </row>
    <row r="460" spans="1:27" ht="15" hidden="1" customHeight="1" x14ac:dyDescent="0.25">
      <c r="A460">
        <v>2016</v>
      </c>
      <c r="B460">
        <v>11</v>
      </c>
      <c r="C460">
        <v>15</v>
      </c>
      <c r="D460" t="s">
        <v>154</v>
      </c>
      <c r="E460" t="s">
        <v>97</v>
      </c>
      <c r="F460">
        <v>2</v>
      </c>
      <c r="G460">
        <v>0</v>
      </c>
      <c r="H460" t="s">
        <v>76</v>
      </c>
      <c r="J460">
        <v>16</v>
      </c>
      <c r="K460">
        <v>1585</v>
      </c>
      <c r="L460">
        <v>1471</v>
      </c>
      <c r="M460">
        <f t="shared" si="91"/>
        <v>1569</v>
      </c>
      <c r="N460">
        <f t="shared" si="92"/>
        <v>1487</v>
      </c>
      <c r="O460">
        <f t="shared" si="93"/>
        <v>0.74032841951483042</v>
      </c>
      <c r="P460">
        <f t="shared" si="94"/>
        <v>1</v>
      </c>
      <c r="Q460">
        <f t="shared" si="95"/>
        <v>61.616292280062567</v>
      </c>
      <c r="R460">
        <f t="shared" si="96"/>
        <v>40</v>
      </c>
      <c r="S460">
        <f>INDEX(Weights!$B$1:$B$36,MATCH(Matches!H1934,Weights!$A$1:$A$36,0))</f>
        <v>20</v>
      </c>
      <c r="T460">
        <f t="shared" si="97"/>
        <v>1669</v>
      </c>
      <c r="U460">
        <f t="shared" si="98"/>
        <v>1487</v>
      </c>
      <c r="V460">
        <f t="shared" si="99"/>
        <v>182</v>
      </c>
      <c r="W460">
        <f t="shared" si="100"/>
        <v>2</v>
      </c>
      <c r="X460">
        <f t="shared" si="101"/>
        <v>0</v>
      </c>
      <c r="Y460">
        <f t="shared" si="102"/>
        <v>2</v>
      </c>
      <c r="AA460" t="str">
        <f t="shared" si="103"/>
        <v>182-&gt;2,</v>
      </c>
    </row>
    <row r="461" spans="1:27" ht="15" hidden="1" customHeight="1" x14ac:dyDescent="0.25">
      <c r="A461">
        <v>2016</v>
      </c>
      <c r="B461">
        <v>11</v>
      </c>
      <c r="C461">
        <v>25</v>
      </c>
      <c r="D461" t="s">
        <v>157</v>
      </c>
      <c r="E461" t="s">
        <v>41</v>
      </c>
      <c r="F461">
        <v>2</v>
      </c>
      <c r="G461">
        <v>1</v>
      </c>
      <c r="H461" t="s">
        <v>232</v>
      </c>
      <c r="I461" t="s">
        <v>78</v>
      </c>
      <c r="J461">
        <v>16</v>
      </c>
      <c r="K461">
        <v>1216</v>
      </c>
      <c r="L461">
        <v>1112</v>
      </c>
      <c r="M461">
        <f t="shared" si="91"/>
        <v>1200</v>
      </c>
      <c r="N461">
        <f t="shared" si="92"/>
        <v>1128</v>
      </c>
      <c r="O461">
        <f t="shared" si="93"/>
        <v>0.60215809317471691</v>
      </c>
      <c r="P461">
        <f t="shared" si="94"/>
        <v>1</v>
      </c>
      <c r="Q461">
        <f t="shared" si="95"/>
        <v>40.216979974979324</v>
      </c>
      <c r="R461">
        <f t="shared" si="96"/>
        <v>40</v>
      </c>
      <c r="S461">
        <f>INDEX(Weights!$B$1:$B$36,MATCH(Matches!H1946,Weights!$A$1:$A$36,0))</f>
        <v>40</v>
      </c>
      <c r="T461">
        <f t="shared" si="97"/>
        <v>1200</v>
      </c>
      <c r="U461">
        <f t="shared" si="98"/>
        <v>1128</v>
      </c>
      <c r="V461">
        <f t="shared" si="99"/>
        <v>72</v>
      </c>
      <c r="W461">
        <f t="shared" si="100"/>
        <v>1</v>
      </c>
      <c r="X461">
        <f t="shared" si="101"/>
        <v>0</v>
      </c>
      <c r="Y461">
        <f t="shared" si="102"/>
        <v>1</v>
      </c>
      <c r="AA461" t="str">
        <f t="shared" si="103"/>
        <v>72-&gt;1,</v>
      </c>
    </row>
    <row r="462" spans="1:27" ht="15" hidden="1" customHeight="1" x14ac:dyDescent="0.25">
      <c r="A462">
        <v>2017</v>
      </c>
      <c r="B462">
        <v>3</v>
      </c>
      <c r="C462">
        <v>26</v>
      </c>
      <c r="D462" t="s">
        <v>160</v>
      </c>
      <c r="E462" t="s">
        <v>182</v>
      </c>
      <c r="F462">
        <v>2</v>
      </c>
      <c r="G462">
        <v>1</v>
      </c>
      <c r="H462" t="s">
        <v>33</v>
      </c>
      <c r="J462">
        <v>16</v>
      </c>
      <c r="K462">
        <v>1150</v>
      </c>
      <c r="L462">
        <v>1486</v>
      </c>
      <c r="M462">
        <f t="shared" si="91"/>
        <v>1134</v>
      </c>
      <c r="N462">
        <f t="shared" si="92"/>
        <v>1502</v>
      </c>
      <c r="O462">
        <f t="shared" si="93"/>
        <v>0.82386152850557237</v>
      </c>
      <c r="P462">
        <f t="shared" si="94"/>
        <v>1</v>
      </c>
      <c r="Q462">
        <f t="shared" si="95"/>
        <v>90.837622605951708</v>
      </c>
      <c r="R462">
        <f t="shared" si="96"/>
        <v>90</v>
      </c>
      <c r="S462">
        <f>INDEX(Weights!$B$1:$B$36,MATCH(Matches!H2108,Weights!$A$1:$A$36,0))</f>
        <v>40</v>
      </c>
      <c r="T462">
        <f t="shared" si="97"/>
        <v>1234</v>
      </c>
      <c r="U462">
        <f t="shared" si="98"/>
        <v>1502</v>
      </c>
      <c r="V462">
        <f t="shared" si="99"/>
        <v>268</v>
      </c>
      <c r="W462">
        <f t="shared" si="100"/>
        <v>-1</v>
      </c>
      <c r="X462">
        <f t="shared" si="101"/>
        <v>0</v>
      </c>
      <c r="Y462">
        <f t="shared" si="102"/>
        <v>-1</v>
      </c>
      <c r="AA462" t="str">
        <f t="shared" si="103"/>
        <v>268-&gt;-1,</v>
      </c>
    </row>
    <row r="463" spans="1:27" ht="15" hidden="1" customHeight="1" x14ac:dyDescent="0.25">
      <c r="A463">
        <v>2017</v>
      </c>
      <c r="B463">
        <v>3</v>
      </c>
      <c r="C463">
        <v>26</v>
      </c>
      <c r="D463" t="s">
        <v>12</v>
      </c>
      <c r="E463" t="s">
        <v>66</v>
      </c>
      <c r="F463">
        <v>2</v>
      </c>
      <c r="G463">
        <v>0</v>
      </c>
      <c r="H463" t="s">
        <v>76</v>
      </c>
      <c r="J463">
        <v>16</v>
      </c>
      <c r="K463">
        <v>1663</v>
      </c>
      <c r="L463">
        <v>1560</v>
      </c>
      <c r="M463">
        <f t="shared" si="91"/>
        <v>1647</v>
      </c>
      <c r="N463">
        <f t="shared" si="92"/>
        <v>1576</v>
      </c>
      <c r="O463">
        <f t="shared" si="93"/>
        <v>0.7279715135441962</v>
      </c>
      <c r="P463">
        <f t="shared" si="94"/>
        <v>1</v>
      </c>
      <c r="Q463">
        <f t="shared" si="95"/>
        <v>58.817369491189318</v>
      </c>
      <c r="R463">
        <f t="shared" si="96"/>
        <v>40</v>
      </c>
      <c r="S463">
        <f>INDEX(Weights!$B$1:$B$36,MATCH(Matches!H2114,Weights!$A$1:$A$36,0))</f>
        <v>40</v>
      </c>
      <c r="T463">
        <f t="shared" si="97"/>
        <v>1747</v>
      </c>
      <c r="U463">
        <f t="shared" si="98"/>
        <v>1576</v>
      </c>
      <c r="V463">
        <f t="shared" si="99"/>
        <v>171</v>
      </c>
      <c r="W463">
        <f t="shared" si="100"/>
        <v>2</v>
      </c>
      <c r="X463">
        <f t="shared" si="101"/>
        <v>0</v>
      </c>
      <c r="Y463">
        <f t="shared" si="102"/>
        <v>2</v>
      </c>
      <c r="AA463" t="str">
        <f t="shared" si="103"/>
        <v>171-&gt;2,</v>
      </c>
    </row>
    <row r="464" spans="1:27" ht="15" hidden="1" customHeight="1" x14ac:dyDescent="0.25">
      <c r="A464">
        <v>2017</v>
      </c>
      <c r="B464">
        <v>6</v>
      </c>
      <c r="C464">
        <v>4</v>
      </c>
      <c r="D464" t="s">
        <v>61</v>
      </c>
      <c r="E464" t="s">
        <v>18</v>
      </c>
      <c r="F464">
        <v>2</v>
      </c>
      <c r="G464">
        <v>1</v>
      </c>
      <c r="H464" t="s">
        <v>33</v>
      </c>
      <c r="J464">
        <v>16</v>
      </c>
      <c r="K464">
        <v>1247</v>
      </c>
      <c r="L464">
        <v>1553</v>
      </c>
      <c r="M464">
        <f t="shared" si="91"/>
        <v>1231</v>
      </c>
      <c r="N464">
        <f t="shared" si="92"/>
        <v>1569</v>
      </c>
      <c r="O464">
        <f t="shared" si="93"/>
        <v>0.79738631402770377</v>
      </c>
      <c r="P464">
        <f t="shared" si="94"/>
        <v>1</v>
      </c>
      <c r="Q464">
        <f t="shared" si="95"/>
        <v>78.968012072924395</v>
      </c>
      <c r="R464">
        <f t="shared" si="96"/>
        <v>80</v>
      </c>
      <c r="S464">
        <f>INDEX(Weights!$B$1:$B$36,MATCH(Matches!H2198,Weights!$A$1:$A$36,0))</f>
        <v>20</v>
      </c>
      <c r="T464">
        <f t="shared" si="97"/>
        <v>1331</v>
      </c>
      <c r="U464">
        <f t="shared" si="98"/>
        <v>1569</v>
      </c>
      <c r="V464">
        <f t="shared" si="99"/>
        <v>238</v>
      </c>
      <c r="W464">
        <f t="shared" si="100"/>
        <v>-1</v>
      </c>
      <c r="X464">
        <f t="shared" si="101"/>
        <v>0</v>
      </c>
      <c r="Y464">
        <f t="shared" si="102"/>
        <v>-1</v>
      </c>
      <c r="AA464" t="str">
        <f t="shared" si="103"/>
        <v>238-&gt;-1,</v>
      </c>
    </row>
    <row r="465" spans="1:27" ht="15" hidden="1" customHeight="1" x14ac:dyDescent="0.25">
      <c r="A465">
        <v>2017</v>
      </c>
      <c r="B465">
        <v>6</v>
      </c>
      <c r="C465">
        <v>11</v>
      </c>
      <c r="D465" t="s">
        <v>173</v>
      </c>
      <c r="E465" t="s">
        <v>191</v>
      </c>
      <c r="F465">
        <v>2</v>
      </c>
      <c r="G465">
        <v>1</v>
      </c>
      <c r="H465" t="s">
        <v>171</v>
      </c>
      <c r="J465">
        <v>16</v>
      </c>
      <c r="K465">
        <v>1302</v>
      </c>
      <c r="L465">
        <v>1292</v>
      </c>
      <c r="M465">
        <f t="shared" si="91"/>
        <v>1286</v>
      </c>
      <c r="N465">
        <f t="shared" si="92"/>
        <v>1308</v>
      </c>
      <c r="O465">
        <f t="shared" si="93"/>
        <v>0.61040242209468909</v>
      </c>
      <c r="P465">
        <f t="shared" si="94"/>
        <v>1</v>
      </c>
      <c r="Q465">
        <f t="shared" si="95"/>
        <v>41.068017121730392</v>
      </c>
      <c r="R465">
        <f t="shared" si="96"/>
        <v>40</v>
      </c>
      <c r="S465">
        <f>INDEX(Weights!$B$1:$B$36,MATCH(Matches!H2282,Weights!$A$1:$A$36,0))</f>
        <v>40</v>
      </c>
      <c r="T465">
        <f t="shared" si="97"/>
        <v>1386</v>
      </c>
      <c r="U465">
        <f t="shared" si="98"/>
        <v>1308</v>
      </c>
      <c r="V465">
        <f t="shared" si="99"/>
        <v>78</v>
      </c>
      <c r="W465">
        <f t="shared" si="100"/>
        <v>1</v>
      </c>
      <c r="X465">
        <f t="shared" si="101"/>
        <v>0</v>
      </c>
      <c r="Y465">
        <f t="shared" si="102"/>
        <v>1</v>
      </c>
      <c r="AA465" t="str">
        <f t="shared" si="103"/>
        <v>78-&gt;1,</v>
      </c>
    </row>
    <row r="466" spans="1:27" ht="15" hidden="1" customHeight="1" x14ac:dyDescent="0.25">
      <c r="A466">
        <v>2017</v>
      </c>
      <c r="B466">
        <v>6</v>
      </c>
      <c r="C466">
        <v>25</v>
      </c>
      <c r="D466" t="s">
        <v>93</v>
      </c>
      <c r="E466" t="s">
        <v>102</v>
      </c>
      <c r="F466">
        <v>1</v>
      </c>
      <c r="G466">
        <v>1</v>
      </c>
      <c r="H466" t="s">
        <v>221</v>
      </c>
      <c r="I466" t="s">
        <v>21</v>
      </c>
      <c r="J466">
        <v>16</v>
      </c>
      <c r="K466">
        <v>1721</v>
      </c>
      <c r="L466">
        <v>1964</v>
      </c>
      <c r="M466">
        <f t="shared" si="91"/>
        <v>1705</v>
      </c>
      <c r="N466">
        <f t="shared" si="92"/>
        <v>1980</v>
      </c>
      <c r="O466">
        <f t="shared" si="93"/>
        <v>0.82963282343134337</v>
      </c>
      <c r="P466">
        <f t="shared" si="94"/>
        <v>0.5</v>
      </c>
      <c r="Q466">
        <f t="shared" si="95"/>
        <v>-48.538855546745985</v>
      </c>
      <c r="R466">
        <f t="shared" si="96"/>
        <v>-50</v>
      </c>
      <c r="S466">
        <f>INDEX(Weights!$B$1:$B$36,MATCH(Matches!H2344,Weights!$A$1:$A$36,0))</f>
        <v>20</v>
      </c>
      <c r="T466">
        <f t="shared" si="97"/>
        <v>1705</v>
      </c>
      <c r="U466">
        <f t="shared" si="98"/>
        <v>1980</v>
      </c>
      <c r="V466">
        <f t="shared" si="99"/>
        <v>275</v>
      </c>
      <c r="W466">
        <f t="shared" si="100"/>
        <v>0</v>
      </c>
      <c r="X466">
        <f t="shared" si="101"/>
        <v>0</v>
      </c>
      <c r="Y466">
        <f t="shared" si="102"/>
        <v>0</v>
      </c>
      <c r="AA466" t="str">
        <f t="shared" si="103"/>
        <v>275-&gt;0,</v>
      </c>
    </row>
    <row r="467" spans="1:27" ht="15" hidden="1" customHeight="1" x14ac:dyDescent="0.25">
      <c r="A467">
        <v>2017</v>
      </c>
      <c r="B467">
        <v>8</v>
      </c>
      <c r="C467">
        <v>31</v>
      </c>
      <c r="D467" t="s">
        <v>26</v>
      </c>
      <c r="E467" t="s">
        <v>104</v>
      </c>
      <c r="F467">
        <v>4</v>
      </c>
      <c r="G467">
        <v>0</v>
      </c>
      <c r="H467" t="s">
        <v>76</v>
      </c>
      <c r="J467">
        <v>16</v>
      </c>
      <c r="K467">
        <v>1990</v>
      </c>
      <c r="L467">
        <v>1833</v>
      </c>
      <c r="M467">
        <f t="shared" si="91"/>
        <v>1974</v>
      </c>
      <c r="N467">
        <f t="shared" si="92"/>
        <v>1849</v>
      </c>
      <c r="O467">
        <f t="shared" si="93"/>
        <v>0.78502673699817216</v>
      </c>
      <c r="P467">
        <f t="shared" si="94"/>
        <v>1</v>
      </c>
      <c r="Q467">
        <f t="shared" si="95"/>
        <v>74.427860360774062</v>
      </c>
      <c r="R467">
        <f t="shared" si="96"/>
        <v>40</v>
      </c>
      <c r="S467">
        <f>INDEX(Weights!$B$1:$B$36,MATCH(Matches!H2434,Weights!$A$1:$A$36,0))</f>
        <v>40</v>
      </c>
      <c r="T467">
        <f t="shared" si="97"/>
        <v>2074</v>
      </c>
      <c r="U467">
        <f t="shared" si="98"/>
        <v>1849</v>
      </c>
      <c r="V467">
        <f t="shared" si="99"/>
        <v>225</v>
      </c>
      <c r="W467">
        <f t="shared" si="100"/>
        <v>4</v>
      </c>
      <c r="X467">
        <f t="shared" si="101"/>
        <v>1</v>
      </c>
      <c r="Y467">
        <f t="shared" si="102"/>
        <v>4</v>
      </c>
      <c r="AA467" t="str">
        <f t="shared" si="103"/>
        <v>225-&gt;4,</v>
      </c>
    </row>
    <row r="468" spans="1:27" hidden="1" x14ac:dyDescent="0.25">
      <c r="A468">
        <v>2017</v>
      </c>
      <c r="B468">
        <v>9</v>
      </c>
      <c r="C468">
        <v>1</v>
      </c>
      <c r="D468" t="s">
        <v>96</v>
      </c>
      <c r="E468" t="s">
        <v>174</v>
      </c>
      <c r="F468">
        <v>2</v>
      </c>
      <c r="G468">
        <v>1</v>
      </c>
      <c r="H468" t="s">
        <v>76</v>
      </c>
      <c r="J468">
        <v>16</v>
      </c>
      <c r="K468">
        <v>1594</v>
      </c>
      <c r="L468">
        <v>1583</v>
      </c>
      <c r="M468">
        <f t="shared" si="91"/>
        <v>1578</v>
      </c>
      <c r="N468">
        <f t="shared" si="92"/>
        <v>1599</v>
      </c>
      <c r="O468">
        <f t="shared" si="93"/>
        <v>0.61177050078106432</v>
      </c>
      <c r="P468">
        <f t="shared" si="94"/>
        <v>1</v>
      </c>
      <c r="Q468">
        <f t="shared" si="95"/>
        <v>41.212736363902792</v>
      </c>
      <c r="R468">
        <f t="shared" si="96"/>
        <v>40</v>
      </c>
      <c r="S468">
        <f>INDEX(Weights!$B$1:$B$36,MATCH(Matches!H2467,Weights!$A$1:$A$36,0))</f>
        <v>20</v>
      </c>
      <c r="T468">
        <f t="shared" si="97"/>
        <v>1678</v>
      </c>
      <c r="U468">
        <f t="shared" si="98"/>
        <v>1599</v>
      </c>
      <c r="V468">
        <f t="shared" si="99"/>
        <v>79</v>
      </c>
      <c r="W468">
        <f t="shared" si="100"/>
        <v>1</v>
      </c>
      <c r="X468">
        <f t="shared" si="101"/>
        <v>0</v>
      </c>
      <c r="Y468">
        <f t="shared" si="102"/>
        <v>1</v>
      </c>
      <c r="AA468" t="str">
        <f t="shared" si="103"/>
        <v>79-&gt;1,</v>
      </c>
    </row>
    <row r="469" spans="1:27" ht="15" hidden="1" customHeight="1" x14ac:dyDescent="0.25">
      <c r="A469">
        <v>2017</v>
      </c>
      <c r="B469">
        <v>10</v>
      </c>
      <c r="C469">
        <v>10</v>
      </c>
      <c r="D469" t="s">
        <v>95</v>
      </c>
      <c r="E469" t="s">
        <v>91</v>
      </c>
      <c r="F469">
        <v>3</v>
      </c>
      <c r="G469">
        <v>3</v>
      </c>
      <c r="H469" t="s">
        <v>23</v>
      </c>
      <c r="I469" t="s">
        <v>94</v>
      </c>
      <c r="J469">
        <v>16</v>
      </c>
      <c r="K469">
        <v>1137</v>
      </c>
      <c r="L469">
        <v>1479</v>
      </c>
      <c r="M469">
        <f t="shared" si="91"/>
        <v>1121</v>
      </c>
      <c r="N469">
        <f t="shared" si="92"/>
        <v>1495</v>
      </c>
      <c r="O469">
        <f t="shared" si="93"/>
        <v>0.89594105084172226</v>
      </c>
      <c r="P469">
        <f t="shared" si="94"/>
        <v>0.5</v>
      </c>
      <c r="Q469">
        <f t="shared" si="95"/>
        <v>-40.410055906014179</v>
      </c>
      <c r="R469">
        <f t="shared" si="96"/>
        <v>-40</v>
      </c>
      <c r="S469">
        <f>INDEX(Weights!$B$1:$B$36,MATCH(Matches!H2635,Weights!$A$1:$A$36,0))</f>
        <v>20</v>
      </c>
      <c r="T469">
        <f t="shared" si="97"/>
        <v>1121</v>
      </c>
      <c r="U469">
        <f t="shared" si="98"/>
        <v>1495</v>
      </c>
      <c r="V469">
        <f t="shared" si="99"/>
        <v>374</v>
      </c>
      <c r="W469">
        <f t="shared" si="100"/>
        <v>0</v>
      </c>
      <c r="X469">
        <f t="shared" si="101"/>
        <v>0</v>
      </c>
      <c r="Y469">
        <f t="shared" si="102"/>
        <v>0</v>
      </c>
      <c r="AA469" t="str">
        <f t="shared" si="103"/>
        <v>374-&gt;0,</v>
      </c>
    </row>
    <row r="470" spans="1:27" ht="15" hidden="1" customHeight="1" x14ac:dyDescent="0.25">
      <c r="A470">
        <v>2017</v>
      </c>
      <c r="B470">
        <v>11</v>
      </c>
      <c r="C470">
        <v>11</v>
      </c>
      <c r="D470" t="s">
        <v>142</v>
      </c>
      <c r="E470" t="s">
        <v>40</v>
      </c>
      <c r="F470">
        <v>3</v>
      </c>
      <c r="G470">
        <v>1</v>
      </c>
      <c r="H470" t="s">
        <v>33</v>
      </c>
      <c r="J470">
        <v>16</v>
      </c>
      <c r="K470">
        <v>1378</v>
      </c>
      <c r="L470">
        <v>1472</v>
      </c>
      <c r="M470">
        <f t="shared" si="91"/>
        <v>1362</v>
      </c>
      <c r="N470">
        <f t="shared" si="92"/>
        <v>1488</v>
      </c>
      <c r="O470">
        <f t="shared" si="93"/>
        <v>0.53734731716649276</v>
      </c>
      <c r="P470">
        <f t="shared" si="94"/>
        <v>1</v>
      </c>
      <c r="Q470">
        <f t="shared" si="95"/>
        <v>34.583177821445481</v>
      </c>
      <c r="R470">
        <f t="shared" si="96"/>
        <v>30</v>
      </c>
      <c r="S470">
        <f>INDEX(Weights!$B$1:$B$36,MATCH(Matches!H2714,Weights!$A$1:$A$36,0))</f>
        <v>40</v>
      </c>
      <c r="T470">
        <f t="shared" si="97"/>
        <v>1462</v>
      </c>
      <c r="U470">
        <f t="shared" si="98"/>
        <v>1488</v>
      </c>
      <c r="V470">
        <f t="shared" si="99"/>
        <v>26</v>
      </c>
      <c r="W470">
        <f t="shared" si="100"/>
        <v>-2</v>
      </c>
      <c r="X470">
        <f t="shared" si="101"/>
        <v>0</v>
      </c>
      <c r="Y470">
        <f t="shared" si="102"/>
        <v>-2</v>
      </c>
      <c r="AA470" t="str">
        <f t="shared" si="103"/>
        <v>26-&gt;-2,</v>
      </c>
    </row>
    <row r="471" spans="1:27" ht="15" hidden="1" customHeight="1" x14ac:dyDescent="0.25">
      <c r="A471">
        <v>2017</v>
      </c>
      <c r="B471">
        <v>12</v>
      </c>
      <c r="C471">
        <v>3</v>
      </c>
      <c r="D471" t="s">
        <v>88</v>
      </c>
      <c r="E471" t="s">
        <v>191</v>
      </c>
      <c r="F471">
        <v>2</v>
      </c>
      <c r="G471">
        <v>0</v>
      </c>
      <c r="H471" t="s">
        <v>234</v>
      </c>
      <c r="J471">
        <v>16</v>
      </c>
      <c r="K471">
        <v>1391</v>
      </c>
      <c r="L471">
        <v>1276</v>
      </c>
      <c r="M471">
        <f t="shared" si="91"/>
        <v>1375</v>
      </c>
      <c r="N471">
        <f t="shared" si="92"/>
        <v>1292</v>
      </c>
      <c r="O471">
        <f t="shared" si="93"/>
        <v>0.74143352296929954</v>
      </c>
      <c r="P471">
        <f t="shared" si="94"/>
        <v>1</v>
      </c>
      <c r="Q471">
        <f t="shared" si="95"/>
        <v>61.879638009301054</v>
      </c>
      <c r="R471">
        <f t="shared" si="96"/>
        <v>40</v>
      </c>
      <c r="S471">
        <f>INDEX(Weights!$B$1:$B$36,MATCH(Matches!H2782,Weights!$A$1:$A$36,0))</f>
        <v>40</v>
      </c>
      <c r="T471">
        <f t="shared" si="97"/>
        <v>1475</v>
      </c>
      <c r="U471">
        <f t="shared" si="98"/>
        <v>1292</v>
      </c>
      <c r="V471">
        <f t="shared" si="99"/>
        <v>183</v>
      </c>
      <c r="W471">
        <f t="shared" si="100"/>
        <v>2</v>
      </c>
      <c r="X471">
        <f t="shared" si="101"/>
        <v>0</v>
      </c>
      <c r="Y471">
        <f t="shared" si="102"/>
        <v>2</v>
      </c>
      <c r="AA471" t="str">
        <f t="shared" si="103"/>
        <v>183-&gt;2,</v>
      </c>
    </row>
    <row r="472" spans="1:27" ht="15" hidden="1" customHeight="1" x14ac:dyDescent="0.25">
      <c r="A472">
        <v>2017</v>
      </c>
      <c r="B472">
        <v>12</v>
      </c>
      <c r="C472">
        <v>5</v>
      </c>
      <c r="D472" t="s">
        <v>267</v>
      </c>
      <c r="E472" t="s">
        <v>192</v>
      </c>
      <c r="F472">
        <v>3</v>
      </c>
      <c r="G472">
        <v>0</v>
      </c>
      <c r="H472" t="s">
        <v>234</v>
      </c>
      <c r="I472" t="s">
        <v>88</v>
      </c>
      <c r="J472">
        <v>16</v>
      </c>
      <c r="K472">
        <v>1298</v>
      </c>
      <c r="L472">
        <v>1049</v>
      </c>
      <c r="M472">
        <f t="shared" si="91"/>
        <v>1282</v>
      </c>
      <c r="N472">
        <f t="shared" si="92"/>
        <v>1065</v>
      </c>
      <c r="O472">
        <f t="shared" si="93"/>
        <v>0.77715310531472603</v>
      </c>
      <c r="P472">
        <f t="shared" si="94"/>
        <v>1</v>
      </c>
      <c r="Q472">
        <f t="shared" si="95"/>
        <v>71.798173461634974</v>
      </c>
      <c r="R472">
        <f t="shared" si="96"/>
        <v>40</v>
      </c>
      <c r="S472">
        <f>INDEX(Weights!$B$1:$B$36,MATCH(Matches!H2789,Weights!$A$1:$A$36,0))</f>
        <v>40</v>
      </c>
      <c r="T472">
        <f t="shared" si="97"/>
        <v>1282</v>
      </c>
      <c r="U472">
        <f t="shared" si="98"/>
        <v>1065</v>
      </c>
      <c r="V472">
        <f t="shared" si="99"/>
        <v>217</v>
      </c>
      <c r="W472">
        <f t="shared" si="100"/>
        <v>3</v>
      </c>
      <c r="X472">
        <f t="shared" si="101"/>
        <v>0</v>
      </c>
      <c r="Y472">
        <f t="shared" si="102"/>
        <v>3</v>
      </c>
      <c r="AA472" t="str">
        <f t="shared" si="103"/>
        <v>217-&gt;3,</v>
      </c>
    </row>
    <row r="473" spans="1:27" ht="15" hidden="1" customHeight="1" x14ac:dyDescent="0.25">
      <c r="A473">
        <v>2017</v>
      </c>
      <c r="B473">
        <v>12</v>
      </c>
      <c r="C473">
        <v>26</v>
      </c>
      <c r="D473" t="s">
        <v>97</v>
      </c>
      <c r="E473" t="s">
        <v>122</v>
      </c>
      <c r="F473">
        <v>2</v>
      </c>
      <c r="G473">
        <v>1</v>
      </c>
      <c r="H473" t="s">
        <v>231</v>
      </c>
      <c r="I473" t="s">
        <v>155</v>
      </c>
      <c r="J473">
        <v>16</v>
      </c>
      <c r="K473">
        <v>1561</v>
      </c>
      <c r="L473">
        <v>1460</v>
      </c>
      <c r="M473">
        <f t="shared" si="91"/>
        <v>1545</v>
      </c>
      <c r="N473">
        <f t="shared" si="92"/>
        <v>1476</v>
      </c>
      <c r="O473">
        <f t="shared" si="93"/>
        <v>0.59801376576934362</v>
      </c>
      <c r="P473">
        <f t="shared" si="94"/>
        <v>1</v>
      </c>
      <c r="Q473">
        <f t="shared" si="95"/>
        <v>39.802357985272032</v>
      </c>
      <c r="R473">
        <f t="shared" si="96"/>
        <v>40</v>
      </c>
      <c r="S473">
        <f>INDEX(Weights!$B$1:$B$36,MATCH(Matches!H2837,Weights!$A$1:$A$36,0))</f>
        <v>40</v>
      </c>
      <c r="T473">
        <f t="shared" si="97"/>
        <v>1545</v>
      </c>
      <c r="U473">
        <f t="shared" si="98"/>
        <v>1476</v>
      </c>
      <c r="V473">
        <f t="shared" si="99"/>
        <v>69</v>
      </c>
      <c r="W473">
        <f t="shared" si="100"/>
        <v>1</v>
      </c>
      <c r="X473">
        <f t="shared" si="101"/>
        <v>0</v>
      </c>
      <c r="Y473">
        <f t="shared" si="102"/>
        <v>1</v>
      </c>
      <c r="AA473" t="str">
        <f t="shared" si="103"/>
        <v>69-&gt;1,</v>
      </c>
    </row>
    <row r="474" spans="1:27" ht="15" hidden="1" customHeight="1" x14ac:dyDescent="0.25">
      <c r="A474">
        <v>2014</v>
      </c>
      <c r="B474">
        <v>12</v>
      </c>
      <c r="C474">
        <v>10</v>
      </c>
      <c r="D474" t="s">
        <v>38</v>
      </c>
      <c r="E474" t="s">
        <v>78</v>
      </c>
      <c r="F474">
        <v>3</v>
      </c>
      <c r="G474">
        <v>0</v>
      </c>
      <c r="H474" t="s">
        <v>232</v>
      </c>
      <c r="J474">
        <v>15</v>
      </c>
      <c r="K474">
        <v>1378</v>
      </c>
      <c r="L474">
        <v>1225</v>
      </c>
      <c r="M474">
        <f t="shared" si="91"/>
        <v>1363</v>
      </c>
      <c r="N474">
        <f t="shared" si="92"/>
        <v>1240</v>
      </c>
      <c r="O474">
        <f t="shared" si="93"/>
        <v>0.78307744340967611</v>
      </c>
      <c r="P474">
        <f t="shared" si="94"/>
        <v>1</v>
      </c>
      <c r="Q474">
        <f t="shared" si="95"/>
        <v>69.149102037962493</v>
      </c>
      <c r="R474">
        <f t="shared" si="96"/>
        <v>40</v>
      </c>
      <c r="S474">
        <f>INDEX(Weights!$B$1:$B$36,MATCH(Matches!H4,Weights!$A$1:$A$36,0))</f>
        <v>50</v>
      </c>
      <c r="T474">
        <f t="shared" si="97"/>
        <v>1463</v>
      </c>
      <c r="U474">
        <f t="shared" si="98"/>
        <v>1240</v>
      </c>
      <c r="V474">
        <f t="shared" si="99"/>
        <v>223</v>
      </c>
      <c r="W474">
        <f t="shared" si="100"/>
        <v>3</v>
      </c>
      <c r="X474">
        <f t="shared" si="101"/>
        <v>0</v>
      </c>
      <c r="Y474">
        <f t="shared" si="102"/>
        <v>3</v>
      </c>
      <c r="AA474" t="str">
        <f t="shared" si="103"/>
        <v>223-&gt;3,</v>
      </c>
    </row>
    <row r="475" spans="1:27" ht="15" hidden="1" customHeight="1" x14ac:dyDescent="0.25">
      <c r="A475">
        <v>2015</v>
      </c>
      <c r="B475">
        <v>1</v>
      </c>
      <c r="C475">
        <v>13</v>
      </c>
      <c r="D475" t="s">
        <v>152</v>
      </c>
      <c r="E475" t="s">
        <v>84</v>
      </c>
      <c r="F475">
        <v>5</v>
      </c>
      <c r="G475">
        <v>2</v>
      </c>
      <c r="H475" t="s">
        <v>33</v>
      </c>
      <c r="I475" t="s">
        <v>85</v>
      </c>
      <c r="J475">
        <v>15</v>
      </c>
      <c r="K475">
        <v>1665</v>
      </c>
      <c r="L475">
        <v>1580</v>
      </c>
      <c r="M475">
        <f t="shared" si="91"/>
        <v>1650</v>
      </c>
      <c r="N475">
        <f t="shared" si="92"/>
        <v>1595</v>
      </c>
      <c r="O475">
        <f t="shared" si="93"/>
        <v>0.57849675234474274</v>
      </c>
      <c r="P475">
        <f t="shared" si="94"/>
        <v>1</v>
      </c>
      <c r="Q475">
        <f t="shared" si="95"/>
        <v>35.586914415113426</v>
      </c>
      <c r="R475">
        <f t="shared" si="96"/>
        <v>20</v>
      </c>
      <c r="S475">
        <f>INDEX(Weights!$B$1:$B$36,MATCH(Matches!H41,Weights!$A$1:$A$36,0))</f>
        <v>50</v>
      </c>
      <c r="T475">
        <f t="shared" si="97"/>
        <v>1650</v>
      </c>
      <c r="U475">
        <f t="shared" si="98"/>
        <v>1595</v>
      </c>
      <c r="V475">
        <f t="shared" si="99"/>
        <v>55</v>
      </c>
      <c r="W475">
        <f t="shared" si="100"/>
        <v>3</v>
      </c>
      <c r="X475">
        <f t="shared" si="101"/>
        <v>0</v>
      </c>
      <c r="Y475">
        <f t="shared" si="102"/>
        <v>3</v>
      </c>
      <c r="AA475" t="str">
        <f t="shared" si="103"/>
        <v>55-&gt;3,</v>
      </c>
    </row>
    <row r="476" spans="1:27" ht="15" hidden="1" customHeight="1" x14ac:dyDescent="0.25">
      <c r="A476">
        <v>2015</v>
      </c>
      <c r="B476">
        <v>1</v>
      </c>
      <c r="C476">
        <v>15</v>
      </c>
      <c r="D476" t="s">
        <v>117</v>
      </c>
      <c r="E476" t="s">
        <v>122</v>
      </c>
      <c r="F476">
        <v>1</v>
      </c>
      <c r="G476">
        <v>0</v>
      </c>
      <c r="H476" t="s">
        <v>218</v>
      </c>
      <c r="I476" t="s">
        <v>93</v>
      </c>
      <c r="J476">
        <v>15</v>
      </c>
      <c r="K476">
        <v>1712</v>
      </c>
      <c r="L476">
        <v>1536</v>
      </c>
      <c r="M476">
        <f t="shared" si="91"/>
        <v>1697</v>
      </c>
      <c r="N476">
        <f t="shared" si="92"/>
        <v>1551</v>
      </c>
      <c r="O476">
        <f t="shared" si="93"/>
        <v>0.69855862641802302</v>
      </c>
      <c r="P476">
        <f t="shared" si="94"/>
        <v>1</v>
      </c>
      <c r="Q476">
        <f t="shared" si="95"/>
        <v>49.760919749527183</v>
      </c>
      <c r="R476">
        <f t="shared" si="96"/>
        <v>50</v>
      </c>
      <c r="S476">
        <f>INDEX(Weights!$B$1:$B$36,MATCH(Matches!H46,Weights!$A$1:$A$36,0))</f>
        <v>40</v>
      </c>
      <c r="T476">
        <f t="shared" si="97"/>
        <v>1697</v>
      </c>
      <c r="U476">
        <f t="shared" si="98"/>
        <v>1551</v>
      </c>
      <c r="V476">
        <f t="shared" si="99"/>
        <v>146</v>
      </c>
      <c r="W476">
        <f t="shared" si="100"/>
        <v>1</v>
      </c>
      <c r="X476">
        <f t="shared" si="101"/>
        <v>0</v>
      </c>
      <c r="Y476">
        <f t="shared" si="102"/>
        <v>1</v>
      </c>
      <c r="AA476" t="str">
        <f t="shared" si="103"/>
        <v>146-&gt;1,</v>
      </c>
    </row>
    <row r="477" spans="1:27" ht="15" hidden="1" customHeight="1" x14ac:dyDescent="0.25">
      <c r="A477">
        <v>2015</v>
      </c>
      <c r="B477">
        <v>1</v>
      </c>
      <c r="C477">
        <v>19</v>
      </c>
      <c r="D477" t="s">
        <v>13</v>
      </c>
      <c r="E477" t="s">
        <v>68</v>
      </c>
      <c r="F477">
        <v>1</v>
      </c>
      <c r="G477">
        <v>0</v>
      </c>
      <c r="H477" t="s">
        <v>33</v>
      </c>
      <c r="I477" t="s">
        <v>154</v>
      </c>
      <c r="J477">
        <v>15</v>
      </c>
      <c r="K477">
        <v>1640</v>
      </c>
      <c r="L477">
        <v>1779</v>
      </c>
      <c r="M477">
        <f t="shared" si="91"/>
        <v>1625</v>
      </c>
      <c r="N477">
        <f t="shared" si="92"/>
        <v>1794</v>
      </c>
      <c r="O477">
        <f t="shared" si="93"/>
        <v>0.72568564627178711</v>
      </c>
      <c r="P477">
        <f t="shared" si="94"/>
        <v>1</v>
      </c>
      <c r="Q477">
        <f t="shared" si="95"/>
        <v>54.681790420860757</v>
      </c>
      <c r="R477">
        <f t="shared" si="96"/>
        <v>50</v>
      </c>
      <c r="S477">
        <f>INDEX(Weights!$B$1:$B$36,MATCH(Matches!H63,Weights!$A$1:$A$36,0))</f>
        <v>50</v>
      </c>
      <c r="T477">
        <f t="shared" si="97"/>
        <v>1625</v>
      </c>
      <c r="U477">
        <f t="shared" si="98"/>
        <v>1794</v>
      </c>
      <c r="V477">
        <f t="shared" si="99"/>
        <v>169</v>
      </c>
      <c r="W477">
        <f t="shared" si="100"/>
        <v>-1</v>
      </c>
      <c r="X477">
        <f t="shared" si="101"/>
        <v>0</v>
      </c>
      <c r="Y477">
        <f t="shared" si="102"/>
        <v>-1</v>
      </c>
      <c r="AA477" t="str">
        <f t="shared" si="103"/>
        <v>169-&gt;-1,</v>
      </c>
    </row>
    <row r="478" spans="1:27" ht="15" hidden="1" customHeight="1" x14ac:dyDescent="0.25">
      <c r="A478">
        <v>2015</v>
      </c>
      <c r="B478">
        <v>1</v>
      </c>
      <c r="C478">
        <v>20</v>
      </c>
      <c r="D478" t="s">
        <v>132</v>
      </c>
      <c r="E478" t="s">
        <v>91</v>
      </c>
      <c r="F478">
        <v>2</v>
      </c>
      <c r="G478">
        <v>0</v>
      </c>
      <c r="H478" t="s">
        <v>218</v>
      </c>
      <c r="I478" t="s">
        <v>93</v>
      </c>
      <c r="J478">
        <v>15</v>
      </c>
      <c r="K478">
        <v>1763</v>
      </c>
      <c r="L478">
        <v>1493</v>
      </c>
      <c r="M478">
        <f t="shared" si="91"/>
        <v>1748</v>
      </c>
      <c r="N478">
        <f t="shared" si="92"/>
        <v>1508</v>
      </c>
      <c r="O478">
        <f t="shared" si="93"/>
        <v>0.79923999108689825</v>
      </c>
      <c r="P478">
        <f t="shared" si="94"/>
        <v>1</v>
      </c>
      <c r="Q478">
        <f t="shared" si="95"/>
        <v>74.71607558302459</v>
      </c>
      <c r="R478">
        <f t="shared" si="96"/>
        <v>50</v>
      </c>
      <c r="S478">
        <f>INDEX(Weights!$B$1:$B$36,MATCH(Matches!H69,Weights!$A$1:$A$36,0))</f>
        <v>40</v>
      </c>
      <c r="T478">
        <f t="shared" si="97"/>
        <v>1748</v>
      </c>
      <c r="U478">
        <f t="shared" si="98"/>
        <v>1508</v>
      </c>
      <c r="V478">
        <f t="shared" si="99"/>
        <v>240</v>
      </c>
      <c r="W478">
        <f t="shared" si="100"/>
        <v>2</v>
      </c>
      <c r="X478">
        <f t="shared" si="101"/>
        <v>0</v>
      </c>
      <c r="Y478">
        <f t="shared" si="102"/>
        <v>2</v>
      </c>
      <c r="AA478" t="str">
        <f t="shared" si="103"/>
        <v>240-&gt;2,</v>
      </c>
    </row>
    <row r="479" spans="1:27" ht="15" hidden="1" customHeight="1" x14ac:dyDescent="0.25">
      <c r="A479">
        <v>2015</v>
      </c>
      <c r="B479">
        <v>4</v>
      </c>
      <c r="C479">
        <v>15</v>
      </c>
      <c r="D479" t="s">
        <v>125</v>
      </c>
      <c r="E479" t="s">
        <v>123</v>
      </c>
      <c r="F479">
        <v>2</v>
      </c>
      <c r="G479">
        <v>0</v>
      </c>
      <c r="H479" t="s">
        <v>33</v>
      </c>
      <c r="J479">
        <v>15</v>
      </c>
      <c r="K479">
        <v>1826</v>
      </c>
      <c r="L479">
        <v>1891</v>
      </c>
      <c r="M479">
        <f t="shared" si="91"/>
        <v>1811</v>
      </c>
      <c r="N479">
        <f t="shared" si="92"/>
        <v>1906</v>
      </c>
      <c r="O479">
        <f t="shared" si="93"/>
        <v>0.50719508170905137</v>
      </c>
      <c r="P479">
        <f t="shared" si="94"/>
        <v>1</v>
      </c>
      <c r="Q479">
        <f t="shared" si="95"/>
        <v>30.438007907916422</v>
      </c>
      <c r="R479">
        <f t="shared" si="96"/>
        <v>20</v>
      </c>
      <c r="S479">
        <f>INDEX(Weights!$B$1:$B$36,MATCH(Matches!H259,Weights!$A$1:$A$36,0))</f>
        <v>20</v>
      </c>
      <c r="T479">
        <f t="shared" si="97"/>
        <v>1911</v>
      </c>
      <c r="U479">
        <f t="shared" si="98"/>
        <v>1906</v>
      </c>
      <c r="V479">
        <f t="shared" si="99"/>
        <v>5</v>
      </c>
      <c r="W479">
        <f t="shared" si="100"/>
        <v>2</v>
      </c>
      <c r="X479">
        <f t="shared" si="101"/>
        <v>0</v>
      </c>
      <c r="Y479">
        <f t="shared" si="102"/>
        <v>2</v>
      </c>
      <c r="AA479" t="str">
        <f t="shared" si="103"/>
        <v>5-&gt;2,</v>
      </c>
    </row>
    <row r="480" spans="1:27" ht="15" hidden="1" customHeight="1" x14ac:dyDescent="0.25">
      <c r="A480">
        <v>2015</v>
      </c>
      <c r="B480">
        <v>5</v>
      </c>
      <c r="C480">
        <v>20</v>
      </c>
      <c r="D480" t="s">
        <v>35</v>
      </c>
      <c r="E480" t="s">
        <v>186</v>
      </c>
      <c r="F480">
        <v>3</v>
      </c>
      <c r="G480">
        <v>2</v>
      </c>
      <c r="H480" t="s">
        <v>33</v>
      </c>
      <c r="I480" t="s">
        <v>104</v>
      </c>
      <c r="J480">
        <v>15</v>
      </c>
      <c r="K480">
        <v>1088</v>
      </c>
      <c r="L480">
        <v>1236</v>
      </c>
      <c r="M480">
        <f t="shared" si="91"/>
        <v>1073</v>
      </c>
      <c r="N480">
        <f t="shared" si="92"/>
        <v>1251</v>
      </c>
      <c r="O480">
        <f t="shared" si="93"/>
        <v>0.73587744410147649</v>
      </c>
      <c r="P480">
        <f t="shared" si="94"/>
        <v>1</v>
      </c>
      <c r="Q480">
        <f t="shared" si="95"/>
        <v>56.791817529446575</v>
      </c>
      <c r="R480">
        <f t="shared" si="96"/>
        <v>60</v>
      </c>
      <c r="S480">
        <f>INDEX(Weights!$B$1:$B$36,MATCH(Matches!H280,Weights!$A$1:$A$36,0))</f>
        <v>40</v>
      </c>
      <c r="T480">
        <f t="shared" si="97"/>
        <v>1073</v>
      </c>
      <c r="U480">
        <f t="shared" si="98"/>
        <v>1251</v>
      </c>
      <c r="V480">
        <f t="shared" si="99"/>
        <v>178</v>
      </c>
      <c r="W480">
        <f t="shared" si="100"/>
        <v>-1</v>
      </c>
      <c r="X480">
        <f t="shared" si="101"/>
        <v>0</v>
      </c>
      <c r="Y480">
        <f t="shared" si="102"/>
        <v>-1</v>
      </c>
      <c r="AA480" t="str">
        <f t="shared" si="103"/>
        <v>178-&gt;-1,</v>
      </c>
    </row>
    <row r="481" spans="1:27" ht="15" hidden="1" customHeight="1" x14ac:dyDescent="0.25">
      <c r="A481">
        <v>2015</v>
      </c>
      <c r="B481">
        <v>5</v>
      </c>
      <c r="C481">
        <v>31</v>
      </c>
      <c r="D481" t="s">
        <v>127</v>
      </c>
      <c r="E481" t="s">
        <v>136</v>
      </c>
      <c r="F481">
        <v>2</v>
      </c>
      <c r="G481">
        <v>0</v>
      </c>
      <c r="H481" t="s">
        <v>33</v>
      </c>
      <c r="I481" t="s">
        <v>125</v>
      </c>
      <c r="J481">
        <v>15</v>
      </c>
      <c r="K481">
        <v>1523</v>
      </c>
      <c r="L481">
        <v>1492</v>
      </c>
      <c r="M481">
        <f t="shared" si="91"/>
        <v>1508</v>
      </c>
      <c r="N481">
        <f t="shared" si="92"/>
        <v>1507</v>
      </c>
      <c r="O481">
        <f t="shared" si="93"/>
        <v>0.5014391117091529</v>
      </c>
      <c r="P481">
        <f t="shared" si="94"/>
        <v>1</v>
      </c>
      <c r="Q481">
        <f t="shared" si="95"/>
        <v>30.08659594502608</v>
      </c>
      <c r="R481">
        <f t="shared" si="96"/>
        <v>20</v>
      </c>
      <c r="S481">
        <f>INDEX(Weights!$B$1:$B$36,MATCH(Matches!H307,Weights!$A$1:$A$36,0))</f>
        <v>50</v>
      </c>
      <c r="T481">
        <f t="shared" si="97"/>
        <v>1508</v>
      </c>
      <c r="U481">
        <f t="shared" si="98"/>
        <v>1507</v>
      </c>
      <c r="V481">
        <f t="shared" si="99"/>
        <v>1</v>
      </c>
      <c r="W481">
        <f t="shared" si="100"/>
        <v>2</v>
      </c>
      <c r="X481">
        <f t="shared" si="101"/>
        <v>0</v>
      </c>
      <c r="Y481">
        <f t="shared" si="102"/>
        <v>2</v>
      </c>
      <c r="AA481" t="str">
        <f t="shared" si="103"/>
        <v>1-&gt;2,</v>
      </c>
    </row>
    <row r="482" spans="1:27" ht="15" hidden="1" customHeight="1" x14ac:dyDescent="0.25">
      <c r="A482">
        <v>2015</v>
      </c>
      <c r="B482">
        <v>6</v>
      </c>
      <c r="C482">
        <v>12</v>
      </c>
      <c r="D482" t="s">
        <v>14</v>
      </c>
      <c r="E482" t="s">
        <v>59</v>
      </c>
      <c r="F482">
        <v>3</v>
      </c>
      <c r="G482">
        <v>1</v>
      </c>
      <c r="H482" t="s">
        <v>2</v>
      </c>
      <c r="J482">
        <v>15</v>
      </c>
      <c r="K482">
        <v>1731</v>
      </c>
      <c r="L482">
        <v>1608</v>
      </c>
      <c r="M482">
        <f t="shared" si="91"/>
        <v>1716</v>
      </c>
      <c r="N482">
        <f t="shared" si="92"/>
        <v>1623</v>
      </c>
      <c r="O482">
        <f t="shared" si="93"/>
        <v>0.75231499360568233</v>
      </c>
      <c r="P482">
        <f t="shared" si="94"/>
        <v>1</v>
      </c>
      <c r="Q482">
        <f t="shared" si="95"/>
        <v>60.560791379191556</v>
      </c>
      <c r="R482">
        <f t="shared" si="96"/>
        <v>40</v>
      </c>
      <c r="S482">
        <f>INDEX(Weights!$B$1:$B$36,MATCH(Matches!H388,Weights!$A$1:$A$36,0))</f>
        <v>40</v>
      </c>
      <c r="T482">
        <f t="shared" si="97"/>
        <v>1816</v>
      </c>
      <c r="U482">
        <f t="shared" si="98"/>
        <v>1623</v>
      </c>
      <c r="V482">
        <f t="shared" si="99"/>
        <v>193</v>
      </c>
      <c r="W482">
        <f t="shared" si="100"/>
        <v>2</v>
      </c>
      <c r="X482">
        <f t="shared" si="101"/>
        <v>0</v>
      </c>
      <c r="Y482">
        <f t="shared" si="102"/>
        <v>2</v>
      </c>
      <c r="AA482" t="str">
        <f t="shared" si="103"/>
        <v>193-&gt;2,</v>
      </c>
    </row>
    <row r="483" spans="1:27" ht="15" hidden="1" customHeight="1" x14ac:dyDescent="0.25">
      <c r="A483">
        <v>2015</v>
      </c>
      <c r="B483">
        <v>6</v>
      </c>
      <c r="C483">
        <v>14</v>
      </c>
      <c r="D483" t="s">
        <v>200</v>
      </c>
      <c r="E483" t="s">
        <v>271</v>
      </c>
      <c r="F483">
        <v>1</v>
      </c>
      <c r="G483">
        <v>0</v>
      </c>
      <c r="H483" t="s">
        <v>171</v>
      </c>
      <c r="J483">
        <v>15</v>
      </c>
      <c r="K483">
        <v>1350</v>
      </c>
      <c r="L483">
        <v>1323</v>
      </c>
      <c r="M483">
        <f t="shared" si="91"/>
        <v>1335</v>
      </c>
      <c r="N483">
        <f t="shared" si="92"/>
        <v>1338</v>
      </c>
      <c r="O483">
        <f t="shared" si="93"/>
        <v>0.63607689968788184</v>
      </c>
      <c r="P483">
        <f t="shared" si="94"/>
        <v>1</v>
      </c>
      <c r="Q483">
        <f t="shared" si="95"/>
        <v>41.217498936273266</v>
      </c>
      <c r="R483">
        <f t="shared" si="96"/>
        <v>40</v>
      </c>
      <c r="S483">
        <f>INDEX(Weights!$B$1:$B$36,MATCH(Matches!H446,Weights!$A$1:$A$36,0))</f>
        <v>40</v>
      </c>
      <c r="T483">
        <f t="shared" si="97"/>
        <v>1435</v>
      </c>
      <c r="U483">
        <f t="shared" si="98"/>
        <v>1338</v>
      </c>
      <c r="V483">
        <f t="shared" si="99"/>
        <v>97</v>
      </c>
      <c r="W483">
        <f t="shared" si="100"/>
        <v>1</v>
      </c>
      <c r="X483">
        <f t="shared" si="101"/>
        <v>0</v>
      </c>
      <c r="Y483">
        <f t="shared" si="102"/>
        <v>1</v>
      </c>
      <c r="AA483" t="str">
        <f t="shared" si="103"/>
        <v>97-&gt;1,</v>
      </c>
    </row>
    <row r="484" spans="1:27" ht="15" hidden="1" customHeight="1" x14ac:dyDescent="0.25">
      <c r="A484">
        <v>2015</v>
      </c>
      <c r="B484">
        <v>7</v>
      </c>
      <c r="C484">
        <v>22</v>
      </c>
      <c r="D484" t="s">
        <v>123</v>
      </c>
      <c r="E484" t="s">
        <v>47</v>
      </c>
      <c r="F484">
        <v>2</v>
      </c>
      <c r="G484">
        <v>1</v>
      </c>
      <c r="H484" t="s">
        <v>219</v>
      </c>
      <c r="I484" t="s">
        <v>125</v>
      </c>
      <c r="J484">
        <v>15</v>
      </c>
      <c r="K484">
        <v>1852</v>
      </c>
      <c r="L484">
        <v>1682</v>
      </c>
      <c r="M484">
        <f t="shared" si="91"/>
        <v>1837</v>
      </c>
      <c r="N484">
        <f t="shared" si="92"/>
        <v>1697</v>
      </c>
      <c r="O484">
        <f t="shared" si="93"/>
        <v>0.69123615241476299</v>
      </c>
      <c r="P484">
        <f t="shared" si="94"/>
        <v>1</v>
      </c>
      <c r="Q484">
        <f t="shared" si="95"/>
        <v>48.580817078525094</v>
      </c>
      <c r="R484">
        <f t="shared" si="96"/>
        <v>50</v>
      </c>
      <c r="S484">
        <f>INDEX(Weights!$B$1:$B$36,MATCH(Matches!H522,Weights!$A$1:$A$36,0))</f>
        <v>40</v>
      </c>
      <c r="T484">
        <f t="shared" si="97"/>
        <v>1837</v>
      </c>
      <c r="U484">
        <f t="shared" si="98"/>
        <v>1697</v>
      </c>
      <c r="V484">
        <f t="shared" si="99"/>
        <v>140</v>
      </c>
      <c r="W484">
        <f t="shared" si="100"/>
        <v>1</v>
      </c>
      <c r="X484">
        <f t="shared" si="101"/>
        <v>0</v>
      </c>
      <c r="Y484">
        <f t="shared" si="102"/>
        <v>1</v>
      </c>
      <c r="AA484" t="str">
        <f t="shared" si="103"/>
        <v>140-&gt;1,</v>
      </c>
    </row>
    <row r="485" spans="1:27" ht="15" hidden="1" customHeight="1" x14ac:dyDescent="0.25">
      <c r="A485">
        <v>2015</v>
      </c>
      <c r="B485">
        <v>9</v>
      </c>
      <c r="C485">
        <v>5</v>
      </c>
      <c r="D485" t="s">
        <v>176</v>
      </c>
      <c r="E485" t="s">
        <v>39</v>
      </c>
      <c r="F485">
        <v>0</v>
      </c>
      <c r="G485">
        <v>0</v>
      </c>
      <c r="H485" t="s">
        <v>171</v>
      </c>
      <c r="J485">
        <v>15</v>
      </c>
      <c r="K485">
        <v>1257</v>
      </c>
      <c r="L485">
        <v>1647</v>
      </c>
      <c r="M485">
        <f t="shared" si="91"/>
        <v>1242</v>
      </c>
      <c r="N485">
        <f t="shared" si="92"/>
        <v>1662</v>
      </c>
      <c r="O485">
        <f t="shared" si="93"/>
        <v>0.86319311139679011</v>
      </c>
      <c r="P485">
        <f t="shared" si="94"/>
        <v>0.5</v>
      </c>
      <c r="Q485">
        <f t="shared" si="95"/>
        <v>-41.300342790952421</v>
      </c>
      <c r="R485">
        <f t="shared" si="96"/>
        <v>-40</v>
      </c>
      <c r="S485">
        <f>INDEX(Weights!$B$1:$B$36,MATCH(Matches!H631,Weights!$A$1:$A$36,0))</f>
        <v>40</v>
      </c>
      <c r="T485">
        <f t="shared" si="97"/>
        <v>1342</v>
      </c>
      <c r="U485">
        <f t="shared" si="98"/>
        <v>1662</v>
      </c>
      <c r="V485">
        <f t="shared" si="99"/>
        <v>320</v>
      </c>
      <c r="W485">
        <f t="shared" si="100"/>
        <v>0</v>
      </c>
      <c r="X485">
        <f t="shared" si="101"/>
        <v>0</v>
      </c>
      <c r="Y485">
        <f t="shared" si="102"/>
        <v>0</v>
      </c>
      <c r="AA485" t="str">
        <f t="shared" si="103"/>
        <v>320-&gt;0,</v>
      </c>
    </row>
    <row r="486" spans="1:27" ht="15" hidden="1" customHeight="1" x14ac:dyDescent="0.25">
      <c r="A486">
        <v>2015</v>
      </c>
      <c r="B486">
        <v>10</v>
      </c>
      <c r="C486">
        <v>3</v>
      </c>
      <c r="D486" t="s">
        <v>91</v>
      </c>
      <c r="E486" t="s">
        <v>97</v>
      </c>
      <c r="F486">
        <v>3</v>
      </c>
      <c r="G486">
        <v>0</v>
      </c>
      <c r="H486" t="s">
        <v>33</v>
      </c>
      <c r="J486">
        <v>15</v>
      </c>
      <c r="K486">
        <v>1505</v>
      </c>
      <c r="L486">
        <v>1515</v>
      </c>
      <c r="M486">
        <f t="shared" si="91"/>
        <v>1490</v>
      </c>
      <c r="N486">
        <f t="shared" si="92"/>
        <v>1530</v>
      </c>
      <c r="O486">
        <f t="shared" si="93"/>
        <v>0.58549867867180949</v>
      </c>
      <c r="P486">
        <f t="shared" si="94"/>
        <v>1</v>
      </c>
      <c r="Q486">
        <f t="shared" si="95"/>
        <v>36.188063169341312</v>
      </c>
      <c r="R486">
        <f t="shared" si="96"/>
        <v>20</v>
      </c>
      <c r="S486">
        <f>INDEX(Weights!$B$1:$B$36,MATCH(Matches!H707,Weights!$A$1:$A$36,0))</f>
        <v>40</v>
      </c>
      <c r="T486">
        <f t="shared" si="97"/>
        <v>1590</v>
      </c>
      <c r="U486">
        <f t="shared" si="98"/>
        <v>1530</v>
      </c>
      <c r="V486">
        <f t="shared" si="99"/>
        <v>60</v>
      </c>
      <c r="W486">
        <f t="shared" si="100"/>
        <v>3</v>
      </c>
      <c r="X486">
        <f t="shared" si="101"/>
        <v>0</v>
      </c>
      <c r="Y486">
        <f t="shared" si="102"/>
        <v>3</v>
      </c>
      <c r="AA486" t="str">
        <f t="shared" si="103"/>
        <v>60-&gt;3,</v>
      </c>
    </row>
    <row r="487" spans="1:27" ht="15" hidden="1" customHeight="1" x14ac:dyDescent="0.25">
      <c r="A487">
        <v>2015</v>
      </c>
      <c r="B487">
        <v>10</v>
      </c>
      <c r="C487">
        <v>11</v>
      </c>
      <c r="D487" t="s">
        <v>65</v>
      </c>
      <c r="E487" t="s">
        <v>53</v>
      </c>
      <c r="F487">
        <v>2</v>
      </c>
      <c r="G487">
        <v>1</v>
      </c>
      <c r="H487" t="s">
        <v>2</v>
      </c>
      <c r="J487">
        <v>15</v>
      </c>
      <c r="K487">
        <v>1754</v>
      </c>
      <c r="L487">
        <v>1744</v>
      </c>
      <c r="M487">
        <f t="shared" si="91"/>
        <v>1739</v>
      </c>
      <c r="N487">
        <f t="shared" si="92"/>
        <v>1759</v>
      </c>
      <c r="O487">
        <f t="shared" si="93"/>
        <v>0.61313682015314308</v>
      </c>
      <c r="P487">
        <f t="shared" si="94"/>
        <v>1</v>
      </c>
      <c r="Q487">
        <f t="shared" si="95"/>
        <v>38.773397886916705</v>
      </c>
      <c r="R487">
        <f t="shared" si="96"/>
        <v>40</v>
      </c>
      <c r="S487">
        <f>INDEX(Weights!$B$1:$B$36,MATCH(Matches!H793,Weights!$A$1:$A$36,0))</f>
        <v>40</v>
      </c>
      <c r="T487">
        <f t="shared" si="97"/>
        <v>1839</v>
      </c>
      <c r="U487">
        <f t="shared" si="98"/>
        <v>1759</v>
      </c>
      <c r="V487">
        <f t="shared" si="99"/>
        <v>80</v>
      </c>
      <c r="W487">
        <f t="shared" si="100"/>
        <v>1</v>
      </c>
      <c r="X487">
        <f t="shared" si="101"/>
        <v>0</v>
      </c>
      <c r="Y487">
        <f t="shared" si="102"/>
        <v>1</v>
      </c>
      <c r="AA487" t="str">
        <f t="shared" si="103"/>
        <v>80-&gt;1,</v>
      </c>
    </row>
    <row r="488" spans="1:27" ht="15" hidden="1" customHeight="1" x14ac:dyDescent="0.25">
      <c r="A488">
        <v>2015</v>
      </c>
      <c r="B488">
        <v>10</v>
      </c>
      <c r="C488">
        <v>13</v>
      </c>
      <c r="D488" t="s">
        <v>156</v>
      </c>
      <c r="E488" t="s">
        <v>111</v>
      </c>
      <c r="F488">
        <v>3</v>
      </c>
      <c r="G488">
        <v>1</v>
      </c>
      <c r="H488" t="s">
        <v>108</v>
      </c>
      <c r="I488" t="s">
        <v>38</v>
      </c>
      <c r="J488">
        <v>15</v>
      </c>
      <c r="K488">
        <v>1042</v>
      </c>
      <c r="L488">
        <v>815</v>
      </c>
      <c r="M488">
        <f t="shared" si="91"/>
        <v>1027</v>
      </c>
      <c r="N488">
        <f t="shared" si="92"/>
        <v>830</v>
      </c>
      <c r="O488">
        <f t="shared" si="93"/>
        <v>0.75658059429505287</v>
      </c>
      <c r="P488">
        <f t="shared" si="94"/>
        <v>1</v>
      </c>
      <c r="Q488">
        <f t="shared" si="95"/>
        <v>61.622038541092152</v>
      </c>
      <c r="R488">
        <f t="shared" si="96"/>
        <v>40</v>
      </c>
      <c r="S488">
        <f>INDEX(Weights!$B$1:$B$36,MATCH(Matches!H834,Weights!$A$1:$A$36,0))</f>
        <v>30</v>
      </c>
      <c r="T488">
        <f t="shared" si="97"/>
        <v>1027</v>
      </c>
      <c r="U488">
        <f t="shared" si="98"/>
        <v>830</v>
      </c>
      <c r="V488">
        <f t="shared" si="99"/>
        <v>197</v>
      </c>
      <c r="W488">
        <f t="shared" si="100"/>
        <v>2</v>
      </c>
      <c r="X488">
        <f t="shared" si="101"/>
        <v>0</v>
      </c>
      <c r="Y488">
        <f t="shared" si="102"/>
        <v>2</v>
      </c>
      <c r="AA488" t="str">
        <f t="shared" si="103"/>
        <v>197-&gt;2,</v>
      </c>
    </row>
    <row r="489" spans="1:27" ht="15" hidden="1" customHeight="1" x14ac:dyDescent="0.25">
      <c r="A489">
        <v>2015</v>
      </c>
      <c r="B489">
        <v>11</v>
      </c>
      <c r="C489">
        <v>12</v>
      </c>
      <c r="D489" t="s">
        <v>98</v>
      </c>
      <c r="E489" t="s">
        <v>99</v>
      </c>
      <c r="F489">
        <v>3</v>
      </c>
      <c r="G489">
        <v>1</v>
      </c>
      <c r="H489" t="s">
        <v>108</v>
      </c>
      <c r="J489">
        <v>15</v>
      </c>
      <c r="K489">
        <v>1644</v>
      </c>
      <c r="L489">
        <v>1516</v>
      </c>
      <c r="M489">
        <f t="shared" si="91"/>
        <v>1629</v>
      </c>
      <c r="N489">
        <f t="shared" si="92"/>
        <v>1531</v>
      </c>
      <c r="O489">
        <f t="shared" si="93"/>
        <v>0.75763917486225174</v>
      </c>
      <c r="P489">
        <f t="shared" si="94"/>
        <v>1</v>
      </c>
      <c r="Q489">
        <f t="shared" si="95"/>
        <v>61.891190506859331</v>
      </c>
      <c r="R489">
        <f t="shared" si="96"/>
        <v>40</v>
      </c>
      <c r="S489">
        <f>INDEX(Weights!$B$1:$B$36,MATCH(Matches!H896,Weights!$A$1:$A$36,0))</f>
        <v>20</v>
      </c>
      <c r="T489">
        <f t="shared" si="97"/>
        <v>1729</v>
      </c>
      <c r="U489">
        <f t="shared" si="98"/>
        <v>1531</v>
      </c>
      <c r="V489">
        <f t="shared" si="99"/>
        <v>198</v>
      </c>
      <c r="W489">
        <f t="shared" si="100"/>
        <v>2</v>
      </c>
      <c r="X489">
        <f t="shared" si="101"/>
        <v>0</v>
      </c>
      <c r="Y489">
        <f t="shared" si="102"/>
        <v>2</v>
      </c>
      <c r="AA489" t="str">
        <f t="shared" si="103"/>
        <v>198-&gt;2,</v>
      </c>
    </row>
    <row r="490" spans="1:27" ht="15" hidden="1" customHeight="1" x14ac:dyDescent="0.25">
      <c r="A490">
        <v>2015</v>
      </c>
      <c r="B490">
        <v>11</v>
      </c>
      <c r="C490">
        <v>13</v>
      </c>
      <c r="D490" t="s">
        <v>164</v>
      </c>
      <c r="E490" t="s">
        <v>127</v>
      </c>
      <c r="F490">
        <v>1</v>
      </c>
      <c r="G490">
        <v>0</v>
      </c>
      <c r="H490" t="s">
        <v>76</v>
      </c>
      <c r="J490">
        <v>15</v>
      </c>
      <c r="K490">
        <v>1526</v>
      </c>
      <c r="L490">
        <v>1515</v>
      </c>
      <c r="M490">
        <f t="shared" si="91"/>
        <v>1511</v>
      </c>
      <c r="N490">
        <f t="shared" si="92"/>
        <v>1530</v>
      </c>
      <c r="O490">
        <f t="shared" si="93"/>
        <v>0.61450136100855779</v>
      </c>
      <c r="P490">
        <f t="shared" si="94"/>
        <v>1</v>
      </c>
      <c r="Q490">
        <f t="shared" si="95"/>
        <v>38.910643210683268</v>
      </c>
      <c r="R490">
        <f t="shared" si="96"/>
        <v>40</v>
      </c>
      <c r="S490">
        <f>INDEX(Weights!$B$1:$B$36,MATCH(Matches!H901,Weights!$A$1:$A$36,0))</f>
        <v>20</v>
      </c>
      <c r="T490">
        <f t="shared" si="97"/>
        <v>1611</v>
      </c>
      <c r="U490">
        <f t="shared" si="98"/>
        <v>1530</v>
      </c>
      <c r="V490">
        <f t="shared" si="99"/>
        <v>81</v>
      </c>
      <c r="W490">
        <f t="shared" si="100"/>
        <v>1</v>
      </c>
      <c r="X490">
        <f t="shared" si="101"/>
        <v>0</v>
      </c>
      <c r="Y490">
        <f t="shared" si="102"/>
        <v>1</v>
      </c>
      <c r="AA490" t="str">
        <f t="shared" si="103"/>
        <v>81-&gt;1,</v>
      </c>
    </row>
    <row r="491" spans="1:27" ht="15" hidden="1" customHeight="1" x14ac:dyDescent="0.25">
      <c r="A491">
        <v>2015</v>
      </c>
      <c r="B491">
        <v>11</v>
      </c>
      <c r="C491">
        <v>15</v>
      </c>
      <c r="D491" t="s">
        <v>84</v>
      </c>
      <c r="E491" t="s">
        <v>142</v>
      </c>
      <c r="F491">
        <v>2</v>
      </c>
      <c r="G491">
        <v>0</v>
      </c>
      <c r="H491" t="s">
        <v>76</v>
      </c>
      <c r="I491" t="s">
        <v>85</v>
      </c>
      <c r="J491">
        <v>15</v>
      </c>
      <c r="K491">
        <v>1556</v>
      </c>
      <c r="L491">
        <v>1336</v>
      </c>
      <c r="M491">
        <f t="shared" si="91"/>
        <v>1541</v>
      </c>
      <c r="N491">
        <f t="shared" si="92"/>
        <v>1351</v>
      </c>
      <c r="O491">
        <f t="shared" si="93"/>
        <v>0.74908306287753568</v>
      </c>
      <c r="P491">
        <f t="shared" si="94"/>
        <v>1</v>
      </c>
      <c r="Q491">
        <f t="shared" si="95"/>
        <v>59.7807392837694</v>
      </c>
      <c r="R491">
        <f t="shared" si="96"/>
        <v>40</v>
      </c>
      <c r="S491">
        <f>INDEX(Weights!$B$1:$B$36,MATCH(Matches!H936,Weights!$A$1:$A$36,0))</f>
        <v>40</v>
      </c>
      <c r="T491">
        <f t="shared" si="97"/>
        <v>1541</v>
      </c>
      <c r="U491">
        <f t="shared" si="98"/>
        <v>1351</v>
      </c>
      <c r="V491">
        <f t="shared" si="99"/>
        <v>190</v>
      </c>
      <c r="W491">
        <f t="shared" si="100"/>
        <v>2</v>
      </c>
      <c r="X491">
        <f t="shared" si="101"/>
        <v>0</v>
      </c>
      <c r="Y491">
        <f t="shared" si="102"/>
        <v>2</v>
      </c>
      <c r="AA491" t="str">
        <f t="shared" si="103"/>
        <v>190-&gt;2,</v>
      </c>
    </row>
    <row r="492" spans="1:27" ht="15" hidden="1" customHeight="1" x14ac:dyDescent="0.25">
      <c r="A492">
        <v>2015</v>
      </c>
      <c r="B492">
        <v>11</v>
      </c>
      <c r="C492">
        <v>17</v>
      </c>
      <c r="D492" t="s">
        <v>99</v>
      </c>
      <c r="E492" t="s">
        <v>259</v>
      </c>
      <c r="F492">
        <v>2</v>
      </c>
      <c r="G492">
        <v>0</v>
      </c>
      <c r="H492" t="s">
        <v>108</v>
      </c>
      <c r="J492">
        <v>15</v>
      </c>
      <c r="K492">
        <v>1531</v>
      </c>
      <c r="L492">
        <v>1407</v>
      </c>
      <c r="M492">
        <f t="shared" si="91"/>
        <v>1516</v>
      </c>
      <c r="N492">
        <f t="shared" si="92"/>
        <v>1422</v>
      </c>
      <c r="O492">
        <f t="shared" si="93"/>
        <v>0.75338607778561451</v>
      </c>
      <c r="P492">
        <f t="shared" si="94"/>
        <v>1</v>
      </c>
      <c r="Q492">
        <f t="shared" si="95"/>
        <v>60.823816698232697</v>
      </c>
      <c r="R492">
        <f t="shared" si="96"/>
        <v>40</v>
      </c>
      <c r="S492">
        <f>INDEX(Weights!$B$1:$B$36,MATCH(Matches!H974,Weights!$A$1:$A$36,0))</f>
        <v>20</v>
      </c>
      <c r="T492">
        <f t="shared" si="97"/>
        <v>1616</v>
      </c>
      <c r="U492">
        <f t="shared" si="98"/>
        <v>1422</v>
      </c>
      <c r="V492">
        <f t="shared" si="99"/>
        <v>194</v>
      </c>
      <c r="W492">
        <f t="shared" si="100"/>
        <v>2</v>
      </c>
      <c r="X492">
        <f t="shared" si="101"/>
        <v>0</v>
      </c>
      <c r="Y492">
        <f t="shared" si="102"/>
        <v>2</v>
      </c>
      <c r="AA492" t="str">
        <f t="shared" si="103"/>
        <v>194-&gt;2,</v>
      </c>
    </row>
    <row r="493" spans="1:27" ht="15" hidden="1" customHeight="1" x14ac:dyDescent="0.25">
      <c r="A493">
        <v>2015</v>
      </c>
      <c r="B493">
        <v>11</v>
      </c>
      <c r="C493">
        <v>30</v>
      </c>
      <c r="D493" t="s">
        <v>134</v>
      </c>
      <c r="E493" t="s">
        <v>73</v>
      </c>
      <c r="F493">
        <v>2</v>
      </c>
      <c r="G493">
        <v>0</v>
      </c>
      <c r="H493" t="s">
        <v>234</v>
      </c>
      <c r="I493" t="s">
        <v>267</v>
      </c>
      <c r="J493">
        <v>15</v>
      </c>
      <c r="K493">
        <v>1532</v>
      </c>
      <c r="L493">
        <v>1310</v>
      </c>
      <c r="M493">
        <f t="shared" si="91"/>
        <v>1517</v>
      </c>
      <c r="N493">
        <f t="shared" si="92"/>
        <v>1325</v>
      </c>
      <c r="O493">
        <f t="shared" si="93"/>
        <v>0.75124079353371065</v>
      </c>
      <c r="P493">
        <f t="shared" si="94"/>
        <v>1</v>
      </c>
      <c r="Q493">
        <f t="shared" si="95"/>
        <v>60.299275806030231</v>
      </c>
      <c r="R493">
        <f t="shared" si="96"/>
        <v>40</v>
      </c>
      <c r="S493">
        <f>INDEX(Weights!$B$1:$B$36,MATCH(Matches!H1013,Weights!$A$1:$A$36,0))</f>
        <v>30</v>
      </c>
      <c r="T493">
        <f t="shared" si="97"/>
        <v>1517</v>
      </c>
      <c r="U493">
        <f t="shared" si="98"/>
        <v>1325</v>
      </c>
      <c r="V493">
        <f t="shared" si="99"/>
        <v>192</v>
      </c>
      <c r="W493">
        <f t="shared" si="100"/>
        <v>2</v>
      </c>
      <c r="X493">
        <f t="shared" si="101"/>
        <v>0</v>
      </c>
      <c r="Y493">
        <f t="shared" si="102"/>
        <v>2</v>
      </c>
      <c r="AA493" t="str">
        <f t="shared" si="103"/>
        <v>192-&gt;2,</v>
      </c>
    </row>
    <row r="494" spans="1:27" ht="15" hidden="1" customHeight="1" x14ac:dyDescent="0.25">
      <c r="A494">
        <v>2016</v>
      </c>
      <c r="B494">
        <v>3</v>
      </c>
      <c r="C494">
        <v>28</v>
      </c>
      <c r="D494" t="s">
        <v>173</v>
      </c>
      <c r="E494" t="s">
        <v>89</v>
      </c>
      <c r="F494">
        <v>2</v>
      </c>
      <c r="G494">
        <v>1</v>
      </c>
      <c r="H494" t="s">
        <v>171</v>
      </c>
      <c r="J494">
        <v>15</v>
      </c>
      <c r="K494">
        <v>1274</v>
      </c>
      <c r="L494">
        <v>1260</v>
      </c>
      <c r="M494">
        <f t="shared" si="91"/>
        <v>1259</v>
      </c>
      <c r="N494">
        <f t="shared" si="92"/>
        <v>1275</v>
      </c>
      <c r="O494">
        <f t="shared" si="93"/>
        <v>0.61858412208903069</v>
      </c>
      <c r="P494">
        <f t="shared" si="94"/>
        <v>1</v>
      </c>
      <c r="Q494">
        <f t="shared" si="95"/>
        <v>39.327151460383945</v>
      </c>
      <c r="R494">
        <f t="shared" si="96"/>
        <v>40</v>
      </c>
      <c r="S494">
        <f>INDEX(Weights!$B$1:$B$36,MATCH(Matches!H1173,Weights!$A$1:$A$36,0))</f>
        <v>40</v>
      </c>
      <c r="T494">
        <f t="shared" si="97"/>
        <v>1359</v>
      </c>
      <c r="U494">
        <f t="shared" si="98"/>
        <v>1275</v>
      </c>
      <c r="V494">
        <f t="shared" si="99"/>
        <v>84</v>
      </c>
      <c r="W494">
        <f t="shared" si="100"/>
        <v>1</v>
      </c>
      <c r="X494">
        <f t="shared" si="101"/>
        <v>0</v>
      </c>
      <c r="Y494">
        <f t="shared" si="102"/>
        <v>1</v>
      </c>
      <c r="AA494" t="str">
        <f t="shared" si="103"/>
        <v>84-&gt;1,</v>
      </c>
    </row>
    <row r="495" spans="1:27" ht="15" hidden="1" customHeight="1" x14ac:dyDescent="0.25">
      <c r="A495">
        <v>2016</v>
      </c>
      <c r="B495">
        <v>3</v>
      </c>
      <c r="C495">
        <v>29</v>
      </c>
      <c r="D495" t="s">
        <v>151</v>
      </c>
      <c r="E495" t="s">
        <v>39</v>
      </c>
      <c r="F495">
        <v>1</v>
      </c>
      <c r="G495">
        <v>0</v>
      </c>
      <c r="H495" t="s">
        <v>171</v>
      </c>
      <c r="J495">
        <v>15</v>
      </c>
      <c r="K495">
        <v>1638</v>
      </c>
      <c r="L495">
        <v>1613</v>
      </c>
      <c r="M495">
        <f t="shared" si="91"/>
        <v>1623</v>
      </c>
      <c r="N495">
        <f t="shared" si="92"/>
        <v>1628</v>
      </c>
      <c r="O495">
        <f t="shared" si="93"/>
        <v>0.63340770007116765</v>
      </c>
      <c r="P495">
        <f t="shared" si="94"/>
        <v>1</v>
      </c>
      <c r="Q495">
        <f t="shared" si="95"/>
        <v>40.917389707617957</v>
      </c>
      <c r="R495">
        <f t="shared" si="96"/>
        <v>40</v>
      </c>
      <c r="S495">
        <f>INDEX(Weights!$B$1:$B$36,MATCH(Matches!H1192,Weights!$A$1:$A$36,0))</f>
        <v>20</v>
      </c>
      <c r="T495">
        <f t="shared" si="97"/>
        <v>1723</v>
      </c>
      <c r="U495">
        <f t="shared" si="98"/>
        <v>1628</v>
      </c>
      <c r="V495">
        <f t="shared" si="99"/>
        <v>95</v>
      </c>
      <c r="W495">
        <f t="shared" si="100"/>
        <v>1</v>
      </c>
      <c r="X495">
        <f t="shared" si="101"/>
        <v>0</v>
      </c>
      <c r="Y495">
        <f t="shared" si="102"/>
        <v>1</v>
      </c>
      <c r="AA495" t="str">
        <f t="shared" si="103"/>
        <v>95-&gt;1,</v>
      </c>
    </row>
    <row r="496" spans="1:27" ht="15" hidden="1" customHeight="1" x14ac:dyDescent="0.25">
      <c r="A496">
        <v>2016</v>
      </c>
      <c r="B496">
        <v>3</v>
      </c>
      <c r="C496">
        <v>29</v>
      </c>
      <c r="D496" t="s">
        <v>200</v>
      </c>
      <c r="E496" t="s">
        <v>86</v>
      </c>
      <c r="F496">
        <v>1</v>
      </c>
      <c r="G496">
        <v>1</v>
      </c>
      <c r="H496" t="s">
        <v>171</v>
      </c>
      <c r="J496">
        <v>15</v>
      </c>
      <c r="K496">
        <v>1303</v>
      </c>
      <c r="L496">
        <v>1723</v>
      </c>
      <c r="M496">
        <f t="shared" si="91"/>
        <v>1288</v>
      </c>
      <c r="N496">
        <f t="shared" si="92"/>
        <v>1738</v>
      </c>
      <c r="O496">
        <f t="shared" si="93"/>
        <v>0.88233829704694133</v>
      </c>
      <c r="P496">
        <f t="shared" si="94"/>
        <v>0.5</v>
      </c>
      <c r="Q496">
        <f t="shared" si="95"/>
        <v>-39.232271827999448</v>
      </c>
      <c r="R496">
        <f t="shared" si="96"/>
        <v>-40</v>
      </c>
      <c r="S496">
        <f>INDEX(Weights!$B$1:$B$36,MATCH(Matches!H1233,Weights!$A$1:$A$36,0))</f>
        <v>20</v>
      </c>
      <c r="T496">
        <f t="shared" si="97"/>
        <v>1388</v>
      </c>
      <c r="U496">
        <f t="shared" si="98"/>
        <v>1738</v>
      </c>
      <c r="V496">
        <f t="shared" si="99"/>
        <v>350</v>
      </c>
      <c r="W496">
        <f t="shared" si="100"/>
        <v>0</v>
      </c>
      <c r="X496">
        <f t="shared" si="101"/>
        <v>0</v>
      </c>
      <c r="Y496">
        <f t="shared" si="102"/>
        <v>0</v>
      </c>
      <c r="AA496" t="str">
        <f t="shared" si="103"/>
        <v>350-&gt;0,</v>
      </c>
    </row>
    <row r="497" spans="1:27" ht="15" hidden="1" customHeight="1" x14ac:dyDescent="0.25">
      <c r="A497">
        <v>2016</v>
      </c>
      <c r="B497">
        <v>6</v>
      </c>
      <c r="C497">
        <v>1</v>
      </c>
      <c r="D497" t="s">
        <v>0</v>
      </c>
      <c r="E497" t="s">
        <v>136</v>
      </c>
      <c r="F497">
        <v>4</v>
      </c>
      <c r="G497">
        <v>0</v>
      </c>
      <c r="H497" t="s">
        <v>33</v>
      </c>
      <c r="I497" t="s">
        <v>125</v>
      </c>
      <c r="J497">
        <v>15</v>
      </c>
      <c r="K497">
        <v>1522</v>
      </c>
      <c r="L497">
        <v>1423</v>
      </c>
      <c r="M497">
        <f t="shared" si="91"/>
        <v>1507</v>
      </c>
      <c r="N497">
        <f t="shared" si="92"/>
        <v>1438</v>
      </c>
      <c r="O497">
        <f t="shared" si="93"/>
        <v>0.59801376576934362</v>
      </c>
      <c r="P497">
        <f t="shared" si="94"/>
        <v>1</v>
      </c>
      <c r="Q497">
        <f t="shared" si="95"/>
        <v>37.314710611192531</v>
      </c>
      <c r="R497">
        <f t="shared" si="96"/>
        <v>20</v>
      </c>
      <c r="S497">
        <f>INDEX(Weights!$B$1:$B$36,MATCH(Matches!H1310,Weights!$A$1:$A$36,0))</f>
        <v>20</v>
      </c>
      <c r="T497">
        <f t="shared" si="97"/>
        <v>1507</v>
      </c>
      <c r="U497">
        <f t="shared" si="98"/>
        <v>1438</v>
      </c>
      <c r="V497">
        <f t="shared" si="99"/>
        <v>69</v>
      </c>
      <c r="W497">
        <f t="shared" si="100"/>
        <v>4</v>
      </c>
      <c r="X497">
        <f t="shared" si="101"/>
        <v>1</v>
      </c>
      <c r="Y497">
        <f t="shared" si="102"/>
        <v>4</v>
      </c>
      <c r="AA497" t="str">
        <f t="shared" si="103"/>
        <v>69-&gt;4,</v>
      </c>
    </row>
    <row r="498" spans="1:27" ht="15" hidden="1" customHeight="1" x14ac:dyDescent="0.25">
      <c r="A498">
        <v>2016</v>
      </c>
      <c r="B498">
        <v>6</v>
      </c>
      <c r="C498">
        <v>12</v>
      </c>
      <c r="D498" t="s">
        <v>65</v>
      </c>
      <c r="E498" t="s">
        <v>12</v>
      </c>
      <c r="F498">
        <v>1</v>
      </c>
      <c r="G498">
        <v>0</v>
      </c>
      <c r="H498" t="s">
        <v>138</v>
      </c>
      <c r="I498" t="s">
        <v>26</v>
      </c>
      <c r="J498">
        <v>15</v>
      </c>
      <c r="K498">
        <v>1781</v>
      </c>
      <c r="L498">
        <v>1609</v>
      </c>
      <c r="M498">
        <f t="shared" si="91"/>
        <v>1766</v>
      </c>
      <c r="N498">
        <f t="shared" si="92"/>
        <v>1624</v>
      </c>
      <c r="O498">
        <f t="shared" si="93"/>
        <v>0.69368791642196537</v>
      </c>
      <c r="P498">
        <f t="shared" si="94"/>
        <v>1</v>
      </c>
      <c r="Q498">
        <f t="shared" si="95"/>
        <v>48.96966461389588</v>
      </c>
      <c r="R498">
        <f t="shared" si="96"/>
        <v>50</v>
      </c>
      <c r="S498">
        <f>INDEX(Weights!$B$1:$B$36,MATCH(Matches!H1450,Weights!$A$1:$A$36,0))</f>
        <v>40</v>
      </c>
      <c r="T498">
        <f t="shared" si="97"/>
        <v>1766</v>
      </c>
      <c r="U498">
        <f t="shared" si="98"/>
        <v>1624</v>
      </c>
      <c r="V498">
        <f t="shared" si="99"/>
        <v>142</v>
      </c>
      <c r="W498">
        <f t="shared" si="100"/>
        <v>1</v>
      </c>
      <c r="X498">
        <f t="shared" si="101"/>
        <v>0</v>
      </c>
      <c r="Y498">
        <f t="shared" si="102"/>
        <v>1</v>
      </c>
      <c r="AA498" t="str">
        <f t="shared" si="103"/>
        <v>142-&gt;1,</v>
      </c>
    </row>
    <row r="499" spans="1:27" ht="15" hidden="1" customHeight="1" x14ac:dyDescent="0.25">
      <c r="A499">
        <v>2016</v>
      </c>
      <c r="B499">
        <v>6</v>
      </c>
      <c r="C499">
        <v>14</v>
      </c>
      <c r="D499" t="s">
        <v>102</v>
      </c>
      <c r="E499" t="s">
        <v>47</v>
      </c>
      <c r="F499">
        <v>4</v>
      </c>
      <c r="G499">
        <v>2</v>
      </c>
      <c r="H499" t="s">
        <v>164</v>
      </c>
      <c r="I499" t="s">
        <v>125</v>
      </c>
      <c r="J499">
        <v>15</v>
      </c>
      <c r="K499">
        <v>1942</v>
      </c>
      <c r="L499">
        <v>1671</v>
      </c>
      <c r="M499">
        <f t="shared" si="91"/>
        <v>1927</v>
      </c>
      <c r="N499">
        <f t="shared" si="92"/>
        <v>1686</v>
      </c>
      <c r="O499">
        <f t="shared" si="93"/>
        <v>0.80016205591513589</v>
      </c>
      <c r="P499">
        <f t="shared" si="94"/>
        <v>1</v>
      </c>
      <c r="Q499">
        <f t="shared" si="95"/>
        <v>75.06082024958198</v>
      </c>
      <c r="R499">
        <f t="shared" si="96"/>
        <v>50</v>
      </c>
      <c r="S499">
        <f>INDEX(Weights!$B$1:$B$36,MATCH(Matches!H1459,Weights!$A$1:$A$36,0))</f>
        <v>20</v>
      </c>
      <c r="T499">
        <f t="shared" si="97"/>
        <v>1927</v>
      </c>
      <c r="U499">
        <f t="shared" si="98"/>
        <v>1686</v>
      </c>
      <c r="V499">
        <f t="shared" si="99"/>
        <v>241</v>
      </c>
      <c r="W499">
        <f t="shared" si="100"/>
        <v>2</v>
      </c>
      <c r="X499">
        <f t="shared" si="101"/>
        <v>0</v>
      </c>
      <c r="Y499">
        <f t="shared" si="102"/>
        <v>2</v>
      </c>
      <c r="AA499" t="str">
        <f t="shared" si="103"/>
        <v>241-&gt;2,</v>
      </c>
    </row>
    <row r="500" spans="1:27" ht="15" hidden="1" customHeight="1" x14ac:dyDescent="0.25">
      <c r="A500">
        <v>2016</v>
      </c>
      <c r="B500">
        <v>6</v>
      </c>
      <c r="C500">
        <v>14</v>
      </c>
      <c r="D500" t="s">
        <v>17</v>
      </c>
      <c r="E500" t="s">
        <v>34</v>
      </c>
      <c r="F500">
        <v>1</v>
      </c>
      <c r="G500">
        <v>1</v>
      </c>
      <c r="H500" t="s">
        <v>138</v>
      </c>
      <c r="I500" t="s">
        <v>26</v>
      </c>
      <c r="J500">
        <v>15</v>
      </c>
      <c r="K500">
        <v>1681</v>
      </c>
      <c r="L500">
        <v>1894</v>
      </c>
      <c r="M500">
        <f t="shared" si="91"/>
        <v>1666</v>
      </c>
      <c r="N500">
        <f t="shared" si="92"/>
        <v>1909</v>
      </c>
      <c r="O500">
        <f t="shared" si="93"/>
        <v>0.80199664411443317</v>
      </c>
      <c r="P500">
        <f t="shared" si="94"/>
        <v>0.5</v>
      </c>
      <c r="Q500">
        <f t="shared" si="95"/>
        <v>-49.669426108974143</v>
      </c>
      <c r="R500">
        <f t="shared" si="96"/>
        <v>-50</v>
      </c>
      <c r="S500">
        <f>INDEX(Weights!$B$1:$B$36,MATCH(Matches!H1461,Weights!$A$1:$A$36,0))</f>
        <v>20</v>
      </c>
      <c r="T500">
        <f t="shared" si="97"/>
        <v>1666</v>
      </c>
      <c r="U500">
        <f t="shared" si="98"/>
        <v>1909</v>
      </c>
      <c r="V500">
        <f t="shared" si="99"/>
        <v>243</v>
      </c>
      <c r="W500">
        <f t="shared" si="100"/>
        <v>0</v>
      </c>
      <c r="X500">
        <f t="shared" si="101"/>
        <v>0</v>
      </c>
      <c r="Y500">
        <f t="shared" si="102"/>
        <v>0</v>
      </c>
      <c r="AA500" t="str">
        <f t="shared" si="103"/>
        <v>243-&gt;0,</v>
      </c>
    </row>
    <row r="501" spans="1:27" ht="15" hidden="1" customHeight="1" x14ac:dyDescent="0.25">
      <c r="A501">
        <v>2016</v>
      </c>
      <c r="B501">
        <v>6</v>
      </c>
      <c r="C501">
        <v>17</v>
      </c>
      <c r="D501" t="s">
        <v>16</v>
      </c>
      <c r="E501" t="s">
        <v>68</v>
      </c>
      <c r="F501">
        <v>1</v>
      </c>
      <c r="G501">
        <v>0</v>
      </c>
      <c r="H501" t="s">
        <v>138</v>
      </c>
      <c r="I501" t="s">
        <v>26</v>
      </c>
      <c r="J501">
        <v>15</v>
      </c>
      <c r="K501">
        <v>1933</v>
      </c>
      <c r="L501">
        <v>1749</v>
      </c>
      <c r="M501">
        <f t="shared" si="91"/>
        <v>1918</v>
      </c>
      <c r="N501">
        <f t="shared" si="92"/>
        <v>1764</v>
      </c>
      <c r="O501">
        <f t="shared" si="93"/>
        <v>0.7081663882812006</v>
      </c>
      <c r="P501">
        <f t="shared" si="94"/>
        <v>1</v>
      </c>
      <c r="Q501">
        <f t="shared" si="95"/>
        <v>51.399151426236237</v>
      </c>
      <c r="R501">
        <f t="shared" si="96"/>
        <v>50</v>
      </c>
      <c r="S501">
        <f>INDEX(Weights!$B$1:$B$36,MATCH(Matches!H1477,Weights!$A$1:$A$36,0))</f>
        <v>20</v>
      </c>
      <c r="T501">
        <f t="shared" si="97"/>
        <v>1918</v>
      </c>
      <c r="U501">
        <f t="shared" si="98"/>
        <v>1764</v>
      </c>
      <c r="V501">
        <f t="shared" si="99"/>
        <v>154</v>
      </c>
      <c r="W501">
        <f t="shared" si="100"/>
        <v>1</v>
      </c>
      <c r="X501">
        <f t="shared" si="101"/>
        <v>0</v>
      </c>
      <c r="Y501">
        <f t="shared" si="102"/>
        <v>1</v>
      </c>
      <c r="AA501" t="str">
        <f t="shared" si="103"/>
        <v>154-&gt;1,</v>
      </c>
    </row>
    <row r="502" spans="1:27" ht="15" hidden="1" customHeight="1" x14ac:dyDescent="0.25">
      <c r="A502">
        <v>2016</v>
      </c>
      <c r="B502">
        <v>6</v>
      </c>
      <c r="C502">
        <v>26</v>
      </c>
      <c r="D502" t="s">
        <v>6</v>
      </c>
      <c r="E502" t="s">
        <v>90</v>
      </c>
      <c r="F502">
        <v>3</v>
      </c>
      <c r="G502">
        <v>0</v>
      </c>
      <c r="H502" t="s">
        <v>138</v>
      </c>
      <c r="I502" t="s">
        <v>26</v>
      </c>
      <c r="J502">
        <v>15</v>
      </c>
      <c r="K502">
        <v>2057</v>
      </c>
      <c r="L502">
        <v>1759</v>
      </c>
      <c r="M502">
        <f t="shared" si="91"/>
        <v>2042</v>
      </c>
      <c r="N502">
        <f t="shared" si="92"/>
        <v>1774</v>
      </c>
      <c r="O502">
        <f t="shared" si="93"/>
        <v>0.82386152850557237</v>
      </c>
      <c r="P502">
        <f t="shared" si="94"/>
        <v>1</v>
      </c>
      <c r="Q502">
        <f t="shared" si="95"/>
        <v>85.160271193079723</v>
      </c>
      <c r="R502">
        <f t="shared" si="96"/>
        <v>50</v>
      </c>
      <c r="S502">
        <f>INDEX(Weights!$B$1:$B$36,MATCH(Matches!H1520,Weights!$A$1:$A$36,0))</f>
        <v>50</v>
      </c>
      <c r="T502">
        <f t="shared" si="97"/>
        <v>2042</v>
      </c>
      <c r="U502">
        <f t="shared" si="98"/>
        <v>1774</v>
      </c>
      <c r="V502">
        <f t="shared" si="99"/>
        <v>268</v>
      </c>
      <c r="W502">
        <f t="shared" si="100"/>
        <v>3</v>
      </c>
      <c r="X502">
        <f t="shared" si="101"/>
        <v>0</v>
      </c>
      <c r="Y502">
        <f t="shared" si="102"/>
        <v>3</v>
      </c>
      <c r="AA502" t="str">
        <f t="shared" si="103"/>
        <v>268-&gt;3,</v>
      </c>
    </row>
    <row r="503" spans="1:27" ht="15" hidden="1" customHeight="1" x14ac:dyDescent="0.25">
      <c r="A503">
        <v>2016</v>
      </c>
      <c r="B503">
        <v>9</v>
      </c>
      <c r="C503">
        <v>4</v>
      </c>
      <c r="D503" t="s">
        <v>8</v>
      </c>
      <c r="E503" t="s">
        <v>65</v>
      </c>
      <c r="F503">
        <v>2</v>
      </c>
      <c r="G503">
        <v>2</v>
      </c>
      <c r="H503" t="s">
        <v>76</v>
      </c>
      <c r="J503">
        <v>15</v>
      </c>
      <c r="K503">
        <v>1416</v>
      </c>
      <c r="L503">
        <v>1809</v>
      </c>
      <c r="M503">
        <f t="shared" si="91"/>
        <v>1401</v>
      </c>
      <c r="N503">
        <f t="shared" si="92"/>
        <v>1824</v>
      </c>
      <c r="O503">
        <f t="shared" si="93"/>
        <v>0.86521970522855829</v>
      </c>
      <c r="P503">
        <f t="shared" si="94"/>
        <v>0.5</v>
      </c>
      <c r="Q503">
        <f t="shared" si="95"/>
        <v>-41.071168354984692</v>
      </c>
      <c r="R503">
        <f t="shared" si="96"/>
        <v>-40</v>
      </c>
      <c r="S503">
        <f>INDEX(Weights!$B$1:$B$36,MATCH(Matches!H1612,Weights!$A$1:$A$36,0))</f>
        <v>20</v>
      </c>
      <c r="T503">
        <f t="shared" si="97"/>
        <v>1501</v>
      </c>
      <c r="U503">
        <f t="shared" si="98"/>
        <v>1824</v>
      </c>
      <c r="V503">
        <f t="shared" si="99"/>
        <v>323</v>
      </c>
      <c r="W503">
        <f t="shared" si="100"/>
        <v>0</v>
      </c>
      <c r="X503">
        <f t="shared" si="101"/>
        <v>0</v>
      </c>
      <c r="Y503">
        <f t="shared" si="102"/>
        <v>0</v>
      </c>
      <c r="AA503" t="str">
        <f t="shared" si="103"/>
        <v>323-&gt;0,</v>
      </c>
    </row>
    <row r="504" spans="1:27" ht="15" hidden="1" customHeight="1" x14ac:dyDescent="0.25">
      <c r="A504">
        <v>2016</v>
      </c>
      <c r="B504">
        <v>9</v>
      </c>
      <c r="C504">
        <v>6</v>
      </c>
      <c r="D504" t="s">
        <v>164</v>
      </c>
      <c r="E504" t="s">
        <v>136</v>
      </c>
      <c r="F504">
        <v>3</v>
      </c>
      <c r="G504">
        <v>1</v>
      </c>
      <c r="H504" t="s">
        <v>76</v>
      </c>
      <c r="J504">
        <v>15</v>
      </c>
      <c r="K504">
        <v>1523</v>
      </c>
      <c r="L504">
        <v>1402</v>
      </c>
      <c r="M504">
        <f t="shared" si="91"/>
        <v>1508</v>
      </c>
      <c r="N504">
        <f t="shared" si="92"/>
        <v>1417</v>
      </c>
      <c r="O504">
        <f t="shared" si="93"/>
        <v>0.75016348182864212</v>
      </c>
      <c r="P504">
        <f t="shared" si="94"/>
        <v>1</v>
      </c>
      <c r="Q504">
        <f t="shared" si="95"/>
        <v>60.039261312919031</v>
      </c>
      <c r="R504">
        <f t="shared" si="96"/>
        <v>40</v>
      </c>
      <c r="S504">
        <f>INDEX(Weights!$B$1:$B$36,MATCH(Matches!H1644,Weights!$A$1:$A$36,0))</f>
        <v>20</v>
      </c>
      <c r="T504">
        <f t="shared" si="97"/>
        <v>1608</v>
      </c>
      <c r="U504">
        <f t="shared" si="98"/>
        <v>1417</v>
      </c>
      <c r="V504">
        <f t="shared" si="99"/>
        <v>191</v>
      </c>
      <c r="W504">
        <f t="shared" si="100"/>
        <v>2</v>
      </c>
      <c r="X504">
        <f t="shared" si="101"/>
        <v>0</v>
      </c>
      <c r="Y504">
        <f t="shared" si="102"/>
        <v>2</v>
      </c>
      <c r="AA504" t="str">
        <f t="shared" si="103"/>
        <v>191-&gt;2,</v>
      </c>
    </row>
    <row r="505" spans="1:27" ht="15" hidden="1" customHeight="1" x14ac:dyDescent="0.25">
      <c r="A505">
        <v>2016</v>
      </c>
      <c r="B505">
        <v>9</v>
      </c>
      <c r="C505">
        <v>6</v>
      </c>
      <c r="D505" t="s">
        <v>124</v>
      </c>
      <c r="E505" t="s">
        <v>44</v>
      </c>
      <c r="F505">
        <v>2</v>
      </c>
      <c r="G505">
        <v>2</v>
      </c>
      <c r="H505" t="s">
        <v>76</v>
      </c>
      <c r="J505">
        <v>15</v>
      </c>
      <c r="K505">
        <v>1694</v>
      </c>
      <c r="L505">
        <v>2101</v>
      </c>
      <c r="M505">
        <f t="shared" si="91"/>
        <v>1679</v>
      </c>
      <c r="N505">
        <f t="shared" si="92"/>
        <v>2116</v>
      </c>
      <c r="O505">
        <f t="shared" si="93"/>
        <v>0.87434422681854618</v>
      </c>
      <c r="P505">
        <f t="shared" si="94"/>
        <v>0.5</v>
      </c>
      <c r="Q505">
        <f t="shared" si="95"/>
        <v>-40.070071675690265</v>
      </c>
      <c r="R505">
        <f t="shared" si="96"/>
        <v>-40</v>
      </c>
      <c r="S505">
        <f>INDEX(Weights!$B$1:$B$36,MATCH(Matches!H1670,Weights!$A$1:$A$36,0))</f>
        <v>20</v>
      </c>
      <c r="T505">
        <f t="shared" si="97"/>
        <v>1779</v>
      </c>
      <c r="U505">
        <f t="shared" si="98"/>
        <v>2116</v>
      </c>
      <c r="V505">
        <f t="shared" si="99"/>
        <v>337</v>
      </c>
      <c r="W505">
        <f t="shared" si="100"/>
        <v>0</v>
      </c>
      <c r="X505">
        <f t="shared" si="101"/>
        <v>0</v>
      </c>
      <c r="Y505">
        <f t="shared" si="102"/>
        <v>0</v>
      </c>
      <c r="AA505" t="str">
        <f t="shared" si="103"/>
        <v>337-&gt;0,</v>
      </c>
    </row>
    <row r="506" spans="1:27" ht="15" hidden="1" customHeight="1" x14ac:dyDescent="0.25">
      <c r="A506">
        <v>2016</v>
      </c>
      <c r="B506">
        <v>10</v>
      </c>
      <c r="C506">
        <v>8</v>
      </c>
      <c r="D506" t="s">
        <v>62</v>
      </c>
      <c r="E506" t="s">
        <v>8</v>
      </c>
      <c r="F506">
        <v>5</v>
      </c>
      <c r="G506">
        <v>0</v>
      </c>
      <c r="H506" t="s">
        <v>76</v>
      </c>
      <c r="J506">
        <v>15</v>
      </c>
      <c r="K506">
        <v>1587</v>
      </c>
      <c r="L506">
        <v>1401</v>
      </c>
      <c r="M506">
        <f t="shared" si="91"/>
        <v>1572</v>
      </c>
      <c r="N506">
        <f t="shared" si="92"/>
        <v>1416</v>
      </c>
      <c r="O506">
        <f t="shared" si="93"/>
        <v>0.81361221050558685</v>
      </c>
      <c r="P506">
        <f t="shared" si="94"/>
        <v>1</v>
      </c>
      <c r="Q506">
        <f t="shared" si="95"/>
        <v>80.47737483602495</v>
      </c>
      <c r="R506">
        <f t="shared" si="96"/>
        <v>40</v>
      </c>
      <c r="S506">
        <f>INDEX(Weights!$B$1:$B$36,MATCH(Matches!H1730,Weights!$A$1:$A$36,0))</f>
        <v>20</v>
      </c>
      <c r="T506">
        <f t="shared" si="97"/>
        <v>1672</v>
      </c>
      <c r="U506">
        <f t="shared" si="98"/>
        <v>1416</v>
      </c>
      <c r="V506">
        <f t="shared" si="99"/>
        <v>256</v>
      </c>
      <c r="W506">
        <f t="shared" si="100"/>
        <v>5</v>
      </c>
      <c r="X506">
        <f t="shared" si="101"/>
        <v>0</v>
      </c>
      <c r="Y506">
        <f t="shared" si="102"/>
        <v>5</v>
      </c>
      <c r="AA506" t="str">
        <f t="shared" si="103"/>
        <v>256-&gt;5,</v>
      </c>
    </row>
    <row r="507" spans="1:27" ht="15" hidden="1" customHeight="1" x14ac:dyDescent="0.25">
      <c r="A507">
        <v>2016</v>
      </c>
      <c r="B507">
        <v>10</v>
      </c>
      <c r="C507">
        <v>8</v>
      </c>
      <c r="D507" t="s">
        <v>186</v>
      </c>
      <c r="E507" t="s">
        <v>101</v>
      </c>
      <c r="F507">
        <v>3</v>
      </c>
      <c r="G507">
        <v>2</v>
      </c>
      <c r="H507" t="s">
        <v>230</v>
      </c>
      <c r="J507">
        <v>15</v>
      </c>
      <c r="K507">
        <v>1225</v>
      </c>
      <c r="L507">
        <v>1208</v>
      </c>
      <c r="M507">
        <f t="shared" si="91"/>
        <v>1210</v>
      </c>
      <c r="N507">
        <f t="shared" si="92"/>
        <v>1223</v>
      </c>
      <c r="O507">
        <f t="shared" si="93"/>
        <v>0.62265019578726211</v>
      </c>
      <c r="P507">
        <f t="shared" si="94"/>
        <v>1</v>
      </c>
      <c r="Q507">
        <f t="shared" si="95"/>
        <v>39.750915019803415</v>
      </c>
      <c r="R507">
        <f t="shared" si="96"/>
        <v>40</v>
      </c>
      <c r="S507">
        <f>INDEX(Weights!$B$1:$B$36,MATCH(Matches!H1737,Weights!$A$1:$A$36,0))</f>
        <v>40</v>
      </c>
      <c r="T507">
        <f t="shared" si="97"/>
        <v>1310</v>
      </c>
      <c r="U507">
        <f t="shared" si="98"/>
        <v>1223</v>
      </c>
      <c r="V507">
        <f t="shared" si="99"/>
        <v>87</v>
      </c>
      <c r="W507">
        <f t="shared" si="100"/>
        <v>1</v>
      </c>
      <c r="X507">
        <f t="shared" si="101"/>
        <v>0</v>
      </c>
      <c r="Y507">
        <f t="shared" si="102"/>
        <v>1</v>
      </c>
      <c r="AA507" t="str">
        <f t="shared" si="103"/>
        <v>87-&gt;1,</v>
      </c>
    </row>
    <row r="508" spans="1:27" ht="15" hidden="1" customHeight="1" x14ac:dyDescent="0.25">
      <c r="A508">
        <v>2016</v>
      </c>
      <c r="B508">
        <v>10</v>
      </c>
      <c r="C508">
        <v>9</v>
      </c>
      <c r="D508" t="s">
        <v>71</v>
      </c>
      <c r="E508" t="s">
        <v>48</v>
      </c>
      <c r="F508">
        <v>3</v>
      </c>
      <c r="G508">
        <v>2</v>
      </c>
      <c r="H508" t="s">
        <v>76</v>
      </c>
      <c r="J508">
        <v>15</v>
      </c>
      <c r="K508">
        <v>1727</v>
      </c>
      <c r="L508">
        <v>1709</v>
      </c>
      <c r="M508">
        <f t="shared" si="91"/>
        <v>1712</v>
      </c>
      <c r="N508">
        <f t="shared" si="92"/>
        <v>1724</v>
      </c>
      <c r="O508">
        <f t="shared" si="93"/>
        <v>0.62400175861766716</v>
      </c>
      <c r="P508">
        <f t="shared" si="94"/>
        <v>1</v>
      </c>
      <c r="Q508">
        <f t="shared" si="95"/>
        <v>39.893803611563406</v>
      </c>
      <c r="R508">
        <f t="shared" si="96"/>
        <v>40</v>
      </c>
      <c r="S508">
        <f>INDEX(Weights!$B$1:$B$36,MATCH(Matches!H1750,Weights!$A$1:$A$36,0))</f>
        <v>40</v>
      </c>
      <c r="T508">
        <f t="shared" si="97"/>
        <v>1812</v>
      </c>
      <c r="U508">
        <f t="shared" si="98"/>
        <v>1724</v>
      </c>
      <c r="V508">
        <f t="shared" si="99"/>
        <v>88</v>
      </c>
      <c r="W508">
        <f t="shared" si="100"/>
        <v>1</v>
      </c>
      <c r="X508">
        <f t="shared" si="101"/>
        <v>0</v>
      </c>
      <c r="Y508">
        <f t="shared" si="102"/>
        <v>1</v>
      </c>
      <c r="AA508" t="str">
        <f t="shared" si="103"/>
        <v>88-&gt;1,</v>
      </c>
    </row>
    <row r="509" spans="1:27" ht="15" hidden="1" customHeight="1" x14ac:dyDescent="0.25">
      <c r="A509">
        <v>2016</v>
      </c>
      <c r="B509">
        <v>10</v>
      </c>
      <c r="C509">
        <v>11</v>
      </c>
      <c r="D509" t="s">
        <v>122</v>
      </c>
      <c r="E509" t="s">
        <v>118</v>
      </c>
      <c r="F509">
        <v>1</v>
      </c>
      <c r="G509">
        <v>0</v>
      </c>
      <c r="H509" t="s">
        <v>76</v>
      </c>
      <c r="J509">
        <v>15</v>
      </c>
      <c r="K509">
        <v>1552</v>
      </c>
      <c r="L509">
        <v>1528</v>
      </c>
      <c r="M509">
        <f t="shared" si="91"/>
        <v>1537</v>
      </c>
      <c r="N509">
        <f t="shared" si="92"/>
        <v>1543</v>
      </c>
      <c r="O509">
        <f t="shared" si="93"/>
        <v>0.63207001210007352</v>
      </c>
      <c r="P509">
        <f t="shared" si="94"/>
        <v>1</v>
      </c>
      <c r="Q509">
        <f t="shared" si="95"/>
        <v>40.768625807363819</v>
      </c>
      <c r="R509">
        <f t="shared" si="96"/>
        <v>40</v>
      </c>
      <c r="S509">
        <f>INDEX(Weights!$B$1:$B$36,MATCH(Matches!H1793,Weights!$A$1:$A$36,0))</f>
        <v>40</v>
      </c>
      <c r="T509">
        <f t="shared" si="97"/>
        <v>1637</v>
      </c>
      <c r="U509">
        <f t="shared" si="98"/>
        <v>1543</v>
      </c>
      <c r="V509">
        <f t="shared" si="99"/>
        <v>94</v>
      </c>
      <c r="W509">
        <f t="shared" si="100"/>
        <v>1</v>
      </c>
      <c r="X509">
        <f t="shared" si="101"/>
        <v>0</v>
      </c>
      <c r="Y509">
        <f t="shared" si="102"/>
        <v>1</v>
      </c>
      <c r="AA509" t="str">
        <f t="shared" si="103"/>
        <v>94-&gt;1,</v>
      </c>
    </row>
    <row r="510" spans="1:27" ht="15" hidden="1" customHeight="1" x14ac:dyDescent="0.25">
      <c r="A510">
        <v>2016</v>
      </c>
      <c r="B510">
        <v>11</v>
      </c>
      <c r="C510">
        <v>9</v>
      </c>
      <c r="D510" t="s">
        <v>94</v>
      </c>
      <c r="E510" t="s">
        <v>268</v>
      </c>
      <c r="F510">
        <v>3</v>
      </c>
      <c r="G510">
        <v>0</v>
      </c>
      <c r="H510" t="s">
        <v>33</v>
      </c>
      <c r="J510">
        <v>15</v>
      </c>
      <c r="K510">
        <v>1241</v>
      </c>
      <c r="L510">
        <v>1259</v>
      </c>
      <c r="M510">
        <f t="shared" si="91"/>
        <v>1226</v>
      </c>
      <c r="N510">
        <f t="shared" si="92"/>
        <v>1274</v>
      </c>
      <c r="O510">
        <f t="shared" si="93"/>
        <v>0.57428020365452448</v>
      </c>
      <c r="P510">
        <f t="shared" si="94"/>
        <v>1</v>
      </c>
      <c r="Q510">
        <f t="shared" si="95"/>
        <v>35.23444323887481</v>
      </c>
      <c r="R510">
        <f t="shared" si="96"/>
        <v>20</v>
      </c>
      <c r="S510">
        <f>INDEX(Weights!$B$1:$B$36,MATCH(Matches!H1833,Weights!$A$1:$A$36,0))</f>
        <v>20</v>
      </c>
      <c r="T510">
        <f t="shared" si="97"/>
        <v>1326</v>
      </c>
      <c r="U510">
        <f t="shared" si="98"/>
        <v>1274</v>
      </c>
      <c r="V510">
        <f t="shared" si="99"/>
        <v>52</v>
      </c>
      <c r="W510">
        <f t="shared" si="100"/>
        <v>3</v>
      </c>
      <c r="X510">
        <f t="shared" si="101"/>
        <v>0</v>
      </c>
      <c r="Y510">
        <f t="shared" si="102"/>
        <v>3</v>
      </c>
      <c r="AA510" t="str">
        <f t="shared" si="103"/>
        <v>52-&gt;3,</v>
      </c>
    </row>
    <row r="511" spans="1:27" ht="15" hidden="1" customHeight="1" x14ac:dyDescent="0.25">
      <c r="A511">
        <v>2017</v>
      </c>
      <c r="B511">
        <v>1</v>
      </c>
      <c r="C511">
        <v>22</v>
      </c>
      <c r="D511" t="s">
        <v>199</v>
      </c>
      <c r="E511" t="s">
        <v>32</v>
      </c>
      <c r="F511">
        <v>2</v>
      </c>
      <c r="G511">
        <v>0</v>
      </c>
      <c r="H511" t="s">
        <v>44</v>
      </c>
      <c r="I511" t="s">
        <v>189</v>
      </c>
      <c r="J511">
        <v>15</v>
      </c>
      <c r="K511">
        <v>1542</v>
      </c>
      <c r="L511">
        <v>1275</v>
      </c>
      <c r="M511">
        <f t="shared" si="91"/>
        <v>1527</v>
      </c>
      <c r="N511">
        <f t="shared" si="92"/>
        <v>1290</v>
      </c>
      <c r="O511">
        <f t="shared" si="93"/>
        <v>0.79645469971172578</v>
      </c>
      <c r="P511">
        <f t="shared" si="94"/>
        <v>1</v>
      </c>
      <c r="Q511">
        <f t="shared" si="95"/>
        <v>73.693669069027948</v>
      </c>
      <c r="R511">
        <f t="shared" si="96"/>
        <v>50</v>
      </c>
      <c r="S511">
        <f>INDEX(Weights!$B$1:$B$36,MATCH(Matches!H2009,Weights!$A$1:$A$36,0))</f>
        <v>40</v>
      </c>
      <c r="T511">
        <f t="shared" si="97"/>
        <v>1527</v>
      </c>
      <c r="U511">
        <f t="shared" si="98"/>
        <v>1290</v>
      </c>
      <c r="V511">
        <f t="shared" si="99"/>
        <v>237</v>
      </c>
      <c r="W511">
        <f t="shared" si="100"/>
        <v>2</v>
      </c>
      <c r="X511">
        <f t="shared" si="101"/>
        <v>0</v>
      </c>
      <c r="Y511">
        <f t="shared" si="102"/>
        <v>2</v>
      </c>
      <c r="AA511" t="str">
        <f t="shared" si="103"/>
        <v>237-&gt;2,</v>
      </c>
    </row>
    <row r="512" spans="1:27" ht="15" hidden="1" customHeight="1" x14ac:dyDescent="0.25">
      <c r="A512">
        <v>2017</v>
      </c>
      <c r="B512">
        <v>3</v>
      </c>
      <c r="C512">
        <v>28</v>
      </c>
      <c r="D512" t="s">
        <v>84</v>
      </c>
      <c r="E512" t="s">
        <v>190</v>
      </c>
      <c r="F512">
        <v>2</v>
      </c>
      <c r="G512">
        <v>1</v>
      </c>
      <c r="H512" t="s">
        <v>33</v>
      </c>
      <c r="I512" t="s">
        <v>7</v>
      </c>
      <c r="J512">
        <v>15</v>
      </c>
      <c r="K512">
        <v>1509</v>
      </c>
      <c r="L512">
        <v>1683</v>
      </c>
      <c r="M512">
        <f t="shared" si="91"/>
        <v>1494</v>
      </c>
      <c r="N512">
        <f t="shared" si="92"/>
        <v>1698</v>
      </c>
      <c r="O512">
        <f t="shared" si="93"/>
        <v>0.76392469914483863</v>
      </c>
      <c r="P512">
        <f t="shared" si="94"/>
        <v>1</v>
      </c>
      <c r="Q512">
        <f t="shared" si="95"/>
        <v>63.539048539444238</v>
      </c>
      <c r="R512">
        <f t="shared" si="96"/>
        <v>60</v>
      </c>
      <c r="S512">
        <f>INDEX(Weights!$B$1:$B$36,MATCH(Matches!H2137,Weights!$A$1:$A$36,0))</f>
        <v>40</v>
      </c>
      <c r="T512">
        <f t="shared" si="97"/>
        <v>1494</v>
      </c>
      <c r="U512">
        <f t="shared" si="98"/>
        <v>1698</v>
      </c>
      <c r="V512">
        <f t="shared" si="99"/>
        <v>204</v>
      </c>
      <c r="W512">
        <f t="shared" si="100"/>
        <v>-1</v>
      </c>
      <c r="X512">
        <f t="shared" si="101"/>
        <v>0</v>
      </c>
      <c r="Y512">
        <f t="shared" si="102"/>
        <v>-1</v>
      </c>
      <c r="AA512" t="str">
        <f t="shared" si="103"/>
        <v>204-&gt;-1,</v>
      </c>
    </row>
    <row r="513" spans="1:27" ht="15" hidden="1" customHeight="1" x14ac:dyDescent="0.25">
      <c r="A513">
        <v>2017</v>
      </c>
      <c r="B513">
        <v>6</v>
      </c>
      <c r="C513">
        <v>4</v>
      </c>
      <c r="D513" t="s">
        <v>53</v>
      </c>
      <c r="E513" t="s">
        <v>46</v>
      </c>
      <c r="F513">
        <v>3</v>
      </c>
      <c r="G513">
        <v>1</v>
      </c>
      <c r="H513" t="s">
        <v>33</v>
      </c>
      <c r="J513">
        <v>15</v>
      </c>
      <c r="K513">
        <v>1787</v>
      </c>
      <c r="L513">
        <v>1855</v>
      </c>
      <c r="M513">
        <f t="shared" si="91"/>
        <v>1772</v>
      </c>
      <c r="N513">
        <f t="shared" si="92"/>
        <v>1870</v>
      </c>
      <c r="O513">
        <f t="shared" si="93"/>
        <v>0.50287819957481095</v>
      </c>
      <c r="P513">
        <f t="shared" si="94"/>
        <v>1</v>
      </c>
      <c r="Q513">
        <f t="shared" si="95"/>
        <v>30.173691813898479</v>
      </c>
      <c r="R513">
        <f t="shared" si="96"/>
        <v>20</v>
      </c>
      <c r="S513">
        <f>INDEX(Weights!$B$1:$B$36,MATCH(Matches!H2196,Weights!$A$1:$A$36,0))</f>
        <v>50</v>
      </c>
      <c r="T513">
        <f t="shared" si="97"/>
        <v>1872</v>
      </c>
      <c r="U513">
        <f t="shared" si="98"/>
        <v>1870</v>
      </c>
      <c r="V513">
        <f t="shared" si="99"/>
        <v>2</v>
      </c>
      <c r="W513">
        <f t="shared" si="100"/>
        <v>2</v>
      </c>
      <c r="X513">
        <f t="shared" si="101"/>
        <v>0</v>
      </c>
      <c r="Y513">
        <f t="shared" si="102"/>
        <v>2</v>
      </c>
      <c r="AA513" t="str">
        <f t="shared" si="103"/>
        <v>2-&gt;2,</v>
      </c>
    </row>
    <row r="514" spans="1:27" ht="15" hidden="1" customHeight="1" x14ac:dyDescent="0.25">
      <c r="A514">
        <v>2017</v>
      </c>
      <c r="B514">
        <v>6</v>
      </c>
      <c r="C514">
        <v>13</v>
      </c>
      <c r="D514" t="s">
        <v>67</v>
      </c>
      <c r="E514" t="s">
        <v>102</v>
      </c>
      <c r="F514">
        <v>3</v>
      </c>
      <c r="G514">
        <v>2</v>
      </c>
      <c r="H514" t="s">
        <v>33</v>
      </c>
      <c r="J514">
        <v>15</v>
      </c>
      <c r="K514">
        <v>1682</v>
      </c>
      <c r="L514">
        <v>1962</v>
      </c>
      <c r="M514">
        <f t="shared" ref="M514:M577" si="104">K514-J514</f>
        <v>1667</v>
      </c>
      <c r="N514">
        <f t="shared" ref="N514:N577" si="105">L514+J514</f>
        <v>1977</v>
      </c>
      <c r="O514">
        <f t="shared" ref="O514:O577" si="106">1/(10^(-V514/400)+1)</f>
        <v>0.77009667666098203</v>
      </c>
      <c r="P514">
        <f t="shared" ref="P514:P577" si="107">IF(F514&gt;G514,1,IF(F514=G514,0.5,0))</f>
        <v>1</v>
      </c>
      <c r="Q514">
        <f t="shared" ref="Q514:Q577" si="108">(M514-K514)/(O514-P514)</f>
        <v>65.244815873674142</v>
      </c>
      <c r="R514">
        <f t="shared" ref="R514:R577" si="109">ROUND((Q514/IF(W514=2,1.5,IF(W514=3,1.75,IF(W514&gt;3,1.75+(W514-3)/8,1))))/10,0)*10</f>
        <v>70</v>
      </c>
      <c r="S514">
        <f>INDEX(Weights!$B$1:$B$36,MATCH(Matches!H2321,Weights!$A$1:$A$36,0))</f>
        <v>50</v>
      </c>
      <c r="T514">
        <f t="shared" ref="T514:T577" si="110">M514+IF(ISBLANK(I514),100,0)</f>
        <v>1767</v>
      </c>
      <c r="U514">
        <f t="shared" ref="U514:U577" si="111">N514</f>
        <v>1977</v>
      </c>
      <c r="V514">
        <f t="shared" ref="V514:V577" si="112">ABS(T514-U514)</f>
        <v>210</v>
      </c>
      <c r="W514">
        <f t="shared" ref="W514:W577" si="113">IF(U514&gt;T514,G514-F514,F514-G514)</f>
        <v>-1</v>
      </c>
      <c r="X514">
        <f t="shared" ref="X514:X577" si="114">IF(W514=4,1,0)</f>
        <v>0</v>
      </c>
      <c r="Y514">
        <f t="shared" ref="Y514:Y577" si="115">IF(W514&lt;0,MAX(W514,-3),MIN(W514,7))</f>
        <v>-1</v>
      </c>
      <c r="AA514" t="str">
        <f t="shared" si="103"/>
        <v>210-&gt;-1,</v>
      </c>
    </row>
    <row r="515" spans="1:27" ht="15" hidden="1" customHeight="1" x14ac:dyDescent="0.25">
      <c r="A515">
        <v>2017</v>
      </c>
      <c r="B515">
        <v>6</v>
      </c>
      <c r="C515">
        <v>17</v>
      </c>
      <c r="D515" t="s">
        <v>21</v>
      </c>
      <c r="E515" t="s">
        <v>265</v>
      </c>
      <c r="F515">
        <v>2</v>
      </c>
      <c r="G515">
        <v>0</v>
      </c>
      <c r="H515" t="s">
        <v>221</v>
      </c>
      <c r="J515">
        <v>15</v>
      </c>
      <c r="K515">
        <v>1716</v>
      </c>
      <c r="L515">
        <v>1540</v>
      </c>
      <c r="M515">
        <f t="shared" si="104"/>
        <v>1701</v>
      </c>
      <c r="N515">
        <f t="shared" si="105"/>
        <v>1555</v>
      </c>
      <c r="O515">
        <f t="shared" si="106"/>
        <v>0.80472469349925946</v>
      </c>
      <c r="P515">
        <f t="shared" si="107"/>
        <v>1</v>
      </c>
      <c r="Q515">
        <f t="shared" si="108"/>
        <v>76.814627864599544</v>
      </c>
      <c r="R515">
        <f t="shared" si="109"/>
        <v>50</v>
      </c>
      <c r="S515">
        <f>INDEX(Weights!$B$1:$B$36,MATCH(Matches!H2331,Weights!$A$1:$A$36,0))</f>
        <v>20</v>
      </c>
      <c r="T515">
        <f t="shared" si="110"/>
        <v>1801</v>
      </c>
      <c r="U515">
        <f t="shared" si="111"/>
        <v>1555</v>
      </c>
      <c r="V515">
        <f t="shared" si="112"/>
        <v>246</v>
      </c>
      <c r="W515">
        <f t="shared" si="113"/>
        <v>2</v>
      </c>
      <c r="X515">
        <f t="shared" si="114"/>
        <v>0</v>
      </c>
      <c r="Y515">
        <f t="shared" si="115"/>
        <v>2</v>
      </c>
      <c r="AA515" t="str">
        <f t="shared" ref="AA515:AA578" si="116">V515&amp;"-&gt;"&amp;Y515&amp;","</f>
        <v>246-&gt;2,</v>
      </c>
    </row>
    <row r="516" spans="1:27" ht="15" hidden="1" customHeight="1" x14ac:dyDescent="0.25">
      <c r="A516">
        <v>2017</v>
      </c>
      <c r="B516">
        <v>6</v>
      </c>
      <c r="C516">
        <v>28</v>
      </c>
      <c r="D516" t="s">
        <v>197</v>
      </c>
      <c r="E516" t="s">
        <v>202</v>
      </c>
      <c r="F516">
        <v>2</v>
      </c>
      <c r="G516">
        <v>1</v>
      </c>
      <c r="H516" t="s">
        <v>205</v>
      </c>
      <c r="I516" t="s">
        <v>168</v>
      </c>
      <c r="J516">
        <v>15</v>
      </c>
      <c r="K516">
        <v>1118</v>
      </c>
      <c r="L516">
        <v>1090</v>
      </c>
      <c r="M516">
        <f t="shared" si="104"/>
        <v>1103</v>
      </c>
      <c r="N516">
        <f t="shared" si="105"/>
        <v>1105</v>
      </c>
      <c r="O516">
        <f t="shared" si="106"/>
        <v>0.50287819957481095</v>
      </c>
      <c r="P516">
        <f t="shared" si="107"/>
        <v>1</v>
      </c>
      <c r="Q516">
        <f t="shared" si="108"/>
        <v>30.173691813898479</v>
      </c>
      <c r="R516">
        <f t="shared" si="109"/>
        <v>30</v>
      </c>
      <c r="S516">
        <f>INDEX(Weights!$B$1:$B$36,MATCH(Matches!H2357,Weights!$A$1:$A$36,0))</f>
        <v>40</v>
      </c>
      <c r="T516">
        <f t="shared" si="110"/>
        <v>1103</v>
      </c>
      <c r="U516">
        <f t="shared" si="111"/>
        <v>1105</v>
      </c>
      <c r="V516">
        <f t="shared" si="112"/>
        <v>2</v>
      </c>
      <c r="W516">
        <f t="shared" si="113"/>
        <v>-1</v>
      </c>
      <c r="X516">
        <f t="shared" si="114"/>
        <v>0</v>
      </c>
      <c r="Y516">
        <f t="shared" si="115"/>
        <v>-1</v>
      </c>
      <c r="AA516" t="str">
        <f t="shared" si="116"/>
        <v>2-&gt;-1,</v>
      </c>
    </row>
    <row r="517" spans="1:27" ht="15" hidden="1" customHeight="1" x14ac:dyDescent="0.25">
      <c r="A517">
        <v>2017</v>
      </c>
      <c r="B517">
        <v>7</v>
      </c>
      <c r="C517">
        <v>11</v>
      </c>
      <c r="D517" t="s">
        <v>164</v>
      </c>
      <c r="E517" t="s">
        <v>129</v>
      </c>
      <c r="F517">
        <v>1</v>
      </c>
      <c r="G517">
        <v>1</v>
      </c>
      <c r="H517" t="s">
        <v>219</v>
      </c>
      <c r="I517" t="s">
        <v>125</v>
      </c>
      <c r="J517">
        <v>15</v>
      </c>
      <c r="K517">
        <v>1550</v>
      </c>
      <c r="L517">
        <v>1760</v>
      </c>
      <c r="M517">
        <f t="shared" si="104"/>
        <v>1535</v>
      </c>
      <c r="N517">
        <f t="shared" si="105"/>
        <v>1775</v>
      </c>
      <c r="O517">
        <f t="shared" si="106"/>
        <v>0.79923999108689825</v>
      </c>
      <c r="P517">
        <f t="shared" si="107"/>
        <v>0.5</v>
      </c>
      <c r="Q517">
        <f t="shared" si="108"/>
        <v>-50.126989863611016</v>
      </c>
      <c r="R517">
        <f t="shared" si="109"/>
        <v>-50</v>
      </c>
      <c r="S517">
        <f>INDEX(Weights!$B$1:$B$36,MATCH(Matches!H2393,Weights!$A$1:$A$36,0))</f>
        <v>20</v>
      </c>
      <c r="T517">
        <f t="shared" si="110"/>
        <v>1535</v>
      </c>
      <c r="U517">
        <f t="shared" si="111"/>
        <v>1775</v>
      </c>
      <c r="V517">
        <f t="shared" si="112"/>
        <v>240</v>
      </c>
      <c r="W517">
        <f t="shared" si="113"/>
        <v>0</v>
      </c>
      <c r="X517">
        <f t="shared" si="114"/>
        <v>0</v>
      </c>
      <c r="Y517">
        <f t="shared" si="115"/>
        <v>0</v>
      </c>
      <c r="AA517" t="str">
        <f t="shared" si="116"/>
        <v>240-&gt;0,</v>
      </c>
    </row>
    <row r="518" spans="1:27" ht="15" hidden="1" customHeight="1" x14ac:dyDescent="0.25">
      <c r="A518">
        <v>2017</v>
      </c>
      <c r="B518">
        <v>10</v>
      </c>
      <c r="C518">
        <v>7</v>
      </c>
      <c r="D518" t="s">
        <v>190</v>
      </c>
      <c r="E518" t="s">
        <v>147</v>
      </c>
      <c r="F518">
        <v>2</v>
      </c>
      <c r="G518">
        <v>0</v>
      </c>
      <c r="H518" t="s">
        <v>76</v>
      </c>
      <c r="J518">
        <v>15</v>
      </c>
      <c r="K518">
        <v>1648</v>
      </c>
      <c r="L518">
        <v>1532</v>
      </c>
      <c r="M518">
        <f t="shared" si="104"/>
        <v>1633</v>
      </c>
      <c r="N518">
        <f t="shared" si="105"/>
        <v>1547</v>
      </c>
      <c r="O518">
        <f t="shared" si="106"/>
        <v>0.74473040686503478</v>
      </c>
      <c r="P518">
        <f t="shared" si="107"/>
        <v>1</v>
      </c>
      <c r="Q518">
        <f t="shared" si="108"/>
        <v>58.761405210017529</v>
      </c>
      <c r="R518">
        <f t="shared" si="109"/>
        <v>40</v>
      </c>
      <c r="S518">
        <f>INDEX(Weights!$B$1:$B$36,MATCH(Matches!H2595,Weights!$A$1:$A$36,0))</f>
        <v>40</v>
      </c>
      <c r="T518">
        <f t="shared" si="110"/>
        <v>1733</v>
      </c>
      <c r="U518">
        <f t="shared" si="111"/>
        <v>1547</v>
      </c>
      <c r="V518">
        <f t="shared" si="112"/>
        <v>186</v>
      </c>
      <c r="W518">
        <f t="shared" si="113"/>
        <v>2</v>
      </c>
      <c r="X518">
        <f t="shared" si="114"/>
        <v>0</v>
      </c>
      <c r="Y518">
        <f t="shared" si="115"/>
        <v>2</v>
      </c>
      <c r="AA518" t="str">
        <f t="shared" si="116"/>
        <v>186-&gt;2,</v>
      </c>
    </row>
    <row r="519" spans="1:27" ht="15" hidden="1" customHeight="1" x14ac:dyDescent="0.25">
      <c r="A519">
        <v>2017</v>
      </c>
      <c r="B519">
        <v>11</v>
      </c>
      <c r="C519">
        <v>9</v>
      </c>
      <c r="D519" t="s">
        <v>0</v>
      </c>
      <c r="E519" t="s">
        <v>5</v>
      </c>
      <c r="F519">
        <v>4</v>
      </c>
      <c r="G519">
        <v>1</v>
      </c>
      <c r="H519" t="s">
        <v>33</v>
      </c>
      <c r="J519">
        <v>15</v>
      </c>
      <c r="K519">
        <v>1474</v>
      </c>
      <c r="L519">
        <v>1494</v>
      </c>
      <c r="M519">
        <f t="shared" si="104"/>
        <v>1459</v>
      </c>
      <c r="N519">
        <f t="shared" si="105"/>
        <v>1509</v>
      </c>
      <c r="O519">
        <f t="shared" si="106"/>
        <v>0.5714631174083814</v>
      </c>
      <c r="P519">
        <f t="shared" si="107"/>
        <v>1</v>
      </c>
      <c r="Q519">
        <f t="shared" si="108"/>
        <v>35.00282148244986</v>
      </c>
      <c r="R519">
        <f t="shared" si="109"/>
        <v>20</v>
      </c>
      <c r="S519">
        <f>INDEX(Weights!$B$1:$B$36,MATCH(Matches!H2679,Weights!$A$1:$A$36,0))</f>
        <v>40</v>
      </c>
      <c r="T519">
        <f t="shared" si="110"/>
        <v>1559</v>
      </c>
      <c r="U519">
        <f t="shared" si="111"/>
        <v>1509</v>
      </c>
      <c r="V519">
        <f t="shared" si="112"/>
        <v>50</v>
      </c>
      <c r="W519">
        <f t="shared" si="113"/>
        <v>3</v>
      </c>
      <c r="X519">
        <f t="shared" si="114"/>
        <v>0</v>
      </c>
      <c r="Y519">
        <f t="shared" si="115"/>
        <v>3</v>
      </c>
      <c r="AA519" t="str">
        <f t="shared" si="116"/>
        <v>50-&gt;3,</v>
      </c>
    </row>
    <row r="520" spans="1:27" ht="15" hidden="1" customHeight="1" x14ac:dyDescent="0.25">
      <c r="A520">
        <v>2017</v>
      </c>
      <c r="B520">
        <v>11</v>
      </c>
      <c r="C520">
        <v>9</v>
      </c>
      <c r="D520" t="s">
        <v>61</v>
      </c>
      <c r="E520" t="s">
        <v>4</v>
      </c>
      <c r="F520">
        <v>2</v>
      </c>
      <c r="G520">
        <v>1</v>
      </c>
      <c r="H520" t="s">
        <v>33</v>
      </c>
      <c r="J520">
        <v>15</v>
      </c>
      <c r="K520">
        <v>1321</v>
      </c>
      <c r="L520">
        <v>1599</v>
      </c>
      <c r="M520">
        <f t="shared" si="104"/>
        <v>1306</v>
      </c>
      <c r="N520">
        <f t="shared" si="105"/>
        <v>1614</v>
      </c>
      <c r="O520">
        <f t="shared" si="106"/>
        <v>0.76805200316758415</v>
      </c>
      <c r="P520">
        <f t="shared" si="107"/>
        <v>1</v>
      </c>
      <c r="Q520">
        <f t="shared" si="108"/>
        <v>64.669668222388708</v>
      </c>
      <c r="R520">
        <f t="shared" si="109"/>
        <v>60</v>
      </c>
      <c r="S520">
        <f>INDEX(Weights!$B$1:$B$36,MATCH(Matches!H2685,Weights!$A$1:$A$36,0))</f>
        <v>40</v>
      </c>
      <c r="T520">
        <f t="shared" si="110"/>
        <v>1406</v>
      </c>
      <c r="U520">
        <f t="shared" si="111"/>
        <v>1614</v>
      </c>
      <c r="V520">
        <f t="shared" si="112"/>
        <v>208</v>
      </c>
      <c r="W520">
        <f t="shared" si="113"/>
        <v>-1</v>
      </c>
      <c r="X520">
        <f t="shared" si="114"/>
        <v>0</v>
      </c>
      <c r="Y520">
        <f t="shared" si="115"/>
        <v>-1</v>
      </c>
      <c r="AA520" t="str">
        <f t="shared" si="116"/>
        <v>208-&gt;-1,</v>
      </c>
    </row>
    <row r="521" spans="1:27" ht="15" hidden="1" customHeight="1" x14ac:dyDescent="0.25">
      <c r="A521">
        <v>2017</v>
      </c>
      <c r="B521">
        <v>11</v>
      </c>
      <c r="C521">
        <v>11</v>
      </c>
      <c r="D521" t="s">
        <v>263</v>
      </c>
      <c r="E521" t="s">
        <v>66</v>
      </c>
      <c r="F521">
        <v>2</v>
      </c>
      <c r="G521">
        <v>0</v>
      </c>
      <c r="H521" t="s">
        <v>33</v>
      </c>
      <c r="J521">
        <v>15</v>
      </c>
      <c r="K521">
        <v>1520</v>
      </c>
      <c r="L521">
        <v>1585</v>
      </c>
      <c r="M521">
        <f t="shared" si="104"/>
        <v>1505</v>
      </c>
      <c r="N521">
        <f t="shared" si="105"/>
        <v>1600</v>
      </c>
      <c r="O521">
        <f t="shared" si="106"/>
        <v>0.50719508170905137</v>
      </c>
      <c r="P521">
        <f t="shared" si="107"/>
        <v>1</v>
      </c>
      <c r="Q521">
        <f t="shared" si="108"/>
        <v>30.438007907916422</v>
      </c>
      <c r="R521">
        <f t="shared" si="109"/>
        <v>20</v>
      </c>
      <c r="S521">
        <f>INDEX(Weights!$B$1:$B$36,MATCH(Matches!H2712,Weights!$A$1:$A$36,0))</f>
        <v>40</v>
      </c>
      <c r="T521">
        <f t="shared" si="110"/>
        <v>1605</v>
      </c>
      <c r="U521">
        <f t="shared" si="111"/>
        <v>1600</v>
      </c>
      <c r="V521">
        <f t="shared" si="112"/>
        <v>5</v>
      </c>
      <c r="W521">
        <f t="shared" si="113"/>
        <v>2</v>
      </c>
      <c r="X521">
        <f t="shared" si="114"/>
        <v>0</v>
      </c>
      <c r="Y521">
        <f t="shared" si="115"/>
        <v>2</v>
      </c>
      <c r="AA521" t="str">
        <f t="shared" si="116"/>
        <v>5-&gt;2,</v>
      </c>
    </row>
    <row r="522" spans="1:27" ht="15" hidden="1" customHeight="1" x14ac:dyDescent="0.25">
      <c r="A522">
        <v>2017</v>
      </c>
      <c r="B522">
        <v>11</v>
      </c>
      <c r="C522">
        <v>15</v>
      </c>
      <c r="D522" t="s">
        <v>93</v>
      </c>
      <c r="E522" t="s">
        <v>127</v>
      </c>
      <c r="F522">
        <v>3</v>
      </c>
      <c r="G522">
        <v>1</v>
      </c>
      <c r="H522" t="s">
        <v>76</v>
      </c>
      <c r="J522">
        <v>15</v>
      </c>
      <c r="K522">
        <v>1727</v>
      </c>
      <c r="L522">
        <v>1610</v>
      </c>
      <c r="M522">
        <f t="shared" si="104"/>
        <v>1712</v>
      </c>
      <c r="N522">
        <f t="shared" si="105"/>
        <v>1625</v>
      </c>
      <c r="O522">
        <f t="shared" si="106"/>
        <v>0.74582320835049942</v>
      </c>
      <c r="P522">
        <f t="shared" si="107"/>
        <v>1</v>
      </c>
      <c r="Q522">
        <f t="shared" si="108"/>
        <v>59.014042559339515</v>
      </c>
      <c r="R522">
        <f t="shared" si="109"/>
        <v>40</v>
      </c>
      <c r="S522">
        <f>INDEX(Weights!$B$1:$B$36,MATCH(Matches!H2771,Weights!$A$1:$A$36,0))</f>
        <v>40</v>
      </c>
      <c r="T522">
        <f t="shared" si="110"/>
        <v>1812</v>
      </c>
      <c r="U522">
        <f t="shared" si="111"/>
        <v>1625</v>
      </c>
      <c r="V522">
        <f t="shared" si="112"/>
        <v>187</v>
      </c>
      <c r="W522">
        <f t="shared" si="113"/>
        <v>2</v>
      </c>
      <c r="X522">
        <f t="shared" si="114"/>
        <v>0</v>
      </c>
      <c r="Y522">
        <f t="shared" si="115"/>
        <v>2</v>
      </c>
      <c r="AA522" t="str">
        <f t="shared" si="116"/>
        <v>187-&gt;2,</v>
      </c>
    </row>
    <row r="523" spans="1:27" ht="15" hidden="1" customHeight="1" x14ac:dyDescent="0.25">
      <c r="A523">
        <v>2017</v>
      </c>
      <c r="B523">
        <v>12</v>
      </c>
      <c r="C523">
        <v>15</v>
      </c>
      <c r="D523" t="s">
        <v>82</v>
      </c>
      <c r="E523" t="s">
        <v>42</v>
      </c>
      <c r="F523">
        <v>3</v>
      </c>
      <c r="G523">
        <v>2</v>
      </c>
      <c r="H523" t="s">
        <v>240</v>
      </c>
      <c r="J523">
        <v>15</v>
      </c>
      <c r="K523">
        <v>1225</v>
      </c>
      <c r="L523">
        <v>1200</v>
      </c>
      <c r="M523">
        <f t="shared" si="104"/>
        <v>1210</v>
      </c>
      <c r="N523">
        <f t="shared" si="105"/>
        <v>1215</v>
      </c>
      <c r="O523">
        <f t="shared" si="106"/>
        <v>0.63340770007116765</v>
      </c>
      <c r="P523">
        <f t="shared" si="107"/>
        <v>1</v>
      </c>
      <c r="Q523">
        <f t="shared" si="108"/>
        <v>40.917389707617957</v>
      </c>
      <c r="R523">
        <f t="shared" si="109"/>
        <v>40</v>
      </c>
      <c r="S523">
        <f>INDEX(Weights!$B$1:$B$36,MATCH(Matches!H2821,Weights!$A$1:$A$36,0))</f>
        <v>40</v>
      </c>
      <c r="T523">
        <f t="shared" si="110"/>
        <v>1310</v>
      </c>
      <c r="U523">
        <f t="shared" si="111"/>
        <v>1215</v>
      </c>
      <c r="V523">
        <f t="shared" si="112"/>
        <v>95</v>
      </c>
      <c r="W523">
        <f t="shared" si="113"/>
        <v>1</v>
      </c>
      <c r="X523">
        <f t="shared" si="114"/>
        <v>0</v>
      </c>
      <c r="Y523">
        <f t="shared" si="115"/>
        <v>1</v>
      </c>
      <c r="AA523" t="str">
        <f t="shared" si="116"/>
        <v>95-&gt;1,</v>
      </c>
    </row>
    <row r="524" spans="1:27" ht="15" hidden="1" customHeight="1" x14ac:dyDescent="0.25">
      <c r="A524">
        <v>2017</v>
      </c>
      <c r="B524">
        <v>12</v>
      </c>
      <c r="C524">
        <v>22</v>
      </c>
      <c r="D524" t="s">
        <v>154</v>
      </c>
      <c r="E524" t="s">
        <v>194</v>
      </c>
      <c r="F524">
        <v>1</v>
      </c>
      <c r="G524">
        <v>0</v>
      </c>
      <c r="H524" t="s">
        <v>231</v>
      </c>
      <c r="I524" t="s">
        <v>155</v>
      </c>
      <c r="J524">
        <v>15</v>
      </c>
      <c r="K524">
        <v>1562</v>
      </c>
      <c r="L524">
        <v>1445</v>
      </c>
      <c r="M524">
        <f t="shared" si="104"/>
        <v>1547</v>
      </c>
      <c r="N524">
        <f t="shared" si="105"/>
        <v>1460</v>
      </c>
      <c r="O524">
        <f t="shared" si="106"/>
        <v>0.62265019578726211</v>
      </c>
      <c r="P524">
        <f t="shared" si="107"/>
        <v>1</v>
      </c>
      <c r="Q524">
        <f t="shared" si="108"/>
        <v>39.750915019803415</v>
      </c>
      <c r="R524">
        <f t="shared" si="109"/>
        <v>40</v>
      </c>
      <c r="S524">
        <f>INDEX(Weights!$B$1:$B$36,MATCH(Matches!H2830,Weights!$A$1:$A$36,0))</f>
        <v>40</v>
      </c>
      <c r="T524">
        <f t="shared" si="110"/>
        <v>1547</v>
      </c>
      <c r="U524">
        <f t="shared" si="111"/>
        <v>1460</v>
      </c>
      <c r="V524">
        <f t="shared" si="112"/>
        <v>87</v>
      </c>
      <c r="W524">
        <f t="shared" si="113"/>
        <v>1</v>
      </c>
      <c r="X524">
        <f t="shared" si="114"/>
        <v>0</v>
      </c>
      <c r="Y524">
        <f t="shared" si="115"/>
        <v>1</v>
      </c>
      <c r="AA524" t="str">
        <f t="shared" si="116"/>
        <v>87-&gt;1,</v>
      </c>
    </row>
    <row r="525" spans="1:27" ht="15" hidden="1" customHeight="1" x14ac:dyDescent="0.25">
      <c r="A525">
        <v>2017</v>
      </c>
      <c r="B525">
        <v>12</v>
      </c>
      <c r="C525">
        <v>23</v>
      </c>
      <c r="D525" t="s">
        <v>122</v>
      </c>
      <c r="E525" t="s">
        <v>261</v>
      </c>
      <c r="F525">
        <v>4</v>
      </c>
      <c r="G525">
        <v>0</v>
      </c>
      <c r="H525" t="s">
        <v>231</v>
      </c>
      <c r="I525" t="s">
        <v>155</v>
      </c>
      <c r="J525">
        <v>15</v>
      </c>
      <c r="K525">
        <v>1476</v>
      </c>
      <c r="L525">
        <v>1207</v>
      </c>
      <c r="M525">
        <f t="shared" si="104"/>
        <v>1461</v>
      </c>
      <c r="N525">
        <f t="shared" si="105"/>
        <v>1222</v>
      </c>
      <c r="O525">
        <f t="shared" si="106"/>
        <v>0.7983147441549775</v>
      </c>
      <c r="P525">
        <f t="shared" si="107"/>
        <v>1</v>
      </c>
      <c r="Q525">
        <f t="shared" si="108"/>
        <v>74.373309725358354</v>
      </c>
      <c r="R525">
        <f t="shared" si="109"/>
        <v>40</v>
      </c>
      <c r="S525">
        <f>INDEX(Weights!$B$1:$B$36,MATCH(Matches!H2832,Weights!$A$1:$A$36,0))</f>
        <v>40</v>
      </c>
      <c r="T525">
        <f t="shared" si="110"/>
        <v>1461</v>
      </c>
      <c r="U525">
        <f t="shared" si="111"/>
        <v>1222</v>
      </c>
      <c r="V525">
        <f t="shared" si="112"/>
        <v>239</v>
      </c>
      <c r="W525">
        <f t="shared" si="113"/>
        <v>4</v>
      </c>
      <c r="X525">
        <f t="shared" si="114"/>
        <v>1</v>
      </c>
      <c r="Y525">
        <f t="shared" si="115"/>
        <v>4</v>
      </c>
      <c r="AA525" t="str">
        <f t="shared" si="116"/>
        <v>239-&gt;4,</v>
      </c>
    </row>
    <row r="526" spans="1:27" ht="15" hidden="1" customHeight="1" x14ac:dyDescent="0.25">
      <c r="A526">
        <v>2015</v>
      </c>
      <c r="B526">
        <v>1</v>
      </c>
      <c r="C526">
        <v>13</v>
      </c>
      <c r="D526" t="s">
        <v>92</v>
      </c>
      <c r="E526" t="s">
        <v>155</v>
      </c>
      <c r="F526">
        <v>1</v>
      </c>
      <c r="G526">
        <v>0</v>
      </c>
      <c r="H526" t="s">
        <v>218</v>
      </c>
      <c r="I526" t="s">
        <v>93</v>
      </c>
      <c r="J526">
        <v>14</v>
      </c>
      <c r="K526">
        <v>1674</v>
      </c>
      <c r="L526">
        <v>1490</v>
      </c>
      <c r="M526">
        <f t="shared" si="104"/>
        <v>1660</v>
      </c>
      <c r="N526">
        <f t="shared" si="105"/>
        <v>1504</v>
      </c>
      <c r="O526">
        <f t="shared" si="106"/>
        <v>0.71054001236983777</v>
      </c>
      <c r="P526">
        <f t="shared" si="107"/>
        <v>1</v>
      </c>
      <c r="Q526">
        <f t="shared" si="108"/>
        <v>48.365924819590425</v>
      </c>
      <c r="R526">
        <f t="shared" si="109"/>
        <v>50</v>
      </c>
      <c r="S526">
        <f>INDEX(Weights!$B$1:$B$36,MATCH(Matches!H42,Weights!$A$1:$A$36,0))</f>
        <v>50</v>
      </c>
      <c r="T526">
        <f t="shared" si="110"/>
        <v>1660</v>
      </c>
      <c r="U526">
        <f t="shared" si="111"/>
        <v>1504</v>
      </c>
      <c r="V526">
        <f t="shared" si="112"/>
        <v>156</v>
      </c>
      <c r="W526">
        <f t="shared" si="113"/>
        <v>1</v>
      </c>
      <c r="X526">
        <f t="shared" si="114"/>
        <v>0</v>
      </c>
      <c r="Y526">
        <f t="shared" si="115"/>
        <v>1</v>
      </c>
      <c r="AA526" t="str">
        <f t="shared" si="116"/>
        <v>156-&gt;1,</v>
      </c>
    </row>
    <row r="527" spans="1:27" ht="15" hidden="1" customHeight="1" x14ac:dyDescent="0.25">
      <c r="A527">
        <v>2015</v>
      </c>
      <c r="B527">
        <v>1</v>
      </c>
      <c r="C527">
        <v>18</v>
      </c>
      <c r="D527" t="s">
        <v>77</v>
      </c>
      <c r="E527" t="s">
        <v>99</v>
      </c>
      <c r="F527">
        <v>2</v>
      </c>
      <c r="G527">
        <v>1</v>
      </c>
      <c r="H527" t="s">
        <v>218</v>
      </c>
      <c r="I527" t="s">
        <v>93</v>
      </c>
      <c r="J527">
        <v>14</v>
      </c>
      <c r="K527">
        <v>1633</v>
      </c>
      <c r="L527">
        <v>1446</v>
      </c>
      <c r="M527">
        <f t="shared" si="104"/>
        <v>1619</v>
      </c>
      <c r="N527">
        <f t="shared" si="105"/>
        <v>1460</v>
      </c>
      <c r="O527">
        <f t="shared" si="106"/>
        <v>0.71407890258535023</v>
      </c>
      <c r="P527">
        <f t="shared" si="107"/>
        <v>1</v>
      </c>
      <c r="Q527">
        <f t="shared" si="108"/>
        <v>48.964557448158004</v>
      </c>
      <c r="R527">
        <f t="shared" si="109"/>
        <v>50</v>
      </c>
      <c r="S527">
        <f>INDEX(Weights!$B$1:$B$36,MATCH(Matches!H57,Weights!$A$1:$A$36,0))</f>
        <v>40</v>
      </c>
      <c r="T527">
        <f t="shared" si="110"/>
        <v>1619</v>
      </c>
      <c r="U527">
        <f t="shared" si="111"/>
        <v>1460</v>
      </c>
      <c r="V527">
        <f t="shared" si="112"/>
        <v>159</v>
      </c>
      <c r="W527">
        <f t="shared" si="113"/>
        <v>1</v>
      </c>
      <c r="X527">
        <f t="shared" si="114"/>
        <v>0</v>
      </c>
      <c r="Y527">
        <f t="shared" si="115"/>
        <v>1</v>
      </c>
      <c r="AA527" t="str">
        <f t="shared" si="116"/>
        <v>159-&gt;1,</v>
      </c>
    </row>
    <row r="528" spans="1:27" ht="15" hidden="1" customHeight="1" x14ac:dyDescent="0.25">
      <c r="A528">
        <v>2015</v>
      </c>
      <c r="B528">
        <v>3</v>
      </c>
      <c r="C528">
        <v>23</v>
      </c>
      <c r="D528" t="s">
        <v>110</v>
      </c>
      <c r="E528" t="s">
        <v>261</v>
      </c>
      <c r="F528">
        <v>0</v>
      </c>
      <c r="G528">
        <v>0</v>
      </c>
      <c r="H528" t="s">
        <v>108</v>
      </c>
      <c r="I528" t="s">
        <v>259</v>
      </c>
      <c r="J528">
        <v>14</v>
      </c>
      <c r="K528">
        <v>945</v>
      </c>
      <c r="L528">
        <v>1208</v>
      </c>
      <c r="M528">
        <f t="shared" si="104"/>
        <v>931</v>
      </c>
      <c r="N528">
        <f t="shared" si="105"/>
        <v>1222</v>
      </c>
      <c r="O528">
        <f t="shared" si="106"/>
        <v>0.84225867247042552</v>
      </c>
      <c r="P528">
        <f t="shared" si="107"/>
        <v>0.5</v>
      </c>
      <c r="Q528">
        <f t="shared" si="108"/>
        <v>-40.90473412681672</v>
      </c>
      <c r="R528">
        <f t="shared" si="109"/>
        <v>-40</v>
      </c>
      <c r="S528">
        <f>INDEX(Weights!$B$1:$B$36,MATCH(Matches!H138,Weights!$A$1:$A$36,0))</f>
        <v>50</v>
      </c>
      <c r="T528">
        <f t="shared" si="110"/>
        <v>931</v>
      </c>
      <c r="U528">
        <f t="shared" si="111"/>
        <v>1222</v>
      </c>
      <c r="V528">
        <f t="shared" si="112"/>
        <v>291</v>
      </c>
      <c r="W528">
        <f t="shared" si="113"/>
        <v>0</v>
      </c>
      <c r="X528">
        <f t="shared" si="114"/>
        <v>0</v>
      </c>
      <c r="Y528">
        <f t="shared" si="115"/>
        <v>0</v>
      </c>
      <c r="AA528" t="str">
        <f t="shared" si="116"/>
        <v>291-&gt;0,</v>
      </c>
    </row>
    <row r="529" spans="1:27" ht="15" hidden="1" customHeight="1" x14ac:dyDescent="0.25">
      <c r="A529">
        <v>2015</v>
      </c>
      <c r="B529">
        <v>3</v>
      </c>
      <c r="C529">
        <v>31</v>
      </c>
      <c r="D529" t="s">
        <v>149</v>
      </c>
      <c r="E529" t="s">
        <v>193</v>
      </c>
      <c r="F529">
        <v>2</v>
      </c>
      <c r="G529">
        <v>0</v>
      </c>
      <c r="H529" t="s">
        <v>33</v>
      </c>
      <c r="J529">
        <v>14</v>
      </c>
      <c r="K529">
        <v>1208</v>
      </c>
      <c r="L529">
        <v>1266</v>
      </c>
      <c r="M529">
        <f t="shared" si="104"/>
        <v>1194</v>
      </c>
      <c r="N529">
        <f t="shared" si="105"/>
        <v>1280</v>
      </c>
      <c r="O529">
        <f t="shared" si="106"/>
        <v>0.52013672203581651</v>
      </c>
      <c r="P529">
        <f t="shared" si="107"/>
        <v>1</v>
      </c>
      <c r="Q529">
        <f t="shared" si="108"/>
        <v>29.174976796296853</v>
      </c>
      <c r="R529">
        <f t="shared" si="109"/>
        <v>20</v>
      </c>
      <c r="S529">
        <f>INDEX(Weights!$B$1:$B$36,MATCH(Matches!H244,Weights!$A$1:$A$36,0))</f>
        <v>50</v>
      </c>
      <c r="T529">
        <f t="shared" si="110"/>
        <v>1294</v>
      </c>
      <c r="U529">
        <f t="shared" si="111"/>
        <v>1280</v>
      </c>
      <c r="V529">
        <f t="shared" si="112"/>
        <v>14</v>
      </c>
      <c r="W529">
        <f t="shared" si="113"/>
        <v>2</v>
      </c>
      <c r="X529">
        <f t="shared" si="114"/>
        <v>0</v>
      </c>
      <c r="Y529">
        <f t="shared" si="115"/>
        <v>2</v>
      </c>
      <c r="AA529" t="str">
        <f t="shared" si="116"/>
        <v>14-&gt;2,</v>
      </c>
    </row>
    <row r="530" spans="1:27" ht="15" hidden="1" customHeight="1" x14ac:dyDescent="0.25">
      <c r="A530">
        <v>2015</v>
      </c>
      <c r="B530">
        <v>5</v>
      </c>
      <c r="C530">
        <v>12</v>
      </c>
      <c r="D530" t="s">
        <v>202</v>
      </c>
      <c r="E530" t="s">
        <v>168</v>
      </c>
      <c r="F530">
        <v>3</v>
      </c>
      <c r="G530">
        <v>2</v>
      </c>
      <c r="H530" t="s">
        <v>205</v>
      </c>
      <c r="I530" t="s">
        <v>197</v>
      </c>
      <c r="J530">
        <v>14</v>
      </c>
      <c r="K530">
        <v>1176</v>
      </c>
      <c r="L530">
        <v>1135</v>
      </c>
      <c r="M530">
        <f t="shared" si="104"/>
        <v>1162</v>
      </c>
      <c r="N530">
        <f t="shared" si="105"/>
        <v>1149</v>
      </c>
      <c r="O530">
        <f t="shared" si="106"/>
        <v>0.51869977792955857</v>
      </c>
      <c r="P530">
        <f t="shared" si="107"/>
        <v>1</v>
      </c>
      <c r="Q530">
        <f t="shared" si="108"/>
        <v>29.087873551720506</v>
      </c>
      <c r="R530">
        <f t="shared" si="109"/>
        <v>30</v>
      </c>
      <c r="S530">
        <f>INDEX(Weights!$B$1:$B$36,MATCH(Matches!H265,Weights!$A$1:$A$36,0))</f>
        <v>50</v>
      </c>
      <c r="T530">
        <f t="shared" si="110"/>
        <v>1162</v>
      </c>
      <c r="U530">
        <f t="shared" si="111"/>
        <v>1149</v>
      </c>
      <c r="V530">
        <f t="shared" si="112"/>
        <v>13</v>
      </c>
      <c r="W530">
        <f t="shared" si="113"/>
        <v>1</v>
      </c>
      <c r="X530">
        <f t="shared" si="114"/>
        <v>0</v>
      </c>
      <c r="Y530">
        <f t="shared" si="115"/>
        <v>1</v>
      </c>
      <c r="AA530" t="str">
        <f t="shared" si="116"/>
        <v>13-&gt;1,</v>
      </c>
    </row>
    <row r="531" spans="1:27" ht="15" hidden="1" customHeight="1" x14ac:dyDescent="0.25">
      <c r="A531">
        <v>2015</v>
      </c>
      <c r="B531">
        <v>6</v>
      </c>
      <c r="C531">
        <v>6</v>
      </c>
      <c r="D531" t="s">
        <v>193</v>
      </c>
      <c r="E531" t="s">
        <v>189</v>
      </c>
      <c r="F531">
        <v>2</v>
      </c>
      <c r="G531">
        <v>1</v>
      </c>
      <c r="H531" t="s">
        <v>33</v>
      </c>
      <c r="J531">
        <v>14</v>
      </c>
      <c r="K531">
        <v>1280</v>
      </c>
      <c r="L531">
        <v>1479</v>
      </c>
      <c r="M531">
        <f t="shared" si="104"/>
        <v>1266</v>
      </c>
      <c r="N531">
        <f t="shared" si="105"/>
        <v>1493</v>
      </c>
      <c r="O531">
        <f t="shared" si="106"/>
        <v>0.67504020104029872</v>
      </c>
      <c r="P531">
        <f t="shared" si="107"/>
        <v>1</v>
      </c>
      <c r="Q531">
        <f t="shared" si="108"/>
        <v>43.082252158015891</v>
      </c>
      <c r="R531">
        <f t="shared" si="109"/>
        <v>40</v>
      </c>
      <c r="S531">
        <f>INDEX(Weights!$B$1:$B$36,MATCH(Matches!H332,Weights!$A$1:$A$36,0))</f>
        <v>40</v>
      </c>
      <c r="T531">
        <f t="shared" si="110"/>
        <v>1366</v>
      </c>
      <c r="U531">
        <f t="shared" si="111"/>
        <v>1493</v>
      </c>
      <c r="V531">
        <f t="shared" si="112"/>
        <v>127</v>
      </c>
      <c r="W531">
        <f t="shared" si="113"/>
        <v>-1</v>
      </c>
      <c r="X531">
        <f t="shared" si="114"/>
        <v>0</v>
      </c>
      <c r="Y531">
        <f t="shared" si="115"/>
        <v>-1</v>
      </c>
      <c r="AA531" t="str">
        <f t="shared" si="116"/>
        <v>127-&gt;-1,</v>
      </c>
    </row>
    <row r="532" spans="1:27" ht="15" hidden="1" customHeight="1" x14ac:dyDescent="0.25">
      <c r="A532">
        <v>2015</v>
      </c>
      <c r="B532">
        <v>6</v>
      </c>
      <c r="C532">
        <v>11</v>
      </c>
      <c r="D532" t="s">
        <v>92</v>
      </c>
      <c r="E532" t="s">
        <v>154</v>
      </c>
      <c r="F532">
        <v>3</v>
      </c>
      <c r="G532">
        <v>0</v>
      </c>
      <c r="H532" t="s">
        <v>33</v>
      </c>
      <c r="I532" t="s">
        <v>74</v>
      </c>
      <c r="J532">
        <v>14</v>
      </c>
      <c r="K532">
        <v>1748</v>
      </c>
      <c r="L532">
        <v>1652</v>
      </c>
      <c r="M532">
        <f t="shared" si="104"/>
        <v>1734</v>
      </c>
      <c r="N532">
        <f t="shared" si="105"/>
        <v>1666</v>
      </c>
      <c r="O532">
        <f t="shared" si="106"/>
        <v>0.59662917330577392</v>
      </c>
      <c r="P532">
        <f t="shared" si="107"/>
        <v>1</v>
      </c>
      <c r="Q532">
        <f t="shared" si="108"/>
        <v>34.707517434354898</v>
      </c>
      <c r="R532">
        <f t="shared" si="109"/>
        <v>20</v>
      </c>
      <c r="S532">
        <f>INDEX(Weights!$B$1:$B$36,MATCH(Matches!H380,Weights!$A$1:$A$36,0))</f>
        <v>40</v>
      </c>
      <c r="T532">
        <f t="shared" si="110"/>
        <v>1734</v>
      </c>
      <c r="U532">
        <f t="shared" si="111"/>
        <v>1666</v>
      </c>
      <c r="V532">
        <f t="shared" si="112"/>
        <v>68</v>
      </c>
      <c r="W532">
        <f t="shared" si="113"/>
        <v>3</v>
      </c>
      <c r="X532">
        <f t="shared" si="114"/>
        <v>0</v>
      </c>
      <c r="Y532">
        <f t="shared" si="115"/>
        <v>3</v>
      </c>
      <c r="AA532" t="str">
        <f t="shared" si="116"/>
        <v>68-&gt;3,</v>
      </c>
    </row>
    <row r="533" spans="1:27" ht="15" hidden="1" customHeight="1" x14ac:dyDescent="0.25">
      <c r="A533">
        <v>2015</v>
      </c>
      <c r="B533">
        <v>6</v>
      </c>
      <c r="C533">
        <v>16</v>
      </c>
      <c r="D533" t="s">
        <v>264</v>
      </c>
      <c r="E533" t="s">
        <v>262</v>
      </c>
      <c r="F533">
        <v>2</v>
      </c>
      <c r="G533">
        <v>0</v>
      </c>
      <c r="H533" t="s">
        <v>108</v>
      </c>
      <c r="J533">
        <v>14</v>
      </c>
      <c r="K533">
        <v>1173</v>
      </c>
      <c r="L533">
        <v>1039</v>
      </c>
      <c r="M533">
        <f t="shared" si="104"/>
        <v>1159</v>
      </c>
      <c r="N533">
        <f t="shared" si="105"/>
        <v>1053</v>
      </c>
      <c r="O533">
        <f t="shared" si="106"/>
        <v>0.76599467076648886</v>
      </c>
      <c r="P533">
        <f t="shared" si="107"/>
        <v>1</v>
      </c>
      <c r="Q533">
        <f t="shared" si="108"/>
        <v>59.827697283037374</v>
      </c>
      <c r="R533">
        <f t="shared" si="109"/>
        <v>40</v>
      </c>
      <c r="S533">
        <f>INDEX(Weights!$B$1:$B$36,MATCH(Matches!H463,Weights!$A$1:$A$36,0))</f>
        <v>40</v>
      </c>
      <c r="T533">
        <f t="shared" si="110"/>
        <v>1259</v>
      </c>
      <c r="U533">
        <f t="shared" si="111"/>
        <v>1053</v>
      </c>
      <c r="V533">
        <f t="shared" si="112"/>
        <v>206</v>
      </c>
      <c r="W533">
        <f t="shared" si="113"/>
        <v>2</v>
      </c>
      <c r="X533">
        <f t="shared" si="114"/>
        <v>0</v>
      </c>
      <c r="Y533">
        <f t="shared" si="115"/>
        <v>2</v>
      </c>
      <c r="AA533" t="str">
        <f t="shared" si="116"/>
        <v>206-&gt;2,</v>
      </c>
    </row>
    <row r="534" spans="1:27" ht="15" hidden="1" customHeight="1" x14ac:dyDescent="0.25">
      <c r="A534">
        <v>2015</v>
      </c>
      <c r="B534">
        <v>6</v>
      </c>
      <c r="C534">
        <v>16</v>
      </c>
      <c r="D534" t="s">
        <v>126</v>
      </c>
      <c r="E534" t="s">
        <v>130</v>
      </c>
      <c r="F534">
        <v>1</v>
      </c>
      <c r="G534">
        <v>0</v>
      </c>
      <c r="H534" t="s">
        <v>164</v>
      </c>
      <c r="I534" t="s">
        <v>102</v>
      </c>
      <c r="J534">
        <v>14</v>
      </c>
      <c r="K534">
        <v>1715</v>
      </c>
      <c r="L534">
        <v>1523</v>
      </c>
      <c r="M534">
        <f t="shared" si="104"/>
        <v>1701</v>
      </c>
      <c r="N534">
        <f t="shared" si="105"/>
        <v>1537</v>
      </c>
      <c r="O534">
        <f t="shared" si="106"/>
        <v>0.71991900594715197</v>
      </c>
      <c r="P534">
        <f t="shared" si="107"/>
        <v>1</v>
      </c>
      <c r="Q534">
        <f t="shared" si="108"/>
        <v>49.985540958764105</v>
      </c>
      <c r="R534">
        <f t="shared" si="109"/>
        <v>50</v>
      </c>
      <c r="S534">
        <f>INDEX(Weights!$B$1:$B$36,MATCH(Matches!H470,Weights!$A$1:$A$36,0))</f>
        <v>20</v>
      </c>
      <c r="T534">
        <f t="shared" si="110"/>
        <v>1701</v>
      </c>
      <c r="U534">
        <f t="shared" si="111"/>
        <v>1537</v>
      </c>
      <c r="V534">
        <f t="shared" si="112"/>
        <v>164</v>
      </c>
      <c r="W534">
        <f t="shared" si="113"/>
        <v>1</v>
      </c>
      <c r="X534">
        <f t="shared" si="114"/>
        <v>0</v>
      </c>
      <c r="Y534">
        <f t="shared" si="115"/>
        <v>1</v>
      </c>
      <c r="AA534" t="str">
        <f t="shared" si="116"/>
        <v>164-&gt;1,</v>
      </c>
    </row>
    <row r="535" spans="1:27" ht="15" hidden="1" customHeight="1" x14ac:dyDescent="0.25">
      <c r="A535">
        <v>2015</v>
      </c>
      <c r="B535">
        <v>6</v>
      </c>
      <c r="C535">
        <v>24</v>
      </c>
      <c r="D535" t="s">
        <v>102</v>
      </c>
      <c r="E535" t="s">
        <v>46</v>
      </c>
      <c r="F535">
        <v>1</v>
      </c>
      <c r="G535">
        <v>0</v>
      </c>
      <c r="H535" t="s">
        <v>164</v>
      </c>
      <c r="J535">
        <v>14</v>
      </c>
      <c r="K535">
        <v>1968</v>
      </c>
      <c r="L535">
        <v>1877</v>
      </c>
      <c r="M535">
        <f t="shared" si="104"/>
        <v>1954</v>
      </c>
      <c r="N535">
        <f t="shared" si="105"/>
        <v>1891</v>
      </c>
      <c r="O535">
        <f t="shared" si="106"/>
        <v>0.71875682989878198</v>
      </c>
      <c r="P535">
        <f t="shared" si="107"/>
        <v>1</v>
      </c>
      <c r="Q535">
        <f t="shared" si="108"/>
        <v>49.778986614897953</v>
      </c>
      <c r="R535">
        <f t="shared" si="109"/>
        <v>50</v>
      </c>
      <c r="S535">
        <f>INDEX(Weights!$B$1:$B$36,MATCH(Matches!H487,Weights!$A$1:$A$36,0))</f>
        <v>40</v>
      </c>
      <c r="T535">
        <f t="shared" si="110"/>
        <v>2054</v>
      </c>
      <c r="U535">
        <f t="shared" si="111"/>
        <v>1891</v>
      </c>
      <c r="V535">
        <f t="shared" si="112"/>
        <v>163</v>
      </c>
      <c r="W535">
        <f t="shared" si="113"/>
        <v>1</v>
      </c>
      <c r="X535">
        <f t="shared" si="114"/>
        <v>0</v>
      </c>
      <c r="Y535">
        <f t="shared" si="115"/>
        <v>1</v>
      </c>
      <c r="AA535" t="str">
        <f t="shared" si="116"/>
        <v>163-&gt;1,</v>
      </c>
    </row>
    <row r="536" spans="1:27" ht="15" hidden="1" customHeight="1" x14ac:dyDescent="0.25">
      <c r="A536">
        <v>2015</v>
      </c>
      <c r="B536">
        <v>6</v>
      </c>
      <c r="C536">
        <v>30</v>
      </c>
      <c r="D536" t="s">
        <v>44</v>
      </c>
      <c r="E536" t="s">
        <v>126</v>
      </c>
      <c r="F536">
        <v>6</v>
      </c>
      <c r="G536">
        <v>1</v>
      </c>
      <c r="H536" t="s">
        <v>164</v>
      </c>
      <c r="I536" t="s">
        <v>102</v>
      </c>
      <c r="J536">
        <v>14</v>
      </c>
      <c r="K536">
        <v>2068</v>
      </c>
      <c r="L536">
        <v>1731</v>
      </c>
      <c r="M536">
        <f t="shared" si="104"/>
        <v>2054</v>
      </c>
      <c r="N536">
        <f t="shared" si="105"/>
        <v>1745</v>
      </c>
      <c r="O536">
        <f t="shared" si="106"/>
        <v>0.85554207489269762</v>
      </c>
      <c r="P536">
        <f t="shared" si="107"/>
        <v>1</v>
      </c>
      <c r="Q536">
        <f t="shared" si="108"/>
        <v>96.914032162658387</v>
      </c>
      <c r="R536">
        <f t="shared" si="109"/>
        <v>50</v>
      </c>
      <c r="S536">
        <f>INDEX(Weights!$B$1:$B$36,MATCH(Matches!H493,Weights!$A$1:$A$36,0))</f>
        <v>40</v>
      </c>
      <c r="T536">
        <f t="shared" si="110"/>
        <v>2054</v>
      </c>
      <c r="U536">
        <f t="shared" si="111"/>
        <v>1745</v>
      </c>
      <c r="V536">
        <f t="shared" si="112"/>
        <v>309</v>
      </c>
      <c r="W536">
        <f t="shared" si="113"/>
        <v>5</v>
      </c>
      <c r="X536">
        <f t="shared" si="114"/>
        <v>0</v>
      </c>
      <c r="Y536">
        <f t="shared" si="115"/>
        <v>5</v>
      </c>
      <c r="AA536" t="str">
        <f t="shared" si="116"/>
        <v>309-&gt;5,</v>
      </c>
    </row>
    <row r="537" spans="1:27" ht="15" hidden="1" customHeight="1" x14ac:dyDescent="0.25">
      <c r="A537">
        <v>2015</v>
      </c>
      <c r="B537">
        <v>9</v>
      </c>
      <c r="C537">
        <v>3</v>
      </c>
      <c r="D537" t="s">
        <v>3</v>
      </c>
      <c r="E537" t="s">
        <v>9</v>
      </c>
      <c r="F537">
        <v>0</v>
      </c>
      <c r="G537">
        <v>0</v>
      </c>
      <c r="H537" t="s">
        <v>2</v>
      </c>
      <c r="J537">
        <v>14</v>
      </c>
      <c r="K537">
        <v>1438</v>
      </c>
      <c r="L537">
        <v>1819</v>
      </c>
      <c r="M537">
        <f t="shared" si="104"/>
        <v>1424</v>
      </c>
      <c r="N537">
        <f t="shared" si="105"/>
        <v>1833</v>
      </c>
      <c r="O537">
        <f t="shared" si="106"/>
        <v>0.85554207489269762</v>
      </c>
      <c r="P537">
        <f t="shared" si="107"/>
        <v>0.5</v>
      </c>
      <c r="Q537">
        <f t="shared" si="108"/>
        <v>-39.376492934697509</v>
      </c>
      <c r="R537">
        <f t="shared" si="109"/>
        <v>-40</v>
      </c>
      <c r="S537">
        <f>INDEX(Weights!$B$1:$B$36,MATCH(Matches!H561,Weights!$A$1:$A$36,0))</f>
        <v>40</v>
      </c>
      <c r="T537">
        <f t="shared" si="110"/>
        <v>1524</v>
      </c>
      <c r="U537">
        <f t="shared" si="111"/>
        <v>1833</v>
      </c>
      <c r="V537">
        <f t="shared" si="112"/>
        <v>309</v>
      </c>
      <c r="W537">
        <f t="shared" si="113"/>
        <v>0</v>
      </c>
      <c r="X537">
        <f t="shared" si="114"/>
        <v>0</v>
      </c>
      <c r="Y537">
        <f t="shared" si="115"/>
        <v>0</v>
      </c>
      <c r="AA537" t="str">
        <f t="shared" si="116"/>
        <v>309-&gt;0,</v>
      </c>
    </row>
    <row r="538" spans="1:27" ht="15" hidden="1" customHeight="1" x14ac:dyDescent="0.25">
      <c r="A538">
        <v>2015</v>
      </c>
      <c r="B538">
        <v>9</v>
      </c>
      <c r="C538">
        <v>5</v>
      </c>
      <c r="D538" t="s">
        <v>143</v>
      </c>
      <c r="E538" t="s">
        <v>267</v>
      </c>
      <c r="F538">
        <v>1</v>
      </c>
      <c r="G538">
        <v>1</v>
      </c>
      <c r="H538" t="s">
        <v>171</v>
      </c>
      <c r="J538">
        <v>14</v>
      </c>
      <c r="K538">
        <v>966</v>
      </c>
      <c r="L538">
        <v>1325</v>
      </c>
      <c r="M538">
        <f t="shared" si="104"/>
        <v>952</v>
      </c>
      <c r="N538">
        <f t="shared" si="105"/>
        <v>1339</v>
      </c>
      <c r="O538">
        <f t="shared" si="106"/>
        <v>0.83917531785267563</v>
      </c>
      <c r="P538">
        <f t="shared" si="107"/>
        <v>0.5</v>
      </c>
      <c r="Q538">
        <f t="shared" si="108"/>
        <v>-41.27658842817403</v>
      </c>
      <c r="R538">
        <f t="shared" si="109"/>
        <v>-40</v>
      </c>
      <c r="S538">
        <f>INDEX(Weights!$B$1:$B$36,MATCH(Matches!H627,Weights!$A$1:$A$36,0))</f>
        <v>20</v>
      </c>
      <c r="T538">
        <f t="shared" si="110"/>
        <v>1052</v>
      </c>
      <c r="U538">
        <f t="shared" si="111"/>
        <v>1339</v>
      </c>
      <c r="V538">
        <f t="shared" si="112"/>
        <v>287</v>
      </c>
      <c r="W538">
        <f t="shared" si="113"/>
        <v>0</v>
      </c>
      <c r="X538">
        <f t="shared" si="114"/>
        <v>0</v>
      </c>
      <c r="Y538">
        <f t="shared" si="115"/>
        <v>0</v>
      </c>
      <c r="AA538" t="str">
        <f t="shared" si="116"/>
        <v>287-&gt;0,</v>
      </c>
    </row>
    <row r="539" spans="1:27" ht="15" hidden="1" customHeight="1" x14ac:dyDescent="0.25">
      <c r="A539">
        <v>2015</v>
      </c>
      <c r="B539">
        <v>9</v>
      </c>
      <c r="C539">
        <v>8</v>
      </c>
      <c r="D539" t="s">
        <v>259</v>
      </c>
      <c r="E539" t="s">
        <v>261</v>
      </c>
      <c r="F539">
        <v>4</v>
      </c>
      <c r="G539">
        <v>0</v>
      </c>
      <c r="H539" t="s">
        <v>108</v>
      </c>
      <c r="I539" t="s">
        <v>122</v>
      </c>
      <c r="J539">
        <v>14</v>
      </c>
      <c r="K539">
        <v>1440</v>
      </c>
      <c r="L539">
        <v>1157</v>
      </c>
      <c r="M539">
        <f t="shared" si="104"/>
        <v>1426</v>
      </c>
      <c r="N539">
        <f t="shared" si="105"/>
        <v>1171</v>
      </c>
      <c r="O539">
        <f t="shared" si="106"/>
        <v>0.81273768163653481</v>
      </c>
      <c r="P539">
        <f t="shared" si="107"/>
        <v>1</v>
      </c>
      <c r="Q539">
        <f t="shared" si="108"/>
        <v>74.761436910264138</v>
      </c>
      <c r="R539">
        <f t="shared" si="109"/>
        <v>40</v>
      </c>
      <c r="S539">
        <f>INDEX(Weights!$B$1:$B$36,MATCH(Matches!H666,Weights!$A$1:$A$36,0))</f>
        <v>30</v>
      </c>
      <c r="T539">
        <f t="shared" si="110"/>
        <v>1426</v>
      </c>
      <c r="U539">
        <f t="shared" si="111"/>
        <v>1171</v>
      </c>
      <c r="V539">
        <f t="shared" si="112"/>
        <v>255</v>
      </c>
      <c r="W539">
        <f t="shared" si="113"/>
        <v>4</v>
      </c>
      <c r="X539">
        <f t="shared" si="114"/>
        <v>1</v>
      </c>
      <c r="Y539">
        <f t="shared" si="115"/>
        <v>4</v>
      </c>
      <c r="AA539" t="str">
        <f t="shared" si="116"/>
        <v>255-&gt;4,</v>
      </c>
    </row>
    <row r="540" spans="1:27" ht="15" hidden="1" customHeight="1" x14ac:dyDescent="0.25">
      <c r="A540">
        <v>2015</v>
      </c>
      <c r="B540">
        <v>10</v>
      </c>
      <c r="C540">
        <v>13</v>
      </c>
      <c r="D540" t="s">
        <v>149</v>
      </c>
      <c r="E540" t="s">
        <v>192</v>
      </c>
      <c r="F540">
        <v>4</v>
      </c>
      <c r="G540">
        <v>0</v>
      </c>
      <c r="H540" t="s">
        <v>76</v>
      </c>
      <c r="J540">
        <v>14</v>
      </c>
      <c r="K540">
        <v>1264</v>
      </c>
      <c r="L540">
        <v>1078</v>
      </c>
      <c r="M540">
        <f t="shared" si="104"/>
        <v>1250</v>
      </c>
      <c r="N540">
        <f t="shared" si="105"/>
        <v>1092</v>
      </c>
      <c r="O540">
        <f t="shared" si="106"/>
        <v>0.81535181528330058</v>
      </c>
      <c r="P540">
        <f t="shared" si="107"/>
        <v>1</v>
      </c>
      <c r="Q540">
        <f t="shared" si="108"/>
        <v>75.819862629463756</v>
      </c>
      <c r="R540">
        <f t="shared" si="109"/>
        <v>40</v>
      </c>
      <c r="S540">
        <f>INDEX(Weights!$B$1:$B$36,MATCH(Matches!H832,Weights!$A$1:$A$36,0))</f>
        <v>40</v>
      </c>
      <c r="T540">
        <f t="shared" si="110"/>
        <v>1350</v>
      </c>
      <c r="U540">
        <f t="shared" si="111"/>
        <v>1092</v>
      </c>
      <c r="V540">
        <f t="shared" si="112"/>
        <v>258</v>
      </c>
      <c r="W540">
        <f t="shared" si="113"/>
        <v>4</v>
      </c>
      <c r="X540">
        <f t="shared" si="114"/>
        <v>1</v>
      </c>
      <c r="Y540">
        <f t="shared" si="115"/>
        <v>4</v>
      </c>
      <c r="AA540" t="str">
        <f t="shared" si="116"/>
        <v>258-&gt;4,</v>
      </c>
    </row>
    <row r="541" spans="1:27" ht="15" hidden="1" customHeight="1" x14ac:dyDescent="0.25">
      <c r="A541">
        <v>2015</v>
      </c>
      <c r="B541">
        <v>10</v>
      </c>
      <c r="C541">
        <v>13</v>
      </c>
      <c r="D541" t="s">
        <v>142</v>
      </c>
      <c r="E541" t="s">
        <v>83</v>
      </c>
      <c r="F541">
        <v>2</v>
      </c>
      <c r="G541">
        <v>1</v>
      </c>
      <c r="H541" t="s">
        <v>76</v>
      </c>
      <c r="J541">
        <v>14</v>
      </c>
      <c r="K541">
        <v>1371</v>
      </c>
      <c r="L541">
        <v>1329</v>
      </c>
      <c r="M541">
        <f t="shared" si="104"/>
        <v>1357</v>
      </c>
      <c r="N541">
        <f t="shared" si="105"/>
        <v>1343</v>
      </c>
      <c r="O541">
        <f t="shared" si="106"/>
        <v>0.65841452091691255</v>
      </c>
      <c r="P541">
        <f t="shared" si="107"/>
        <v>1</v>
      </c>
      <c r="Q541">
        <f t="shared" si="108"/>
        <v>40.985348784673107</v>
      </c>
      <c r="R541">
        <f t="shared" si="109"/>
        <v>40</v>
      </c>
      <c r="S541">
        <f>INDEX(Weights!$B$1:$B$36,MATCH(Matches!H835,Weights!$A$1:$A$36,0))</f>
        <v>40</v>
      </c>
      <c r="T541">
        <f t="shared" si="110"/>
        <v>1457</v>
      </c>
      <c r="U541">
        <f t="shared" si="111"/>
        <v>1343</v>
      </c>
      <c r="V541">
        <f t="shared" si="112"/>
        <v>114</v>
      </c>
      <c r="W541">
        <f t="shared" si="113"/>
        <v>1</v>
      </c>
      <c r="X541">
        <f t="shared" si="114"/>
        <v>0</v>
      </c>
      <c r="Y541">
        <f t="shared" si="115"/>
        <v>1</v>
      </c>
      <c r="AA541" t="str">
        <f t="shared" si="116"/>
        <v>114-&gt;1,</v>
      </c>
    </row>
    <row r="542" spans="1:27" ht="15" hidden="1" customHeight="1" x14ac:dyDescent="0.25">
      <c r="A542">
        <v>2015</v>
      </c>
      <c r="B542">
        <v>11</v>
      </c>
      <c r="C542">
        <v>7</v>
      </c>
      <c r="D542" t="s">
        <v>31</v>
      </c>
      <c r="E542" t="s">
        <v>174</v>
      </c>
      <c r="F542">
        <v>1</v>
      </c>
      <c r="G542">
        <v>0</v>
      </c>
      <c r="H542" t="s">
        <v>81</v>
      </c>
      <c r="J542">
        <v>14</v>
      </c>
      <c r="K542">
        <v>1461</v>
      </c>
      <c r="L542">
        <v>1504</v>
      </c>
      <c r="M542">
        <f t="shared" si="104"/>
        <v>1447</v>
      </c>
      <c r="N542">
        <f t="shared" si="105"/>
        <v>1518</v>
      </c>
      <c r="O542">
        <f t="shared" si="106"/>
        <v>0.54163770271476341</v>
      </c>
      <c r="P542">
        <f t="shared" si="107"/>
        <v>1</v>
      </c>
      <c r="Q542">
        <f t="shared" si="108"/>
        <v>30.543524375626973</v>
      </c>
      <c r="R542">
        <f t="shared" si="109"/>
        <v>30</v>
      </c>
      <c r="S542">
        <f>INDEX(Weights!$B$1:$B$36,MATCH(Matches!H860,Weights!$A$1:$A$36,0))</f>
        <v>20</v>
      </c>
      <c r="T542">
        <f t="shared" si="110"/>
        <v>1547</v>
      </c>
      <c r="U542">
        <f t="shared" si="111"/>
        <v>1518</v>
      </c>
      <c r="V542">
        <f t="shared" si="112"/>
        <v>29</v>
      </c>
      <c r="W542">
        <f t="shared" si="113"/>
        <v>1</v>
      </c>
      <c r="X542">
        <f t="shared" si="114"/>
        <v>0</v>
      </c>
      <c r="Y542">
        <f t="shared" si="115"/>
        <v>1</v>
      </c>
      <c r="AA542" t="str">
        <f t="shared" si="116"/>
        <v>29-&gt;1,</v>
      </c>
    </row>
    <row r="543" spans="1:27" ht="15" hidden="1" customHeight="1" x14ac:dyDescent="0.25">
      <c r="A543">
        <v>2015</v>
      </c>
      <c r="B543">
        <v>11</v>
      </c>
      <c r="C543">
        <v>13</v>
      </c>
      <c r="D543" t="s">
        <v>89</v>
      </c>
      <c r="E543" t="s">
        <v>152</v>
      </c>
      <c r="F543">
        <v>2</v>
      </c>
      <c r="G543">
        <v>2</v>
      </c>
      <c r="H543" t="s">
        <v>76</v>
      </c>
      <c r="J543">
        <v>14</v>
      </c>
      <c r="K543">
        <v>1287</v>
      </c>
      <c r="L543">
        <v>1646</v>
      </c>
      <c r="M543">
        <f t="shared" si="104"/>
        <v>1273</v>
      </c>
      <c r="N543">
        <f t="shared" si="105"/>
        <v>1660</v>
      </c>
      <c r="O543">
        <f t="shared" si="106"/>
        <v>0.83917531785267563</v>
      </c>
      <c r="P543">
        <f t="shared" si="107"/>
        <v>0.5</v>
      </c>
      <c r="Q543">
        <f t="shared" si="108"/>
        <v>-41.27658842817403</v>
      </c>
      <c r="R543">
        <f t="shared" si="109"/>
        <v>-40</v>
      </c>
      <c r="S543">
        <f>INDEX(Weights!$B$1:$B$36,MATCH(Matches!H913,Weights!$A$1:$A$36,0))</f>
        <v>50</v>
      </c>
      <c r="T543">
        <f t="shared" si="110"/>
        <v>1373</v>
      </c>
      <c r="U543">
        <f t="shared" si="111"/>
        <v>1660</v>
      </c>
      <c r="V543">
        <f t="shared" si="112"/>
        <v>287</v>
      </c>
      <c r="W543">
        <f t="shared" si="113"/>
        <v>0</v>
      </c>
      <c r="X543">
        <f t="shared" si="114"/>
        <v>0</v>
      </c>
      <c r="Y543">
        <f t="shared" si="115"/>
        <v>0</v>
      </c>
      <c r="AA543" t="str">
        <f t="shared" si="116"/>
        <v>287-&gt;0,</v>
      </c>
    </row>
    <row r="544" spans="1:27" ht="15" hidden="1" customHeight="1" x14ac:dyDescent="0.25">
      <c r="A544">
        <v>2015</v>
      </c>
      <c r="B544">
        <v>11</v>
      </c>
      <c r="C544">
        <v>13</v>
      </c>
      <c r="D544" t="s">
        <v>260</v>
      </c>
      <c r="E544" t="s">
        <v>39</v>
      </c>
      <c r="F544">
        <v>0</v>
      </c>
      <c r="G544">
        <v>0</v>
      </c>
      <c r="H544" t="s">
        <v>76</v>
      </c>
      <c r="J544">
        <v>14</v>
      </c>
      <c r="K544">
        <v>1268</v>
      </c>
      <c r="L544">
        <v>1630</v>
      </c>
      <c r="M544">
        <f t="shared" si="104"/>
        <v>1254</v>
      </c>
      <c r="N544">
        <f t="shared" si="105"/>
        <v>1644</v>
      </c>
      <c r="O544">
        <f t="shared" si="106"/>
        <v>0.84149236692324181</v>
      </c>
      <c r="P544">
        <f t="shared" si="107"/>
        <v>0.5</v>
      </c>
      <c r="Q544">
        <f t="shared" si="108"/>
        <v>-40.996523952017995</v>
      </c>
      <c r="R544">
        <f t="shared" si="109"/>
        <v>-40</v>
      </c>
      <c r="S544">
        <f>INDEX(Weights!$B$1:$B$36,MATCH(Matches!H923,Weights!$A$1:$A$36,0))</f>
        <v>20</v>
      </c>
      <c r="T544">
        <f t="shared" si="110"/>
        <v>1354</v>
      </c>
      <c r="U544">
        <f t="shared" si="111"/>
        <v>1644</v>
      </c>
      <c r="V544">
        <f t="shared" si="112"/>
        <v>290</v>
      </c>
      <c r="W544">
        <f t="shared" si="113"/>
        <v>0</v>
      </c>
      <c r="X544">
        <f t="shared" si="114"/>
        <v>0</v>
      </c>
      <c r="Y544">
        <f t="shared" si="115"/>
        <v>0</v>
      </c>
      <c r="AA544" t="str">
        <f t="shared" si="116"/>
        <v>290-&gt;0,</v>
      </c>
    </row>
    <row r="545" spans="1:27" ht="15" hidden="1" customHeight="1" x14ac:dyDescent="0.25">
      <c r="A545">
        <v>2015</v>
      </c>
      <c r="B545">
        <v>11</v>
      </c>
      <c r="C545">
        <v>14</v>
      </c>
      <c r="D545" t="s">
        <v>68</v>
      </c>
      <c r="E545" t="s">
        <v>52</v>
      </c>
      <c r="F545">
        <v>2</v>
      </c>
      <c r="G545">
        <v>1</v>
      </c>
      <c r="H545" t="s">
        <v>2</v>
      </c>
      <c r="J545">
        <v>14</v>
      </c>
      <c r="K545">
        <v>1763</v>
      </c>
      <c r="L545">
        <v>1731</v>
      </c>
      <c r="M545">
        <f t="shared" si="104"/>
        <v>1749</v>
      </c>
      <c r="N545">
        <f t="shared" si="105"/>
        <v>1745</v>
      </c>
      <c r="O545">
        <f t="shared" si="106"/>
        <v>0.6453524504393825</v>
      </c>
      <c r="P545">
        <f t="shared" si="107"/>
        <v>1</v>
      </c>
      <c r="Q545">
        <f t="shared" si="108"/>
        <v>39.475812020539777</v>
      </c>
      <c r="R545">
        <f t="shared" si="109"/>
        <v>40</v>
      </c>
      <c r="S545">
        <f>INDEX(Weights!$B$1:$B$36,MATCH(Matches!H931,Weights!$A$1:$A$36,0))</f>
        <v>40</v>
      </c>
      <c r="T545">
        <f t="shared" si="110"/>
        <v>1849</v>
      </c>
      <c r="U545">
        <f t="shared" si="111"/>
        <v>1745</v>
      </c>
      <c r="V545">
        <f t="shared" si="112"/>
        <v>104</v>
      </c>
      <c r="W545">
        <f t="shared" si="113"/>
        <v>1</v>
      </c>
      <c r="X545">
        <f t="shared" si="114"/>
        <v>0</v>
      </c>
      <c r="Y545">
        <f t="shared" si="115"/>
        <v>1</v>
      </c>
      <c r="AA545" t="str">
        <f t="shared" si="116"/>
        <v>104-&gt;1,</v>
      </c>
    </row>
    <row r="546" spans="1:27" ht="15" hidden="1" customHeight="1" x14ac:dyDescent="0.25">
      <c r="A546">
        <v>2015</v>
      </c>
      <c r="B546">
        <v>11</v>
      </c>
      <c r="C546">
        <v>14</v>
      </c>
      <c r="D546" t="s">
        <v>176</v>
      </c>
      <c r="E546" t="s">
        <v>147</v>
      </c>
      <c r="F546">
        <v>2</v>
      </c>
      <c r="G546">
        <v>2</v>
      </c>
      <c r="H546" t="s">
        <v>76</v>
      </c>
      <c r="J546">
        <v>14</v>
      </c>
      <c r="K546">
        <v>1291</v>
      </c>
      <c r="L546">
        <v>1660</v>
      </c>
      <c r="M546">
        <f t="shared" si="104"/>
        <v>1277</v>
      </c>
      <c r="N546">
        <f t="shared" si="105"/>
        <v>1674</v>
      </c>
      <c r="O546">
        <f t="shared" si="106"/>
        <v>0.84679340307268069</v>
      </c>
      <c r="P546">
        <f t="shared" si="107"/>
        <v>0.5</v>
      </c>
      <c r="Q546">
        <f t="shared" si="108"/>
        <v>-40.369856738785458</v>
      </c>
      <c r="R546">
        <f t="shared" si="109"/>
        <v>-40</v>
      </c>
      <c r="S546">
        <f>INDEX(Weights!$B$1:$B$36,MATCH(Matches!H932,Weights!$A$1:$A$36,0))</f>
        <v>20</v>
      </c>
      <c r="T546">
        <f t="shared" si="110"/>
        <v>1377</v>
      </c>
      <c r="U546">
        <f t="shared" si="111"/>
        <v>1674</v>
      </c>
      <c r="V546">
        <f t="shared" si="112"/>
        <v>297</v>
      </c>
      <c r="W546">
        <f t="shared" si="113"/>
        <v>0</v>
      </c>
      <c r="X546">
        <f t="shared" si="114"/>
        <v>0</v>
      </c>
      <c r="Y546">
        <f t="shared" si="115"/>
        <v>0</v>
      </c>
      <c r="AA546" t="str">
        <f t="shared" si="116"/>
        <v>297-&gt;0,</v>
      </c>
    </row>
    <row r="547" spans="1:27" ht="15" hidden="1" customHeight="1" x14ac:dyDescent="0.25">
      <c r="A547">
        <v>2016</v>
      </c>
      <c r="B547">
        <v>3</v>
      </c>
      <c r="C547">
        <v>29</v>
      </c>
      <c r="D547" t="s">
        <v>267</v>
      </c>
      <c r="E547" t="s">
        <v>147</v>
      </c>
      <c r="F547">
        <v>3</v>
      </c>
      <c r="G547">
        <v>3</v>
      </c>
      <c r="H547" t="s">
        <v>171</v>
      </c>
      <c r="J547">
        <v>14</v>
      </c>
      <c r="K547">
        <v>1281</v>
      </c>
      <c r="L547">
        <v>1657</v>
      </c>
      <c r="M547">
        <f t="shared" si="104"/>
        <v>1267</v>
      </c>
      <c r="N547">
        <f t="shared" si="105"/>
        <v>1671</v>
      </c>
      <c r="O547">
        <f t="shared" si="106"/>
        <v>0.85194834585257384</v>
      </c>
      <c r="P547">
        <f t="shared" si="107"/>
        <v>0.5</v>
      </c>
      <c r="Q547">
        <f t="shared" si="108"/>
        <v>-39.778564567723244</v>
      </c>
      <c r="R547">
        <f t="shared" si="109"/>
        <v>-40</v>
      </c>
      <c r="S547">
        <f>INDEX(Weights!$B$1:$B$36,MATCH(Matches!H1195,Weights!$A$1:$A$36,0))</f>
        <v>40</v>
      </c>
      <c r="T547">
        <f t="shared" si="110"/>
        <v>1367</v>
      </c>
      <c r="U547">
        <f t="shared" si="111"/>
        <v>1671</v>
      </c>
      <c r="V547">
        <f t="shared" si="112"/>
        <v>304</v>
      </c>
      <c r="W547">
        <f t="shared" si="113"/>
        <v>0</v>
      </c>
      <c r="X547">
        <f t="shared" si="114"/>
        <v>0</v>
      </c>
      <c r="Y547">
        <f t="shared" si="115"/>
        <v>0</v>
      </c>
      <c r="AA547" t="str">
        <f t="shared" si="116"/>
        <v>304-&gt;0,</v>
      </c>
    </row>
    <row r="548" spans="1:27" ht="15" hidden="1" customHeight="1" x14ac:dyDescent="0.25">
      <c r="A548">
        <v>2016</v>
      </c>
      <c r="B548">
        <v>3</v>
      </c>
      <c r="C548">
        <v>29</v>
      </c>
      <c r="D548" t="s">
        <v>187</v>
      </c>
      <c r="E548" t="s">
        <v>178</v>
      </c>
      <c r="F548">
        <v>1</v>
      </c>
      <c r="G548">
        <v>0</v>
      </c>
      <c r="H548" t="s">
        <v>230</v>
      </c>
      <c r="J548">
        <v>14</v>
      </c>
      <c r="K548">
        <v>1274</v>
      </c>
      <c r="L548">
        <v>1235</v>
      </c>
      <c r="M548">
        <f t="shared" si="104"/>
        <v>1260</v>
      </c>
      <c r="N548">
        <f t="shared" si="105"/>
        <v>1249</v>
      </c>
      <c r="O548">
        <f t="shared" si="106"/>
        <v>0.654519994382466</v>
      </c>
      <c r="P548">
        <f t="shared" si="107"/>
        <v>1</v>
      </c>
      <c r="Q548">
        <f t="shared" si="108"/>
        <v>40.523329200992301</v>
      </c>
      <c r="R548">
        <f t="shared" si="109"/>
        <v>40</v>
      </c>
      <c r="S548">
        <f>INDEX(Weights!$B$1:$B$36,MATCH(Matches!H1232,Weights!$A$1:$A$36,0))</f>
        <v>20</v>
      </c>
      <c r="T548">
        <f t="shared" si="110"/>
        <v>1360</v>
      </c>
      <c r="U548">
        <f t="shared" si="111"/>
        <v>1249</v>
      </c>
      <c r="V548">
        <f t="shared" si="112"/>
        <v>111</v>
      </c>
      <c r="W548">
        <f t="shared" si="113"/>
        <v>1</v>
      </c>
      <c r="X548">
        <f t="shared" si="114"/>
        <v>0</v>
      </c>
      <c r="Y548">
        <f t="shared" si="115"/>
        <v>1</v>
      </c>
      <c r="AA548" t="str">
        <f t="shared" si="116"/>
        <v>111-&gt;1,</v>
      </c>
    </row>
    <row r="549" spans="1:27" ht="15" hidden="1" customHeight="1" x14ac:dyDescent="0.25">
      <c r="A549">
        <v>2016</v>
      </c>
      <c r="B549">
        <v>5</v>
      </c>
      <c r="C549">
        <v>28</v>
      </c>
      <c r="D549" t="s">
        <v>265</v>
      </c>
      <c r="E549" t="s">
        <v>79</v>
      </c>
      <c r="F549">
        <v>3</v>
      </c>
      <c r="G549">
        <v>1</v>
      </c>
      <c r="H549" t="s">
        <v>223</v>
      </c>
      <c r="I549" t="s">
        <v>239</v>
      </c>
      <c r="J549">
        <v>14</v>
      </c>
      <c r="K549">
        <v>1535</v>
      </c>
      <c r="L549">
        <v>1257</v>
      </c>
      <c r="M549">
        <f t="shared" si="104"/>
        <v>1521</v>
      </c>
      <c r="N549">
        <f t="shared" si="105"/>
        <v>1271</v>
      </c>
      <c r="O549">
        <f t="shared" si="106"/>
        <v>0.80831767254945863</v>
      </c>
      <c r="P549">
        <f t="shared" si="107"/>
        <v>1</v>
      </c>
      <c r="Q549">
        <f t="shared" si="108"/>
        <v>73.037510480001529</v>
      </c>
      <c r="R549">
        <f t="shared" si="109"/>
        <v>50</v>
      </c>
      <c r="S549">
        <f>INDEX(Weights!$B$1:$B$36,MATCH(Matches!H1276,Weights!$A$1:$A$36,0))</f>
        <v>40</v>
      </c>
      <c r="T549">
        <f t="shared" si="110"/>
        <v>1521</v>
      </c>
      <c r="U549">
        <f t="shared" si="111"/>
        <v>1271</v>
      </c>
      <c r="V549">
        <f t="shared" si="112"/>
        <v>250</v>
      </c>
      <c r="W549">
        <f t="shared" si="113"/>
        <v>2</v>
      </c>
      <c r="X549">
        <f t="shared" si="114"/>
        <v>0</v>
      </c>
      <c r="Y549">
        <f t="shared" si="115"/>
        <v>2</v>
      </c>
      <c r="AA549" t="str">
        <f t="shared" si="116"/>
        <v>250-&gt;2,</v>
      </c>
    </row>
    <row r="550" spans="1:27" ht="15" hidden="1" customHeight="1" x14ac:dyDescent="0.25">
      <c r="A550">
        <v>2016</v>
      </c>
      <c r="B550">
        <v>5</v>
      </c>
      <c r="C550">
        <v>29</v>
      </c>
      <c r="D550" t="s">
        <v>263</v>
      </c>
      <c r="E550" t="s">
        <v>3</v>
      </c>
      <c r="F550">
        <v>3</v>
      </c>
      <c r="G550">
        <v>1</v>
      </c>
      <c r="H550" t="s">
        <v>33</v>
      </c>
      <c r="I550" t="s">
        <v>48</v>
      </c>
      <c r="J550">
        <v>14</v>
      </c>
      <c r="K550">
        <v>1438</v>
      </c>
      <c r="L550">
        <v>1385</v>
      </c>
      <c r="M550">
        <f t="shared" si="104"/>
        <v>1424</v>
      </c>
      <c r="N550">
        <f t="shared" si="105"/>
        <v>1399</v>
      </c>
      <c r="O550">
        <f t="shared" si="106"/>
        <v>0.53591592694510226</v>
      </c>
      <c r="P550">
        <f t="shared" si="107"/>
        <v>1</v>
      </c>
      <c r="Q550">
        <f t="shared" si="108"/>
        <v>30.166947785652415</v>
      </c>
      <c r="R550">
        <f t="shared" si="109"/>
        <v>20</v>
      </c>
      <c r="S550">
        <f>INDEX(Weights!$B$1:$B$36,MATCH(Matches!H1291,Weights!$A$1:$A$36,0))</f>
        <v>20</v>
      </c>
      <c r="T550">
        <f t="shared" si="110"/>
        <v>1424</v>
      </c>
      <c r="U550">
        <f t="shared" si="111"/>
        <v>1399</v>
      </c>
      <c r="V550">
        <f t="shared" si="112"/>
        <v>25</v>
      </c>
      <c r="W550">
        <f t="shared" si="113"/>
        <v>2</v>
      </c>
      <c r="X550">
        <f t="shared" si="114"/>
        <v>0</v>
      </c>
      <c r="Y550">
        <f t="shared" si="115"/>
        <v>2</v>
      </c>
      <c r="AA550" t="str">
        <f t="shared" si="116"/>
        <v>25-&gt;2,</v>
      </c>
    </row>
    <row r="551" spans="1:27" ht="15" hidden="1" customHeight="1" x14ac:dyDescent="0.25">
      <c r="A551">
        <v>2016</v>
      </c>
      <c r="B551">
        <v>6</v>
      </c>
      <c r="C551">
        <v>7</v>
      </c>
      <c r="D551" t="s">
        <v>164</v>
      </c>
      <c r="E551" t="s">
        <v>98</v>
      </c>
      <c r="F551">
        <v>2</v>
      </c>
      <c r="G551">
        <v>1</v>
      </c>
      <c r="H551" t="s">
        <v>33</v>
      </c>
      <c r="I551" t="s">
        <v>48</v>
      </c>
      <c r="J551">
        <v>14</v>
      </c>
      <c r="K551">
        <v>1522</v>
      </c>
      <c r="L551">
        <v>1647</v>
      </c>
      <c r="M551">
        <f t="shared" si="104"/>
        <v>1508</v>
      </c>
      <c r="N551">
        <f t="shared" si="105"/>
        <v>1661</v>
      </c>
      <c r="O551">
        <f t="shared" si="106"/>
        <v>0.70697529480854104</v>
      </c>
      <c r="P551">
        <f t="shared" si="107"/>
        <v>1</v>
      </c>
      <c r="Q551">
        <f t="shared" si="108"/>
        <v>47.777541456282883</v>
      </c>
      <c r="R551">
        <f t="shared" si="109"/>
        <v>50</v>
      </c>
      <c r="S551">
        <f>INDEX(Weights!$B$1:$B$36,MATCH(Matches!H1410,Weights!$A$1:$A$36,0))</f>
        <v>40</v>
      </c>
      <c r="T551">
        <f t="shared" si="110"/>
        <v>1508</v>
      </c>
      <c r="U551">
        <f t="shared" si="111"/>
        <v>1661</v>
      </c>
      <c r="V551">
        <f t="shared" si="112"/>
        <v>153</v>
      </c>
      <c r="W551">
        <f t="shared" si="113"/>
        <v>-1</v>
      </c>
      <c r="X551">
        <f t="shared" si="114"/>
        <v>0</v>
      </c>
      <c r="Y551">
        <f t="shared" si="115"/>
        <v>-1</v>
      </c>
      <c r="AA551" t="str">
        <f t="shared" si="116"/>
        <v>153-&gt;-1,</v>
      </c>
    </row>
    <row r="552" spans="1:27" ht="15" hidden="1" customHeight="1" x14ac:dyDescent="0.25">
      <c r="A552">
        <v>2016</v>
      </c>
      <c r="B552">
        <v>6</v>
      </c>
      <c r="C552">
        <v>11</v>
      </c>
      <c r="D552" t="s">
        <v>131</v>
      </c>
      <c r="E552" t="s">
        <v>18</v>
      </c>
      <c r="F552">
        <v>1</v>
      </c>
      <c r="G552">
        <v>0</v>
      </c>
      <c r="H552" t="s">
        <v>138</v>
      </c>
      <c r="I552" t="s">
        <v>26</v>
      </c>
      <c r="J552">
        <v>14</v>
      </c>
      <c r="K552">
        <v>1786</v>
      </c>
      <c r="L552">
        <v>1602</v>
      </c>
      <c r="M552">
        <f t="shared" si="104"/>
        <v>1772</v>
      </c>
      <c r="N552">
        <f t="shared" si="105"/>
        <v>1616</v>
      </c>
      <c r="O552">
        <f t="shared" si="106"/>
        <v>0.71054001236983777</v>
      </c>
      <c r="P552">
        <f t="shared" si="107"/>
        <v>1</v>
      </c>
      <c r="Q552">
        <f t="shared" si="108"/>
        <v>48.365924819590425</v>
      </c>
      <c r="R552">
        <f t="shared" si="109"/>
        <v>50</v>
      </c>
      <c r="S552">
        <f>INDEX(Weights!$B$1:$B$36,MATCH(Matches!H1440,Weights!$A$1:$A$36,0))</f>
        <v>20</v>
      </c>
      <c r="T552">
        <f t="shared" si="110"/>
        <v>1772</v>
      </c>
      <c r="U552">
        <f t="shared" si="111"/>
        <v>1616</v>
      </c>
      <c r="V552">
        <f t="shared" si="112"/>
        <v>156</v>
      </c>
      <c r="W552">
        <f t="shared" si="113"/>
        <v>1</v>
      </c>
      <c r="X552">
        <f t="shared" si="114"/>
        <v>0</v>
      </c>
      <c r="Y552">
        <f t="shared" si="115"/>
        <v>1</v>
      </c>
      <c r="AA552" t="str">
        <f t="shared" si="116"/>
        <v>156-&gt;1,</v>
      </c>
    </row>
    <row r="553" spans="1:27" ht="15" hidden="1" customHeight="1" x14ac:dyDescent="0.25">
      <c r="A553">
        <v>2016</v>
      </c>
      <c r="B553">
        <v>6</v>
      </c>
      <c r="C553">
        <v>22</v>
      </c>
      <c r="D553" t="s">
        <v>7</v>
      </c>
      <c r="E553" t="s">
        <v>68</v>
      </c>
      <c r="F553">
        <v>1</v>
      </c>
      <c r="G553">
        <v>0</v>
      </c>
      <c r="H553" t="s">
        <v>138</v>
      </c>
      <c r="I553" t="s">
        <v>26</v>
      </c>
      <c r="J553">
        <v>14</v>
      </c>
      <c r="K553">
        <v>1922</v>
      </c>
      <c r="L553">
        <v>1735</v>
      </c>
      <c r="M553">
        <f t="shared" si="104"/>
        <v>1908</v>
      </c>
      <c r="N553">
        <f t="shared" si="105"/>
        <v>1749</v>
      </c>
      <c r="O553">
        <f t="shared" si="106"/>
        <v>0.71407890258535023</v>
      </c>
      <c r="P553">
        <f t="shared" si="107"/>
        <v>1</v>
      </c>
      <c r="Q553">
        <f t="shared" si="108"/>
        <v>48.964557448158004</v>
      </c>
      <c r="R553">
        <f t="shared" si="109"/>
        <v>50</v>
      </c>
      <c r="S553">
        <f>INDEX(Weights!$B$1:$B$36,MATCH(Matches!H1501,Weights!$A$1:$A$36,0))</f>
        <v>40</v>
      </c>
      <c r="T553">
        <f t="shared" si="110"/>
        <v>1908</v>
      </c>
      <c r="U553">
        <f t="shared" si="111"/>
        <v>1749</v>
      </c>
      <c r="V553">
        <f t="shared" si="112"/>
        <v>159</v>
      </c>
      <c r="W553">
        <f t="shared" si="113"/>
        <v>1</v>
      </c>
      <c r="X553">
        <f t="shared" si="114"/>
        <v>0</v>
      </c>
      <c r="Y553">
        <f t="shared" si="115"/>
        <v>1</v>
      </c>
      <c r="AA553" t="str">
        <f t="shared" si="116"/>
        <v>159-&gt;1,</v>
      </c>
    </row>
    <row r="554" spans="1:27" ht="15" hidden="1" customHeight="1" x14ac:dyDescent="0.25">
      <c r="A554">
        <v>2016</v>
      </c>
      <c r="B554">
        <v>6</v>
      </c>
      <c r="C554">
        <v>22</v>
      </c>
      <c r="D554" t="s">
        <v>30</v>
      </c>
      <c r="E554" t="s">
        <v>260</v>
      </c>
      <c r="F554">
        <v>5</v>
      </c>
      <c r="G554">
        <v>1</v>
      </c>
      <c r="H554" t="s">
        <v>29</v>
      </c>
      <c r="I554" t="s">
        <v>142</v>
      </c>
      <c r="J554">
        <v>14</v>
      </c>
      <c r="K554">
        <v>1598</v>
      </c>
      <c r="L554">
        <v>1319</v>
      </c>
      <c r="M554">
        <f t="shared" si="104"/>
        <v>1584</v>
      </c>
      <c r="N554">
        <f t="shared" si="105"/>
        <v>1333</v>
      </c>
      <c r="O554">
        <f t="shared" si="106"/>
        <v>0.80920799748583805</v>
      </c>
      <c r="P554">
        <f t="shared" si="107"/>
        <v>1</v>
      </c>
      <c r="Q554">
        <f t="shared" si="108"/>
        <v>73.378337747468322</v>
      </c>
      <c r="R554">
        <f t="shared" si="109"/>
        <v>40</v>
      </c>
      <c r="S554">
        <f>INDEX(Weights!$B$1:$B$36,MATCH(Matches!H1508,Weights!$A$1:$A$36,0))</f>
        <v>20</v>
      </c>
      <c r="T554">
        <f t="shared" si="110"/>
        <v>1584</v>
      </c>
      <c r="U554">
        <f t="shared" si="111"/>
        <v>1333</v>
      </c>
      <c r="V554">
        <f t="shared" si="112"/>
        <v>251</v>
      </c>
      <c r="W554">
        <f t="shared" si="113"/>
        <v>4</v>
      </c>
      <c r="X554">
        <f t="shared" si="114"/>
        <v>1</v>
      </c>
      <c r="Y554">
        <f t="shared" si="115"/>
        <v>4</v>
      </c>
      <c r="AA554" t="str">
        <f t="shared" si="116"/>
        <v>251-&gt;4,</v>
      </c>
    </row>
    <row r="555" spans="1:27" ht="15" hidden="1" customHeight="1" x14ac:dyDescent="0.25">
      <c r="A555">
        <v>2016</v>
      </c>
      <c r="B555">
        <v>6</v>
      </c>
      <c r="C555">
        <v>30</v>
      </c>
      <c r="D555" t="s">
        <v>119</v>
      </c>
      <c r="E555" t="s">
        <v>280</v>
      </c>
      <c r="F555">
        <v>8</v>
      </c>
      <c r="G555">
        <v>1</v>
      </c>
      <c r="H555" t="s">
        <v>237</v>
      </c>
      <c r="I555" t="s">
        <v>107</v>
      </c>
      <c r="J555">
        <v>14</v>
      </c>
      <c r="K555">
        <v>771</v>
      </c>
      <c r="L555">
        <v>448</v>
      </c>
      <c r="M555">
        <f t="shared" si="104"/>
        <v>757</v>
      </c>
      <c r="N555">
        <f t="shared" si="105"/>
        <v>462</v>
      </c>
      <c r="O555">
        <f t="shared" si="106"/>
        <v>0.84529381061799957</v>
      </c>
      <c r="P555">
        <f t="shared" si="107"/>
        <v>1</v>
      </c>
      <c r="Q555">
        <f t="shared" si="108"/>
        <v>90.494116983459591</v>
      </c>
      <c r="R555">
        <f t="shared" si="109"/>
        <v>40</v>
      </c>
      <c r="S555">
        <f>INDEX(Weights!$B$1:$B$36,MATCH(Matches!H1525,Weights!$A$1:$A$36,0))</f>
        <v>20</v>
      </c>
      <c r="T555">
        <f t="shared" si="110"/>
        <v>757</v>
      </c>
      <c r="U555">
        <f t="shared" si="111"/>
        <v>462</v>
      </c>
      <c r="V555">
        <f t="shared" si="112"/>
        <v>295</v>
      </c>
      <c r="W555">
        <f t="shared" si="113"/>
        <v>7</v>
      </c>
      <c r="X555">
        <f t="shared" si="114"/>
        <v>0</v>
      </c>
      <c r="Y555">
        <f t="shared" si="115"/>
        <v>7</v>
      </c>
      <c r="AA555" t="str">
        <f t="shared" si="116"/>
        <v>295-&gt;7,</v>
      </c>
    </row>
    <row r="556" spans="1:27" hidden="1" x14ac:dyDescent="0.25">
      <c r="A556">
        <v>2016</v>
      </c>
      <c r="B556">
        <v>9</v>
      </c>
      <c r="C556">
        <v>2</v>
      </c>
      <c r="D556" t="s">
        <v>127</v>
      </c>
      <c r="E556" t="s">
        <v>164</v>
      </c>
      <c r="F556">
        <v>2</v>
      </c>
      <c r="G556">
        <v>1</v>
      </c>
      <c r="H556" t="s">
        <v>76</v>
      </c>
      <c r="J556">
        <v>14</v>
      </c>
      <c r="K556">
        <v>1541</v>
      </c>
      <c r="L556">
        <v>1508</v>
      </c>
      <c r="M556">
        <f t="shared" si="104"/>
        <v>1527</v>
      </c>
      <c r="N556">
        <f t="shared" si="105"/>
        <v>1522</v>
      </c>
      <c r="O556">
        <f t="shared" si="106"/>
        <v>0.64666884232561461</v>
      </c>
      <c r="P556">
        <f t="shared" si="107"/>
        <v>1</v>
      </c>
      <c r="Q556">
        <f t="shared" si="108"/>
        <v>39.622885488354783</v>
      </c>
      <c r="R556">
        <f t="shared" si="109"/>
        <v>40</v>
      </c>
      <c r="S556">
        <f>INDEX(Weights!$B$1:$B$36,MATCH(Matches!H1586,Weights!$A$1:$A$36,0))</f>
        <v>20</v>
      </c>
      <c r="T556">
        <f t="shared" si="110"/>
        <v>1627</v>
      </c>
      <c r="U556">
        <f t="shared" si="111"/>
        <v>1522</v>
      </c>
      <c r="V556">
        <f t="shared" si="112"/>
        <v>105</v>
      </c>
      <c r="W556">
        <f t="shared" si="113"/>
        <v>1</v>
      </c>
      <c r="X556">
        <f t="shared" si="114"/>
        <v>0</v>
      </c>
      <c r="Y556">
        <f t="shared" si="115"/>
        <v>1</v>
      </c>
      <c r="AA556" t="str">
        <f t="shared" si="116"/>
        <v>105-&gt;1,</v>
      </c>
    </row>
    <row r="557" spans="1:27" ht="15" hidden="1" customHeight="1" x14ac:dyDescent="0.25">
      <c r="A557">
        <v>2016</v>
      </c>
      <c r="B557">
        <v>9</v>
      </c>
      <c r="C557">
        <v>2</v>
      </c>
      <c r="D557" t="s">
        <v>47</v>
      </c>
      <c r="E557" t="s">
        <v>130</v>
      </c>
      <c r="F557">
        <v>2</v>
      </c>
      <c r="G557">
        <v>0</v>
      </c>
      <c r="H557" t="s">
        <v>76</v>
      </c>
      <c r="J557">
        <v>14</v>
      </c>
      <c r="K557">
        <v>1678</v>
      </c>
      <c r="L557">
        <v>1540</v>
      </c>
      <c r="M557">
        <f t="shared" si="104"/>
        <v>1664</v>
      </c>
      <c r="N557">
        <f t="shared" si="105"/>
        <v>1554</v>
      </c>
      <c r="O557">
        <f t="shared" si="106"/>
        <v>0.77009667666098203</v>
      </c>
      <c r="P557">
        <f t="shared" si="107"/>
        <v>1</v>
      </c>
      <c r="Q557">
        <f t="shared" si="108"/>
        <v>60.895161482095872</v>
      </c>
      <c r="R557">
        <f t="shared" si="109"/>
        <v>40</v>
      </c>
      <c r="S557">
        <f>INDEX(Weights!$B$1:$B$36,MATCH(Matches!H1588,Weights!$A$1:$A$36,0))</f>
        <v>20</v>
      </c>
      <c r="T557">
        <f t="shared" si="110"/>
        <v>1764</v>
      </c>
      <c r="U557">
        <f t="shared" si="111"/>
        <v>1554</v>
      </c>
      <c r="V557">
        <f t="shared" si="112"/>
        <v>210</v>
      </c>
      <c r="W557">
        <f t="shared" si="113"/>
        <v>2</v>
      </c>
      <c r="X557">
        <f t="shared" si="114"/>
        <v>0</v>
      </c>
      <c r="Y557">
        <f t="shared" si="115"/>
        <v>2</v>
      </c>
      <c r="AA557" t="str">
        <f t="shared" si="116"/>
        <v>210-&gt;2,</v>
      </c>
    </row>
    <row r="558" spans="1:27" ht="15" hidden="1" customHeight="1" x14ac:dyDescent="0.25">
      <c r="A558">
        <v>2016</v>
      </c>
      <c r="B558">
        <v>9</v>
      </c>
      <c r="C558">
        <v>6</v>
      </c>
      <c r="D558" t="s">
        <v>5</v>
      </c>
      <c r="E558" t="s">
        <v>26</v>
      </c>
      <c r="F558">
        <v>0</v>
      </c>
      <c r="G558">
        <v>0</v>
      </c>
      <c r="H558" t="s">
        <v>76</v>
      </c>
      <c r="J558">
        <v>14</v>
      </c>
      <c r="K558">
        <v>1614</v>
      </c>
      <c r="L558">
        <v>1987</v>
      </c>
      <c r="M558">
        <f t="shared" si="104"/>
        <v>1600</v>
      </c>
      <c r="N558">
        <f t="shared" si="105"/>
        <v>2001</v>
      </c>
      <c r="O558">
        <f t="shared" si="106"/>
        <v>0.84975685184274619</v>
      </c>
      <c r="P558">
        <f t="shared" si="107"/>
        <v>0.5</v>
      </c>
      <c r="Q558">
        <f t="shared" si="108"/>
        <v>-40.027807679074506</v>
      </c>
      <c r="R558">
        <f t="shared" si="109"/>
        <v>-40</v>
      </c>
      <c r="S558">
        <f>INDEX(Weights!$B$1:$B$36,MATCH(Matches!H1639,Weights!$A$1:$A$36,0))</f>
        <v>20</v>
      </c>
      <c r="T558">
        <f t="shared" si="110"/>
        <v>1700</v>
      </c>
      <c r="U558">
        <f t="shared" si="111"/>
        <v>2001</v>
      </c>
      <c r="V558">
        <f t="shared" si="112"/>
        <v>301</v>
      </c>
      <c r="W558">
        <f t="shared" si="113"/>
        <v>0</v>
      </c>
      <c r="X558">
        <f t="shared" si="114"/>
        <v>0</v>
      </c>
      <c r="Y558">
        <f t="shared" si="115"/>
        <v>0</v>
      </c>
      <c r="AA558" t="str">
        <f t="shared" si="116"/>
        <v>301-&gt;0,</v>
      </c>
    </row>
    <row r="559" spans="1:27" ht="15" hidden="1" customHeight="1" x14ac:dyDescent="0.25">
      <c r="A559">
        <v>2016</v>
      </c>
      <c r="B559">
        <v>9</v>
      </c>
      <c r="C559">
        <v>6</v>
      </c>
      <c r="D559" t="s">
        <v>262</v>
      </c>
      <c r="E559" t="s">
        <v>111</v>
      </c>
      <c r="F559">
        <v>4</v>
      </c>
      <c r="G559">
        <v>0</v>
      </c>
      <c r="H559" t="s">
        <v>23</v>
      </c>
      <c r="J559">
        <v>14</v>
      </c>
      <c r="K559">
        <v>958</v>
      </c>
      <c r="L559">
        <v>777</v>
      </c>
      <c r="M559">
        <f t="shared" si="104"/>
        <v>944</v>
      </c>
      <c r="N559">
        <f t="shared" si="105"/>
        <v>791</v>
      </c>
      <c r="O559">
        <f t="shared" si="106"/>
        <v>0.81097915811994781</v>
      </c>
      <c r="P559">
        <f t="shared" si="107"/>
        <v>1</v>
      </c>
      <c r="Q559">
        <f t="shared" si="108"/>
        <v>74.065906493443947</v>
      </c>
      <c r="R559">
        <f t="shared" si="109"/>
        <v>40</v>
      </c>
      <c r="S559">
        <f>INDEX(Weights!$B$1:$B$36,MATCH(Matches!H1656,Weights!$A$1:$A$36,0))</f>
        <v>20</v>
      </c>
      <c r="T559">
        <f t="shared" si="110"/>
        <v>1044</v>
      </c>
      <c r="U559">
        <f t="shared" si="111"/>
        <v>791</v>
      </c>
      <c r="V559">
        <f t="shared" si="112"/>
        <v>253</v>
      </c>
      <c r="W559">
        <f t="shared" si="113"/>
        <v>4</v>
      </c>
      <c r="X559">
        <f t="shared" si="114"/>
        <v>1</v>
      </c>
      <c r="Y559">
        <f t="shared" si="115"/>
        <v>4</v>
      </c>
      <c r="AA559" t="str">
        <f t="shared" si="116"/>
        <v>253-&gt;4,</v>
      </c>
    </row>
    <row r="560" spans="1:27" ht="15" hidden="1" customHeight="1" x14ac:dyDescent="0.25">
      <c r="A560">
        <v>2016</v>
      </c>
      <c r="B560">
        <v>9</v>
      </c>
      <c r="C560">
        <v>6</v>
      </c>
      <c r="D560" t="s">
        <v>118</v>
      </c>
      <c r="E560" t="s">
        <v>92</v>
      </c>
      <c r="F560">
        <v>0</v>
      </c>
      <c r="G560">
        <v>0</v>
      </c>
      <c r="H560" t="s">
        <v>76</v>
      </c>
      <c r="I560" t="s">
        <v>74</v>
      </c>
      <c r="J560">
        <v>14</v>
      </c>
      <c r="K560">
        <v>1515</v>
      </c>
      <c r="L560">
        <v>1789</v>
      </c>
      <c r="M560">
        <f t="shared" si="104"/>
        <v>1501</v>
      </c>
      <c r="N560">
        <f t="shared" si="105"/>
        <v>1803</v>
      </c>
      <c r="O560">
        <f t="shared" si="106"/>
        <v>0.85049030154680272</v>
      </c>
      <c r="P560">
        <f t="shared" si="107"/>
        <v>0.5</v>
      </c>
      <c r="Q560">
        <f t="shared" si="108"/>
        <v>-39.94404392422399</v>
      </c>
      <c r="R560">
        <f t="shared" si="109"/>
        <v>-40</v>
      </c>
      <c r="S560">
        <f>INDEX(Weights!$B$1:$B$36,MATCH(Matches!H1665,Weights!$A$1:$A$36,0))</f>
        <v>20</v>
      </c>
      <c r="T560">
        <f t="shared" si="110"/>
        <v>1501</v>
      </c>
      <c r="U560">
        <f t="shared" si="111"/>
        <v>1803</v>
      </c>
      <c r="V560">
        <f t="shared" si="112"/>
        <v>302</v>
      </c>
      <c r="W560">
        <f t="shared" si="113"/>
        <v>0</v>
      </c>
      <c r="X560">
        <f t="shared" si="114"/>
        <v>0</v>
      </c>
      <c r="Y560">
        <f t="shared" si="115"/>
        <v>0</v>
      </c>
      <c r="AA560" t="str">
        <f t="shared" si="116"/>
        <v>302-&gt;0,</v>
      </c>
    </row>
    <row r="561" spans="1:27" ht="15" hidden="1" customHeight="1" x14ac:dyDescent="0.25">
      <c r="A561">
        <v>2016</v>
      </c>
      <c r="B561">
        <v>10</v>
      </c>
      <c r="C561">
        <v>15</v>
      </c>
      <c r="D561" t="s">
        <v>109</v>
      </c>
      <c r="E561" t="s">
        <v>111</v>
      </c>
      <c r="F561">
        <v>2</v>
      </c>
      <c r="G561">
        <v>1</v>
      </c>
      <c r="H561" t="s">
        <v>233</v>
      </c>
      <c r="J561">
        <v>14</v>
      </c>
      <c r="K561">
        <v>803</v>
      </c>
      <c r="L561">
        <v>768</v>
      </c>
      <c r="M561">
        <f t="shared" si="104"/>
        <v>789</v>
      </c>
      <c r="N561">
        <f t="shared" si="105"/>
        <v>782</v>
      </c>
      <c r="O561">
        <f t="shared" si="106"/>
        <v>0.64929494711096358</v>
      </c>
      <c r="P561">
        <f t="shared" si="107"/>
        <v>1</v>
      </c>
      <c r="Q561">
        <f t="shared" si="108"/>
        <v>39.919584518873812</v>
      </c>
      <c r="R561">
        <f t="shared" si="109"/>
        <v>40</v>
      </c>
      <c r="S561">
        <f>INDEX(Weights!$B$1:$B$36,MATCH(Matches!H1803,Weights!$A$1:$A$36,0))</f>
        <v>40</v>
      </c>
      <c r="T561">
        <f t="shared" si="110"/>
        <v>889</v>
      </c>
      <c r="U561">
        <f t="shared" si="111"/>
        <v>782</v>
      </c>
      <c r="V561">
        <f t="shared" si="112"/>
        <v>107</v>
      </c>
      <c r="W561">
        <f t="shared" si="113"/>
        <v>1</v>
      </c>
      <c r="X561">
        <f t="shared" si="114"/>
        <v>0</v>
      </c>
      <c r="Y561">
        <f t="shared" si="115"/>
        <v>1</v>
      </c>
      <c r="AA561" t="str">
        <f t="shared" si="116"/>
        <v>107-&gt;1,</v>
      </c>
    </row>
    <row r="562" spans="1:27" ht="15" hidden="1" customHeight="1" x14ac:dyDescent="0.25">
      <c r="A562">
        <v>2016</v>
      </c>
      <c r="B562">
        <v>10</v>
      </c>
      <c r="C562">
        <v>18</v>
      </c>
      <c r="D562" t="s">
        <v>111</v>
      </c>
      <c r="E562" t="s">
        <v>75</v>
      </c>
      <c r="F562">
        <v>2</v>
      </c>
      <c r="G562">
        <v>1</v>
      </c>
      <c r="H562" t="s">
        <v>233</v>
      </c>
      <c r="I562" t="s">
        <v>109</v>
      </c>
      <c r="J562">
        <v>14</v>
      </c>
      <c r="K562">
        <v>782</v>
      </c>
      <c r="L562">
        <v>649</v>
      </c>
      <c r="M562">
        <f t="shared" si="104"/>
        <v>768</v>
      </c>
      <c r="N562">
        <f t="shared" si="105"/>
        <v>663</v>
      </c>
      <c r="O562">
        <f t="shared" si="106"/>
        <v>0.64666884232561461</v>
      </c>
      <c r="P562">
        <f t="shared" si="107"/>
        <v>1</v>
      </c>
      <c r="Q562">
        <f t="shared" si="108"/>
        <v>39.622885488354783</v>
      </c>
      <c r="R562">
        <f t="shared" si="109"/>
        <v>40</v>
      </c>
      <c r="S562">
        <f>INDEX(Weights!$B$1:$B$36,MATCH(Matches!H1805,Weights!$A$1:$A$36,0))</f>
        <v>40</v>
      </c>
      <c r="T562">
        <f t="shared" si="110"/>
        <v>768</v>
      </c>
      <c r="U562">
        <f t="shared" si="111"/>
        <v>663</v>
      </c>
      <c r="V562">
        <f t="shared" si="112"/>
        <v>105</v>
      </c>
      <c r="W562">
        <f t="shared" si="113"/>
        <v>1</v>
      </c>
      <c r="X562">
        <f t="shared" si="114"/>
        <v>0</v>
      </c>
      <c r="Y562">
        <f t="shared" si="115"/>
        <v>1</v>
      </c>
      <c r="AA562" t="str">
        <f t="shared" si="116"/>
        <v>105-&gt;1,</v>
      </c>
    </row>
    <row r="563" spans="1:27" ht="15" hidden="1" customHeight="1" x14ac:dyDescent="0.25">
      <c r="A563">
        <v>2016</v>
      </c>
      <c r="B563">
        <v>11</v>
      </c>
      <c r="C563">
        <v>5</v>
      </c>
      <c r="D563" t="s">
        <v>75</v>
      </c>
      <c r="E563" t="s">
        <v>120</v>
      </c>
      <c r="F563">
        <v>0</v>
      </c>
      <c r="G563">
        <v>0</v>
      </c>
      <c r="H563" t="s">
        <v>238</v>
      </c>
      <c r="I563" t="s">
        <v>74</v>
      </c>
      <c r="J563">
        <v>14</v>
      </c>
      <c r="K563">
        <v>614</v>
      </c>
      <c r="L563">
        <v>882</v>
      </c>
      <c r="M563">
        <f t="shared" si="104"/>
        <v>600</v>
      </c>
      <c r="N563">
        <f t="shared" si="105"/>
        <v>896</v>
      </c>
      <c r="O563">
        <f t="shared" si="106"/>
        <v>0.8460451004320948</v>
      </c>
      <c r="P563">
        <f t="shared" si="107"/>
        <v>0.5</v>
      </c>
      <c r="Q563">
        <f t="shared" si="108"/>
        <v>-40.457154233707321</v>
      </c>
      <c r="R563">
        <f t="shared" si="109"/>
        <v>-40</v>
      </c>
      <c r="S563">
        <f>INDEX(Weights!$B$1:$B$36,MATCH(Matches!H1813,Weights!$A$1:$A$36,0))</f>
        <v>40</v>
      </c>
      <c r="T563">
        <f t="shared" si="110"/>
        <v>600</v>
      </c>
      <c r="U563">
        <f t="shared" si="111"/>
        <v>896</v>
      </c>
      <c r="V563">
        <f t="shared" si="112"/>
        <v>296</v>
      </c>
      <c r="W563">
        <f t="shared" si="113"/>
        <v>0</v>
      </c>
      <c r="X563">
        <f t="shared" si="114"/>
        <v>0</v>
      </c>
      <c r="Y563">
        <f t="shared" si="115"/>
        <v>0</v>
      </c>
      <c r="AA563" t="str">
        <f t="shared" si="116"/>
        <v>296-&gt;0,</v>
      </c>
    </row>
    <row r="564" spans="1:27" ht="15" hidden="1" customHeight="1" x14ac:dyDescent="0.25">
      <c r="A564">
        <v>2016</v>
      </c>
      <c r="B564">
        <v>11</v>
      </c>
      <c r="C564">
        <v>8</v>
      </c>
      <c r="D564" t="s">
        <v>120</v>
      </c>
      <c r="E564" t="s">
        <v>116</v>
      </c>
      <c r="F564">
        <v>3</v>
      </c>
      <c r="G564">
        <v>0</v>
      </c>
      <c r="H564" t="s">
        <v>238</v>
      </c>
      <c r="I564" t="s">
        <v>74</v>
      </c>
      <c r="J564">
        <v>14</v>
      </c>
      <c r="K564">
        <v>896</v>
      </c>
      <c r="L564">
        <v>632</v>
      </c>
      <c r="M564">
        <f t="shared" si="104"/>
        <v>882</v>
      </c>
      <c r="N564">
        <f t="shared" si="105"/>
        <v>646</v>
      </c>
      <c r="O564">
        <f t="shared" si="106"/>
        <v>0.79551990031274211</v>
      </c>
      <c r="P564">
        <f t="shared" si="107"/>
        <v>1</v>
      </c>
      <c r="Q564">
        <f t="shared" si="108"/>
        <v>68.466320299199296</v>
      </c>
      <c r="R564">
        <f t="shared" si="109"/>
        <v>40</v>
      </c>
      <c r="S564">
        <f>INDEX(Weights!$B$1:$B$36,MATCH(Matches!H1821,Weights!$A$1:$A$36,0))</f>
        <v>20</v>
      </c>
      <c r="T564">
        <f t="shared" si="110"/>
        <v>882</v>
      </c>
      <c r="U564">
        <f t="shared" si="111"/>
        <v>646</v>
      </c>
      <c r="V564">
        <f t="shared" si="112"/>
        <v>236</v>
      </c>
      <c r="W564">
        <f t="shared" si="113"/>
        <v>3</v>
      </c>
      <c r="X564">
        <f t="shared" si="114"/>
        <v>0</v>
      </c>
      <c r="Y564">
        <f t="shared" si="115"/>
        <v>3</v>
      </c>
      <c r="AA564" t="str">
        <f t="shared" si="116"/>
        <v>236-&gt;3,</v>
      </c>
    </row>
    <row r="565" spans="1:27" ht="15" hidden="1" customHeight="1" x14ac:dyDescent="0.25">
      <c r="A565">
        <v>2016</v>
      </c>
      <c r="B565">
        <v>11</v>
      </c>
      <c r="C565">
        <v>11</v>
      </c>
      <c r="D565" t="s">
        <v>96</v>
      </c>
      <c r="E565" t="s">
        <v>175</v>
      </c>
      <c r="F565">
        <v>1</v>
      </c>
      <c r="G565">
        <v>0</v>
      </c>
      <c r="H565" t="s">
        <v>76</v>
      </c>
      <c r="I565" t="s">
        <v>147</v>
      </c>
      <c r="J565">
        <v>14</v>
      </c>
      <c r="K565">
        <v>1599</v>
      </c>
      <c r="L565">
        <v>1468</v>
      </c>
      <c r="M565">
        <f t="shared" si="104"/>
        <v>1585</v>
      </c>
      <c r="N565">
        <f t="shared" si="105"/>
        <v>1482</v>
      </c>
      <c r="O565">
        <f t="shared" si="106"/>
        <v>0.64403385382229261</v>
      </c>
      <c r="P565">
        <f t="shared" si="107"/>
        <v>1</v>
      </c>
      <c r="Q565">
        <f t="shared" si="108"/>
        <v>39.329582743553495</v>
      </c>
      <c r="R565">
        <f t="shared" si="109"/>
        <v>40</v>
      </c>
      <c r="S565">
        <f>INDEX(Weights!$B$1:$B$36,MATCH(Matches!H1859,Weights!$A$1:$A$36,0))</f>
        <v>20</v>
      </c>
      <c r="T565">
        <f t="shared" si="110"/>
        <v>1585</v>
      </c>
      <c r="U565">
        <f t="shared" si="111"/>
        <v>1482</v>
      </c>
      <c r="V565">
        <f t="shared" si="112"/>
        <v>103</v>
      </c>
      <c r="W565">
        <f t="shared" si="113"/>
        <v>1</v>
      </c>
      <c r="X565">
        <f t="shared" si="114"/>
        <v>0</v>
      </c>
      <c r="Y565">
        <f t="shared" si="115"/>
        <v>1</v>
      </c>
      <c r="AA565" t="str">
        <f t="shared" si="116"/>
        <v>103-&gt;1,</v>
      </c>
    </row>
    <row r="566" spans="1:27" ht="15" hidden="1" customHeight="1" x14ac:dyDescent="0.25">
      <c r="A566">
        <v>2016</v>
      </c>
      <c r="B566">
        <v>11</v>
      </c>
      <c r="C566">
        <v>15</v>
      </c>
      <c r="D566" t="s">
        <v>138</v>
      </c>
      <c r="E566" t="s">
        <v>124</v>
      </c>
      <c r="F566">
        <v>3</v>
      </c>
      <c r="G566">
        <v>0</v>
      </c>
      <c r="H566" t="s">
        <v>76</v>
      </c>
      <c r="J566">
        <v>14</v>
      </c>
      <c r="K566">
        <v>1850</v>
      </c>
      <c r="L566">
        <v>1683</v>
      </c>
      <c r="M566">
        <f t="shared" si="104"/>
        <v>1836</v>
      </c>
      <c r="N566">
        <f t="shared" si="105"/>
        <v>1697</v>
      </c>
      <c r="O566">
        <f t="shared" si="106"/>
        <v>0.7983147441549775</v>
      </c>
      <c r="P566">
        <f t="shared" si="107"/>
        <v>1</v>
      </c>
      <c r="Q566">
        <f t="shared" si="108"/>
        <v>69.415089077001127</v>
      </c>
      <c r="R566">
        <f t="shared" si="109"/>
        <v>40</v>
      </c>
      <c r="S566">
        <f>INDEX(Weights!$B$1:$B$36,MATCH(Matches!H1912,Weights!$A$1:$A$36,0))</f>
        <v>20</v>
      </c>
      <c r="T566">
        <f t="shared" si="110"/>
        <v>1936</v>
      </c>
      <c r="U566">
        <f t="shared" si="111"/>
        <v>1697</v>
      </c>
      <c r="V566">
        <f t="shared" si="112"/>
        <v>239</v>
      </c>
      <c r="W566">
        <f t="shared" si="113"/>
        <v>3</v>
      </c>
      <c r="X566">
        <f t="shared" si="114"/>
        <v>0</v>
      </c>
      <c r="Y566">
        <f t="shared" si="115"/>
        <v>3</v>
      </c>
      <c r="AA566" t="str">
        <f t="shared" si="116"/>
        <v>239-&gt;3,</v>
      </c>
    </row>
    <row r="567" spans="1:27" ht="15" hidden="1" customHeight="1" x14ac:dyDescent="0.25">
      <c r="A567">
        <v>2016</v>
      </c>
      <c r="B567">
        <v>12</v>
      </c>
      <c r="C567">
        <v>27</v>
      </c>
      <c r="D567" t="s">
        <v>45</v>
      </c>
      <c r="E567" t="s">
        <v>133</v>
      </c>
      <c r="F567">
        <v>2</v>
      </c>
      <c r="G567">
        <v>1</v>
      </c>
      <c r="H567" t="s">
        <v>33</v>
      </c>
      <c r="J567">
        <v>14</v>
      </c>
      <c r="K567">
        <v>1271</v>
      </c>
      <c r="L567">
        <v>1480</v>
      </c>
      <c r="M567">
        <f t="shared" si="104"/>
        <v>1257</v>
      </c>
      <c r="N567">
        <f t="shared" si="105"/>
        <v>1494</v>
      </c>
      <c r="O567">
        <f t="shared" si="106"/>
        <v>0.68753824821234177</v>
      </c>
      <c r="P567">
        <f t="shared" si="107"/>
        <v>1</v>
      </c>
      <c r="Q567">
        <f t="shared" si="108"/>
        <v>44.805483934923579</v>
      </c>
      <c r="R567">
        <f t="shared" si="109"/>
        <v>40</v>
      </c>
      <c r="S567">
        <f>INDEX(Weights!$B$1:$B$36,MATCH(Matches!H1957,Weights!$A$1:$A$36,0))</f>
        <v>20</v>
      </c>
      <c r="T567">
        <f t="shared" si="110"/>
        <v>1357</v>
      </c>
      <c r="U567">
        <f t="shared" si="111"/>
        <v>1494</v>
      </c>
      <c r="V567">
        <f t="shared" si="112"/>
        <v>137</v>
      </c>
      <c r="W567">
        <f t="shared" si="113"/>
        <v>-1</v>
      </c>
      <c r="X567">
        <f t="shared" si="114"/>
        <v>0</v>
      </c>
      <c r="Y567">
        <f t="shared" si="115"/>
        <v>-1</v>
      </c>
      <c r="AA567" t="str">
        <f t="shared" si="116"/>
        <v>137-&gt;-1,</v>
      </c>
    </row>
    <row r="568" spans="1:27" ht="15" hidden="1" customHeight="1" x14ac:dyDescent="0.25">
      <c r="A568">
        <v>2017</v>
      </c>
      <c r="B568">
        <v>1</v>
      </c>
      <c r="C568">
        <v>17</v>
      </c>
      <c r="D568" t="s">
        <v>136</v>
      </c>
      <c r="E568" t="s">
        <v>183</v>
      </c>
      <c r="F568">
        <v>3</v>
      </c>
      <c r="G568">
        <v>1</v>
      </c>
      <c r="H568" t="s">
        <v>228</v>
      </c>
      <c r="I568" t="s">
        <v>47</v>
      </c>
      <c r="J568">
        <v>14</v>
      </c>
      <c r="K568">
        <v>1421</v>
      </c>
      <c r="L568">
        <v>1183</v>
      </c>
      <c r="M568">
        <f t="shared" si="104"/>
        <v>1407</v>
      </c>
      <c r="N568">
        <f t="shared" si="105"/>
        <v>1197</v>
      </c>
      <c r="O568">
        <f t="shared" si="106"/>
        <v>0.77009667666098203</v>
      </c>
      <c r="P568">
        <f t="shared" si="107"/>
        <v>1</v>
      </c>
      <c r="Q568">
        <f t="shared" si="108"/>
        <v>60.895161482095872</v>
      </c>
      <c r="R568">
        <f t="shared" si="109"/>
        <v>40</v>
      </c>
      <c r="S568">
        <f>INDEX(Weights!$B$1:$B$36,MATCH(Matches!H1993,Weights!$A$1:$A$36,0))</f>
        <v>40</v>
      </c>
      <c r="T568">
        <f t="shared" si="110"/>
        <v>1407</v>
      </c>
      <c r="U568">
        <f t="shared" si="111"/>
        <v>1197</v>
      </c>
      <c r="V568">
        <f t="shared" si="112"/>
        <v>210</v>
      </c>
      <c r="W568">
        <f t="shared" si="113"/>
        <v>2</v>
      </c>
      <c r="X568">
        <f t="shared" si="114"/>
        <v>0</v>
      </c>
      <c r="Y568">
        <f t="shared" si="115"/>
        <v>2</v>
      </c>
      <c r="AA568" t="str">
        <f t="shared" si="116"/>
        <v>210-&gt;2,</v>
      </c>
    </row>
    <row r="569" spans="1:27" ht="15" hidden="1" customHeight="1" x14ac:dyDescent="0.25">
      <c r="A569">
        <v>2017</v>
      </c>
      <c r="B569">
        <v>3</v>
      </c>
      <c r="C569">
        <v>26</v>
      </c>
      <c r="D569" t="s">
        <v>0</v>
      </c>
      <c r="E569" t="s">
        <v>8</v>
      </c>
      <c r="F569">
        <v>2</v>
      </c>
      <c r="G569">
        <v>0</v>
      </c>
      <c r="H569" t="s">
        <v>76</v>
      </c>
      <c r="J569">
        <v>14</v>
      </c>
      <c r="K569">
        <v>1515</v>
      </c>
      <c r="L569">
        <v>1381</v>
      </c>
      <c r="M569">
        <f t="shared" si="104"/>
        <v>1501</v>
      </c>
      <c r="N569">
        <f t="shared" si="105"/>
        <v>1395</v>
      </c>
      <c r="O569">
        <f t="shared" si="106"/>
        <v>0.76599467076648886</v>
      </c>
      <c r="P569">
        <f t="shared" si="107"/>
        <v>1</v>
      </c>
      <c r="Q569">
        <f t="shared" si="108"/>
        <v>59.827697283037374</v>
      </c>
      <c r="R569">
        <f t="shared" si="109"/>
        <v>40</v>
      </c>
      <c r="S569">
        <f>INDEX(Weights!$B$1:$B$36,MATCH(Matches!H2106,Weights!$A$1:$A$36,0))</f>
        <v>20</v>
      </c>
      <c r="T569">
        <f t="shared" si="110"/>
        <v>1601</v>
      </c>
      <c r="U569">
        <f t="shared" si="111"/>
        <v>1395</v>
      </c>
      <c r="V569">
        <f t="shared" si="112"/>
        <v>206</v>
      </c>
      <c r="W569">
        <f t="shared" si="113"/>
        <v>2</v>
      </c>
      <c r="X569">
        <f t="shared" si="114"/>
        <v>0</v>
      </c>
      <c r="Y569">
        <f t="shared" si="115"/>
        <v>2</v>
      </c>
      <c r="AA569" t="str">
        <f t="shared" si="116"/>
        <v>206-&gt;2,</v>
      </c>
    </row>
    <row r="570" spans="1:27" ht="15" hidden="1" customHeight="1" x14ac:dyDescent="0.25">
      <c r="A570">
        <v>2017</v>
      </c>
      <c r="B570">
        <v>3</v>
      </c>
      <c r="C570">
        <v>26</v>
      </c>
      <c r="D570" t="s">
        <v>23</v>
      </c>
      <c r="E570" t="s">
        <v>49</v>
      </c>
      <c r="F570">
        <v>1</v>
      </c>
      <c r="G570">
        <v>0</v>
      </c>
      <c r="H570" t="s">
        <v>76</v>
      </c>
      <c r="J570">
        <v>14</v>
      </c>
      <c r="K570">
        <v>1678</v>
      </c>
      <c r="L570">
        <v>1639</v>
      </c>
      <c r="M570">
        <f t="shared" si="104"/>
        <v>1664</v>
      </c>
      <c r="N570">
        <f t="shared" si="105"/>
        <v>1653</v>
      </c>
      <c r="O570">
        <f t="shared" si="106"/>
        <v>0.654519994382466</v>
      </c>
      <c r="P570">
        <f t="shared" si="107"/>
        <v>1</v>
      </c>
      <c r="Q570">
        <f t="shared" si="108"/>
        <v>40.523329200992301</v>
      </c>
      <c r="R570">
        <f t="shared" si="109"/>
        <v>40</v>
      </c>
      <c r="S570">
        <f>INDEX(Weights!$B$1:$B$36,MATCH(Matches!H2117,Weights!$A$1:$A$36,0))</f>
        <v>20</v>
      </c>
      <c r="T570">
        <f t="shared" si="110"/>
        <v>1764</v>
      </c>
      <c r="U570">
        <f t="shared" si="111"/>
        <v>1653</v>
      </c>
      <c r="V570">
        <f t="shared" si="112"/>
        <v>111</v>
      </c>
      <c r="W570">
        <f t="shared" si="113"/>
        <v>1</v>
      </c>
      <c r="X570">
        <f t="shared" si="114"/>
        <v>0</v>
      </c>
      <c r="Y570">
        <f t="shared" si="115"/>
        <v>1</v>
      </c>
      <c r="AA570" t="str">
        <f t="shared" si="116"/>
        <v>111-&gt;1,</v>
      </c>
    </row>
    <row r="571" spans="1:27" ht="15" hidden="1" customHeight="1" x14ac:dyDescent="0.25">
      <c r="A571">
        <v>2017</v>
      </c>
      <c r="B571">
        <v>6</v>
      </c>
      <c r="C571">
        <v>9</v>
      </c>
      <c r="D571" t="s">
        <v>42</v>
      </c>
      <c r="E571" t="s">
        <v>239</v>
      </c>
      <c r="F571">
        <v>3</v>
      </c>
      <c r="G571">
        <v>2</v>
      </c>
      <c r="H571" t="s">
        <v>76</v>
      </c>
      <c r="J571">
        <v>14</v>
      </c>
      <c r="K571">
        <v>1148</v>
      </c>
      <c r="L571">
        <v>1117</v>
      </c>
      <c r="M571">
        <f t="shared" si="104"/>
        <v>1134</v>
      </c>
      <c r="N571">
        <f t="shared" si="105"/>
        <v>1131</v>
      </c>
      <c r="O571">
        <f t="shared" si="106"/>
        <v>0.64403385382229261</v>
      </c>
      <c r="P571">
        <f t="shared" si="107"/>
        <v>1</v>
      </c>
      <c r="Q571">
        <f t="shared" si="108"/>
        <v>39.329582743553495</v>
      </c>
      <c r="R571">
        <f t="shared" si="109"/>
        <v>40</v>
      </c>
      <c r="S571">
        <f>INDEX(Weights!$B$1:$B$36,MATCH(Matches!H2250,Weights!$A$1:$A$36,0))</f>
        <v>20</v>
      </c>
      <c r="T571">
        <f t="shared" si="110"/>
        <v>1234</v>
      </c>
      <c r="U571">
        <f t="shared" si="111"/>
        <v>1131</v>
      </c>
      <c r="V571">
        <f t="shared" si="112"/>
        <v>103</v>
      </c>
      <c r="W571">
        <f t="shared" si="113"/>
        <v>1</v>
      </c>
      <c r="X571">
        <f t="shared" si="114"/>
        <v>0</v>
      </c>
      <c r="Y571">
        <f t="shared" si="115"/>
        <v>1</v>
      </c>
      <c r="AA571" t="str">
        <f t="shared" si="116"/>
        <v>103-&gt;1,</v>
      </c>
    </row>
    <row r="572" spans="1:27" ht="15" hidden="1" customHeight="1" x14ac:dyDescent="0.25">
      <c r="A572">
        <v>2017</v>
      </c>
      <c r="B572">
        <v>6</v>
      </c>
      <c r="C572">
        <v>29</v>
      </c>
      <c r="D572" t="s">
        <v>144</v>
      </c>
      <c r="E572" t="s">
        <v>176</v>
      </c>
      <c r="F572">
        <v>1</v>
      </c>
      <c r="G572">
        <v>1</v>
      </c>
      <c r="H572" t="s">
        <v>29</v>
      </c>
      <c r="I572" t="s">
        <v>30</v>
      </c>
      <c r="J572">
        <v>14</v>
      </c>
      <c r="K572">
        <v>1076</v>
      </c>
      <c r="L572">
        <v>1335</v>
      </c>
      <c r="M572">
        <f t="shared" si="104"/>
        <v>1062</v>
      </c>
      <c r="N572">
        <f t="shared" si="105"/>
        <v>1349</v>
      </c>
      <c r="O572">
        <f t="shared" si="106"/>
        <v>0.83917531785267563</v>
      </c>
      <c r="P572">
        <f t="shared" si="107"/>
        <v>0.5</v>
      </c>
      <c r="Q572">
        <f t="shared" si="108"/>
        <v>-41.27658842817403</v>
      </c>
      <c r="R572">
        <f t="shared" si="109"/>
        <v>-40</v>
      </c>
      <c r="S572">
        <f>INDEX(Weights!$B$1:$B$36,MATCH(Matches!H2360,Weights!$A$1:$A$36,0))</f>
        <v>40</v>
      </c>
      <c r="T572">
        <f t="shared" si="110"/>
        <v>1062</v>
      </c>
      <c r="U572">
        <f t="shared" si="111"/>
        <v>1349</v>
      </c>
      <c r="V572">
        <f t="shared" si="112"/>
        <v>287</v>
      </c>
      <c r="W572">
        <f t="shared" si="113"/>
        <v>0</v>
      </c>
      <c r="X572">
        <f t="shared" si="114"/>
        <v>0</v>
      </c>
      <c r="Y572">
        <f t="shared" si="115"/>
        <v>0</v>
      </c>
      <c r="AA572" t="str">
        <f t="shared" si="116"/>
        <v>287-&gt;0,</v>
      </c>
    </row>
    <row r="573" spans="1:27" ht="15" hidden="1" customHeight="1" x14ac:dyDescent="0.25">
      <c r="A573">
        <v>2017</v>
      </c>
      <c r="B573">
        <v>7</v>
      </c>
      <c r="C573">
        <v>7</v>
      </c>
      <c r="D573" t="s">
        <v>129</v>
      </c>
      <c r="E573" t="s">
        <v>127</v>
      </c>
      <c r="F573">
        <v>1</v>
      </c>
      <c r="G573">
        <v>0</v>
      </c>
      <c r="H573" t="s">
        <v>219</v>
      </c>
      <c r="I573" t="s">
        <v>125</v>
      </c>
      <c r="J573">
        <v>14</v>
      </c>
      <c r="K573">
        <v>1775</v>
      </c>
      <c r="L573">
        <v>1582</v>
      </c>
      <c r="M573">
        <f t="shared" si="104"/>
        <v>1761</v>
      </c>
      <c r="N573">
        <f t="shared" si="105"/>
        <v>1596</v>
      </c>
      <c r="O573">
        <f t="shared" si="106"/>
        <v>0.72107824319756009</v>
      </c>
      <c r="P573">
        <f t="shared" si="107"/>
        <v>1</v>
      </c>
      <c r="Q573">
        <f t="shared" si="108"/>
        <v>50.193287753870671</v>
      </c>
      <c r="R573">
        <f t="shared" si="109"/>
        <v>50</v>
      </c>
      <c r="S573">
        <f>INDEX(Weights!$B$1:$B$36,MATCH(Matches!H2385,Weights!$A$1:$A$36,0))</f>
        <v>40</v>
      </c>
      <c r="T573">
        <f t="shared" si="110"/>
        <v>1761</v>
      </c>
      <c r="U573">
        <f t="shared" si="111"/>
        <v>1596</v>
      </c>
      <c r="V573">
        <f t="shared" si="112"/>
        <v>165</v>
      </c>
      <c r="W573">
        <f t="shared" si="113"/>
        <v>1</v>
      </c>
      <c r="X573">
        <f t="shared" si="114"/>
        <v>0</v>
      </c>
      <c r="Y573">
        <f t="shared" si="115"/>
        <v>1</v>
      </c>
      <c r="AA573" t="str">
        <f t="shared" si="116"/>
        <v>165-&gt;1,</v>
      </c>
    </row>
    <row r="574" spans="1:27" ht="15" hidden="1" customHeight="1" x14ac:dyDescent="0.25">
      <c r="A574">
        <v>2017</v>
      </c>
      <c r="B574">
        <v>7</v>
      </c>
      <c r="C574">
        <v>11</v>
      </c>
      <c r="D574" t="s">
        <v>165</v>
      </c>
      <c r="E574" t="s">
        <v>127</v>
      </c>
      <c r="F574">
        <v>0</v>
      </c>
      <c r="G574">
        <v>0</v>
      </c>
      <c r="H574" t="s">
        <v>219</v>
      </c>
      <c r="I574" t="s">
        <v>125</v>
      </c>
      <c r="J574">
        <v>14</v>
      </c>
      <c r="K574">
        <v>1386</v>
      </c>
      <c r="L574">
        <v>1568</v>
      </c>
      <c r="M574">
        <f t="shared" si="104"/>
        <v>1372</v>
      </c>
      <c r="N574">
        <f t="shared" si="105"/>
        <v>1582</v>
      </c>
      <c r="O574">
        <f t="shared" si="106"/>
        <v>0.77009667666098203</v>
      </c>
      <c r="P574">
        <f t="shared" si="107"/>
        <v>0.5</v>
      </c>
      <c r="Q574">
        <f t="shared" si="108"/>
        <v>-51.83329233470139</v>
      </c>
      <c r="R574">
        <f t="shared" si="109"/>
        <v>-50</v>
      </c>
      <c r="S574">
        <f>INDEX(Weights!$B$1:$B$36,MATCH(Matches!H2394,Weights!$A$1:$A$36,0))</f>
        <v>40</v>
      </c>
      <c r="T574">
        <f t="shared" si="110"/>
        <v>1372</v>
      </c>
      <c r="U574">
        <f t="shared" si="111"/>
        <v>1582</v>
      </c>
      <c r="V574">
        <f t="shared" si="112"/>
        <v>210</v>
      </c>
      <c r="W574">
        <f t="shared" si="113"/>
        <v>0</v>
      </c>
      <c r="X574">
        <f t="shared" si="114"/>
        <v>0</v>
      </c>
      <c r="Y574">
        <f t="shared" si="115"/>
        <v>0</v>
      </c>
      <c r="AA574" t="str">
        <f t="shared" si="116"/>
        <v>210-&gt;0,</v>
      </c>
    </row>
    <row r="575" spans="1:27" ht="15" hidden="1" customHeight="1" x14ac:dyDescent="0.25">
      <c r="A575">
        <v>2017</v>
      </c>
      <c r="B575">
        <v>9</v>
      </c>
      <c r="C575">
        <v>2</v>
      </c>
      <c r="D575" t="s">
        <v>164</v>
      </c>
      <c r="E575" t="s">
        <v>130</v>
      </c>
      <c r="F575">
        <v>2</v>
      </c>
      <c r="G575">
        <v>0</v>
      </c>
      <c r="H575" t="s">
        <v>33</v>
      </c>
      <c r="J575">
        <v>14</v>
      </c>
      <c r="K575">
        <v>1538</v>
      </c>
      <c r="L575">
        <v>1576</v>
      </c>
      <c r="M575">
        <f t="shared" si="104"/>
        <v>1524</v>
      </c>
      <c r="N575">
        <f t="shared" si="105"/>
        <v>1590</v>
      </c>
      <c r="O575">
        <f t="shared" si="106"/>
        <v>0.54877433585974189</v>
      </c>
      <c r="P575">
        <f t="shared" si="107"/>
        <v>1</v>
      </c>
      <c r="Q575">
        <f t="shared" si="108"/>
        <v>31.026604009049155</v>
      </c>
      <c r="R575">
        <f t="shared" si="109"/>
        <v>20</v>
      </c>
      <c r="S575">
        <f>INDEX(Weights!$B$1:$B$36,MATCH(Matches!H2470,Weights!$A$1:$A$36,0))</f>
        <v>40</v>
      </c>
      <c r="T575">
        <f t="shared" si="110"/>
        <v>1624</v>
      </c>
      <c r="U575">
        <f t="shared" si="111"/>
        <v>1590</v>
      </c>
      <c r="V575">
        <f t="shared" si="112"/>
        <v>34</v>
      </c>
      <c r="W575">
        <f t="shared" si="113"/>
        <v>2</v>
      </c>
      <c r="X575">
        <f t="shared" si="114"/>
        <v>0</v>
      </c>
      <c r="Y575">
        <f t="shared" si="115"/>
        <v>2</v>
      </c>
      <c r="AA575" t="str">
        <f t="shared" si="116"/>
        <v>34-&gt;2,</v>
      </c>
    </row>
    <row r="576" spans="1:27" ht="15" hidden="1" customHeight="1" x14ac:dyDescent="0.25">
      <c r="A576">
        <v>2017</v>
      </c>
      <c r="B576">
        <v>10</v>
      </c>
      <c r="C576">
        <v>5</v>
      </c>
      <c r="D576" t="s">
        <v>137</v>
      </c>
      <c r="E576" t="s">
        <v>121</v>
      </c>
      <c r="F576">
        <v>0</v>
      </c>
      <c r="G576">
        <v>0</v>
      </c>
      <c r="H576" t="s">
        <v>76</v>
      </c>
      <c r="J576">
        <v>14</v>
      </c>
      <c r="K576">
        <v>1719</v>
      </c>
      <c r="L576">
        <v>2104</v>
      </c>
      <c r="M576">
        <f t="shared" si="104"/>
        <v>1705</v>
      </c>
      <c r="N576">
        <f t="shared" si="105"/>
        <v>2118</v>
      </c>
      <c r="O576">
        <f t="shared" si="106"/>
        <v>0.85836460417389782</v>
      </c>
      <c r="P576">
        <f t="shared" si="107"/>
        <v>0.5</v>
      </c>
      <c r="Q576">
        <f t="shared" si="108"/>
        <v>-39.066358219927452</v>
      </c>
      <c r="R576">
        <f t="shared" si="109"/>
        <v>-40</v>
      </c>
      <c r="S576">
        <f>INDEX(Weights!$B$1:$B$36,MATCH(Matches!H2559,Weights!$A$1:$A$36,0))</f>
        <v>40</v>
      </c>
      <c r="T576">
        <f t="shared" si="110"/>
        <v>1805</v>
      </c>
      <c r="U576">
        <f t="shared" si="111"/>
        <v>2118</v>
      </c>
      <c r="V576">
        <f t="shared" si="112"/>
        <v>313</v>
      </c>
      <c r="W576">
        <f t="shared" si="113"/>
        <v>0</v>
      </c>
      <c r="X576">
        <f t="shared" si="114"/>
        <v>0</v>
      </c>
      <c r="Y576">
        <f t="shared" si="115"/>
        <v>0</v>
      </c>
      <c r="AA576" t="str">
        <f t="shared" si="116"/>
        <v>313-&gt;0,</v>
      </c>
    </row>
    <row r="577" spans="1:27" ht="15" hidden="1" customHeight="1" x14ac:dyDescent="0.25">
      <c r="A577">
        <v>2017</v>
      </c>
      <c r="B577">
        <v>10</v>
      </c>
      <c r="C577">
        <v>10</v>
      </c>
      <c r="D577" t="s">
        <v>264</v>
      </c>
      <c r="E577" t="s">
        <v>74</v>
      </c>
      <c r="F577">
        <v>2</v>
      </c>
      <c r="G577">
        <v>0</v>
      </c>
      <c r="H577" t="s">
        <v>23</v>
      </c>
      <c r="J577">
        <v>14</v>
      </c>
      <c r="K577">
        <v>1214</v>
      </c>
      <c r="L577">
        <v>1076</v>
      </c>
      <c r="M577">
        <f t="shared" si="104"/>
        <v>1200</v>
      </c>
      <c r="N577">
        <f t="shared" si="105"/>
        <v>1090</v>
      </c>
      <c r="O577">
        <f t="shared" si="106"/>
        <v>0.77009667666098203</v>
      </c>
      <c r="P577">
        <f t="shared" si="107"/>
        <v>1</v>
      </c>
      <c r="Q577">
        <f t="shared" si="108"/>
        <v>60.895161482095872</v>
      </c>
      <c r="R577">
        <f t="shared" si="109"/>
        <v>40</v>
      </c>
      <c r="S577">
        <f>INDEX(Weights!$B$1:$B$36,MATCH(Matches!H2645,Weights!$A$1:$A$36,0))</f>
        <v>40</v>
      </c>
      <c r="T577">
        <f t="shared" si="110"/>
        <v>1300</v>
      </c>
      <c r="U577">
        <f t="shared" si="111"/>
        <v>1090</v>
      </c>
      <c r="V577">
        <f t="shared" si="112"/>
        <v>210</v>
      </c>
      <c r="W577">
        <f t="shared" si="113"/>
        <v>2</v>
      </c>
      <c r="X577">
        <f t="shared" si="114"/>
        <v>0</v>
      </c>
      <c r="Y577">
        <f t="shared" si="115"/>
        <v>2</v>
      </c>
      <c r="AA577" t="str">
        <f t="shared" si="116"/>
        <v>210-&gt;2,</v>
      </c>
    </row>
    <row r="578" spans="1:27" ht="15" hidden="1" customHeight="1" x14ac:dyDescent="0.25">
      <c r="A578">
        <v>2017</v>
      </c>
      <c r="B578">
        <v>10</v>
      </c>
      <c r="C578">
        <v>10</v>
      </c>
      <c r="D578" t="s">
        <v>141</v>
      </c>
      <c r="E578" t="s">
        <v>172</v>
      </c>
      <c r="F578">
        <v>1</v>
      </c>
      <c r="G578">
        <v>0</v>
      </c>
      <c r="H578" t="s">
        <v>33</v>
      </c>
      <c r="I578" t="s">
        <v>34</v>
      </c>
      <c r="J578">
        <v>14</v>
      </c>
      <c r="K578">
        <v>1316</v>
      </c>
      <c r="L578">
        <v>1442</v>
      </c>
      <c r="M578">
        <f t="shared" ref="M578:M641" si="117">K578-J578</f>
        <v>1302</v>
      </c>
      <c r="N578">
        <f t="shared" ref="N578:N641" si="118">L578+J578</f>
        <v>1456</v>
      </c>
      <c r="O578">
        <f t="shared" ref="O578:O641" si="119">1/(10^(-V578/400)+1)</f>
        <v>0.7081663882812006</v>
      </c>
      <c r="P578">
        <f t="shared" ref="P578:P641" si="120">IF(F578&gt;G578,1,IF(F578=G578,0.5,0))</f>
        <v>1</v>
      </c>
      <c r="Q578">
        <f t="shared" ref="Q578:Q641" si="121">(M578-K578)/(O578-P578)</f>
        <v>47.97254133115382</v>
      </c>
      <c r="R578">
        <f t="shared" ref="R578:R641" si="122">ROUND((Q578/IF(W578=2,1.5,IF(W578=3,1.75,IF(W578&gt;3,1.75+(W578-3)/8,1))))/10,0)*10</f>
        <v>50</v>
      </c>
      <c r="S578">
        <f>INDEX(Weights!$B$1:$B$36,MATCH(Matches!H2653,Weights!$A$1:$A$36,0))</f>
        <v>20</v>
      </c>
      <c r="T578">
        <f t="shared" ref="T578:T641" si="123">M578+IF(ISBLANK(I578),100,0)</f>
        <v>1302</v>
      </c>
      <c r="U578">
        <f t="shared" ref="U578:U641" si="124">N578</f>
        <v>1456</v>
      </c>
      <c r="V578">
        <f t="shared" ref="V578:V641" si="125">ABS(T578-U578)</f>
        <v>154</v>
      </c>
      <c r="W578">
        <f t="shared" ref="W578:W641" si="126">IF(U578&gt;T578,G578-F578,F578-G578)</f>
        <v>-1</v>
      </c>
      <c r="X578">
        <f t="shared" ref="X578:X641" si="127">IF(W578=4,1,0)</f>
        <v>0</v>
      </c>
      <c r="Y578">
        <f t="shared" ref="Y578:Y641" si="128">IF(W578&lt;0,MAX(W578,-3),MIN(W578,7))</f>
        <v>-1</v>
      </c>
      <c r="AA578" t="str">
        <f t="shared" si="116"/>
        <v>154-&gt;-1,</v>
      </c>
    </row>
    <row r="579" spans="1:27" ht="15" hidden="1" customHeight="1" x14ac:dyDescent="0.25">
      <c r="A579">
        <v>2017</v>
      </c>
      <c r="B579">
        <v>10</v>
      </c>
      <c r="C579">
        <v>10</v>
      </c>
      <c r="D579" t="s">
        <v>34</v>
      </c>
      <c r="E579" t="s">
        <v>131</v>
      </c>
      <c r="F579">
        <v>2</v>
      </c>
      <c r="G579">
        <v>0</v>
      </c>
      <c r="H579" t="s">
        <v>76</v>
      </c>
      <c r="J579">
        <v>14</v>
      </c>
      <c r="K579">
        <v>2001</v>
      </c>
      <c r="L579">
        <v>1866</v>
      </c>
      <c r="M579">
        <f t="shared" si="117"/>
        <v>1987</v>
      </c>
      <c r="N579">
        <f t="shared" si="118"/>
        <v>1880</v>
      </c>
      <c r="O579">
        <f t="shared" si="119"/>
        <v>0.76702491814502116</v>
      </c>
      <c r="P579">
        <f t="shared" si="120"/>
        <v>1</v>
      </c>
      <c r="Q579">
        <f t="shared" si="121"/>
        <v>60.092263466676876</v>
      </c>
      <c r="R579">
        <f t="shared" si="122"/>
        <v>40</v>
      </c>
      <c r="S579">
        <f>INDEX(Weights!$B$1:$B$36,MATCH(Matches!H2661,Weights!$A$1:$A$36,0))</f>
        <v>40</v>
      </c>
      <c r="T579">
        <f t="shared" si="123"/>
        <v>2087</v>
      </c>
      <c r="U579">
        <f t="shared" si="124"/>
        <v>1880</v>
      </c>
      <c r="V579">
        <f t="shared" si="125"/>
        <v>207</v>
      </c>
      <c r="W579">
        <f t="shared" si="126"/>
        <v>2</v>
      </c>
      <c r="X579">
        <f t="shared" si="127"/>
        <v>0</v>
      </c>
      <c r="Y579">
        <f t="shared" si="128"/>
        <v>2</v>
      </c>
      <c r="AA579" t="str">
        <f t="shared" ref="AA579:AA642" si="129">V579&amp;"-&gt;"&amp;Y579&amp;","</f>
        <v>207-&gt;2,</v>
      </c>
    </row>
    <row r="580" spans="1:27" ht="15" hidden="1" customHeight="1" x14ac:dyDescent="0.25">
      <c r="A580">
        <v>2017</v>
      </c>
      <c r="B580">
        <v>11</v>
      </c>
      <c r="C580">
        <v>8</v>
      </c>
      <c r="D580" t="s">
        <v>72</v>
      </c>
      <c r="E580" t="s">
        <v>40</v>
      </c>
      <c r="F580">
        <v>1</v>
      </c>
      <c r="G580">
        <v>0</v>
      </c>
      <c r="H580" t="s">
        <v>33</v>
      </c>
      <c r="J580">
        <v>14</v>
      </c>
      <c r="K580">
        <v>1266</v>
      </c>
      <c r="L580">
        <v>1488</v>
      </c>
      <c r="M580">
        <f t="shared" si="117"/>
        <v>1252</v>
      </c>
      <c r="N580">
        <f t="shared" si="118"/>
        <v>1502</v>
      </c>
      <c r="O580">
        <f t="shared" si="119"/>
        <v>0.70338500347182864</v>
      </c>
      <c r="P580">
        <f t="shared" si="120"/>
        <v>1</v>
      </c>
      <c r="Q580">
        <f t="shared" si="121"/>
        <v>47.199231879263166</v>
      </c>
      <c r="R580">
        <f t="shared" si="122"/>
        <v>50</v>
      </c>
      <c r="S580">
        <f>INDEX(Weights!$B$1:$B$36,MATCH(Matches!H2677,Weights!$A$1:$A$36,0))</f>
        <v>40</v>
      </c>
      <c r="T580">
        <f t="shared" si="123"/>
        <v>1352</v>
      </c>
      <c r="U580">
        <f t="shared" si="124"/>
        <v>1502</v>
      </c>
      <c r="V580">
        <f t="shared" si="125"/>
        <v>150</v>
      </c>
      <c r="W580">
        <f t="shared" si="126"/>
        <v>-1</v>
      </c>
      <c r="X580">
        <f t="shared" si="127"/>
        <v>0</v>
      </c>
      <c r="Y580">
        <f t="shared" si="128"/>
        <v>-1</v>
      </c>
      <c r="AA580" t="str">
        <f t="shared" si="129"/>
        <v>150-&gt;-1,</v>
      </c>
    </row>
    <row r="581" spans="1:27" ht="15" hidden="1" customHeight="1" x14ac:dyDescent="0.25">
      <c r="A581">
        <v>2017</v>
      </c>
      <c r="B581">
        <v>11</v>
      </c>
      <c r="C581">
        <v>10</v>
      </c>
      <c r="D581" t="s">
        <v>92</v>
      </c>
      <c r="E581" t="s">
        <v>135</v>
      </c>
      <c r="F581">
        <v>2</v>
      </c>
      <c r="G581">
        <v>1</v>
      </c>
      <c r="H581" t="s">
        <v>33</v>
      </c>
      <c r="J581">
        <v>14</v>
      </c>
      <c r="K581">
        <v>1713</v>
      </c>
      <c r="L581">
        <v>1920</v>
      </c>
      <c r="M581">
        <f t="shared" si="117"/>
        <v>1699</v>
      </c>
      <c r="N581">
        <f t="shared" si="118"/>
        <v>1934</v>
      </c>
      <c r="O581">
        <f t="shared" si="119"/>
        <v>0.68505960899335028</v>
      </c>
      <c r="P581">
        <f t="shared" si="120"/>
        <v>1</v>
      </c>
      <c r="Q581">
        <f t="shared" si="121"/>
        <v>44.452856476273318</v>
      </c>
      <c r="R581">
        <f t="shared" si="122"/>
        <v>40</v>
      </c>
      <c r="S581">
        <f>INDEX(Weights!$B$1:$B$36,MATCH(Matches!H2702,Weights!$A$1:$A$36,0))</f>
        <v>40</v>
      </c>
      <c r="T581">
        <f t="shared" si="123"/>
        <v>1799</v>
      </c>
      <c r="U581">
        <f t="shared" si="124"/>
        <v>1934</v>
      </c>
      <c r="V581">
        <f t="shared" si="125"/>
        <v>135</v>
      </c>
      <c r="W581">
        <f t="shared" si="126"/>
        <v>-1</v>
      </c>
      <c r="X581">
        <f t="shared" si="127"/>
        <v>0</v>
      </c>
      <c r="Y581">
        <f t="shared" si="128"/>
        <v>-1</v>
      </c>
      <c r="AA581" t="str">
        <f t="shared" si="129"/>
        <v>135-&gt;-1,</v>
      </c>
    </row>
    <row r="582" spans="1:27" ht="15" hidden="1" customHeight="1" x14ac:dyDescent="0.25">
      <c r="A582">
        <v>2017</v>
      </c>
      <c r="B582">
        <v>11</v>
      </c>
      <c r="C582">
        <v>11</v>
      </c>
      <c r="D582" t="s">
        <v>174</v>
      </c>
      <c r="E582" t="s">
        <v>84</v>
      </c>
      <c r="F582">
        <v>3</v>
      </c>
      <c r="G582">
        <v>1</v>
      </c>
      <c r="H582" t="s">
        <v>76</v>
      </c>
      <c r="J582">
        <v>14</v>
      </c>
      <c r="K582">
        <v>1606</v>
      </c>
      <c r="L582">
        <v>1472</v>
      </c>
      <c r="M582">
        <f t="shared" si="117"/>
        <v>1592</v>
      </c>
      <c r="N582">
        <f t="shared" si="118"/>
        <v>1486</v>
      </c>
      <c r="O582">
        <f t="shared" si="119"/>
        <v>0.76599467076648886</v>
      </c>
      <c r="P582">
        <f t="shared" si="120"/>
        <v>1</v>
      </c>
      <c r="Q582">
        <f t="shared" si="121"/>
        <v>59.827697283037374</v>
      </c>
      <c r="R582">
        <f t="shared" si="122"/>
        <v>40</v>
      </c>
      <c r="S582">
        <f>INDEX(Weights!$B$1:$B$36,MATCH(Matches!H2709,Weights!$A$1:$A$36,0))</f>
        <v>40</v>
      </c>
      <c r="T582">
        <f t="shared" si="123"/>
        <v>1692</v>
      </c>
      <c r="U582">
        <f t="shared" si="124"/>
        <v>1486</v>
      </c>
      <c r="V582">
        <f t="shared" si="125"/>
        <v>206</v>
      </c>
      <c r="W582">
        <f t="shared" si="126"/>
        <v>2</v>
      </c>
      <c r="X582">
        <f t="shared" si="127"/>
        <v>0</v>
      </c>
      <c r="Y582">
        <f t="shared" si="128"/>
        <v>2</v>
      </c>
      <c r="AA582" t="str">
        <f t="shared" si="129"/>
        <v>206-&gt;2,</v>
      </c>
    </row>
    <row r="583" spans="1:27" ht="15" hidden="1" customHeight="1" x14ac:dyDescent="0.25">
      <c r="A583">
        <v>2017</v>
      </c>
      <c r="B583">
        <v>11</v>
      </c>
      <c r="C583">
        <v>14</v>
      </c>
      <c r="D583" t="s">
        <v>199</v>
      </c>
      <c r="E583" t="s">
        <v>172</v>
      </c>
      <c r="F583">
        <v>4</v>
      </c>
      <c r="G583">
        <v>0</v>
      </c>
      <c r="H583" t="s">
        <v>76</v>
      </c>
      <c r="J583">
        <v>14</v>
      </c>
      <c r="K583">
        <v>1606</v>
      </c>
      <c r="L583">
        <v>1428</v>
      </c>
      <c r="M583">
        <f t="shared" si="117"/>
        <v>1592</v>
      </c>
      <c r="N583">
        <f t="shared" si="118"/>
        <v>1442</v>
      </c>
      <c r="O583">
        <f t="shared" si="119"/>
        <v>0.80831767254945863</v>
      </c>
      <c r="P583">
        <f t="shared" si="120"/>
        <v>1</v>
      </c>
      <c r="Q583">
        <f t="shared" si="121"/>
        <v>73.037510480001529</v>
      </c>
      <c r="R583">
        <f t="shared" si="122"/>
        <v>40</v>
      </c>
      <c r="S583">
        <f>INDEX(Weights!$B$1:$B$36,MATCH(Matches!H2743,Weights!$A$1:$A$36,0))</f>
        <v>40</v>
      </c>
      <c r="T583">
        <f t="shared" si="123"/>
        <v>1692</v>
      </c>
      <c r="U583">
        <f t="shared" si="124"/>
        <v>1442</v>
      </c>
      <c r="V583">
        <f t="shared" si="125"/>
        <v>250</v>
      </c>
      <c r="W583">
        <f t="shared" si="126"/>
        <v>4</v>
      </c>
      <c r="X583">
        <f t="shared" si="127"/>
        <v>1</v>
      </c>
      <c r="Y583">
        <f t="shared" si="128"/>
        <v>4</v>
      </c>
      <c r="AA583" t="str">
        <f t="shared" si="129"/>
        <v>250-&gt;4,</v>
      </c>
    </row>
    <row r="584" spans="1:27" ht="15" hidden="1" customHeight="1" x14ac:dyDescent="0.25">
      <c r="A584">
        <v>2017</v>
      </c>
      <c r="B584">
        <v>12</v>
      </c>
      <c r="C584">
        <v>11</v>
      </c>
      <c r="D584" t="s">
        <v>175</v>
      </c>
      <c r="E584" t="s">
        <v>278</v>
      </c>
      <c r="F584">
        <v>1</v>
      </c>
      <c r="G584">
        <v>0</v>
      </c>
      <c r="H584" t="s">
        <v>234</v>
      </c>
      <c r="I584" t="s">
        <v>88</v>
      </c>
      <c r="J584">
        <v>14</v>
      </c>
      <c r="K584">
        <v>1472</v>
      </c>
      <c r="L584">
        <v>1334</v>
      </c>
      <c r="M584">
        <f t="shared" si="117"/>
        <v>1458</v>
      </c>
      <c r="N584">
        <f t="shared" si="118"/>
        <v>1348</v>
      </c>
      <c r="O584">
        <f t="shared" si="119"/>
        <v>0.6532171672188698</v>
      </c>
      <c r="P584">
        <f t="shared" si="120"/>
        <v>1</v>
      </c>
      <c r="Q584">
        <f t="shared" si="121"/>
        <v>40.371087252857215</v>
      </c>
      <c r="R584">
        <f t="shared" si="122"/>
        <v>40</v>
      </c>
      <c r="S584">
        <f>INDEX(Weights!$B$1:$B$36,MATCH(Matches!H2809,Weights!$A$1:$A$36,0))</f>
        <v>40</v>
      </c>
      <c r="T584">
        <f t="shared" si="123"/>
        <v>1458</v>
      </c>
      <c r="U584">
        <f t="shared" si="124"/>
        <v>1348</v>
      </c>
      <c r="V584">
        <f t="shared" si="125"/>
        <v>110</v>
      </c>
      <c r="W584">
        <f t="shared" si="126"/>
        <v>1</v>
      </c>
      <c r="X584">
        <f t="shared" si="127"/>
        <v>0</v>
      </c>
      <c r="Y584">
        <f t="shared" si="128"/>
        <v>1</v>
      </c>
      <c r="AA584" t="str">
        <f t="shared" si="129"/>
        <v>110-&gt;1,</v>
      </c>
    </row>
    <row r="585" spans="1:27" ht="15" hidden="1" customHeight="1" x14ac:dyDescent="0.25">
      <c r="A585">
        <v>2017</v>
      </c>
      <c r="B585">
        <v>12</v>
      </c>
      <c r="C585">
        <v>11</v>
      </c>
      <c r="D585" t="s">
        <v>192</v>
      </c>
      <c r="E585" t="s">
        <v>188</v>
      </c>
      <c r="F585">
        <v>0</v>
      </c>
      <c r="G585">
        <v>0</v>
      </c>
      <c r="H585" t="s">
        <v>234</v>
      </c>
      <c r="I585" t="s">
        <v>88</v>
      </c>
      <c r="J585">
        <v>14</v>
      </c>
      <c r="K585">
        <v>1057</v>
      </c>
      <c r="L585">
        <v>1342</v>
      </c>
      <c r="M585">
        <f t="shared" si="117"/>
        <v>1043</v>
      </c>
      <c r="N585">
        <f t="shared" si="118"/>
        <v>1356</v>
      </c>
      <c r="O585">
        <f t="shared" si="119"/>
        <v>0.85836460417389782</v>
      </c>
      <c r="P585">
        <f t="shared" si="120"/>
        <v>0.5</v>
      </c>
      <c r="Q585">
        <f t="shared" si="121"/>
        <v>-39.066358219927452</v>
      </c>
      <c r="R585">
        <f t="shared" si="122"/>
        <v>-40</v>
      </c>
      <c r="S585">
        <f>INDEX(Weights!$B$1:$B$36,MATCH(Matches!H2810,Weights!$A$1:$A$36,0))</f>
        <v>40</v>
      </c>
      <c r="T585">
        <f t="shared" si="123"/>
        <v>1043</v>
      </c>
      <c r="U585">
        <f t="shared" si="124"/>
        <v>1356</v>
      </c>
      <c r="V585">
        <f t="shared" si="125"/>
        <v>313</v>
      </c>
      <c r="W585">
        <f t="shared" si="126"/>
        <v>0</v>
      </c>
      <c r="X585">
        <f t="shared" si="127"/>
        <v>0</v>
      </c>
      <c r="Y585">
        <f t="shared" si="128"/>
        <v>0</v>
      </c>
      <c r="AA585" t="str">
        <f t="shared" si="129"/>
        <v>313-&gt;0,</v>
      </c>
    </row>
    <row r="586" spans="1:27" ht="15" hidden="1" customHeight="1" x14ac:dyDescent="0.25">
      <c r="A586">
        <v>2015</v>
      </c>
      <c r="B586">
        <v>1</v>
      </c>
      <c r="C586">
        <v>14</v>
      </c>
      <c r="D586" t="s">
        <v>30</v>
      </c>
      <c r="E586" t="s">
        <v>153</v>
      </c>
      <c r="F586">
        <v>3</v>
      </c>
      <c r="G586">
        <v>0</v>
      </c>
      <c r="H586" t="s">
        <v>33</v>
      </c>
      <c r="I586" t="s">
        <v>189</v>
      </c>
      <c r="J586">
        <v>13</v>
      </c>
      <c r="K586">
        <v>1651</v>
      </c>
      <c r="L586">
        <v>1535</v>
      </c>
      <c r="M586">
        <f t="shared" si="117"/>
        <v>1638</v>
      </c>
      <c r="N586">
        <f t="shared" si="118"/>
        <v>1548</v>
      </c>
      <c r="O586">
        <f t="shared" si="119"/>
        <v>0.62669908166673205</v>
      </c>
      <c r="P586">
        <f t="shared" si="120"/>
        <v>1</v>
      </c>
      <c r="Q586">
        <f t="shared" si="121"/>
        <v>34.824452235593284</v>
      </c>
      <c r="R586">
        <f t="shared" si="122"/>
        <v>20</v>
      </c>
      <c r="S586">
        <f>INDEX(Weights!$B$1:$B$36,MATCH(Matches!H45,Weights!$A$1:$A$36,0))</f>
        <v>50</v>
      </c>
      <c r="T586">
        <f t="shared" si="123"/>
        <v>1638</v>
      </c>
      <c r="U586">
        <f t="shared" si="124"/>
        <v>1548</v>
      </c>
      <c r="V586">
        <f t="shared" si="125"/>
        <v>90</v>
      </c>
      <c r="W586">
        <f t="shared" si="126"/>
        <v>3</v>
      </c>
      <c r="X586">
        <f t="shared" si="127"/>
        <v>0</v>
      </c>
      <c r="Y586">
        <f t="shared" si="128"/>
        <v>3</v>
      </c>
      <c r="AA586" t="str">
        <f t="shared" si="129"/>
        <v>90-&gt;3,</v>
      </c>
    </row>
    <row r="587" spans="1:27" ht="15" hidden="1" customHeight="1" x14ac:dyDescent="0.25">
      <c r="A587">
        <v>2015</v>
      </c>
      <c r="B587">
        <v>3</v>
      </c>
      <c r="C587">
        <v>1</v>
      </c>
      <c r="D587" t="s">
        <v>163</v>
      </c>
      <c r="E587" t="s">
        <v>162</v>
      </c>
      <c r="F587">
        <v>3</v>
      </c>
      <c r="G587">
        <v>1</v>
      </c>
      <c r="H587" t="s">
        <v>33</v>
      </c>
      <c r="J587">
        <v>13</v>
      </c>
      <c r="K587">
        <v>579</v>
      </c>
      <c r="L587">
        <v>612</v>
      </c>
      <c r="M587">
        <f t="shared" si="117"/>
        <v>566</v>
      </c>
      <c r="N587">
        <f t="shared" si="118"/>
        <v>625</v>
      </c>
      <c r="O587">
        <f t="shared" si="119"/>
        <v>0.55873136932476097</v>
      </c>
      <c r="P587">
        <f t="shared" si="120"/>
        <v>1</v>
      </c>
      <c r="Q587">
        <f t="shared" si="121"/>
        <v>29.460512477642276</v>
      </c>
      <c r="R587">
        <f t="shared" si="122"/>
        <v>20</v>
      </c>
      <c r="S587">
        <f>INDEX(Weights!$B$1:$B$36,MATCH(Matches!H116,Weights!$A$1:$A$36,0))</f>
        <v>40</v>
      </c>
      <c r="T587">
        <f t="shared" si="123"/>
        <v>666</v>
      </c>
      <c r="U587">
        <f t="shared" si="124"/>
        <v>625</v>
      </c>
      <c r="V587">
        <f t="shared" si="125"/>
        <v>41</v>
      </c>
      <c r="W587">
        <f t="shared" si="126"/>
        <v>2</v>
      </c>
      <c r="X587">
        <f t="shared" si="127"/>
        <v>0</v>
      </c>
      <c r="Y587">
        <f t="shared" si="128"/>
        <v>2</v>
      </c>
      <c r="AA587" t="str">
        <f t="shared" si="129"/>
        <v>41-&gt;2,</v>
      </c>
    </row>
    <row r="588" spans="1:27" ht="15" hidden="1" customHeight="1" x14ac:dyDescent="0.25">
      <c r="A588">
        <v>2015</v>
      </c>
      <c r="B588">
        <v>3</v>
      </c>
      <c r="C588">
        <v>28</v>
      </c>
      <c r="D588" t="s">
        <v>152</v>
      </c>
      <c r="E588" t="s">
        <v>148</v>
      </c>
      <c r="F588">
        <v>2</v>
      </c>
      <c r="G588">
        <v>1</v>
      </c>
      <c r="H588" t="s">
        <v>33</v>
      </c>
      <c r="I588" t="s">
        <v>26</v>
      </c>
      <c r="J588">
        <v>13</v>
      </c>
      <c r="K588">
        <v>1661</v>
      </c>
      <c r="L588">
        <v>1739</v>
      </c>
      <c r="M588">
        <f t="shared" si="117"/>
        <v>1648</v>
      </c>
      <c r="N588">
        <f t="shared" si="118"/>
        <v>1752</v>
      </c>
      <c r="O588">
        <f t="shared" si="119"/>
        <v>0.6453524504393825</v>
      </c>
      <c r="P588">
        <f t="shared" si="120"/>
        <v>1</v>
      </c>
      <c r="Q588">
        <f t="shared" si="121"/>
        <v>36.656111161929793</v>
      </c>
      <c r="R588">
        <f t="shared" si="122"/>
        <v>40</v>
      </c>
      <c r="S588">
        <f>INDEX(Weights!$B$1:$B$36,MATCH(Matches!H199,Weights!$A$1:$A$36,0))</f>
        <v>50</v>
      </c>
      <c r="T588">
        <f t="shared" si="123"/>
        <v>1648</v>
      </c>
      <c r="U588">
        <f t="shared" si="124"/>
        <v>1752</v>
      </c>
      <c r="V588">
        <f t="shared" si="125"/>
        <v>104</v>
      </c>
      <c r="W588">
        <f t="shared" si="126"/>
        <v>-1</v>
      </c>
      <c r="X588">
        <f t="shared" si="127"/>
        <v>0</v>
      </c>
      <c r="Y588">
        <f t="shared" si="128"/>
        <v>-1</v>
      </c>
      <c r="AA588" t="str">
        <f t="shared" si="129"/>
        <v>104-&gt;-1,</v>
      </c>
    </row>
    <row r="589" spans="1:27" ht="15" hidden="1" customHeight="1" x14ac:dyDescent="0.25">
      <c r="A589">
        <v>2015</v>
      </c>
      <c r="B589">
        <v>3</v>
      </c>
      <c r="C589">
        <v>29</v>
      </c>
      <c r="D589" t="s">
        <v>18</v>
      </c>
      <c r="E589" t="s">
        <v>0</v>
      </c>
      <c r="F589">
        <v>2</v>
      </c>
      <c r="G589">
        <v>1</v>
      </c>
      <c r="H589" t="s">
        <v>2</v>
      </c>
      <c r="J589">
        <v>13</v>
      </c>
      <c r="K589">
        <v>1590</v>
      </c>
      <c r="L589">
        <v>1536</v>
      </c>
      <c r="M589">
        <f t="shared" si="117"/>
        <v>1577</v>
      </c>
      <c r="N589">
        <f t="shared" si="118"/>
        <v>1549</v>
      </c>
      <c r="O589">
        <f t="shared" si="119"/>
        <v>0.67630166949273696</v>
      </c>
      <c r="P589">
        <f t="shared" si="120"/>
        <v>1</v>
      </c>
      <c r="Q589">
        <f t="shared" si="121"/>
        <v>40.160849701102521</v>
      </c>
      <c r="R589">
        <f t="shared" si="122"/>
        <v>40</v>
      </c>
      <c r="S589">
        <f>INDEX(Weights!$B$1:$B$36,MATCH(Matches!H200,Weights!$A$1:$A$36,0))</f>
        <v>20</v>
      </c>
      <c r="T589">
        <f t="shared" si="123"/>
        <v>1677</v>
      </c>
      <c r="U589">
        <f t="shared" si="124"/>
        <v>1549</v>
      </c>
      <c r="V589">
        <f t="shared" si="125"/>
        <v>128</v>
      </c>
      <c r="W589">
        <f t="shared" si="126"/>
        <v>1</v>
      </c>
      <c r="X589">
        <f t="shared" si="127"/>
        <v>0</v>
      </c>
      <c r="Y589">
        <f t="shared" si="128"/>
        <v>1</v>
      </c>
      <c r="AA589" t="str">
        <f t="shared" si="129"/>
        <v>128-&gt;1,</v>
      </c>
    </row>
    <row r="590" spans="1:27" ht="15" hidden="1" customHeight="1" x14ac:dyDescent="0.25">
      <c r="A590">
        <v>2015</v>
      </c>
      <c r="B590">
        <v>6</v>
      </c>
      <c r="C590">
        <v>16</v>
      </c>
      <c r="D590" t="s">
        <v>91</v>
      </c>
      <c r="E590" t="s">
        <v>133</v>
      </c>
      <c r="F590">
        <v>3</v>
      </c>
      <c r="G590">
        <v>0</v>
      </c>
      <c r="H590" t="s">
        <v>33</v>
      </c>
      <c r="J590">
        <v>13</v>
      </c>
      <c r="K590">
        <v>1503</v>
      </c>
      <c r="L590">
        <v>1488</v>
      </c>
      <c r="M590">
        <f t="shared" si="117"/>
        <v>1490</v>
      </c>
      <c r="N590">
        <f t="shared" si="118"/>
        <v>1501</v>
      </c>
      <c r="O590">
        <f t="shared" si="119"/>
        <v>0.62535139330753675</v>
      </c>
      <c r="P590">
        <f t="shared" si="120"/>
        <v>1</v>
      </c>
      <c r="Q590">
        <f t="shared" si="121"/>
        <v>34.699181493743744</v>
      </c>
      <c r="R590">
        <f t="shared" si="122"/>
        <v>20</v>
      </c>
      <c r="S590">
        <f>INDEX(Weights!$B$1:$B$36,MATCH(Matches!H465,Weights!$A$1:$A$36,0))</f>
        <v>40</v>
      </c>
      <c r="T590">
        <f t="shared" si="123"/>
        <v>1590</v>
      </c>
      <c r="U590">
        <f t="shared" si="124"/>
        <v>1501</v>
      </c>
      <c r="V590">
        <f t="shared" si="125"/>
        <v>89</v>
      </c>
      <c r="W590">
        <f t="shared" si="126"/>
        <v>3</v>
      </c>
      <c r="X590">
        <f t="shared" si="127"/>
        <v>0</v>
      </c>
      <c r="Y590">
        <f t="shared" si="128"/>
        <v>3</v>
      </c>
      <c r="AA590" t="str">
        <f t="shared" si="129"/>
        <v>89-&gt;3,</v>
      </c>
    </row>
    <row r="591" spans="1:27" ht="15" hidden="1" customHeight="1" x14ac:dyDescent="0.25">
      <c r="A591">
        <v>2015</v>
      </c>
      <c r="B591">
        <v>7</v>
      </c>
      <c r="C591">
        <v>14</v>
      </c>
      <c r="D591" t="s">
        <v>164</v>
      </c>
      <c r="E591" t="s">
        <v>129</v>
      </c>
      <c r="F591">
        <v>0</v>
      </c>
      <c r="G591">
        <v>0</v>
      </c>
      <c r="H591" t="s">
        <v>219</v>
      </c>
      <c r="J591">
        <v>13</v>
      </c>
      <c r="K591">
        <v>1514</v>
      </c>
      <c r="L591">
        <v>1790</v>
      </c>
      <c r="M591">
        <f t="shared" si="117"/>
        <v>1501</v>
      </c>
      <c r="N591">
        <f t="shared" si="118"/>
        <v>1803</v>
      </c>
      <c r="O591">
        <f t="shared" si="119"/>
        <v>0.76184210991793599</v>
      </c>
      <c r="P591">
        <f t="shared" si="120"/>
        <v>0.5</v>
      </c>
      <c r="Q591">
        <f t="shared" si="121"/>
        <v>-49.648240323431295</v>
      </c>
      <c r="R591">
        <f t="shared" si="122"/>
        <v>-50</v>
      </c>
      <c r="S591">
        <f>INDEX(Weights!$B$1:$B$36,MATCH(Matches!H514,Weights!$A$1:$A$36,0))</f>
        <v>20</v>
      </c>
      <c r="T591">
        <f t="shared" si="123"/>
        <v>1601</v>
      </c>
      <c r="U591">
        <f t="shared" si="124"/>
        <v>1803</v>
      </c>
      <c r="V591">
        <f t="shared" si="125"/>
        <v>202</v>
      </c>
      <c r="W591">
        <f t="shared" si="126"/>
        <v>0</v>
      </c>
      <c r="X591">
        <f t="shared" si="127"/>
        <v>0</v>
      </c>
      <c r="Y591">
        <f t="shared" si="128"/>
        <v>0</v>
      </c>
      <c r="AA591" t="str">
        <f t="shared" si="129"/>
        <v>202-&gt;0,</v>
      </c>
    </row>
    <row r="592" spans="1:27" ht="15" hidden="1" customHeight="1" x14ac:dyDescent="0.25">
      <c r="A592">
        <v>2015</v>
      </c>
      <c r="B592">
        <v>7</v>
      </c>
      <c r="C592">
        <v>31</v>
      </c>
      <c r="D592" t="s">
        <v>272</v>
      </c>
      <c r="E592" t="s">
        <v>262</v>
      </c>
      <c r="F592">
        <v>3</v>
      </c>
      <c r="G592">
        <v>1</v>
      </c>
      <c r="H592" t="s">
        <v>242</v>
      </c>
      <c r="I592" t="s">
        <v>273</v>
      </c>
      <c r="J592">
        <v>13</v>
      </c>
      <c r="K592">
        <v>1212</v>
      </c>
      <c r="L592">
        <v>1026</v>
      </c>
      <c r="M592">
        <f t="shared" si="117"/>
        <v>1199</v>
      </c>
      <c r="N592">
        <f t="shared" si="118"/>
        <v>1039</v>
      </c>
      <c r="O592">
        <f t="shared" si="119"/>
        <v>0.71525275104919872</v>
      </c>
      <c r="P592">
        <f t="shared" si="120"/>
        <v>1</v>
      </c>
      <c r="Q592">
        <f t="shared" si="121"/>
        <v>45.654523609624562</v>
      </c>
      <c r="R592">
        <f t="shared" si="122"/>
        <v>30</v>
      </c>
      <c r="S592">
        <f>INDEX(Weights!$B$1:$B$36,MATCH(Matches!H526,Weights!$A$1:$A$36,0))</f>
        <v>50</v>
      </c>
      <c r="T592">
        <f t="shared" si="123"/>
        <v>1199</v>
      </c>
      <c r="U592">
        <f t="shared" si="124"/>
        <v>1039</v>
      </c>
      <c r="V592">
        <f t="shared" si="125"/>
        <v>160</v>
      </c>
      <c r="W592">
        <f t="shared" si="126"/>
        <v>2</v>
      </c>
      <c r="X592">
        <f t="shared" si="127"/>
        <v>0</v>
      </c>
      <c r="Y592">
        <f t="shared" si="128"/>
        <v>2</v>
      </c>
      <c r="AA592" t="str">
        <f t="shared" si="129"/>
        <v>160-&gt;2,</v>
      </c>
    </row>
    <row r="593" spans="1:27" ht="15" hidden="1" customHeight="1" x14ac:dyDescent="0.25">
      <c r="A593">
        <v>2015</v>
      </c>
      <c r="B593">
        <v>8</v>
      </c>
      <c r="C593">
        <v>2</v>
      </c>
      <c r="D593" t="s">
        <v>262</v>
      </c>
      <c r="E593" t="s">
        <v>143</v>
      </c>
      <c r="F593">
        <v>2</v>
      </c>
      <c r="G593">
        <v>1</v>
      </c>
      <c r="H593" t="s">
        <v>242</v>
      </c>
      <c r="I593" t="s">
        <v>273</v>
      </c>
      <c r="J593">
        <v>13</v>
      </c>
      <c r="K593">
        <v>1039</v>
      </c>
      <c r="L593">
        <v>958</v>
      </c>
      <c r="M593">
        <f t="shared" si="117"/>
        <v>1026</v>
      </c>
      <c r="N593">
        <f t="shared" si="118"/>
        <v>971</v>
      </c>
      <c r="O593">
        <f t="shared" si="119"/>
        <v>0.57849675234474274</v>
      </c>
      <c r="P593">
        <f t="shared" si="120"/>
        <v>1</v>
      </c>
      <c r="Q593">
        <f t="shared" si="121"/>
        <v>30.841992493098303</v>
      </c>
      <c r="R593">
        <f t="shared" si="122"/>
        <v>30</v>
      </c>
      <c r="S593">
        <f>INDEX(Weights!$B$1:$B$36,MATCH(Matches!H530,Weights!$A$1:$A$36,0))</f>
        <v>30</v>
      </c>
      <c r="T593">
        <f t="shared" si="123"/>
        <v>1026</v>
      </c>
      <c r="U593">
        <f t="shared" si="124"/>
        <v>971</v>
      </c>
      <c r="V593">
        <f t="shared" si="125"/>
        <v>55</v>
      </c>
      <c r="W593">
        <f t="shared" si="126"/>
        <v>1</v>
      </c>
      <c r="X593">
        <f t="shared" si="127"/>
        <v>0</v>
      </c>
      <c r="Y593">
        <f t="shared" si="128"/>
        <v>1</v>
      </c>
      <c r="AA593" t="str">
        <f t="shared" si="129"/>
        <v>55-&gt;1,</v>
      </c>
    </row>
    <row r="594" spans="1:27" ht="15" hidden="1" customHeight="1" x14ac:dyDescent="0.25">
      <c r="A594">
        <v>2015</v>
      </c>
      <c r="B594">
        <v>8</v>
      </c>
      <c r="C594">
        <v>9</v>
      </c>
      <c r="D594" t="s">
        <v>99</v>
      </c>
      <c r="E594" t="s">
        <v>92</v>
      </c>
      <c r="F594">
        <v>0</v>
      </c>
      <c r="G594">
        <v>0</v>
      </c>
      <c r="H594" t="s">
        <v>236</v>
      </c>
      <c r="I594" t="s">
        <v>77</v>
      </c>
      <c r="J594">
        <v>13</v>
      </c>
      <c r="K594">
        <v>1524</v>
      </c>
      <c r="L594">
        <v>1759</v>
      </c>
      <c r="M594">
        <f t="shared" si="117"/>
        <v>1511</v>
      </c>
      <c r="N594">
        <f t="shared" si="118"/>
        <v>1772</v>
      </c>
      <c r="O594">
        <f t="shared" si="119"/>
        <v>0.81793763105811568</v>
      </c>
      <c r="P594">
        <f t="shared" si="120"/>
        <v>0.5</v>
      </c>
      <c r="Q594">
        <f t="shared" si="121"/>
        <v>-40.888522559393842</v>
      </c>
      <c r="R594">
        <f t="shared" si="122"/>
        <v>-40</v>
      </c>
      <c r="S594">
        <f>INDEX(Weights!$B$1:$B$36,MATCH(Matches!H540,Weights!$A$1:$A$36,0))</f>
        <v>40</v>
      </c>
      <c r="T594">
        <f t="shared" si="123"/>
        <v>1511</v>
      </c>
      <c r="U594">
        <f t="shared" si="124"/>
        <v>1772</v>
      </c>
      <c r="V594">
        <f t="shared" si="125"/>
        <v>261</v>
      </c>
      <c r="W594">
        <f t="shared" si="126"/>
        <v>0</v>
      </c>
      <c r="X594">
        <f t="shared" si="127"/>
        <v>0</v>
      </c>
      <c r="Y594">
        <f t="shared" si="128"/>
        <v>0</v>
      </c>
      <c r="AA594" t="str">
        <f t="shared" si="129"/>
        <v>261-&gt;0,</v>
      </c>
    </row>
    <row r="595" spans="1:27" ht="15" hidden="1" customHeight="1" x14ac:dyDescent="0.25">
      <c r="A595">
        <v>2015</v>
      </c>
      <c r="B595">
        <v>9</v>
      </c>
      <c r="C595">
        <v>8</v>
      </c>
      <c r="D595" t="s">
        <v>105</v>
      </c>
      <c r="E595" t="s">
        <v>131</v>
      </c>
      <c r="F595">
        <v>2</v>
      </c>
      <c r="G595">
        <v>0</v>
      </c>
      <c r="H595" t="s">
        <v>2</v>
      </c>
      <c r="J595">
        <v>13</v>
      </c>
      <c r="K595">
        <v>1948</v>
      </c>
      <c r="L595">
        <v>1797</v>
      </c>
      <c r="M595">
        <f t="shared" si="117"/>
        <v>1935</v>
      </c>
      <c r="N595">
        <f t="shared" si="118"/>
        <v>1810</v>
      </c>
      <c r="O595">
        <f t="shared" si="119"/>
        <v>0.78502673699817216</v>
      </c>
      <c r="P595">
        <f t="shared" si="120"/>
        <v>1</v>
      </c>
      <c r="Q595">
        <f t="shared" si="121"/>
        <v>60.472636543128928</v>
      </c>
      <c r="R595">
        <f t="shared" si="122"/>
        <v>40</v>
      </c>
      <c r="S595">
        <f>INDEX(Weights!$B$1:$B$36,MATCH(Matches!H676,Weights!$A$1:$A$36,0))</f>
        <v>40</v>
      </c>
      <c r="T595">
        <f t="shared" si="123"/>
        <v>2035</v>
      </c>
      <c r="U595">
        <f t="shared" si="124"/>
        <v>1810</v>
      </c>
      <c r="V595">
        <f t="shared" si="125"/>
        <v>225</v>
      </c>
      <c r="W595">
        <f t="shared" si="126"/>
        <v>2</v>
      </c>
      <c r="X595">
        <f t="shared" si="127"/>
        <v>0</v>
      </c>
      <c r="Y595">
        <f t="shared" si="128"/>
        <v>2</v>
      </c>
      <c r="AA595" t="str">
        <f t="shared" si="129"/>
        <v>225-&gt;2,</v>
      </c>
    </row>
    <row r="596" spans="1:27" ht="15" hidden="1" customHeight="1" x14ac:dyDescent="0.25">
      <c r="A596">
        <v>2015</v>
      </c>
      <c r="B596">
        <v>10</v>
      </c>
      <c r="C596">
        <v>9</v>
      </c>
      <c r="D596" t="s">
        <v>153</v>
      </c>
      <c r="E596" t="s">
        <v>199</v>
      </c>
      <c r="F596">
        <v>4</v>
      </c>
      <c r="G596">
        <v>1</v>
      </c>
      <c r="H596" t="s">
        <v>33</v>
      </c>
      <c r="I596" t="s">
        <v>26</v>
      </c>
      <c r="J596">
        <v>13</v>
      </c>
      <c r="K596">
        <v>1556</v>
      </c>
      <c r="L596">
        <v>1428</v>
      </c>
      <c r="M596">
        <f t="shared" si="117"/>
        <v>1543</v>
      </c>
      <c r="N596">
        <f t="shared" si="118"/>
        <v>1441</v>
      </c>
      <c r="O596">
        <f t="shared" si="119"/>
        <v>0.64271306883262036</v>
      </c>
      <c r="P596">
        <f t="shared" si="120"/>
        <v>1</v>
      </c>
      <c r="Q596">
        <f t="shared" si="121"/>
        <v>36.385321896674242</v>
      </c>
      <c r="R596">
        <f t="shared" si="122"/>
        <v>20</v>
      </c>
      <c r="S596">
        <f>INDEX(Weights!$B$1:$B$36,MATCH(Matches!H756,Weights!$A$1:$A$36,0))</f>
        <v>40</v>
      </c>
      <c r="T596">
        <f t="shared" si="123"/>
        <v>1543</v>
      </c>
      <c r="U596">
        <f t="shared" si="124"/>
        <v>1441</v>
      </c>
      <c r="V596">
        <f t="shared" si="125"/>
        <v>102</v>
      </c>
      <c r="W596">
        <f t="shared" si="126"/>
        <v>3</v>
      </c>
      <c r="X596">
        <f t="shared" si="127"/>
        <v>0</v>
      </c>
      <c r="Y596">
        <f t="shared" si="128"/>
        <v>3</v>
      </c>
      <c r="AA596" t="str">
        <f t="shared" si="129"/>
        <v>102-&gt;3,</v>
      </c>
    </row>
    <row r="597" spans="1:27" ht="15" hidden="1" customHeight="1" x14ac:dyDescent="0.25">
      <c r="A597">
        <v>2015</v>
      </c>
      <c r="B597">
        <v>10</v>
      </c>
      <c r="C597">
        <v>13</v>
      </c>
      <c r="D597" t="s">
        <v>259</v>
      </c>
      <c r="E597" t="s">
        <v>78</v>
      </c>
      <c r="F597">
        <v>2</v>
      </c>
      <c r="G597">
        <v>0</v>
      </c>
      <c r="H597" t="s">
        <v>108</v>
      </c>
      <c r="J597">
        <v>13</v>
      </c>
      <c r="K597">
        <v>1422</v>
      </c>
      <c r="L597">
        <v>1266</v>
      </c>
      <c r="M597">
        <f t="shared" si="117"/>
        <v>1409</v>
      </c>
      <c r="N597">
        <f t="shared" si="118"/>
        <v>1279</v>
      </c>
      <c r="O597">
        <f t="shared" si="119"/>
        <v>0.78984417975813059</v>
      </c>
      <c r="P597">
        <f t="shared" si="120"/>
        <v>1</v>
      </c>
      <c r="Q597">
        <f t="shared" si="121"/>
        <v>61.858862557497737</v>
      </c>
      <c r="R597">
        <f t="shared" si="122"/>
        <v>40</v>
      </c>
      <c r="S597">
        <f>INDEX(Weights!$B$1:$B$36,MATCH(Matches!H808,Weights!$A$1:$A$36,0))</f>
        <v>50</v>
      </c>
      <c r="T597">
        <f t="shared" si="123"/>
        <v>1509</v>
      </c>
      <c r="U597">
        <f t="shared" si="124"/>
        <v>1279</v>
      </c>
      <c r="V597">
        <f t="shared" si="125"/>
        <v>230</v>
      </c>
      <c r="W597">
        <f t="shared" si="126"/>
        <v>2</v>
      </c>
      <c r="X597">
        <f t="shared" si="127"/>
        <v>0</v>
      </c>
      <c r="Y597">
        <f t="shared" si="128"/>
        <v>2</v>
      </c>
      <c r="AA597" t="str">
        <f t="shared" si="129"/>
        <v>230-&gt;2,</v>
      </c>
    </row>
    <row r="598" spans="1:27" ht="15" hidden="1" customHeight="1" x14ac:dyDescent="0.25">
      <c r="A598">
        <v>2015</v>
      </c>
      <c r="B598">
        <v>11</v>
      </c>
      <c r="C598">
        <v>11</v>
      </c>
      <c r="D598" t="s">
        <v>11</v>
      </c>
      <c r="E598" t="s">
        <v>56</v>
      </c>
      <c r="F598">
        <v>3</v>
      </c>
      <c r="G598">
        <v>0</v>
      </c>
      <c r="H598" t="s">
        <v>33</v>
      </c>
      <c r="J598">
        <v>13</v>
      </c>
      <c r="K598">
        <v>1488</v>
      </c>
      <c r="L598">
        <v>1475</v>
      </c>
      <c r="M598">
        <f t="shared" si="117"/>
        <v>1475</v>
      </c>
      <c r="N598">
        <f t="shared" si="118"/>
        <v>1488</v>
      </c>
      <c r="O598">
        <f t="shared" si="119"/>
        <v>0.62265019578726211</v>
      </c>
      <c r="P598">
        <f t="shared" si="120"/>
        <v>1</v>
      </c>
      <c r="Q598">
        <f t="shared" si="121"/>
        <v>34.450793017162958</v>
      </c>
      <c r="R598">
        <f t="shared" si="122"/>
        <v>20</v>
      </c>
      <c r="S598">
        <f>INDEX(Weights!$B$1:$B$36,MATCH(Matches!H866,Weights!$A$1:$A$36,0))</f>
        <v>20</v>
      </c>
      <c r="T598">
        <f t="shared" si="123"/>
        <v>1575</v>
      </c>
      <c r="U598">
        <f t="shared" si="124"/>
        <v>1488</v>
      </c>
      <c r="V598">
        <f t="shared" si="125"/>
        <v>87</v>
      </c>
      <c r="W598">
        <f t="shared" si="126"/>
        <v>3</v>
      </c>
      <c r="X598">
        <f t="shared" si="127"/>
        <v>0</v>
      </c>
      <c r="Y598">
        <f t="shared" si="128"/>
        <v>3</v>
      </c>
      <c r="AA598" t="str">
        <f t="shared" si="129"/>
        <v>87-&gt;3,</v>
      </c>
    </row>
    <row r="599" spans="1:27" ht="15" hidden="1" customHeight="1" x14ac:dyDescent="0.25">
      <c r="A599">
        <v>2016</v>
      </c>
      <c r="B599">
        <v>2</v>
      </c>
      <c r="C599">
        <v>2</v>
      </c>
      <c r="D599" t="s">
        <v>124</v>
      </c>
      <c r="E599" t="s">
        <v>129</v>
      </c>
      <c r="F599">
        <v>1</v>
      </c>
      <c r="G599">
        <v>0</v>
      </c>
      <c r="H599" t="s">
        <v>33</v>
      </c>
      <c r="J599">
        <v>13</v>
      </c>
      <c r="K599">
        <v>1613</v>
      </c>
      <c r="L599">
        <v>1782</v>
      </c>
      <c r="M599">
        <f t="shared" si="117"/>
        <v>1600</v>
      </c>
      <c r="N599">
        <f t="shared" si="118"/>
        <v>1795</v>
      </c>
      <c r="O599">
        <f t="shared" si="119"/>
        <v>0.63340770007116765</v>
      </c>
      <c r="P599">
        <f t="shared" si="120"/>
        <v>1</v>
      </c>
      <c r="Q599">
        <f t="shared" si="121"/>
        <v>35.461737746602232</v>
      </c>
      <c r="R599">
        <f t="shared" si="122"/>
        <v>40</v>
      </c>
      <c r="S599">
        <f>INDEX(Weights!$B$1:$B$36,MATCH(Matches!H1052,Weights!$A$1:$A$36,0))</f>
        <v>40</v>
      </c>
      <c r="T599">
        <f t="shared" si="123"/>
        <v>1700</v>
      </c>
      <c r="U599">
        <f t="shared" si="124"/>
        <v>1795</v>
      </c>
      <c r="V599">
        <f t="shared" si="125"/>
        <v>95</v>
      </c>
      <c r="W599">
        <f t="shared" si="126"/>
        <v>-1</v>
      </c>
      <c r="X599">
        <f t="shared" si="127"/>
        <v>0</v>
      </c>
      <c r="Y599">
        <f t="shared" si="128"/>
        <v>-1</v>
      </c>
      <c r="AA599" t="str">
        <f t="shared" si="129"/>
        <v>95-&gt;-1,</v>
      </c>
    </row>
    <row r="600" spans="1:27" ht="15" hidden="1" customHeight="1" x14ac:dyDescent="0.25">
      <c r="A600">
        <v>2016</v>
      </c>
      <c r="B600">
        <v>2</v>
      </c>
      <c r="C600">
        <v>10</v>
      </c>
      <c r="D600" t="s">
        <v>146</v>
      </c>
      <c r="E600" t="s">
        <v>127</v>
      </c>
      <c r="F600">
        <v>3</v>
      </c>
      <c r="G600">
        <v>1</v>
      </c>
      <c r="H600" t="s">
        <v>33</v>
      </c>
      <c r="J600">
        <v>13</v>
      </c>
      <c r="K600">
        <v>1469</v>
      </c>
      <c r="L600">
        <v>1505</v>
      </c>
      <c r="M600">
        <f t="shared" si="117"/>
        <v>1456</v>
      </c>
      <c r="N600">
        <f t="shared" si="118"/>
        <v>1518</v>
      </c>
      <c r="O600">
        <f t="shared" si="119"/>
        <v>0.55446937402167606</v>
      </c>
      <c r="P600">
        <f t="shared" si="120"/>
        <v>1</v>
      </c>
      <c r="Q600">
        <f t="shared" si="121"/>
        <v>29.178689953028009</v>
      </c>
      <c r="R600">
        <f t="shared" si="122"/>
        <v>20</v>
      </c>
      <c r="S600">
        <f>INDEX(Weights!$B$1:$B$36,MATCH(Matches!H1055,Weights!$A$1:$A$36,0))</f>
        <v>20</v>
      </c>
      <c r="T600">
        <f t="shared" si="123"/>
        <v>1556</v>
      </c>
      <c r="U600">
        <f t="shared" si="124"/>
        <v>1518</v>
      </c>
      <c r="V600">
        <f t="shared" si="125"/>
        <v>38</v>
      </c>
      <c r="W600">
        <f t="shared" si="126"/>
        <v>2</v>
      </c>
      <c r="X600">
        <f t="shared" si="127"/>
        <v>0</v>
      </c>
      <c r="Y600">
        <f t="shared" si="128"/>
        <v>2</v>
      </c>
      <c r="AA600" t="str">
        <f t="shared" si="129"/>
        <v>38-&gt;2,</v>
      </c>
    </row>
    <row r="601" spans="1:27" ht="15" hidden="1" customHeight="1" x14ac:dyDescent="0.25">
      <c r="A601">
        <v>2016</v>
      </c>
      <c r="B601">
        <v>2</v>
      </c>
      <c r="C601">
        <v>21</v>
      </c>
      <c r="D601" t="s">
        <v>187</v>
      </c>
      <c r="E601" t="s">
        <v>100</v>
      </c>
      <c r="F601">
        <v>3</v>
      </c>
      <c r="G601">
        <v>0</v>
      </c>
      <c r="H601" t="s">
        <v>33</v>
      </c>
      <c r="J601">
        <v>13</v>
      </c>
      <c r="K601">
        <v>1246</v>
      </c>
      <c r="L601">
        <v>1219</v>
      </c>
      <c r="M601">
        <f t="shared" si="117"/>
        <v>1233</v>
      </c>
      <c r="N601">
        <f t="shared" si="118"/>
        <v>1232</v>
      </c>
      <c r="O601">
        <f t="shared" si="119"/>
        <v>0.64139011195561801</v>
      </c>
      <c r="P601">
        <f t="shared" si="120"/>
        <v>1</v>
      </c>
      <c r="Q601">
        <f t="shared" si="121"/>
        <v>36.251091878401034</v>
      </c>
      <c r="R601">
        <f t="shared" si="122"/>
        <v>20</v>
      </c>
      <c r="S601">
        <f>INDEX(Weights!$B$1:$B$36,MATCH(Matches!H1059,Weights!$A$1:$A$36,0))</f>
        <v>40</v>
      </c>
      <c r="T601">
        <f t="shared" si="123"/>
        <v>1333</v>
      </c>
      <c r="U601">
        <f t="shared" si="124"/>
        <v>1232</v>
      </c>
      <c r="V601">
        <f t="shared" si="125"/>
        <v>101</v>
      </c>
      <c r="W601">
        <f t="shared" si="126"/>
        <v>3</v>
      </c>
      <c r="X601">
        <f t="shared" si="127"/>
        <v>0</v>
      </c>
      <c r="Y601">
        <f t="shared" si="128"/>
        <v>3</v>
      </c>
      <c r="AA601" t="str">
        <f t="shared" si="129"/>
        <v>101-&gt;3,</v>
      </c>
    </row>
    <row r="602" spans="1:27" ht="15" hidden="1" customHeight="1" x14ac:dyDescent="0.25">
      <c r="A602">
        <v>2016</v>
      </c>
      <c r="B602">
        <v>3</v>
      </c>
      <c r="C602">
        <v>23</v>
      </c>
      <c r="D602" t="s">
        <v>160</v>
      </c>
      <c r="E602" t="s">
        <v>35</v>
      </c>
      <c r="F602">
        <v>1</v>
      </c>
      <c r="G602">
        <v>0</v>
      </c>
      <c r="H602" t="s">
        <v>230</v>
      </c>
      <c r="J602">
        <v>13</v>
      </c>
      <c r="K602">
        <v>1160</v>
      </c>
      <c r="L602">
        <v>1109</v>
      </c>
      <c r="M602">
        <f t="shared" si="117"/>
        <v>1147</v>
      </c>
      <c r="N602">
        <f t="shared" si="118"/>
        <v>1122</v>
      </c>
      <c r="O602">
        <f t="shared" si="119"/>
        <v>0.67250964333498497</v>
      </c>
      <c r="P602">
        <f t="shared" si="120"/>
        <v>1</v>
      </c>
      <c r="Q602">
        <f t="shared" si="121"/>
        <v>39.695825343942893</v>
      </c>
      <c r="R602">
        <f t="shared" si="122"/>
        <v>40</v>
      </c>
      <c r="S602">
        <f>INDEX(Weights!$B$1:$B$36,MATCH(Matches!H1075,Weights!$A$1:$A$36,0))</f>
        <v>40</v>
      </c>
      <c r="T602">
        <f t="shared" si="123"/>
        <v>1247</v>
      </c>
      <c r="U602">
        <f t="shared" si="124"/>
        <v>1122</v>
      </c>
      <c r="V602">
        <f t="shared" si="125"/>
        <v>125</v>
      </c>
      <c r="W602">
        <f t="shared" si="126"/>
        <v>1</v>
      </c>
      <c r="X602">
        <f t="shared" si="127"/>
        <v>0</v>
      </c>
      <c r="Y602">
        <f t="shared" si="128"/>
        <v>1</v>
      </c>
      <c r="AA602" t="str">
        <f t="shared" si="129"/>
        <v>125-&gt;1,</v>
      </c>
    </row>
    <row r="603" spans="1:27" ht="15" hidden="1" customHeight="1" x14ac:dyDescent="0.25">
      <c r="A603">
        <v>2016</v>
      </c>
      <c r="B603">
        <v>3</v>
      </c>
      <c r="C603">
        <v>29</v>
      </c>
      <c r="D603" t="s">
        <v>93</v>
      </c>
      <c r="E603" t="s">
        <v>91</v>
      </c>
      <c r="F603">
        <v>5</v>
      </c>
      <c r="G603">
        <v>1</v>
      </c>
      <c r="H603" t="s">
        <v>108</v>
      </c>
      <c r="J603">
        <v>13</v>
      </c>
      <c r="K603">
        <v>1717</v>
      </c>
      <c r="L603">
        <v>1525</v>
      </c>
      <c r="M603">
        <f t="shared" si="117"/>
        <v>1704</v>
      </c>
      <c r="N603">
        <f t="shared" si="118"/>
        <v>1538</v>
      </c>
      <c r="O603">
        <f t="shared" si="119"/>
        <v>0.82218461115350239</v>
      </c>
      <c r="P603">
        <f t="shared" si="120"/>
        <v>1</v>
      </c>
      <c r="Q603">
        <f t="shared" si="121"/>
        <v>73.109532781903866</v>
      </c>
      <c r="R603">
        <f t="shared" si="122"/>
        <v>40</v>
      </c>
      <c r="S603">
        <f>INDEX(Weights!$B$1:$B$36,MATCH(Matches!H1185,Weights!$A$1:$A$36,0))</f>
        <v>40</v>
      </c>
      <c r="T603">
        <f t="shared" si="123"/>
        <v>1804</v>
      </c>
      <c r="U603">
        <f t="shared" si="124"/>
        <v>1538</v>
      </c>
      <c r="V603">
        <f t="shared" si="125"/>
        <v>266</v>
      </c>
      <c r="W603">
        <f t="shared" si="126"/>
        <v>4</v>
      </c>
      <c r="X603">
        <f t="shared" si="127"/>
        <v>1</v>
      </c>
      <c r="Y603">
        <f t="shared" si="128"/>
        <v>4</v>
      </c>
      <c r="AA603" t="str">
        <f t="shared" si="129"/>
        <v>266-&gt;4,</v>
      </c>
    </row>
    <row r="604" spans="1:27" ht="15" hidden="1" customHeight="1" x14ac:dyDescent="0.25">
      <c r="A604">
        <v>2016</v>
      </c>
      <c r="B604">
        <v>6</v>
      </c>
      <c r="C604">
        <v>4</v>
      </c>
      <c r="D604" t="s">
        <v>271</v>
      </c>
      <c r="E604" t="s">
        <v>200</v>
      </c>
      <c r="F604">
        <v>1</v>
      </c>
      <c r="G604">
        <v>0</v>
      </c>
      <c r="H604" t="s">
        <v>171</v>
      </c>
      <c r="J604">
        <v>13</v>
      </c>
      <c r="K604">
        <v>1354</v>
      </c>
      <c r="L604">
        <v>1293</v>
      </c>
      <c r="M604">
        <f t="shared" si="117"/>
        <v>1341</v>
      </c>
      <c r="N604">
        <f t="shared" si="118"/>
        <v>1306</v>
      </c>
      <c r="O604">
        <f t="shared" si="119"/>
        <v>0.68505960899335028</v>
      </c>
      <c r="P604">
        <f t="shared" si="120"/>
        <v>1</v>
      </c>
      <c r="Q604">
        <f t="shared" si="121"/>
        <v>41.277652442253796</v>
      </c>
      <c r="R604">
        <f t="shared" si="122"/>
        <v>40</v>
      </c>
      <c r="S604">
        <f>INDEX(Weights!$B$1:$B$36,MATCH(Matches!H1371,Weights!$A$1:$A$36,0))</f>
        <v>40</v>
      </c>
      <c r="T604">
        <f t="shared" si="123"/>
        <v>1441</v>
      </c>
      <c r="U604">
        <f t="shared" si="124"/>
        <v>1306</v>
      </c>
      <c r="V604">
        <f t="shared" si="125"/>
        <v>135</v>
      </c>
      <c r="W604">
        <f t="shared" si="126"/>
        <v>1</v>
      </c>
      <c r="X604">
        <f t="shared" si="127"/>
        <v>0</v>
      </c>
      <c r="Y604">
        <f t="shared" si="128"/>
        <v>1</v>
      </c>
      <c r="AA604" t="str">
        <f t="shared" si="129"/>
        <v>135-&gt;1,</v>
      </c>
    </row>
    <row r="605" spans="1:27" ht="15" hidden="1" customHeight="1" x14ac:dyDescent="0.25">
      <c r="A605">
        <v>2016</v>
      </c>
      <c r="B605">
        <v>6</v>
      </c>
      <c r="C605">
        <v>22</v>
      </c>
      <c r="D605" t="s">
        <v>28</v>
      </c>
      <c r="E605" t="s">
        <v>174</v>
      </c>
      <c r="F605">
        <v>0</v>
      </c>
      <c r="G605">
        <v>0</v>
      </c>
      <c r="H605" t="s">
        <v>29</v>
      </c>
      <c r="I605" t="s">
        <v>142</v>
      </c>
      <c r="J605">
        <v>13</v>
      </c>
      <c r="K605">
        <v>1311</v>
      </c>
      <c r="L605">
        <v>1568</v>
      </c>
      <c r="M605">
        <f t="shared" si="117"/>
        <v>1298</v>
      </c>
      <c r="N605">
        <f t="shared" si="118"/>
        <v>1581</v>
      </c>
      <c r="O605">
        <f t="shared" si="119"/>
        <v>0.83604342554204703</v>
      </c>
      <c r="P605">
        <f t="shared" si="120"/>
        <v>0.5</v>
      </c>
      <c r="Q605">
        <f t="shared" si="121"/>
        <v>-38.685476375651902</v>
      </c>
      <c r="R605">
        <f t="shared" si="122"/>
        <v>-40</v>
      </c>
      <c r="S605">
        <f>INDEX(Weights!$B$1:$B$36,MATCH(Matches!H1502,Weights!$A$1:$A$36,0))</f>
        <v>40</v>
      </c>
      <c r="T605">
        <f t="shared" si="123"/>
        <v>1298</v>
      </c>
      <c r="U605">
        <f t="shared" si="124"/>
        <v>1581</v>
      </c>
      <c r="V605">
        <f t="shared" si="125"/>
        <v>283</v>
      </c>
      <c r="W605">
        <f t="shared" si="126"/>
        <v>0</v>
      </c>
      <c r="X605">
        <f t="shared" si="127"/>
        <v>0</v>
      </c>
      <c r="Y605">
        <f t="shared" si="128"/>
        <v>0</v>
      </c>
      <c r="AA605" t="str">
        <f t="shared" si="129"/>
        <v>283-&gt;0,</v>
      </c>
    </row>
    <row r="606" spans="1:27" hidden="1" x14ac:dyDescent="0.25">
      <c r="A606">
        <v>2016</v>
      </c>
      <c r="B606">
        <v>9</v>
      </c>
      <c r="C606">
        <v>4</v>
      </c>
      <c r="D606" t="s">
        <v>153</v>
      </c>
      <c r="E606" t="s">
        <v>169</v>
      </c>
      <c r="F606">
        <v>5</v>
      </c>
      <c r="G606">
        <v>2</v>
      </c>
      <c r="H606" t="s">
        <v>171</v>
      </c>
      <c r="J606">
        <v>13</v>
      </c>
      <c r="K606">
        <v>1575</v>
      </c>
      <c r="L606">
        <v>1396</v>
      </c>
      <c r="M606">
        <f t="shared" si="117"/>
        <v>1562</v>
      </c>
      <c r="N606">
        <f t="shared" si="118"/>
        <v>1409</v>
      </c>
      <c r="O606">
        <f t="shared" si="119"/>
        <v>0.81097915811994781</v>
      </c>
      <c r="P606">
        <f t="shared" si="120"/>
        <v>1</v>
      </c>
      <c r="Q606">
        <f t="shared" si="121"/>
        <v>68.775484601055098</v>
      </c>
      <c r="R606">
        <f t="shared" si="122"/>
        <v>40</v>
      </c>
      <c r="S606">
        <f>INDEX(Weights!$B$1:$B$36,MATCH(Matches!H1615,Weights!$A$1:$A$36,0))</f>
        <v>40</v>
      </c>
      <c r="T606">
        <f t="shared" si="123"/>
        <v>1662</v>
      </c>
      <c r="U606">
        <f t="shared" si="124"/>
        <v>1409</v>
      </c>
      <c r="V606">
        <f t="shared" si="125"/>
        <v>253</v>
      </c>
      <c r="W606">
        <f t="shared" si="126"/>
        <v>3</v>
      </c>
      <c r="X606">
        <f t="shared" si="127"/>
        <v>0</v>
      </c>
      <c r="Y606">
        <f t="shared" si="128"/>
        <v>3</v>
      </c>
      <c r="AA606" t="str">
        <f t="shared" si="129"/>
        <v>253-&gt;3,</v>
      </c>
    </row>
    <row r="607" spans="1:27" ht="15" hidden="1" customHeight="1" x14ac:dyDescent="0.25">
      <c r="A607">
        <v>2016</v>
      </c>
      <c r="B607">
        <v>9</v>
      </c>
      <c r="C607">
        <v>6</v>
      </c>
      <c r="D607" t="s">
        <v>129</v>
      </c>
      <c r="E607" t="s">
        <v>47</v>
      </c>
      <c r="F607">
        <v>3</v>
      </c>
      <c r="G607">
        <v>1</v>
      </c>
      <c r="H607" t="s">
        <v>76</v>
      </c>
      <c r="J607">
        <v>13</v>
      </c>
      <c r="K607">
        <v>1810</v>
      </c>
      <c r="L607">
        <v>1665</v>
      </c>
      <c r="M607">
        <f t="shared" si="117"/>
        <v>1797</v>
      </c>
      <c r="N607">
        <f t="shared" si="118"/>
        <v>1678</v>
      </c>
      <c r="O607">
        <f t="shared" si="119"/>
        <v>0.77914062081946955</v>
      </c>
      <c r="P607">
        <f t="shared" si="120"/>
        <v>1</v>
      </c>
      <c r="Q607">
        <f t="shared" si="121"/>
        <v>58.860982260453611</v>
      </c>
      <c r="R607">
        <f t="shared" si="122"/>
        <v>40</v>
      </c>
      <c r="S607">
        <f>INDEX(Weights!$B$1:$B$36,MATCH(Matches!H1647,Weights!$A$1:$A$36,0))</f>
        <v>40</v>
      </c>
      <c r="T607">
        <f t="shared" si="123"/>
        <v>1897</v>
      </c>
      <c r="U607">
        <f t="shared" si="124"/>
        <v>1678</v>
      </c>
      <c r="V607">
        <f t="shared" si="125"/>
        <v>219</v>
      </c>
      <c r="W607">
        <f t="shared" si="126"/>
        <v>2</v>
      </c>
      <c r="X607">
        <f t="shared" si="127"/>
        <v>0</v>
      </c>
      <c r="Y607">
        <f t="shared" si="128"/>
        <v>2</v>
      </c>
      <c r="AA607" t="str">
        <f t="shared" si="129"/>
        <v>219-&gt;2,</v>
      </c>
    </row>
    <row r="608" spans="1:27" hidden="1" x14ac:dyDescent="0.25">
      <c r="A608">
        <v>2016</v>
      </c>
      <c r="B608">
        <v>10</v>
      </c>
      <c r="C608">
        <v>10</v>
      </c>
      <c r="D608" t="s">
        <v>68</v>
      </c>
      <c r="E608" t="s">
        <v>51</v>
      </c>
      <c r="F608">
        <v>3</v>
      </c>
      <c r="G608">
        <v>0</v>
      </c>
      <c r="H608" t="s">
        <v>76</v>
      </c>
      <c r="J608">
        <v>13</v>
      </c>
      <c r="K608">
        <v>1756</v>
      </c>
      <c r="L608">
        <v>1570</v>
      </c>
      <c r="M608">
        <f t="shared" si="117"/>
        <v>1743</v>
      </c>
      <c r="N608">
        <f t="shared" si="118"/>
        <v>1583</v>
      </c>
      <c r="O608">
        <f t="shared" si="119"/>
        <v>0.81707883419997429</v>
      </c>
      <c r="P608">
        <f t="shared" si="120"/>
        <v>1</v>
      </c>
      <c r="Q608">
        <f t="shared" si="121"/>
        <v>71.068866979625241</v>
      </c>
      <c r="R608">
        <f t="shared" si="122"/>
        <v>40</v>
      </c>
      <c r="S608">
        <f>INDEX(Weights!$B$1:$B$36,MATCH(Matches!H1767,Weights!$A$1:$A$36,0))</f>
        <v>20</v>
      </c>
      <c r="T608">
        <f t="shared" si="123"/>
        <v>1843</v>
      </c>
      <c r="U608">
        <f t="shared" si="124"/>
        <v>1583</v>
      </c>
      <c r="V608">
        <f t="shared" si="125"/>
        <v>260</v>
      </c>
      <c r="W608">
        <f t="shared" si="126"/>
        <v>3</v>
      </c>
      <c r="X608">
        <f t="shared" si="127"/>
        <v>0</v>
      </c>
      <c r="Y608">
        <f t="shared" si="128"/>
        <v>3</v>
      </c>
      <c r="AA608" t="str">
        <f t="shared" si="129"/>
        <v>260-&gt;3,</v>
      </c>
    </row>
    <row r="609" spans="1:27" ht="15" hidden="1" customHeight="1" x14ac:dyDescent="0.25">
      <c r="A609">
        <v>2016</v>
      </c>
      <c r="B609">
        <v>10</v>
      </c>
      <c r="C609">
        <v>11</v>
      </c>
      <c r="D609" t="s">
        <v>98</v>
      </c>
      <c r="E609" t="s">
        <v>77</v>
      </c>
      <c r="F609">
        <v>2</v>
      </c>
      <c r="G609">
        <v>0</v>
      </c>
      <c r="H609" t="s">
        <v>76</v>
      </c>
      <c r="J609">
        <v>13</v>
      </c>
      <c r="K609">
        <v>1672</v>
      </c>
      <c r="L609">
        <v>1524</v>
      </c>
      <c r="M609">
        <f t="shared" si="117"/>
        <v>1659</v>
      </c>
      <c r="N609">
        <f t="shared" si="118"/>
        <v>1537</v>
      </c>
      <c r="O609">
        <f t="shared" si="119"/>
        <v>0.78209801613131869</v>
      </c>
      <c r="P609">
        <f t="shared" si="120"/>
        <v>1</v>
      </c>
      <c r="Q609">
        <f t="shared" si="121"/>
        <v>59.65985150385071</v>
      </c>
      <c r="R609">
        <f t="shared" si="122"/>
        <v>40</v>
      </c>
      <c r="S609">
        <f>INDEX(Weights!$B$1:$B$36,MATCH(Matches!H1800,Weights!$A$1:$A$36,0))</f>
        <v>50</v>
      </c>
      <c r="T609">
        <f t="shared" si="123"/>
        <v>1759</v>
      </c>
      <c r="U609">
        <f t="shared" si="124"/>
        <v>1537</v>
      </c>
      <c r="V609">
        <f t="shared" si="125"/>
        <v>222</v>
      </c>
      <c r="W609">
        <f t="shared" si="126"/>
        <v>2</v>
      </c>
      <c r="X609">
        <f t="shared" si="127"/>
        <v>0</v>
      </c>
      <c r="Y609">
        <f t="shared" si="128"/>
        <v>2</v>
      </c>
      <c r="AA609" t="str">
        <f t="shared" si="129"/>
        <v>222-&gt;2,</v>
      </c>
    </row>
    <row r="610" spans="1:27" ht="15" hidden="1" customHeight="1" x14ac:dyDescent="0.25">
      <c r="A610">
        <v>2016</v>
      </c>
      <c r="B610">
        <v>11</v>
      </c>
      <c r="C610">
        <v>12</v>
      </c>
      <c r="D610" t="s">
        <v>134</v>
      </c>
      <c r="E610" t="s">
        <v>177</v>
      </c>
      <c r="F610">
        <v>1</v>
      </c>
      <c r="G610">
        <v>0</v>
      </c>
      <c r="H610" t="s">
        <v>76</v>
      </c>
      <c r="J610">
        <v>13</v>
      </c>
      <c r="K610">
        <v>1499</v>
      </c>
      <c r="L610">
        <v>1437</v>
      </c>
      <c r="M610">
        <f t="shared" si="117"/>
        <v>1486</v>
      </c>
      <c r="N610">
        <f t="shared" si="118"/>
        <v>1450</v>
      </c>
      <c r="O610">
        <f t="shared" si="119"/>
        <v>0.68630025768331249</v>
      </c>
      <c r="P610">
        <f t="shared" si="120"/>
        <v>1</v>
      </c>
      <c r="Q610">
        <f t="shared" si="121"/>
        <v>41.440901111344182</v>
      </c>
      <c r="R610">
        <f t="shared" si="122"/>
        <v>40</v>
      </c>
      <c r="S610">
        <f>INDEX(Weights!$B$1:$B$36,MATCH(Matches!H1880,Weights!$A$1:$A$36,0))</f>
        <v>20</v>
      </c>
      <c r="T610">
        <f t="shared" si="123"/>
        <v>1586</v>
      </c>
      <c r="U610">
        <f t="shared" si="124"/>
        <v>1450</v>
      </c>
      <c r="V610">
        <f t="shared" si="125"/>
        <v>136</v>
      </c>
      <c r="W610">
        <f t="shared" si="126"/>
        <v>1</v>
      </c>
      <c r="X610">
        <f t="shared" si="127"/>
        <v>0</v>
      </c>
      <c r="Y610">
        <f t="shared" si="128"/>
        <v>1</v>
      </c>
      <c r="AA610" t="str">
        <f t="shared" si="129"/>
        <v>136-&gt;1,</v>
      </c>
    </row>
    <row r="611" spans="1:27" ht="15" hidden="1" customHeight="1" x14ac:dyDescent="0.25">
      <c r="A611">
        <v>2016</v>
      </c>
      <c r="B611">
        <v>11</v>
      </c>
      <c r="C611">
        <v>15</v>
      </c>
      <c r="D611" t="s">
        <v>118</v>
      </c>
      <c r="E611" t="s">
        <v>117</v>
      </c>
      <c r="F611">
        <v>0</v>
      </c>
      <c r="G611">
        <v>0</v>
      </c>
      <c r="H611" t="s">
        <v>76</v>
      </c>
      <c r="I611" t="s">
        <v>74</v>
      </c>
      <c r="J611">
        <v>13</v>
      </c>
      <c r="K611">
        <v>1544</v>
      </c>
      <c r="L611">
        <v>1773</v>
      </c>
      <c r="M611">
        <f t="shared" si="117"/>
        <v>1531</v>
      </c>
      <c r="N611">
        <f t="shared" si="118"/>
        <v>1786</v>
      </c>
      <c r="O611">
        <f t="shared" si="119"/>
        <v>0.81273768163653481</v>
      </c>
      <c r="P611">
        <f t="shared" si="120"/>
        <v>0.5</v>
      </c>
      <c r="Q611">
        <f t="shared" si="121"/>
        <v>-41.568383867181893</v>
      </c>
      <c r="R611">
        <f t="shared" si="122"/>
        <v>-40</v>
      </c>
      <c r="S611">
        <f>INDEX(Weights!$B$1:$B$36,MATCH(Matches!H1931,Weights!$A$1:$A$36,0))</f>
        <v>40</v>
      </c>
      <c r="T611">
        <f t="shared" si="123"/>
        <v>1531</v>
      </c>
      <c r="U611">
        <f t="shared" si="124"/>
        <v>1786</v>
      </c>
      <c r="V611">
        <f t="shared" si="125"/>
        <v>255</v>
      </c>
      <c r="W611">
        <f t="shared" si="126"/>
        <v>0</v>
      </c>
      <c r="X611">
        <f t="shared" si="127"/>
        <v>0</v>
      </c>
      <c r="Y611">
        <f t="shared" si="128"/>
        <v>0</v>
      </c>
      <c r="AA611" t="str">
        <f t="shared" si="129"/>
        <v>255-&gt;0,</v>
      </c>
    </row>
    <row r="612" spans="1:27" ht="15" hidden="1" customHeight="1" x14ac:dyDescent="0.25">
      <c r="A612">
        <v>2016</v>
      </c>
      <c r="B612">
        <v>11</v>
      </c>
      <c r="C612">
        <v>15</v>
      </c>
      <c r="D612" t="s">
        <v>38</v>
      </c>
      <c r="E612" t="s">
        <v>93</v>
      </c>
      <c r="F612">
        <v>2</v>
      </c>
      <c r="G612">
        <v>2</v>
      </c>
      <c r="H612" t="s">
        <v>76</v>
      </c>
      <c r="J612">
        <v>13</v>
      </c>
      <c r="K612">
        <v>1375</v>
      </c>
      <c r="L612">
        <v>1709</v>
      </c>
      <c r="M612">
        <f t="shared" si="117"/>
        <v>1362</v>
      </c>
      <c r="N612">
        <f t="shared" si="118"/>
        <v>1722</v>
      </c>
      <c r="O612">
        <f t="shared" si="119"/>
        <v>0.81707883419997429</v>
      </c>
      <c r="P612">
        <f t="shared" si="120"/>
        <v>0.5</v>
      </c>
      <c r="Q612">
        <f t="shared" si="121"/>
        <v>-40.999267683068368</v>
      </c>
      <c r="R612">
        <f t="shared" si="122"/>
        <v>-40</v>
      </c>
      <c r="S612">
        <f>INDEX(Weights!$B$1:$B$36,MATCH(Matches!H1932,Weights!$A$1:$A$36,0))</f>
        <v>20</v>
      </c>
      <c r="T612">
        <f t="shared" si="123"/>
        <v>1462</v>
      </c>
      <c r="U612">
        <f t="shared" si="124"/>
        <v>1722</v>
      </c>
      <c r="V612">
        <f t="shared" si="125"/>
        <v>260</v>
      </c>
      <c r="W612">
        <f t="shared" si="126"/>
        <v>0</v>
      </c>
      <c r="X612">
        <f t="shared" si="127"/>
        <v>0</v>
      </c>
      <c r="Y612">
        <f t="shared" si="128"/>
        <v>0</v>
      </c>
      <c r="AA612" t="str">
        <f t="shared" si="129"/>
        <v>260-&gt;0,</v>
      </c>
    </row>
    <row r="613" spans="1:27" ht="15" hidden="1" customHeight="1" x14ac:dyDescent="0.25">
      <c r="A613">
        <v>2017</v>
      </c>
      <c r="B613">
        <v>1</v>
      </c>
      <c r="C613">
        <v>6</v>
      </c>
      <c r="D613" t="s">
        <v>103</v>
      </c>
      <c r="E613" t="s">
        <v>186</v>
      </c>
      <c r="F613">
        <v>4</v>
      </c>
      <c r="G613">
        <v>2</v>
      </c>
      <c r="H613" t="s">
        <v>230</v>
      </c>
      <c r="I613" t="s">
        <v>133</v>
      </c>
      <c r="J613">
        <v>13</v>
      </c>
      <c r="K613">
        <v>1490</v>
      </c>
      <c r="L613">
        <v>1244</v>
      </c>
      <c r="M613">
        <f t="shared" si="117"/>
        <v>1477</v>
      </c>
      <c r="N613">
        <f t="shared" si="118"/>
        <v>1257</v>
      </c>
      <c r="O613">
        <f t="shared" si="119"/>
        <v>0.78012960399315845</v>
      </c>
      <c r="P613">
        <f t="shared" si="120"/>
        <v>1</v>
      </c>
      <c r="Q613">
        <f t="shared" si="121"/>
        <v>59.125740600364807</v>
      </c>
      <c r="R613">
        <f t="shared" si="122"/>
        <v>40</v>
      </c>
      <c r="S613">
        <f>INDEX(Weights!$B$1:$B$36,MATCH(Matches!H1962,Weights!$A$1:$A$36,0))</f>
        <v>20</v>
      </c>
      <c r="T613">
        <f t="shared" si="123"/>
        <v>1477</v>
      </c>
      <c r="U613">
        <f t="shared" si="124"/>
        <v>1257</v>
      </c>
      <c r="V613">
        <f t="shared" si="125"/>
        <v>220</v>
      </c>
      <c r="W613">
        <f t="shared" si="126"/>
        <v>2</v>
      </c>
      <c r="X613">
        <f t="shared" si="127"/>
        <v>0</v>
      </c>
      <c r="Y613">
        <f t="shared" si="128"/>
        <v>2</v>
      </c>
      <c r="AA613" t="str">
        <f t="shared" si="129"/>
        <v>220-&gt;2,</v>
      </c>
    </row>
    <row r="614" spans="1:27" ht="15" hidden="1" customHeight="1" x14ac:dyDescent="0.25">
      <c r="A614">
        <v>2017</v>
      </c>
      <c r="B614">
        <v>1</v>
      </c>
      <c r="C614">
        <v>19</v>
      </c>
      <c r="D614" t="s">
        <v>152</v>
      </c>
      <c r="E614" t="s">
        <v>40</v>
      </c>
      <c r="F614">
        <v>2</v>
      </c>
      <c r="G614">
        <v>0</v>
      </c>
      <c r="H614" t="s">
        <v>44</v>
      </c>
      <c r="I614" t="s">
        <v>189</v>
      </c>
      <c r="J614">
        <v>13</v>
      </c>
      <c r="K614">
        <v>1729</v>
      </c>
      <c r="L614">
        <v>1427</v>
      </c>
      <c r="M614">
        <f t="shared" si="117"/>
        <v>1716</v>
      </c>
      <c r="N614">
        <f t="shared" si="118"/>
        <v>1440</v>
      </c>
      <c r="O614">
        <f t="shared" si="119"/>
        <v>0.83044491135323728</v>
      </c>
      <c r="P614">
        <f t="shared" si="120"/>
        <v>1</v>
      </c>
      <c r="Q614">
        <f t="shared" si="121"/>
        <v>76.671246517898041</v>
      </c>
      <c r="R614">
        <f t="shared" si="122"/>
        <v>50</v>
      </c>
      <c r="S614">
        <f>INDEX(Weights!$B$1:$B$36,MATCH(Matches!H1999,Weights!$A$1:$A$36,0))</f>
        <v>40</v>
      </c>
      <c r="T614">
        <f t="shared" si="123"/>
        <v>1716</v>
      </c>
      <c r="U614">
        <f t="shared" si="124"/>
        <v>1440</v>
      </c>
      <c r="V614">
        <f t="shared" si="125"/>
        <v>276</v>
      </c>
      <c r="W614">
        <f t="shared" si="126"/>
        <v>2</v>
      </c>
      <c r="X614">
        <f t="shared" si="127"/>
        <v>0</v>
      </c>
      <c r="Y614">
        <f t="shared" si="128"/>
        <v>2</v>
      </c>
      <c r="AA614" t="str">
        <f t="shared" si="129"/>
        <v>276-&gt;2,</v>
      </c>
    </row>
    <row r="615" spans="1:27" ht="15" hidden="1" customHeight="1" x14ac:dyDescent="0.25">
      <c r="A615">
        <v>2017</v>
      </c>
      <c r="B615">
        <v>1</v>
      </c>
      <c r="C615">
        <v>22</v>
      </c>
      <c r="D615" t="s">
        <v>136</v>
      </c>
      <c r="E615" t="s">
        <v>45</v>
      </c>
      <c r="F615">
        <v>1</v>
      </c>
      <c r="G615">
        <v>0</v>
      </c>
      <c r="H615" t="s">
        <v>228</v>
      </c>
      <c r="I615" t="s">
        <v>47</v>
      </c>
      <c r="J615">
        <v>13</v>
      </c>
      <c r="K615">
        <v>1429</v>
      </c>
      <c r="L615">
        <v>1281</v>
      </c>
      <c r="M615">
        <f t="shared" si="117"/>
        <v>1416</v>
      </c>
      <c r="N615">
        <f t="shared" si="118"/>
        <v>1294</v>
      </c>
      <c r="O615">
        <f t="shared" si="119"/>
        <v>0.66869495630733167</v>
      </c>
      <c r="P615">
        <f t="shared" si="120"/>
        <v>1</v>
      </c>
      <c r="Q615">
        <f t="shared" si="121"/>
        <v>39.238762727860291</v>
      </c>
      <c r="R615">
        <f t="shared" si="122"/>
        <v>40</v>
      </c>
      <c r="S615">
        <f>INDEX(Weights!$B$1:$B$36,MATCH(Matches!H2010,Weights!$A$1:$A$36,0))</f>
        <v>40</v>
      </c>
      <c r="T615">
        <f t="shared" si="123"/>
        <v>1416</v>
      </c>
      <c r="U615">
        <f t="shared" si="124"/>
        <v>1294</v>
      </c>
      <c r="V615">
        <f t="shared" si="125"/>
        <v>122</v>
      </c>
      <c r="W615">
        <f t="shared" si="126"/>
        <v>1</v>
      </c>
      <c r="X615">
        <f t="shared" si="127"/>
        <v>0</v>
      </c>
      <c r="Y615">
        <f t="shared" si="128"/>
        <v>1</v>
      </c>
      <c r="AA615" t="str">
        <f t="shared" si="129"/>
        <v>122-&gt;1,</v>
      </c>
    </row>
    <row r="616" spans="1:27" ht="15" hidden="1" customHeight="1" x14ac:dyDescent="0.25">
      <c r="A616">
        <v>2017</v>
      </c>
      <c r="B616">
        <v>2</v>
      </c>
      <c r="C616">
        <v>16</v>
      </c>
      <c r="D616" t="s">
        <v>130</v>
      </c>
      <c r="E616" t="s">
        <v>127</v>
      </c>
      <c r="F616">
        <v>1</v>
      </c>
      <c r="G616">
        <v>0</v>
      </c>
      <c r="H616" t="s">
        <v>33</v>
      </c>
      <c r="I616" t="s">
        <v>125</v>
      </c>
      <c r="J616">
        <v>13</v>
      </c>
      <c r="K616">
        <v>1525</v>
      </c>
      <c r="L616">
        <v>1612</v>
      </c>
      <c r="M616">
        <f t="shared" si="117"/>
        <v>1512</v>
      </c>
      <c r="N616">
        <f t="shared" si="118"/>
        <v>1625</v>
      </c>
      <c r="O616">
        <f t="shared" si="119"/>
        <v>0.65711868648707861</v>
      </c>
      <c r="P616">
        <f t="shared" si="120"/>
        <v>1</v>
      </c>
      <c r="Q616">
        <f t="shared" si="121"/>
        <v>37.913993815560026</v>
      </c>
      <c r="R616">
        <f t="shared" si="122"/>
        <v>40</v>
      </c>
      <c r="S616">
        <f>INDEX(Weights!$B$1:$B$36,MATCH(Matches!H2034,Weights!$A$1:$A$36,0))</f>
        <v>20</v>
      </c>
      <c r="T616">
        <f t="shared" si="123"/>
        <v>1512</v>
      </c>
      <c r="U616">
        <f t="shared" si="124"/>
        <v>1625</v>
      </c>
      <c r="V616">
        <f t="shared" si="125"/>
        <v>113</v>
      </c>
      <c r="W616">
        <f t="shared" si="126"/>
        <v>-1</v>
      </c>
      <c r="X616">
        <f t="shared" si="127"/>
        <v>0</v>
      </c>
      <c r="Y616">
        <f t="shared" si="128"/>
        <v>-1</v>
      </c>
      <c r="AA616" t="str">
        <f t="shared" si="129"/>
        <v>113-&gt;-1,</v>
      </c>
    </row>
    <row r="617" spans="1:27" ht="15" hidden="1" customHeight="1" x14ac:dyDescent="0.25">
      <c r="A617">
        <v>2017</v>
      </c>
      <c r="B617">
        <v>3</v>
      </c>
      <c r="C617">
        <v>25</v>
      </c>
      <c r="D617" t="s">
        <v>68</v>
      </c>
      <c r="E617" t="s">
        <v>5</v>
      </c>
      <c r="F617">
        <v>4</v>
      </c>
      <c r="G617">
        <v>0</v>
      </c>
      <c r="H617" t="s">
        <v>76</v>
      </c>
      <c r="J617">
        <v>13</v>
      </c>
      <c r="K617">
        <v>1770</v>
      </c>
      <c r="L617">
        <v>1575</v>
      </c>
      <c r="M617">
        <f t="shared" si="117"/>
        <v>1757</v>
      </c>
      <c r="N617">
        <f t="shared" si="118"/>
        <v>1588</v>
      </c>
      <c r="O617">
        <f t="shared" si="119"/>
        <v>0.82469531344616842</v>
      </c>
      <c r="P617">
        <f t="shared" si="120"/>
        <v>1</v>
      </c>
      <c r="Q617">
        <f t="shared" si="121"/>
        <v>74.156602744376912</v>
      </c>
      <c r="R617">
        <f t="shared" si="122"/>
        <v>40</v>
      </c>
      <c r="S617">
        <f>INDEX(Weights!$B$1:$B$36,MATCH(Matches!H2103,Weights!$A$1:$A$36,0))</f>
        <v>20</v>
      </c>
      <c r="T617">
        <f t="shared" si="123"/>
        <v>1857</v>
      </c>
      <c r="U617">
        <f t="shared" si="124"/>
        <v>1588</v>
      </c>
      <c r="V617">
        <f t="shared" si="125"/>
        <v>269</v>
      </c>
      <c r="W617">
        <f t="shared" si="126"/>
        <v>4</v>
      </c>
      <c r="X617">
        <f t="shared" si="127"/>
        <v>1</v>
      </c>
      <c r="Y617">
        <f t="shared" si="128"/>
        <v>4</v>
      </c>
      <c r="AA617" t="str">
        <f t="shared" si="129"/>
        <v>269-&gt;4,</v>
      </c>
    </row>
    <row r="618" spans="1:27" ht="15" hidden="1" customHeight="1" x14ac:dyDescent="0.25">
      <c r="A618">
        <v>2017</v>
      </c>
      <c r="B618">
        <v>3</v>
      </c>
      <c r="C618">
        <v>26</v>
      </c>
      <c r="D618" t="s">
        <v>88</v>
      </c>
      <c r="E618" t="s">
        <v>174</v>
      </c>
      <c r="F618">
        <v>2</v>
      </c>
      <c r="G618">
        <v>1</v>
      </c>
      <c r="H618" t="s">
        <v>33</v>
      </c>
      <c r="J618">
        <v>13</v>
      </c>
      <c r="K618">
        <v>1402</v>
      </c>
      <c r="L618">
        <v>1584</v>
      </c>
      <c r="M618">
        <f t="shared" si="117"/>
        <v>1389</v>
      </c>
      <c r="N618">
        <f t="shared" si="118"/>
        <v>1597</v>
      </c>
      <c r="O618">
        <f t="shared" si="119"/>
        <v>0.65060462793387253</v>
      </c>
      <c r="P618">
        <f t="shared" si="120"/>
        <v>1</v>
      </c>
      <c r="Q618">
        <f t="shared" si="121"/>
        <v>37.207132776617279</v>
      </c>
      <c r="R618">
        <f t="shared" si="122"/>
        <v>40</v>
      </c>
      <c r="S618">
        <f>INDEX(Weights!$B$1:$B$36,MATCH(Matches!H2110,Weights!$A$1:$A$36,0))</f>
        <v>40</v>
      </c>
      <c r="T618">
        <f t="shared" si="123"/>
        <v>1489</v>
      </c>
      <c r="U618">
        <f t="shared" si="124"/>
        <v>1597</v>
      </c>
      <c r="V618">
        <f t="shared" si="125"/>
        <v>108</v>
      </c>
      <c r="W618">
        <f t="shared" si="126"/>
        <v>-1</v>
      </c>
      <c r="X618">
        <f t="shared" si="127"/>
        <v>0</v>
      </c>
      <c r="Y618">
        <f t="shared" si="128"/>
        <v>-1</v>
      </c>
      <c r="AA618" t="str">
        <f t="shared" si="129"/>
        <v>108-&gt;-1,</v>
      </c>
    </row>
    <row r="619" spans="1:27" ht="15" hidden="1" customHeight="1" x14ac:dyDescent="0.25">
      <c r="A619">
        <v>2017</v>
      </c>
      <c r="B619">
        <v>6</v>
      </c>
      <c r="C619">
        <v>4</v>
      </c>
      <c r="D619" t="s">
        <v>72</v>
      </c>
      <c r="E619" t="s">
        <v>149</v>
      </c>
      <c r="F619">
        <v>1</v>
      </c>
      <c r="G619">
        <v>0</v>
      </c>
      <c r="H619" t="s">
        <v>33</v>
      </c>
      <c r="I619" t="s">
        <v>30</v>
      </c>
      <c r="J619">
        <v>13</v>
      </c>
      <c r="K619">
        <v>1239</v>
      </c>
      <c r="L619">
        <v>1309</v>
      </c>
      <c r="M619">
        <f t="shared" si="117"/>
        <v>1226</v>
      </c>
      <c r="N619">
        <f t="shared" si="118"/>
        <v>1322</v>
      </c>
      <c r="O619">
        <f t="shared" si="119"/>
        <v>0.63474333505231673</v>
      </c>
      <c r="P619">
        <f t="shared" si="120"/>
        <v>1</v>
      </c>
      <c r="Q619">
        <f t="shared" si="121"/>
        <v>35.59141077374187</v>
      </c>
      <c r="R619">
        <f t="shared" si="122"/>
        <v>40</v>
      </c>
      <c r="S619">
        <f>INDEX(Weights!$B$1:$B$36,MATCH(Matches!H2197,Weights!$A$1:$A$36,0))</f>
        <v>50</v>
      </c>
      <c r="T619">
        <f t="shared" si="123"/>
        <v>1226</v>
      </c>
      <c r="U619">
        <f t="shared" si="124"/>
        <v>1322</v>
      </c>
      <c r="V619">
        <f t="shared" si="125"/>
        <v>96</v>
      </c>
      <c r="W619">
        <f t="shared" si="126"/>
        <v>-1</v>
      </c>
      <c r="X619">
        <f t="shared" si="127"/>
        <v>0</v>
      </c>
      <c r="Y619">
        <f t="shared" si="128"/>
        <v>-1</v>
      </c>
      <c r="AA619" t="str">
        <f t="shared" si="129"/>
        <v>96-&gt;-1,</v>
      </c>
    </row>
    <row r="620" spans="1:27" ht="15" hidden="1" customHeight="1" x14ac:dyDescent="0.25">
      <c r="A620">
        <v>2017</v>
      </c>
      <c r="B620">
        <v>6</v>
      </c>
      <c r="C620">
        <v>7</v>
      </c>
      <c r="D620" t="s">
        <v>16</v>
      </c>
      <c r="E620" t="s">
        <v>46</v>
      </c>
      <c r="F620">
        <v>3</v>
      </c>
      <c r="G620">
        <v>0</v>
      </c>
      <c r="H620" t="s">
        <v>33</v>
      </c>
      <c r="I620" t="s">
        <v>26</v>
      </c>
      <c r="J620">
        <v>13</v>
      </c>
      <c r="K620">
        <v>1970</v>
      </c>
      <c r="L620">
        <v>1842</v>
      </c>
      <c r="M620">
        <f t="shared" si="117"/>
        <v>1957</v>
      </c>
      <c r="N620">
        <f t="shared" si="118"/>
        <v>1855</v>
      </c>
      <c r="O620">
        <f t="shared" si="119"/>
        <v>0.64271306883262036</v>
      </c>
      <c r="P620">
        <f t="shared" si="120"/>
        <v>1</v>
      </c>
      <c r="Q620">
        <f t="shared" si="121"/>
        <v>36.385321896674242</v>
      </c>
      <c r="R620">
        <f t="shared" si="122"/>
        <v>20</v>
      </c>
      <c r="S620">
        <f>INDEX(Weights!$B$1:$B$36,MATCH(Matches!H2227,Weights!$A$1:$A$36,0))</f>
        <v>40</v>
      </c>
      <c r="T620">
        <f t="shared" si="123"/>
        <v>1957</v>
      </c>
      <c r="U620">
        <f t="shared" si="124"/>
        <v>1855</v>
      </c>
      <c r="V620">
        <f t="shared" si="125"/>
        <v>102</v>
      </c>
      <c r="W620">
        <f t="shared" si="126"/>
        <v>3</v>
      </c>
      <c r="X620">
        <f t="shared" si="127"/>
        <v>0</v>
      </c>
      <c r="Y620">
        <f t="shared" si="128"/>
        <v>3</v>
      </c>
      <c r="AA620" t="str">
        <f t="shared" si="129"/>
        <v>102-&gt;3,</v>
      </c>
    </row>
    <row r="621" spans="1:27" ht="15" hidden="1" customHeight="1" x14ac:dyDescent="0.25">
      <c r="A621">
        <v>2017</v>
      </c>
      <c r="B621">
        <v>6</v>
      </c>
      <c r="C621">
        <v>9</v>
      </c>
      <c r="D621" t="s">
        <v>44</v>
      </c>
      <c r="E621" t="s">
        <v>121</v>
      </c>
      <c r="F621">
        <v>1</v>
      </c>
      <c r="G621">
        <v>0</v>
      </c>
      <c r="H621" t="s">
        <v>33</v>
      </c>
      <c r="I621" t="s">
        <v>93</v>
      </c>
      <c r="J621">
        <v>13</v>
      </c>
      <c r="K621">
        <v>2017</v>
      </c>
      <c r="L621">
        <v>2110</v>
      </c>
      <c r="M621">
        <f t="shared" si="117"/>
        <v>2004</v>
      </c>
      <c r="N621">
        <f t="shared" si="118"/>
        <v>2123</v>
      </c>
      <c r="O621">
        <f t="shared" si="119"/>
        <v>0.66485797855476481</v>
      </c>
      <c r="P621">
        <f t="shared" si="120"/>
        <v>1</v>
      </c>
      <c r="Q621">
        <f t="shared" si="121"/>
        <v>38.789525538874571</v>
      </c>
      <c r="R621">
        <f t="shared" si="122"/>
        <v>40</v>
      </c>
      <c r="S621">
        <f>INDEX(Weights!$B$1:$B$36,MATCH(Matches!H2240,Weights!$A$1:$A$36,0))</f>
        <v>20</v>
      </c>
      <c r="T621">
        <f t="shared" si="123"/>
        <v>2004</v>
      </c>
      <c r="U621">
        <f t="shared" si="124"/>
        <v>2123</v>
      </c>
      <c r="V621">
        <f t="shared" si="125"/>
        <v>119</v>
      </c>
      <c r="W621">
        <f t="shared" si="126"/>
        <v>-1</v>
      </c>
      <c r="X621">
        <f t="shared" si="127"/>
        <v>0</v>
      </c>
      <c r="Y621">
        <f t="shared" si="128"/>
        <v>-1</v>
      </c>
      <c r="AA621" t="str">
        <f t="shared" si="129"/>
        <v>119-&gt;-1,</v>
      </c>
    </row>
    <row r="622" spans="1:27" ht="15" hidden="1" customHeight="1" x14ac:dyDescent="0.25">
      <c r="A622">
        <v>2017</v>
      </c>
      <c r="B622">
        <v>6</v>
      </c>
      <c r="C622">
        <v>13</v>
      </c>
      <c r="D622" t="s">
        <v>97</v>
      </c>
      <c r="E622" t="s">
        <v>132</v>
      </c>
      <c r="F622">
        <v>1</v>
      </c>
      <c r="G622">
        <v>1</v>
      </c>
      <c r="H622" t="s">
        <v>76</v>
      </c>
      <c r="I622" t="s">
        <v>117</v>
      </c>
      <c r="J622">
        <v>13</v>
      </c>
      <c r="K622">
        <v>1518</v>
      </c>
      <c r="L622">
        <v>1761</v>
      </c>
      <c r="M622">
        <f t="shared" si="117"/>
        <v>1505</v>
      </c>
      <c r="N622">
        <f t="shared" si="118"/>
        <v>1774</v>
      </c>
      <c r="O622">
        <f t="shared" si="119"/>
        <v>0.82469531344616842</v>
      </c>
      <c r="P622">
        <f t="shared" si="120"/>
        <v>0.5</v>
      </c>
      <c r="Q622">
        <f t="shared" si="121"/>
        <v>-40.03753507256976</v>
      </c>
      <c r="R622">
        <f t="shared" si="122"/>
        <v>-40</v>
      </c>
      <c r="S622">
        <f>INDEX(Weights!$B$1:$B$36,MATCH(Matches!H2311,Weights!$A$1:$A$36,0))</f>
        <v>20</v>
      </c>
      <c r="T622">
        <f t="shared" si="123"/>
        <v>1505</v>
      </c>
      <c r="U622">
        <f t="shared" si="124"/>
        <v>1774</v>
      </c>
      <c r="V622">
        <f t="shared" si="125"/>
        <v>269</v>
      </c>
      <c r="W622">
        <f t="shared" si="126"/>
        <v>0</v>
      </c>
      <c r="X622">
        <f t="shared" si="127"/>
        <v>0</v>
      </c>
      <c r="Y622">
        <f t="shared" si="128"/>
        <v>0</v>
      </c>
      <c r="AA622" t="str">
        <f t="shared" si="129"/>
        <v>269-&gt;0,</v>
      </c>
    </row>
    <row r="623" spans="1:27" ht="15" hidden="1" customHeight="1" x14ac:dyDescent="0.25">
      <c r="A623">
        <v>2017</v>
      </c>
      <c r="B623">
        <v>6</v>
      </c>
      <c r="C623">
        <v>18</v>
      </c>
      <c r="D623" t="s">
        <v>102</v>
      </c>
      <c r="E623" t="s">
        <v>190</v>
      </c>
      <c r="F623">
        <v>2</v>
      </c>
      <c r="G623">
        <v>0</v>
      </c>
      <c r="H623" t="s">
        <v>221</v>
      </c>
      <c r="I623" t="s">
        <v>21</v>
      </c>
      <c r="J623">
        <v>13</v>
      </c>
      <c r="K623">
        <v>1975</v>
      </c>
      <c r="L623">
        <v>1674</v>
      </c>
      <c r="M623">
        <f t="shared" si="117"/>
        <v>1962</v>
      </c>
      <c r="N623">
        <f t="shared" si="118"/>
        <v>1687</v>
      </c>
      <c r="O623">
        <f t="shared" si="119"/>
        <v>0.82963282343134337</v>
      </c>
      <c r="P623">
        <f t="shared" si="120"/>
        <v>1</v>
      </c>
      <c r="Q623">
        <f t="shared" si="121"/>
        <v>76.305778271562204</v>
      </c>
      <c r="R623">
        <f t="shared" si="122"/>
        <v>50</v>
      </c>
      <c r="S623">
        <f>INDEX(Weights!$B$1:$B$36,MATCH(Matches!H2332,Weights!$A$1:$A$36,0))</f>
        <v>40</v>
      </c>
      <c r="T623">
        <f t="shared" si="123"/>
        <v>1962</v>
      </c>
      <c r="U623">
        <f t="shared" si="124"/>
        <v>1687</v>
      </c>
      <c r="V623">
        <f t="shared" si="125"/>
        <v>275</v>
      </c>
      <c r="W623">
        <f t="shared" si="126"/>
        <v>2</v>
      </c>
      <c r="X623">
        <f t="shared" si="127"/>
        <v>0</v>
      </c>
      <c r="Y623">
        <f t="shared" si="128"/>
        <v>2</v>
      </c>
      <c r="AA623" t="str">
        <f t="shared" si="129"/>
        <v>275-&gt;2,</v>
      </c>
    </row>
    <row r="624" spans="1:27" ht="15" hidden="1" customHeight="1" x14ac:dyDescent="0.25">
      <c r="A624">
        <v>2017</v>
      </c>
      <c r="B624">
        <v>7</v>
      </c>
      <c r="C624">
        <v>2</v>
      </c>
      <c r="D624" t="s">
        <v>40</v>
      </c>
      <c r="E624" t="s">
        <v>260</v>
      </c>
      <c r="F624">
        <v>2</v>
      </c>
      <c r="G624">
        <v>1</v>
      </c>
      <c r="H624" t="s">
        <v>29</v>
      </c>
      <c r="I624" t="s">
        <v>30</v>
      </c>
      <c r="J624">
        <v>13</v>
      </c>
      <c r="K624">
        <v>1463</v>
      </c>
      <c r="L624">
        <v>1314</v>
      </c>
      <c r="M624">
        <f t="shared" si="117"/>
        <v>1450</v>
      </c>
      <c r="N624">
        <f t="shared" si="118"/>
        <v>1327</v>
      </c>
      <c r="O624">
        <f t="shared" si="119"/>
        <v>0.66996901390348318</v>
      </c>
      <c r="P624">
        <f t="shared" si="120"/>
        <v>1</v>
      </c>
      <c r="Q624">
        <f t="shared" si="121"/>
        <v>39.390240758175899</v>
      </c>
      <c r="R624">
        <f t="shared" si="122"/>
        <v>40</v>
      </c>
      <c r="S624">
        <f>INDEX(Weights!$B$1:$B$36,MATCH(Matches!H2372,Weights!$A$1:$A$36,0))</f>
        <v>40</v>
      </c>
      <c r="T624">
        <f t="shared" si="123"/>
        <v>1450</v>
      </c>
      <c r="U624">
        <f t="shared" si="124"/>
        <v>1327</v>
      </c>
      <c r="V624">
        <f t="shared" si="125"/>
        <v>123</v>
      </c>
      <c r="W624">
        <f t="shared" si="126"/>
        <v>1</v>
      </c>
      <c r="X624">
        <f t="shared" si="127"/>
        <v>0</v>
      </c>
      <c r="Y624">
        <f t="shared" si="128"/>
        <v>1</v>
      </c>
      <c r="AA624" t="str">
        <f t="shared" si="129"/>
        <v>123-&gt;1,</v>
      </c>
    </row>
    <row r="625" spans="1:27" ht="15" hidden="1" customHeight="1" x14ac:dyDescent="0.25">
      <c r="A625">
        <v>2017</v>
      </c>
      <c r="B625">
        <v>9</v>
      </c>
      <c r="C625">
        <v>4</v>
      </c>
      <c r="D625" t="s">
        <v>73</v>
      </c>
      <c r="E625" t="s">
        <v>170</v>
      </c>
      <c r="F625">
        <v>1</v>
      </c>
      <c r="G625">
        <v>0</v>
      </c>
      <c r="H625" t="s">
        <v>33</v>
      </c>
      <c r="I625" t="s">
        <v>85</v>
      </c>
      <c r="J625">
        <v>13</v>
      </c>
      <c r="K625">
        <v>1304</v>
      </c>
      <c r="L625">
        <v>1381</v>
      </c>
      <c r="M625">
        <f t="shared" si="117"/>
        <v>1291</v>
      </c>
      <c r="N625">
        <f t="shared" si="118"/>
        <v>1394</v>
      </c>
      <c r="O625">
        <f t="shared" si="119"/>
        <v>0.64403385382229261</v>
      </c>
      <c r="P625">
        <f t="shared" si="120"/>
        <v>1</v>
      </c>
      <c r="Q625">
        <f t="shared" si="121"/>
        <v>36.52032683329967</v>
      </c>
      <c r="R625">
        <f t="shared" si="122"/>
        <v>40</v>
      </c>
      <c r="S625">
        <f>INDEX(Weights!$B$1:$B$36,MATCH(Matches!H2501,Weights!$A$1:$A$36,0))</f>
        <v>50</v>
      </c>
      <c r="T625">
        <f t="shared" si="123"/>
        <v>1291</v>
      </c>
      <c r="U625">
        <f t="shared" si="124"/>
        <v>1394</v>
      </c>
      <c r="V625">
        <f t="shared" si="125"/>
        <v>103</v>
      </c>
      <c r="W625">
        <f t="shared" si="126"/>
        <v>-1</v>
      </c>
      <c r="X625">
        <f t="shared" si="127"/>
        <v>0</v>
      </c>
      <c r="Y625">
        <f t="shared" si="128"/>
        <v>-1</v>
      </c>
      <c r="AA625" t="str">
        <f t="shared" si="129"/>
        <v>103-&gt;-1,</v>
      </c>
    </row>
    <row r="626" spans="1:27" ht="15" hidden="1" customHeight="1" x14ac:dyDescent="0.25">
      <c r="A626">
        <v>2017</v>
      </c>
      <c r="B626">
        <v>9</v>
      </c>
      <c r="C626">
        <v>5</v>
      </c>
      <c r="D626" t="s">
        <v>42</v>
      </c>
      <c r="E626" t="s">
        <v>265</v>
      </c>
      <c r="F626">
        <v>2</v>
      </c>
      <c r="G626">
        <v>2</v>
      </c>
      <c r="H626" t="s">
        <v>76</v>
      </c>
      <c r="J626">
        <v>13</v>
      </c>
      <c r="K626">
        <v>1178</v>
      </c>
      <c r="L626">
        <v>1519</v>
      </c>
      <c r="M626">
        <f t="shared" si="117"/>
        <v>1165</v>
      </c>
      <c r="N626">
        <f t="shared" si="118"/>
        <v>1532</v>
      </c>
      <c r="O626">
        <f t="shared" si="119"/>
        <v>0.82302462892173212</v>
      </c>
      <c r="P626">
        <f t="shared" si="120"/>
        <v>0.5</v>
      </c>
      <c r="Q626">
        <f t="shared" si="121"/>
        <v>-40.24460934571605</v>
      </c>
      <c r="R626">
        <f t="shared" si="122"/>
        <v>-40</v>
      </c>
      <c r="S626">
        <f>INDEX(Weights!$B$1:$B$36,MATCH(Matches!H2547,Weights!$A$1:$A$36,0))</f>
        <v>40</v>
      </c>
      <c r="T626">
        <f t="shared" si="123"/>
        <v>1265</v>
      </c>
      <c r="U626">
        <f t="shared" si="124"/>
        <v>1532</v>
      </c>
      <c r="V626">
        <f t="shared" si="125"/>
        <v>267</v>
      </c>
      <c r="W626">
        <f t="shared" si="126"/>
        <v>0</v>
      </c>
      <c r="X626">
        <f t="shared" si="127"/>
        <v>0</v>
      </c>
      <c r="Y626">
        <f t="shared" si="128"/>
        <v>0</v>
      </c>
      <c r="AA626" t="str">
        <f t="shared" si="129"/>
        <v>267-&gt;0,</v>
      </c>
    </row>
    <row r="627" spans="1:27" ht="15" hidden="1" customHeight="1" x14ac:dyDescent="0.25">
      <c r="A627">
        <v>2017</v>
      </c>
      <c r="B627">
        <v>9</v>
      </c>
      <c r="C627">
        <v>30</v>
      </c>
      <c r="D627" t="s">
        <v>28</v>
      </c>
      <c r="E627" t="s">
        <v>267</v>
      </c>
      <c r="F627">
        <v>2</v>
      </c>
      <c r="G627">
        <v>0</v>
      </c>
      <c r="H627" t="s">
        <v>33</v>
      </c>
      <c r="J627">
        <v>13</v>
      </c>
      <c r="K627">
        <v>1246</v>
      </c>
      <c r="L627">
        <v>1282</v>
      </c>
      <c r="M627">
        <f t="shared" si="117"/>
        <v>1233</v>
      </c>
      <c r="N627">
        <f t="shared" si="118"/>
        <v>1295</v>
      </c>
      <c r="O627">
        <f t="shared" si="119"/>
        <v>0.55446937402167606</v>
      </c>
      <c r="P627">
        <f t="shared" si="120"/>
        <v>1</v>
      </c>
      <c r="Q627">
        <f t="shared" si="121"/>
        <v>29.178689953028009</v>
      </c>
      <c r="R627">
        <f t="shared" si="122"/>
        <v>20</v>
      </c>
      <c r="S627">
        <f>INDEX(Weights!$B$1:$B$36,MATCH(Matches!H2551,Weights!$A$1:$A$36,0))</f>
        <v>20</v>
      </c>
      <c r="T627">
        <f t="shared" si="123"/>
        <v>1333</v>
      </c>
      <c r="U627">
        <f t="shared" si="124"/>
        <v>1295</v>
      </c>
      <c r="V627">
        <f t="shared" si="125"/>
        <v>38</v>
      </c>
      <c r="W627">
        <f t="shared" si="126"/>
        <v>2</v>
      </c>
      <c r="X627">
        <f t="shared" si="127"/>
        <v>0</v>
      </c>
      <c r="Y627">
        <f t="shared" si="128"/>
        <v>2</v>
      </c>
      <c r="AA627" t="str">
        <f t="shared" si="129"/>
        <v>38-&gt;2,</v>
      </c>
    </row>
    <row r="628" spans="1:27" ht="15" hidden="1" customHeight="1" x14ac:dyDescent="0.25">
      <c r="A628">
        <v>2017</v>
      </c>
      <c r="B628">
        <v>10</v>
      </c>
      <c r="C628">
        <v>7</v>
      </c>
      <c r="D628" t="s">
        <v>21</v>
      </c>
      <c r="E628" t="s">
        <v>92</v>
      </c>
      <c r="F628">
        <v>4</v>
      </c>
      <c r="G628">
        <v>2</v>
      </c>
      <c r="H628" t="s">
        <v>33</v>
      </c>
      <c r="J628">
        <v>13</v>
      </c>
      <c r="K628">
        <v>1696</v>
      </c>
      <c r="L628">
        <v>1717</v>
      </c>
      <c r="M628">
        <f t="shared" si="117"/>
        <v>1683</v>
      </c>
      <c r="N628">
        <f t="shared" si="118"/>
        <v>1730</v>
      </c>
      <c r="O628">
        <f t="shared" si="119"/>
        <v>0.57568695237642964</v>
      </c>
      <c r="P628">
        <f t="shared" si="120"/>
        <v>1</v>
      </c>
      <c r="Q628">
        <f t="shared" si="121"/>
        <v>30.637756893898203</v>
      </c>
      <c r="R628">
        <f t="shared" si="122"/>
        <v>20</v>
      </c>
      <c r="S628">
        <f>INDEX(Weights!$B$1:$B$36,MATCH(Matches!H2606,Weights!$A$1:$A$36,0))</f>
        <v>20</v>
      </c>
      <c r="T628">
        <f t="shared" si="123"/>
        <v>1783</v>
      </c>
      <c r="U628">
        <f t="shared" si="124"/>
        <v>1730</v>
      </c>
      <c r="V628">
        <f t="shared" si="125"/>
        <v>53</v>
      </c>
      <c r="W628">
        <f t="shared" si="126"/>
        <v>2</v>
      </c>
      <c r="X628">
        <f t="shared" si="127"/>
        <v>0</v>
      </c>
      <c r="Y628">
        <f t="shared" si="128"/>
        <v>2</v>
      </c>
      <c r="AA628" t="str">
        <f t="shared" si="129"/>
        <v>53-&gt;2,</v>
      </c>
    </row>
    <row r="629" spans="1:27" ht="15" hidden="1" customHeight="1" x14ac:dyDescent="0.25">
      <c r="A629">
        <v>2017</v>
      </c>
      <c r="B629">
        <v>10</v>
      </c>
      <c r="C629">
        <v>8</v>
      </c>
      <c r="D629" t="s">
        <v>136</v>
      </c>
      <c r="E629" t="s">
        <v>164</v>
      </c>
      <c r="F629">
        <v>1</v>
      </c>
      <c r="G629">
        <v>0</v>
      </c>
      <c r="H629" t="s">
        <v>33</v>
      </c>
      <c r="I629" t="s">
        <v>125</v>
      </c>
      <c r="J629">
        <v>13</v>
      </c>
      <c r="K629">
        <v>1457</v>
      </c>
      <c r="L629">
        <v>1525</v>
      </c>
      <c r="M629">
        <f t="shared" si="117"/>
        <v>1444</v>
      </c>
      <c r="N629">
        <f t="shared" si="118"/>
        <v>1538</v>
      </c>
      <c r="O629">
        <f t="shared" si="119"/>
        <v>0.63207001210007352</v>
      </c>
      <c r="P629">
        <f t="shared" si="120"/>
        <v>1</v>
      </c>
      <c r="Q629">
        <f t="shared" si="121"/>
        <v>35.33280903304864</v>
      </c>
      <c r="R629">
        <f t="shared" si="122"/>
        <v>40</v>
      </c>
      <c r="S629">
        <f>INDEX(Weights!$B$1:$B$36,MATCH(Matches!H2616,Weights!$A$1:$A$36,0))</f>
        <v>40</v>
      </c>
      <c r="T629">
        <f t="shared" si="123"/>
        <v>1444</v>
      </c>
      <c r="U629">
        <f t="shared" si="124"/>
        <v>1538</v>
      </c>
      <c r="V629">
        <f t="shared" si="125"/>
        <v>94</v>
      </c>
      <c r="W629">
        <f t="shared" si="126"/>
        <v>-1</v>
      </c>
      <c r="X629">
        <f t="shared" si="127"/>
        <v>0</v>
      </c>
      <c r="Y629">
        <f t="shared" si="128"/>
        <v>-1</v>
      </c>
      <c r="AA629" t="str">
        <f t="shared" si="129"/>
        <v>94-&gt;-1,</v>
      </c>
    </row>
    <row r="630" spans="1:27" ht="15" hidden="1" customHeight="1" x14ac:dyDescent="0.25">
      <c r="A630">
        <v>2017</v>
      </c>
      <c r="B630">
        <v>11</v>
      </c>
      <c r="C630">
        <v>9</v>
      </c>
      <c r="D630" t="s">
        <v>67</v>
      </c>
      <c r="E630" t="s">
        <v>25</v>
      </c>
      <c r="F630">
        <v>2</v>
      </c>
      <c r="G630">
        <v>0</v>
      </c>
      <c r="H630" t="s">
        <v>33</v>
      </c>
      <c r="J630">
        <v>13</v>
      </c>
      <c r="K630">
        <v>1701</v>
      </c>
      <c r="L630">
        <v>1728</v>
      </c>
      <c r="M630">
        <f t="shared" si="117"/>
        <v>1688</v>
      </c>
      <c r="N630">
        <f t="shared" si="118"/>
        <v>1741</v>
      </c>
      <c r="O630">
        <f t="shared" si="119"/>
        <v>0.56722884434295218</v>
      </c>
      <c r="P630">
        <f t="shared" si="120"/>
        <v>1</v>
      </c>
      <c r="Q630">
        <f t="shared" si="121"/>
        <v>30.038970550759004</v>
      </c>
      <c r="R630">
        <f t="shared" si="122"/>
        <v>20</v>
      </c>
      <c r="S630">
        <f>INDEX(Weights!$B$1:$B$36,MATCH(Matches!H2687,Weights!$A$1:$A$36,0))</f>
        <v>40</v>
      </c>
      <c r="T630">
        <f t="shared" si="123"/>
        <v>1788</v>
      </c>
      <c r="U630">
        <f t="shared" si="124"/>
        <v>1741</v>
      </c>
      <c r="V630">
        <f t="shared" si="125"/>
        <v>47</v>
      </c>
      <c r="W630">
        <f t="shared" si="126"/>
        <v>2</v>
      </c>
      <c r="X630">
        <f t="shared" si="127"/>
        <v>0</v>
      </c>
      <c r="Y630">
        <f t="shared" si="128"/>
        <v>2</v>
      </c>
      <c r="AA630" t="str">
        <f t="shared" si="129"/>
        <v>47-&gt;2,</v>
      </c>
    </row>
    <row r="631" spans="1:27" ht="15" hidden="1" customHeight="1" x14ac:dyDescent="0.25">
      <c r="A631">
        <v>2017</v>
      </c>
      <c r="B631">
        <v>11</v>
      </c>
      <c r="C631">
        <v>11</v>
      </c>
      <c r="D631" t="s">
        <v>265</v>
      </c>
      <c r="E631" t="s">
        <v>128</v>
      </c>
      <c r="F631">
        <v>0</v>
      </c>
      <c r="G631">
        <v>0</v>
      </c>
      <c r="H631" t="s">
        <v>76</v>
      </c>
      <c r="J631">
        <v>13</v>
      </c>
      <c r="K631">
        <v>1529</v>
      </c>
      <c r="L631">
        <v>1877</v>
      </c>
      <c r="M631">
        <f t="shared" si="117"/>
        <v>1516</v>
      </c>
      <c r="N631">
        <f t="shared" si="118"/>
        <v>1890</v>
      </c>
      <c r="O631">
        <f t="shared" si="119"/>
        <v>0.82881764775427569</v>
      </c>
      <c r="P631">
        <f t="shared" si="120"/>
        <v>0.5</v>
      </c>
      <c r="Q631">
        <f t="shared" si="121"/>
        <v>-39.535590892964649</v>
      </c>
      <c r="R631">
        <f t="shared" si="122"/>
        <v>-40</v>
      </c>
      <c r="S631">
        <f>INDEX(Weights!$B$1:$B$36,MATCH(Matches!H2715,Weights!$A$1:$A$36,0))</f>
        <v>20</v>
      </c>
      <c r="T631">
        <f t="shared" si="123"/>
        <v>1616</v>
      </c>
      <c r="U631">
        <f t="shared" si="124"/>
        <v>1890</v>
      </c>
      <c r="V631">
        <f t="shared" si="125"/>
        <v>274</v>
      </c>
      <c r="W631">
        <f t="shared" si="126"/>
        <v>0</v>
      </c>
      <c r="X631">
        <f t="shared" si="127"/>
        <v>0</v>
      </c>
      <c r="Y631">
        <f t="shared" si="128"/>
        <v>0</v>
      </c>
      <c r="AA631" t="str">
        <f t="shared" si="129"/>
        <v>274-&gt;0,</v>
      </c>
    </row>
    <row r="632" spans="1:27" ht="15" hidden="1" customHeight="1" x14ac:dyDescent="0.25">
      <c r="A632">
        <v>2017</v>
      </c>
      <c r="B632">
        <v>12</v>
      </c>
      <c r="C632">
        <v>17</v>
      </c>
      <c r="D632" t="s">
        <v>134</v>
      </c>
      <c r="E632" t="s">
        <v>188</v>
      </c>
      <c r="F632">
        <v>2</v>
      </c>
      <c r="G632">
        <v>1</v>
      </c>
      <c r="H632" t="s">
        <v>234</v>
      </c>
      <c r="I632" t="s">
        <v>88</v>
      </c>
      <c r="J632">
        <v>13</v>
      </c>
      <c r="K632">
        <v>1461</v>
      </c>
      <c r="L632">
        <v>1317</v>
      </c>
      <c r="M632">
        <f t="shared" si="117"/>
        <v>1448</v>
      </c>
      <c r="N632">
        <f t="shared" si="118"/>
        <v>1330</v>
      </c>
      <c r="O632">
        <f t="shared" si="119"/>
        <v>0.66357409804129552</v>
      </c>
      <c r="P632">
        <f t="shared" si="120"/>
        <v>1</v>
      </c>
      <c r="Q632">
        <f t="shared" si="121"/>
        <v>38.641495569493102</v>
      </c>
      <c r="R632">
        <f t="shared" si="122"/>
        <v>40</v>
      </c>
      <c r="S632">
        <f>INDEX(Weights!$B$1:$B$36,MATCH(Matches!H2827,Weights!$A$1:$A$36,0))</f>
        <v>40</v>
      </c>
      <c r="T632">
        <f t="shared" si="123"/>
        <v>1448</v>
      </c>
      <c r="U632">
        <f t="shared" si="124"/>
        <v>1330</v>
      </c>
      <c r="V632">
        <f t="shared" si="125"/>
        <v>118</v>
      </c>
      <c r="W632">
        <f t="shared" si="126"/>
        <v>1</v>
      </c>
      <c r="X632">
        <f t="shared" si="127"/>
        <v>0</v>
      </c>
      <c r="Y632">
        <f t="shared" si="128"/>
        <v>1</v>
      </c>
      <c r="AA632" t="str">
        <f t="shared" si="129"/>
        <v>118-&gt;1,</v>
      </c>
    </row>
    <row r="633" spans="1:27" ht="15" hidden="1" customHeight="1" x14ac:dyDescent="0.25">
      <c r="A633">
        <v>2015</v>
      </c>
      <c r="B633">
        <v>1</v>
      </c>
      <c r="C633">
        <v>4</v>
      </c>
      <c r="D633" t="s">
        <v>259</v>
      </c>
      <c r="E633" t="s">
        <v>91</v>
      </c>
      <c r="F633">
        <v>1</v>
      </c>
      <c r="G633">
        <v>0</v>
      </c>
      <c r="H633" t="s">
        <v>33</v>
      </c>
      <c r="I633" t="s">
        <v>93</v>
      </c>
      <c r="J633">
        <v>12</v>
      </c>
      <c r="K633">
        <v>1476</v>
      </c>
      <c r="L633">
        <v>1508</v>
      </c>
      <c r="M633">
        <f t="shared" si="117"/>
        <v>1464</v>
      </c>
      <c r="N633">
        <f t="shared" si="118"/>
        <v>1520</v>
      </c>
      <c r="O633">
        <f t="shared" si="119"/>
        <v>0.57989976035788149</v>
      </c>
      <c r="P633">
        <f t="shared" si="120"/>
        <v>1</v>
      </c>
      <c r="Q633">
        <f t="shared" si="121"/>
        <v>28.564611175234621</v>
      </c>
      <c r="R633">
        <f t="shared" si="122"/>
        <v>30</v>
      </c>
      <c r="S633">
        <f>INDEX(Weights!$B$1:$B$36,MATCH(Matches!H21,Weights!$A$1:$A$36,0))</f>
        <v>40</v>
      </c>
      <c r="T633">
        <f t="shared" si="123"/>
        <v>1464</v>
      </c>
      <c r="U633">
        <f t="shared" si="124"/>
        <v>1520</v>
      </c>
      <c r="V633">
        <f t="shared" si="125"/>
        <v>56</v>
      </c>
      <c r="W633">
        <f t="shared" si="126"/>
        <v>-1</v>
      </c>
      <c r="X633">
        <f t="shared" si="127"/>
        <v>0</v>
      </c>
      <c r="Y633">
        <f t="shared" si="128"/>
        <v>-1</v>
      </c>
      <c r="AA633" t="str">
        <f t="shared" si="129"/>
        <v>56-&gt;-1,</v>
      </c>
    </row>
    <row r="634" spans="1:27" ht="15" hidden="1" customHeight="1" x14ac:dyDescent="0.25">
      <c r="A634">
        <v>2015</v>
      </c>
      <c r="B634">
        <v>1</v>
      </c>
      <c r="C634">
        <v>16</v>
      </c>
      <c r="D634" t="s">
        <v>132</v>
      </c>
      <c r="E634" t="s">
        <v>97</v>
      </c>
      <c r="F634">
        <v>1</v>
      </c>
      <c r="G634">
        <v>0</v>
      </c>
      <c r="H634" t="s">
        <v>218</v>
      </c>
      <c r="I634" t="s">
        <v>93</v>
      </c>
      <c r="J634">
        <v>12</v>
      </c>
      <c r="K634">
        <v>1748</v>
      </c>
      <c r="L634">
        <v>1516</v>
      </c>
      <c r="M634">
        <f t="shared" si="117"/>
        <v>1736</v>
      </c>
      <c r="N634">
        <f t="shared" si="118"/>
        <v>1528</v>
      </c>
      <c r="O634">
        <f t="shared" si="119"/>
        <v>0.76805200316758415</v>
      </c>
      <c r="P634">
        <f t="shared" si="120"/>
        <v>1</v>
      </c>
      <c r="Q634">
        <f t="shared" si="121"/>
        <v>51.735734577910968</v>
      </c>
      <c r="R634">
        <f t="shared" si="122"/>
        <v>50</v>
      </c>
      <c r="S634">
        <f>INDEX(Weights!$B$1:$B$36,MATCH(Matches!H50,Weights!$A$1:$A$36,0))</f>
        <v>50</v>
      </c>
      <c r="T634">
        <f t="shared" si="123"/>
        <v>1736</v>
      </c>
      <c r="U634">
        <f t="shared" si="124"/>
        <v>1528</v>
      </c>
      <c r="V634">
        <f t="shared" si="125"/>
        <v>208</v>
      </c>
      <c r="W634">
        <f t="shared" si="126"/>
        <v>1</v>
      </c>
      <c r="X634">
        <f t="shared" si="127"/>
        <v>0</v>
      </c>
      <c r="Y634">
        <f t="shared" si="128"/>
        <v>1</v>
      </c>
      <c r="AA634" t="str">
        <f t="shared" si="129"/>
        <v>208-&gt;1,</v>
      </c>
    </row>
    <row r="635" spans="1:27" ht="15" hidden="1" customHeight="1" x14ac:dyDescent="0.25">
      <c r="A635">
        <v>2015</v>
      </c>
      <c r="B635">
        <v>2</v>
      </c>
      <c r="C635">
        <v>6</v>
      </c>
      <c r="D635" t="s">
        <v>110</v>
      </c>
      <c r="E635" t="s">
        <v>95</v>
      </c>
      <c r="F635">
        <v>2</v>
      </c>
      <c r="G635">
        <v>1</v>
      </c>
      <c r="H635" t="s">
        <v>33</v>
      </c>
      <c r="J635">
        <v>12</v>
      </c>
      <c r="K635">
        <v>942</v>
      </c>
      <c r="L635">
        <v>1083</v>
      </c>
      <c r="M635">
        <f t="shared" si="117"/>
        <v>930</v>
      </c>
      <c r="N635">
        <f t="shared" si="118"/>
        <v>1095</v>
      </c>
      <c r="O635">
        <f t="shared" si="119"/>
        <v>0.59246623058433179</v>
      </c>
      <c r="P635">
        <f t="shared" si="120"/>
        <v>1</v>
      </c>
      <c r="Q635">
        <f t="shared" si="121"/>
        <v>29.445412627291944</v>
      </c>
      <c r="R635">
        <f t="shared" si="122"/>
        <v>30</v>
      </c>
      <c r="S635">
        <f>INDEX(Weights!$B$1:$B$36,MATCH(Matches!H109,Weights!$A$1:$A$36,0))</f>
        <v>30</v>
      </c>
      <c r="T635">
        <f t="shared" si="123"/>
        <v>1030</v>
      </c>
      <c r="U635">
        <f t="shared" si="124"/>
        <v>1095</v>
      </c>
      <c r="V635">
        <f t="shared" si="125"/>
        <v>65</v>
      </c>
      <c r="W635">
        <f t="shared" si="126"/>
        <v>-1</v>
      </c>
      <c r="X635">
        <f t="shared" si="127"/>
        <v>0</v>
      </c>
      <c r="Y635">
        <f t="shared" si="128"/>
        <v>-1</v>
      </c>
      <c r="AA635" t="str">
        <f t="shared" si="129"/>
        <v>65-&gt;-1,</v>
      </c>
    </row>
    <row r="636" spans="1:27" ht="15" hidden="1" customHeight="1" x14ac:dyDescent="0.25">
      <c r="A636">
        <v>2015</v>
      </c>
      <c r="B636">
        <v>3</v>
      </c>
      <c r="C636">
        <v>6</v>
      </c>
      <c r="D636" t="s">
        <v>160</v>
      </c>
      <c r="E636" t="s">
        <v>202</v>
      </c>
      <c r="F636">
        <v>3</v>
      </c>
      <c r="G636">
        <v>1</v>
      </c>
      <c r="H636" t="s">
        <v>33</v>
      </c>
      <c r="J636">
        <v>12</v>
      </c>
      <c r="K636">
        <v>1159</v>
      </c>
      <c r="L636">
        <v>1159</v>
      </c>
      <c r="M636">
        <f t="shared" si="117"/>
        <v>1147</v>
      </c>
      <c r="N636">
        <f t="shared" si="118"/>
        <v>1171</v>
      </c>
      <c r="O636">
        <f t="shared" si="119"/>
        <v>0.60766106412681986</v>
      </c>
      <c r="P636">
        <f t="shared" si="120"/>
        <v>1</v>
      </c>
      <c r="Q636">
        <f t="shared" si="121"/>
        <v>30.58579942694978</v>
      </c>
      <c r="R636">
        <f t="shared" si="122"/>
        <v>20</v>
      </c>
      <c r="S636">
        <f>INDEX(Weights!$B$1:$B$36,MATCH(Matches!H117,Weights!$A$1:$A$36,0))</f>
        <v>50</v>
      </c>
      <c r="T636">
        <f t="shared" si="123"/>
        <v>1247</v>
      </c>
      <c r="U636">
        <f t="shared" si="124"/>
        <v>1171</v>
      </c>
      <c r="V636">
        <f t="shared" si="125"/>
        <v>76</v>
      </c>
      <c r="W636">
        <f t="shared" si="126"/>
        <v>2</v>
      </c>
      <c r="X636">
        <f t="shared" si="127"/>
        <v>0</v>
      </c>
      <c r="Y636">
        <f t="shared" si="128"/>
        <v>2</v>
      </c>
      <c r="AA636" t="str">
        <f t="shared" si="129"/>
        <v>76-&gt;2,</v>
      </c>
    </row>
    <row r="637" spans="1:27" ht="15" hidden="1" customHeight="1" x14ac:dyDescent="0.25">
      <c r="A637">
        <v>2015</v>
      </c>
      <c r="B637">
        <v>3</v>
      </c>
      <c r="C637">
        <v>25</v>
      </c>
      <c r="D637" t="s">
        <v>189</v>
      </c>
      <c r="E637" t="s">
        <v>153</v>
      </c>
      <c r="F637">
        <v>4</v>
      </c>
      <c r="G637">
        <v>3</v>
      </c>
      <c r="H637" t="s">
        <v>33</v>
      </c>
      <c r="I637" t="s">
        <v>26</v>
      </c>
      <c r="J637">
        <v>12</v>
      </c>
      <c r="K637">
        <v>1491</v>
      </c>
      <c r="L637">
        <v>1542</v>
      </c>
      <c r="M637">
        <f t="shared" si="117"/>
        <v>1479</v>
      </c>
      <c r="N637">
        <f t="shared" si="118"/>
        <v>1554</v>
      </c>
      <c r="O637">
        <f t="shared" si="119"/>
        <v>0.60628782378542811</v>
      </c>
      <c r="P637">
        <f t="shared" si="120"/>
        <v>1</v>
      </c>
      <c r="Q637">
        <f t="shared" si="121"/>
        <v>30.479118312713901</v>
      </c>
      <c r="R637">
        <f t="shared" si="122"/>
        <v>30</v>
      </c>
      <c r="S637">
        <f>INDEX(Weights!$B$1:$B$36,MATCH(Matches!H145,Weights!$A$1:$A$36,0))</f>
        <v>50</v>
      </c>
      <c r="T637">
        <f t="shared" si="123"/>
        <v>1479</v>
      </c>
      <c r="U637">
        <f t="shared" si="124"/>
        <v>1554</v>
      </c>
      <c r="V637">
        <f t="shared" si="125"/>
        <v>75</v>
      </c>
      <c r="W637">
        <f t="shared" si="126"/>
        <v>-1</v>
      </c>
      <c r="X637">
        <f t="shared" si="127"/>
        <v>0</v>
      </c>
      <c r="Y637">
        <f t="shared" si="128"/>
        <v>-1</v>
      </c>
      <c r="AA637" t="str">
        <f t="shared" si="129"/>
        <v>75-&gt;-1,</v>
      </c>
    </row>
    <row r="638" spans="1:27" ht="15" hidden="1" customHeight="1" x14ac:dyDescent="0.25">
      <c r="A638">
        <v>2015</v>
      </c>
      <c r="B638">
        <v>3</v>
      </c>
      <c r="C638">
        <v>26</v>
      </c>
      <c r="D638" t="s">
        <v>122</v>
      </c>
      <c r="E638" t="s">
        <v>147</v>
      </c>
      <c r="F638">
        <v>1</v>
      </c>
      <c r="G638">
        <v>0</v>
      </c>
      <c r="H638" t="s">
        <v>33</v>
      </c>
      <c r="J638">
        <v>12</v>
      </c>
      <c r="K638">
        <v>1517</v>
      </c>
      <c r="L638">
        <v>1666</v>
      </c>
      <c r="M638">
        <f t="shared" si="117"/>
        <v>1505</v>
      </c>
      <c r="N638">
        <f t="shared" si="118"/>
        <v>1678</v>
      </c>
      <c r="O638">
        <f t="shared" si="119"/>
        <v>0.60353631852617806</v>
      </c>
      <c r="P638">
        <f t="shared" si="120"/>
        <v>1</v>
      </c>
      <c r="Q638">
        <f t="shared" si="121"/>
        <v>30.267589594565038</v>
      </c>
      <c r="R638">
        <f t="shared" si="122"/>
        <v>30</v>
      </c>
      <c r="S638">
        <f>INDEX(Weights!$B$1:$B$36,MATCH(Matches!H163,Weights!$A$1:$A$36,0))</f>
        <v>40</v>
      </c>
      <c r="T638">
        <f t="shared" si="123"/>
        <v>1605</v>
      </c>
      <c r="U638">
        <f t="shared" si="124"/>
        <v>1678</v>
      </c>
      <c r="V638">
        <f t="shared" si="125"/>
        <v>73</v>
      </c>
      <c r="W638">
        <f t="shared" si="126"/>
        <v>-1</v>
      </c>
      <c r="X638">
        <f t="shared" si="127"/>
        <v>0</v>
      </c>
      <c r="Y638">
        <f t="shared" si="128"/>
        <v>-1</v>
      </c>
      <c r="AA638" t="str">
        <f t="shared" si="129"/>
        <v>73-&gt;-1,</v>
      </c>
    </row>
    <row r="639" spans="1:27" ht="15" hidden="1" customHeight="1" x14ac:dyDescent="0.25">
      <c r="A639">
        <v>2015</v>
      </c>
      <c r="B639">
        <v>3</v>
      </c>
      <c r="C639">
        <v>27</v>
      </c>
      <c r="D639" t="s">
        <v>130</v>
      </c>
      <c r="E639" t="s">
        <v>124</v>
      </c>
      <c r="F639">
        <v>2</v>
      </c>
      <c r="G639">
        <v>1</v>
      </c>
      <c r="H639" t="s">
        <v>33</v>
      </c>
      <c r="J639">
        <v>12</v>
      </c>
      <c r="K639">
        <v>1534</v>
      </c>
      <c r="L639">
        <v>1675</v>
      </c>
      <c r="M639">
        <f t="shared" si="117"/>
        <v>1522</v>
      </c>
      <c r="N639">
        <f t="shared" si="118"/>
        <v>1687</v>
      </c>
      <c r="O639">
        <f t="shared" si="119"/>
        <v>0.59246623058433179</v>
      </c>
      <c r="P639">
        <f t="shared" si="120"/>
        <v>1</v>
      </c>
      <c r="Q639">
        <f t="shared" si="121"/>
        <v>29.445412627291944</v>
      </c>
      <c r="R639">
        <f t="shared" si="122"/>
        <v>30</v>
      </c>
      <c r="S639">
        <f>INDEX(Weights!$B$1:$B$36,MATCH(Matches!H172,Weights!$A$1:$A$36,0))</f>
        <v>40</v>
      </c>
      <c r="T639">
        <f t="shared" si="123"/>
        <v>1622</v>
      </c>
      <c r="U639">
        <f t="shared" si="124"/>
        <v>1687</v>
      </c>
      <c r="V639">
        <f t="shared" si="125"/>
        <v>65</v>
      </c>
      <c r="W639">
        <f t="shared" si="126"/>
        <v>-1</v>
      </c>
      <c r="X639">
        <f t="shared" si="127"/>
        <v>0</v>
      </c>
      <c r="Y639">
        <f t="shared" si="128"/>
        <v>-1</v>
      </c>
      <c r="AA639" t="str">
        <f t="shared" si="129"/>
        <v>65-&gt;-1,</v>
      </c>
    </row>
    <row r="640" spans="1:27" ht="15" hidden="1" customHeight="1" x14ac:dyDescent="0.25">
      <c r="A640">
        <v>2015</v>
      </c>
      <c r="B640">
        <v>3</v>
      </c>
      <c r="C640">
        <v>29</v>
      </c>
      <c r="D640" t="s">
        <v>127</v>
      </c>
      <c r="E640" t="s">
        <v>165</v>
      </c>
      <c r="F640">
        <v>3</v>
      </c>
      <c r="G640">
        <v>0</v>
      </c>
      <c r="H640" t="s">
        <v>227</v>
      </c>
      <c r="J640">
        <v>12</v>
      </c>
      <c r="K640">
        <v>1508</v>
      </c>
      <c r="L640">
        <v>1305</v>
      </c>
      <c r="M640">
        <f t="shared" si="117"/>
        <v>1496</v>
      </c>
      <c r="N640">
        <f t="shared" si="118"/>
        <v>1317</v>
      </c>
      <c r="O640">
        <f t="shared" si="119"/>
        <v>0.83286269026037951</v>
      </c>
      <c r="P640">
        <f t="shared" si="120"/>
        <v>1</v>
      </c>
      <c r="Q640">
        <f t="shared" si="121"/>
        <v>71.79725471646357</v>
      </c>
      <c r="R640">
        <f t="shared" si="122"/>
        <v>40</v>
      </c>
      <c r="S640">
        <f>INDEX(Weights!$B$1:$B$36,MATCH(Matches!H210,Weights!$A$1:$A$36,0))</f>
        <v>50</v>
      </c>
      <c r="T640">
        <f t="shared" si="123"/>
        <v>1596</v>
      </c>
      <c r="U640">
        <f t="shared" si="124"/>
        <v>1317</v>
      </c>
      <c r="V640">
        <f t="shared" si="125"/>
        <v>279</v>
      </c>
      <c r="W640">
        <f t="shared" si="126"/>
        <v>3</v>
      </c>
      <c r="X640">
        <f t="shared" si="127"/>
        <v>0</v>
      </c>
      <c r="Y640">
        <f t="shared" si="128"/>
        <v>3</v>
      </c>
      <c r="AA640" t="str">
        <f t="shared" si="129"/>
        <v>279-&gt;3,</v>
      </c>
    </row>
    <row r="641" spans="1:27" ht="15" hidden="1" customHeight="1" x14ac:dyDescent="0.25">
      <c r="A641">
        <v>2015</v>
      </c>
      <c r="B641">
        <v>3</v>
      </c>
      <c r="C641">
        <v>31</v>
      </c>
      <c r="D641" t="s">
        <v>124</v>
      </c>
      <c r="E641" t="s">
        <v>128</v>
      </c>
      <c r="F641">
        <v>1</v>
      </c>
      <c r="G641">
        <v>0</v>
      </c>
      <c r="H641" t="s">
        <v>33</v>
      </c>
      <c r="I641" t="s">
        <v>125</v>
      </c>
      <c r="J641">
        <v>12</v>
      </c>
      <c r="K641">
        <v>1687</v>
      </c>
      <c r="L641">
        <v>1716</v>
      </c>
      <c r="M641">
        <f t="shared" si="117"/>
        <v>1675</v>
      </c>
      <c r="N641">
        <f t="shared" si="118"/>
        <v>1728</v>
      </c>
      <c r="O641">
        <f t="shared" si="119"/>
        <v>0.57568695237642964</v>
      </c>
      <c r="P641">
        <f t="shared" si="120"/>
        <v>1</v>
      </c>
      <c r="Q641">
        <f t="shared" si="121"/>
        <v>28.281006363598344</v>
      </c>
      <c r="R641">
        <f t="shared" si="122"/>
        <v>30</v>
      </c>
      <c r="S641">
        <f>INDEX(Weights!$B$1:$B$36,MATCH(Matches!H258,Weights!$A$1:$A$36,0))</f>
        <v>20</v>
      </c>
      <c r="T641">
        <f t="shared" si="123"/>
        <v>1675</v>
      </c>
      <c r="U641">
        <f t="shared" si="124"/>
        <v>1728</v>
      </c>
      <c r="V641">
        <f t="shared" si="125"/>
        <v>53</v>
      </c>
      <c r="W641">
        <f t="shared" si="126"/>
        <v>-1</v>
      </c>
      <c r="X641">
        <f t="shared" si="127"/>
        <v>0</v>
      </c>
      <c r="Y641">
        <f t="shared" si="128"/>
        <v>-1</v>
      </c>
      <c r="AA641" t="str">
        <f t="shared" si="129"/>
        <v>53-&gt;-1,</v>
      </c>
    </row>
    <row r="642" spans="1:27" ht="15" hidden="1" customHeight="1" x14ac:dyDescent="0.25">
      <c r="A642">
        <v>2015</v>
      </c>
      <c r="B642">
        <v>5</v>
      </c>
      <c r="C642">
        <v>19</v>
      </c>
      <c r="D642" t="s">
        <v>142</v>
      </c>
      <c r="E642" t="s">
        <v>144</v>
      </c>
      <c r="F642">
        <v>2</v>
      </c>
      <c r="G642">
        <v>0</v>
      </c>
      <c r="H642" t="s">
        <v>29</v>
      </c>
      <c r="I642" t="s">
        <v>30</v>
      </c>
      <c r="J642">
        <v>12</v>
      </c>
      <c r="K642">
        <v>1282</v>
      </c>
      <c r="L642">
        <v>1013</v>
      </c>
      <c r="M642">
        <f t="shared" ref="M642:M705" si="130">K642-J642</f>
        <v>1270</v>
      </c>
      <c r="N642">
        <f t="shared" ref="N642:N705" si="131">L642+J642</f>
        <v>1025</v>
      </c>
      <c r="O642">
        <f t="shared" ref="O642:O705" si="132">1/(10^(-V642/400)+1)</f>
        <v>0.8038185194246843</v>
      </c>
      <c r="P642">
        <f t="shared" ref="P642:P705" si="133">IF(F642&gt;G642,1,IF(F642=G642,0.5,0))</f>
        <v>1</v>
      </c>
      <c r="Q642">
        <f t="shared" ref="Q642:Q705" si="134">(M642-K642)/(O642-P642)</f>
        <v>61.167853177624991</v>
      </c>
      <c r="R642">
        <f t="shared" ref="R642:R705" si="135">ROUND((Q642/IF(W642=2,1.5,IF(W642=3,1.75,IF(W642&gt;3,1.75+(W642-3)/8,1))))/10,0)*10</f>
        <v>40</v>
      </c>
      <c r="S642">
        <f>INDEX(Weights!$B$1:$B$36,MATCH(Matches!H278,Weights!$A$1:$A$36,0))</f>
        <v>30</v>
      </c>
      <c r="T642">
        <f t="shared" ref="T642:T705" si="136">M642+IF(ISBLANK(I642),100,0)</f>
        <v>1270</v>
      </c>
      <c r="U642">
        <f t="shared" ref="U642:U705" si="137">N642</f>
        <v>1025</v>
      </c>
      <c r="V642">
        <f t="shared" ref="V642:V705" si="138">ABS(T642-U642)</f>
        <v>245</v>
      </c>
      <c r="W642">
        <f t="shared" ref="W642:W705" si="139">IF(U642&gt;T642,G642-F642,F642-G642)</f>
        <v>2</v>
      </c>
      <c r="X642">
        <f t="shared" ref="X642:X705" si="140">IF(W642=4,1,0)</f>
        <v>0</v>
      </c>
      <c r="Y642">
        <f t="shared" ref="Y642:Y705" si="141">IF(W642&lt;0,MAX(W642,-3),MIN(W642,7))</f>
        <v>2</v>
      </c>
      <c r="AA642" t="str">
        <f t="shared" si="129"/>
        <v>245-&gt;2,</v>
      </c>
    </row>
    <row r="643" spans="1:27" ht="15" hidden="1" customHeight="1" x14ac:dyDescent="0.25">
      <c r="A643">
        <v>2015</v>
      </c>
      <c r="B643">
        <v>6</v>
      </c>
      <c r="C643">
        <v>12</v>
      </c>
      <c r="D643" t="s">
        <v>85</v>
      </c>
      <c r="E643" t="s">
        <v>175</v>
      </c>
      <c r="F643">
        <v>1</v>
      </c>
      <c r="G643">
        <v>0</v>
      </c>
      <c r="H643" t="s">
        <v>171</v>
      </c>
      <c r="J643">
        <v>12</v>
      </c>
      <c r="K643">
        <v>1552</v>
      </c>
      <c r="L643">
        <v>1472</v>
      </c>
      <c r="M643">
        <f t="shared" si="130"/>
        <v>1540</v>
      </c>
      <c r="N643">
        <f t="shared" si="131"/>
        <v>1484</v>
      </c>
      <c r="O643">
        <f t="shared" si="132"/>
        <v>0.71054001236983777</v>
      </c>
      <c r="P643">
        <f t="shared" si="133"/>
        <v>1</v>
      </c>
      <c r="Q643">
        <f t="shared" si="134"/>
        <v>41.456506988220362</v>
      </c>
      <c r="R643">
        <f t="shared" si="135"/>
        <v>40</v>
      </c>
      <c r="S643">
        <f>INDEX(Weights!$B$1:$B$36,MATCH(Matches!H395,Weights!$A$1:$A$36,0))</f>
        <v>40</v>
      </c>
      <c r="T643">
        <f t="shared" si="136"/>
        <v>1640</v>
      </c>
      <c r="U643">
        <f t="shared" si="137"/>
        <v>1484</v>
      </c>
      <c r="V643">
        <f t="shared" si="138"/>
        <v>156</v>
      </c>
      <c r="W643">
        <f t="shared" si="139"/>
        <v>1</v>
      </c>
      <c r="X643">
        <f t="shared" si="140"/>
        <v>0</v>
      </c>
      <c r="Y643">
        <f t="shared" si="141"/>
        <v>1</v>
      </c>
      <c r="AA643" t="str">
        <f t="shared" ref="AA643:AA706" si="142">V643&amp;"-&gt;"&amp;Y643&amp;","</f>
        <v>156-&gt;1,</v>
      </c>
    </row>
    <row r="644" spans="1:27" ht="15" hidden="1" customHeight="1" x14ac:dyDescent="0.25">
      <c r="A644">
        <v>2015</v>
      </c>
      <c r="B644">
        <v>6</v>
      </c>
      <c r="C644">
        <v>20</v>
      </c>
      <c r="D644" t="s">
        <v>126</v>
      </c>
      <c r="E644" t="s">
        <v>46</v>
      </c>
      <c r="F644">
        <v>1</v>
      </c>
      <c r="G644">
        <v>1</v>
      </c>
      <c r="H644" t="s">
        <v>164</v>
      </c>
      <c r="I644" t="s">
        <v>102</v>
      </c>
      <c r="J644">
        <v>12</v>
      </c>
      <c r="K644">
        <v>1727</v>
      </c>
      <c r="L644">
        <v>1891</v>
      </c>
      <c r="M644">
        <f t="shared" si="130"/>
        <v>1715</v>
      </c>
      <c r="N644">
        <f t="shared" si="131"/>
        <v>1903</v>
      </c>
      <c r="O644">
        <f t="shared" si="132"/>
        <v>0.74691292142894317</v>
      </c>
      <c r="P644">
        <f t="shared" si="133"/>
        <v>0.5</v>
      </c>
      <c r="Q644">
        <f t="shared" si="134"/>
        <v>-48.600129675487118</v>
      </c>
      <c r="R644">
        <f t="shared" si="135"/>
        <v>-50</v>
      </c>
      <c r="S644">
        <f>INDEX(Weights!$B$1:$B$36,MATCH(Matches!H484,Weights!$A$1:$A$36,0))</f>
        <v>50</v>
      </c>
      <c r="T644">
        <f t="shared" si="136"/>
        <v>1715</v>
      </c>
      <c r="U644">
        <f t="shared" si="137"/>
        <v>1903</v>
      </c>
      <c r="V644">
        <f t="shared" si="138"/>
        <v>188</v>
      </c>
      <c r="W644">
        <f t="shared" si="139"/>
        <v>0</v>
      </c>
      <c r="X644">
        <f t="shared" si="140"/>
        <v>0</v>
      </c>
      <c r="Y644">
        <f t="shared" si="141"/>
        <v>0</v>
      </c>
      <c r="AA644" t="str">
        <f t="shared" si="142"/>
        <v>188-&gt;0,</v>
      </c>
    </row>
    <row r="645" spans="1:27" ht="15" hidden="1" customHeight="1" x14ac:dyDescent="0.25">
      <c r="A645">
        <v>2015</v>
      </c>
      <c r="B645">
        <v>9</v>
      </c>
      <c r="C645">
        <v>5</v>
      </c>
      <c r="D645" t="s">
        <v>11</v>
      </c>
      <c r="E645" t="s">
        <v>60</v>
      </c>
      <c r="F645">
        <v>1</v>
      </c>
      <c r="G645">
        <v>0</v>
      </c>
      <c r="H645" t="s">
        <v>2</v>
      </c>
      <c r="J645">
        <v>12</v>
      </c>
      <c r="K645">
        <v>1494</v>
      </c>
      <c r="L645">
        <v>1418</v>
      </c>
      <c r="M645">
        <f t="shared" si="130"/>
        <v>1482</v>
      </c>
      <c r="N645">
        <f t="shared" si="131"/>
        <v>1430</v>
      </c>
      <c r="O645">
        <f t="shared" si="132"/>
        <v>0.70578135971200251</v>
      </c>
      <c r="P645">
        <f t="shared" si="133"/>
        <v>1</v>
      </c>
      <c r="Q645">
        <f t="shared" si="134"/>
        <v>40.785995028233884</v>
      </c>
      <c r="R645">
        <f t="shared" si="135"/>
        <v>40</v>
      </c>
      <c r="S645">
        <f>INDEX(Weights!$B$1:$B$36,MATCH(Matches!H615,Weights!$A$1:$A$36,0))</f>
        <v>40</v>
      </c>
      <c r="T645">
        <f t="shared" si="136"/>
        <v>1582</v>
      </c>
      <c r="U645">
        <f t="shared" si="137"/>
        <v>1430</v>
      </c>
      <c r="V645">
        <f t="shared" si="138"/>
        <v>152</v>
      </c>
      <c r="W645">
        <f t="shared" si="139"/>
        <v>1</v>
      </c>
      <c r="X645">
        <f t="shared" si="140"/>
        <v>0</v>
      </c>
      <c r="Y645">
        <f t="shared" si="141"/>
        <v>1</v>
      </c>
      <c r="AA645" t="str">
        <f t="shared" si="142"/>
        <v>152-&gt;1,</v>
      </c>
    </row>
    <row r="646" spans="1:27" ht="15" hidden="1" customHeight="1" x14ac:dyDescent="0.25">
      <c r="A646">
        <v>2015</v>
      </c>
      <c r="B646">
        <v>9</v>
      </c>
      <c r="C646">
        <v>8</v>
      </c>
      <c r="D646" t="s">
        <v>183</v>
      </c>
      <c r="E646" t="s">
        <v>164</v>
      </c>
      <c r="F646">
        <v>1</v>
      </c>
      <c r="G646">
        <v>1</v>
      </c>
      <c r="H646" t="s">
        <v>76</v>
      </c>
      <c r="J646">
        <v>12</v>
      </c>
      <c r="K646">
        <v>1185</v>
      </c>
      <c r="L646">
        <v>1507</v>
      </c>
      <c r="M646">
        <f t="shared" si="130"/>
        <v>1173</v>
      </c>
      <c r="N646">
        <f t="shared" si="131"/>
        <v>1519</v>
      </c>
      <c r="O646">
        <f t="shared" si="132"/>
        <v>0.80472469349925946</v>
      </c>
      <c r="P646">
        <f t="shared" si="133"/>
        <v>0.5</v>
      </c>
      <c r="Q646">
        <f t="shared" si="134"/>
        <v>-39.379808253147566</v>
      </c>
      <c r="R646">
        <f t="shared" si="135"/>
        <v>-40</v>
      </c>
      <c r="S646">
        <f>INDEX(Weights!$B$1:$B$36,MATCH(Matches!H669,Weights!$A$1:$A$36,0))</f>
        <v>40</v>
      </c>
      <c r="T646">
        <f t="shared" si="136"/>
        <v>1273</v>
      </c>
      <c r="U646">
        <f t="shared" si="137"/>
        <v>1519</v>
      </c>
      <c r="V646">
        <f t="shared" si="138"/>
        <v>246</v>
      </c>
      <c r="W646">
        <f t="shared" si="139"/>
        <v>0</v>
      </c>
      <c r="X646">
        <f t="shared" si="140"/>
        <v>0</v>
      </c>
      <c r="Y646">
        <f t="shared" si="141"/>
        <v>0</v>
      </c>
      <c r="AA646" t="str">
        <f t="shared" si="142"/>
        <v>246-&gt;0,</v>
      </c>
    </row>
    <row r="647" spans="1:27" ht="15" hidden="1" customHeight="1" x14ac:dyDescent="0.25">
      <c r="A647">
        <v>2015</v>
      </c>
      <c r="B647">
        <v>9</v>
      </c>
      <c r="C647">
        <v>8</v>
      </c>
      <c r="D647" t="s">
        <v>258</v>
      </c>
      <c r="E647" t="s">
        <v>154</v>
      </c>
      <c r="F647">
        <v>0</v>
      </c>
      <c r="G647">
        <v>0</v>
      </c>
      <c r="H647" t="s">
        <v>108</v>
      </c>
      <c r="J647">
        <v>12</v>
      </c>
      <c r="K647">
        <v>1326</v>
      </c>
      <c r="L647">
        <v>1643</v>
      </c>
      <c r="M647">
        <f t="shared" si="130"/>
        <v>1314</v>
      </c>
      <c r="N647">
        <f t="shared" si="131"/>
        <v>1655</v>
      </c>
      <c r="O647">
        <f t="shared" si="132"/>
        <v>0.80016205591513589</v>
      </c>
      <c r="P647">
        <f t="shared" si="133"/>
        <v>0.5</v>
      </c>
      <c r="Q647">
        <f t="shared" si="134"/>
        <v>-39.978404210400036</v>
      </c>
      <c r="R647">
        <f t="shared" si="135"/>
        <v>-40</v>
      </c>
      <c r="S647">
        <f>INDEX(Weights!$B$1:$B$36,MATCH(Matches!H692,Weights!$A$1:$A$36,0))</f>
        <v>40</v>
      </c>
      <c r="T647">
        <f t="shared" si="136"/>
        <v>1414</v>
      </c>
      <c r="U647">
        <f t="shared" si="137"/>
        <v>1655</v>
      </c>
      <c r="V647">
        <f t="shared" si="138"/>
        <v>241</v>
      </c>
      <c r="W647">
        <f t="shared" si="139"/>
        <v>0</v>
      </c>
      <c r="X647">
        <f t="shared" si="140"/>
        <v>0</v>
      </c>
      <c r="Y647">
        <f t="shared" si="141"/>
        <v>0</v>
      </c>
      <c r="AA647" t="str">
        <f t="shared" si="142"/>
        <v>241-&gt;0,</v>
      </c>
    </row>
    <row r="648" spans="1:27" ht="15" hidden="1" customHeight="1" x14ac:dyDescent="0.25">
      <c r="A648">
        <v>2015</v>
      </c>
      <c r="B648">
        <v>9</v>
      </c>
      <c r="C648">
        <v>8</v>
      </c>
      <c r="D648" t="s">
        <v>30</v>
      </c>
      <c r="E648" t="s">
        <v>152</v>
      </c>
      <c r="F648">
        <v>1</v>
      </c>
      <c r="G648">
        <v>0</v>
      </c>
      <c r="H648" t="s">
        <v>33</v>
      </c>
      <c r="J648">
        <v>12</v>
      </c>
      <c r="K648">
        <v>1517</v>
      </c>
      <c r="L648">
        <v>1667</v>
      </c>
      <c r="M648">
        <f t="shared" si="130"/>
        <v>1505</v>
      </c>
      <c r="N648">
        <f t="shared" si="131"/>
        <v>1679</v>
      </c>
      <c r="O648">
        <f t="shared" si="132"/>
        <v>0.60491290200795689</v>
      </c>
      <c r="P648">
        <f t="shared" si="133"/>
        <v>1</v>
      </c>
      <c r="Q648">
        <f t="shared" si="134"/>
        <v>30.373049540184365</v>
      </c>
      <c r="R648">
        <f t="shared" si="135"/>
        <v>30</v>
      </c>
      <c r="S648">
        <f>INDEX(Weights!$B$1:$B$36,MATCH(Matches!H696,Weights!$A$1:$A$36,0))</f>
        <v>40</v>
      </c>
      <c r="T648">
        <f t="shared" si="136"/>
        <v>1605</v>
      </c>
      <c r="U648">
        <f t="shared" si="137"/>
        <v>1679</v>
      </c>
      <c r="V648">
        <f t="shared" si="138"/>
        <v>74</v>
      </c>
      <c r="W648">
        <f t="shared" si="139"/>
        <v>-1</v>
      </c>
      <c r="X648">
        <f t="shared" si="140"/>
        <v>0</v>
      </c>
      <c r="Y648">
        <f t="shared" si="141"/>
        <v>-1</v>
      </c>
      <c r="AA648" t="str">
        <f t="shared" si="142"/>
        <v>74-&gt;-1,</v>
      </c>
    </row>
    <row r="649" spans="1:27" ht="15" hidden="1" customHeight="1" x14ac:dyDescent="0.25">
      <c r="A649">
        <v>2015</v>
      </c>
      <c r="B649">
        <v>10</v>
      </c>
      <c r="C649">
        <v>11</v>
      </c>
      <c r="D649" t="s">
        <v>151</v>
      </c>
      <c r="E649" t="s">
        <v>27</v>
      </c>
      <c r="F649">
        <v>3</v>
      </c>
      <c r="G649">
        <v>0</v>
      </c>
      <c r="H649" t="s">
        <v>33</v>
      </c>
      <c r="I649" t="s">
        <v>154</v>
      </c>
      <c r="J649">
        <v>12</v>
      </c>
      <c r="K649">
        <v>1653</v>
      </c>
      <c r="L649">
        <v>1514</v>
      </c>
      <c r="M649">
        <f t="shared" si="130"/>
        <v>1641</v>
      </c>
      <c r="N649">
        <f t="shared" si="131"/>
        <v>1526</v>
      </c>
      <c r="O649">
        <f t="shared" si="132"/>
        <v>0.65970799414474812</v>
      </c>
      <c r="P649">
        <f t="shared" si="133"/>
        <v>1</v>
      </c>
      <c r="Q649">
        <f t="shared" si="134"/>
        <v>35.263831631426491</v>
      </c>
      <c r="R649">
        <f t="shared" si="135"/>
        <v>20</v>
      </c>
      <c r="S649">
        <f>INDEX(Weights!$B$1:$B$36,MATCH(Matches!H784,Weights!$A$1:$A$36,0))</f>
        <v>40</v>
      </c>
      <c r="T649">
        <f t="shared" si="136"/>
        <v>1641</v>
      </c>
      <c r="U649">
        <f t="shared" si="137"/>
        <v>1526</v>
      </c>
      <c r="V649">
        <f t="shared" si="138"/>
        <v>115</v>
      </c>
      <c r="W649">
        <f t="shared" si="139"/>
        <v>3</v>
      </c>
      <c r="X649">
        <f t="shared" si="140"/>
        <v>0</v>
      </c>
      <c r="Y649">
        <f t="shared" si="141"/>
        <v>3</v>
      </c>
      <c r="AA649" t="str">
        <f t="shared" si="142"/>
        <v>115-&gt;3,</v>
      </c>
    </row>
    <row r="650" spans="1:27" ht="15" hidden="1" customHeight="1" x14ac:dyDescent="0.25">
      <c r="A650">
        <v>2015</v>
      </c>
      <c r="B650">
        <v>10</v>
      </c>
      <c r="C650">
        <v>11</v>
      </c>
      <c r="D650" t="s">
        <v>73</v>
      </c>
      <c r="E650" t="s">
        <v>176</v>
      </c>
      <c r="F650">
        <v>1</v>
      </c>
      <c r="G650">
        <v>0</v>
      </c>
      <c r="H650" t="s">
        <v>76</v>
      </c>
      <c r="J650">
        <v>12</v>
      </c>
      <c r="K650">
        <v>1355</v>
      </c>
      <c r="L650">
        <v>1277</v>
      </c>
      <c r="M650">
        <f t="shared" si="130"/>
        <v>1343</v>
      </c>
      <c r="N650">
        <f t="shared" si="131"/>
        <v>1289</v>
      </c>
      <c r="O650">
        <f t="shared" si="132"/>
        <v>0.7081663882812006</v>
      </c>
      <c r="P650">
        <f t="shared" si="133"/>
        <v>1</v>
      </c>
      <c r="Q650">
        <f t="shared" si="134"/>
        <v>41.119321140988987</v>
      </c>
      <c r="R650">
        <f t="shared" si="135"/>
        <v>40</v>
      </c>
      <c r="S650">
        <f>INDEX(Weights!$B$1:$B$36,MATCH(Matches!H791,Weights!$A$1:$A$36,0))</f>
        <v>20</v>
      </c>
      <c r="T650">
        <f t="shared" si="136"/>
        <v>1443</v>
      </c>
      <c r="U650">
        <f t="shared" si="137"/>
        <v>1289</v>
      </c>
      <c r="V650">
        <f t="shared" si="138"/>
        <v>154</v>
      </c>
      <c r="W650">
        <f t="shared" si="139"/>
        <v>1</v>
      </c>
      <c r="X650">
        <f t="shared" si="140"/>
        <v>0</v>
      </c>
      <c r="Y650">
        <f t="shared" si="141"/>
        <v>1</v>
      </c>
      <c r="AA650" t="str">
        <f t="shared" si="142"/>
        <v>154-&gt;1,</v>
      </c>
    </row>
    <row r="651" spans="1:27" hidden="1" x14ac:dyDescent="0.25">
      <c r="A651">
        <v>2015</v>
      </c>
      <c r="B651">
        <v>10</v>
      </c>
      <c r="C651">
        <v>13</v>
      </c>
      <c r="D651" t="s">
        <v>51</v>
      </c>
      <c r="E651" t="s">
        <v>3</v>
      </c>
      <c r="F651">
        <v>2</v>
      </c>
      <c r="G651">
        <v>0</v>
      </c>
      <c r="H651" t="s">
        <v>2</v>
      </c>
      <c r="J651">
        <v>12</v>
      </c>
      <c r="K651">
        <v>1585</v>
      </c>
      <c r="L651">
        <v>1413</v>
      </c>
      <c r="M651">
        <f t="shared" si="130"/>
        <v>1573</v>
      </c>
      <c r="N651">
        <f t="shared" si="131"/>
        <v>1425</v>
      </c>
      <c r="O651">
        <f t="shared" si="132"/>
        <v>0.80652752281710782</v>
      </c>
      <c r="P651">
        <f t="shared" si="133"/>
        <v>1</v>
      </c>
      <c r="Q651">
        <f t="shared" si="134"/>
        <v>62.024326016440241</v>
      </c>
      <c r="R651">
        <f t="shared" si="135"/>
        <v>40</v>
      </c>
      <c r="S651">
        <f>INDEX(Weights!$B$1:$B$36,MATCH(Matches!H813,Weights!$A$1:$A$36,0))</f>
        <v>20</v>
      </c>
      <c r="T651">
        <f t="shared" si="136"/>
        <v>1673</v>
      </c>
      <c r="U651">
        <f t="shared" si="137"/>
        <v>1425</v>
      </c>
      <c r="V651">
        <f t="shared" si="138"/>
        <v>248</v>
      </c>
      <c r="W651">
        <f t="shared" si="139"/>
        <v>2</v>
      </c>
      <c r="X651">
        <f t="shared" si="140"/>
        <v>0</v>
      </c>
      <c r="Y651">
        <f t="shared" si="141"/>
        <v>2</v>
      </c>
      <c r="AA651" t="str">
        <f t="shared" si="142"/>
        <v>248-&gt;2,</v>
      </c>
    </row>
    <row r="652" spans="1:27" ht="15" hidden="1" customHeight="1" x14ac:dyDescent="0.25">
      <c r="A652">
        <v>2015</v>
      </c>
      <c r="B652">
        <v>11</v>
      </c>
      <c r="C652">
        <v>13</v>
      </c>
      <c r="D652" t="s">
        <v>128</v>
      </c>
      <c r="E652" t="s">
        <v>126</v>
      </c>
      <c r="F652">
        <v>1</v>
      </c>
      <c r="G652">
        <v>0</v>
      </c>
      <c r="H652" t="s">
        <v>76</v>
      </c>
      <c r="J652">
        <v>12</v>
      </c>
      <c r="K652">
        <v>1795</v>
      </c>
      <c r="L652">
        <v>1718</v>
      </c>
      <c r="M652">
        <f t="shared" si="130"/>
        <v>1783</v>
      </c>
      <c r="N652">
        <f t="shared" si="131"/>
        <v>1730</v>
      </c>
      <c r="O652">
        <f t="shared" si="132"/>
        <v>0.70697529480854104</v>
      </c>
      <c r="P652">
        <f t="shared" si="133"/>
        <v>1</v>
      </c>
      <c r="Q652">
        <f t="shared" si="134"/>
        <v>40.952178391099615</v>
      </c>
      <c r="R652">
        <f t="shared" si="135"/>
        <v>40</v>
      </c>
      <c r="S652">
        <f>INDEX(Weights!$B$1:$B$36,MATCH(Matches!H918,Weights!$A$1:$A$36,0))</f>
        <v>40</v>
      </c>
      <c r="T652">
        <f t="shared" si="136"/>
        <v>1883</v>
      </c>
      <c r="U652">
        <f t="shared" si="137"/>
        <v>1730</v>
      </c>
      <c r="V652">
        <f t="shared" si="138"/>
        <v>153</v>
      </c>
      <c r="W652">
        <f t="shared" si="139"/>
        <v>1</v>
      </c>
      <c r="X652">
        <f t="shared" si="140"/>
        <v>0</v>
      </c>
      <c r="Y652">
        <f t="shared" si="141"/>
        <v>1</v>
      </c>
      <c r="AA652" t="str">
        <f t="shared" si="142"/>
        <v>153-&gt;1,</v>
      </c>
    </row>
    <row r="653" spans="1:27" ht="15" hidden="1" customHeight="1" x14ac:dyDescent="0.25">
      <c r="A653">
        <v>2015</v>
      </c>
      <c r="B653">
        <v>11</v>
      </c>
      <c r="C653">
        <v>15</v>
      </c>
      <c r="D653" t="s">
        <v>4</v>
      </c>
      <c r="E653" t="s">
        <v>66</v>
      </c>
      <c r="F653">
        <v>2</v>
      </c>
      <c r="G653">
        <v>1</v>
      </c>
      <c r="H653" t="s">
        <v>2</v>
      </c>
      <c r="J653">
        <v>12</v>
      </c>
      <c r="K653">
        <v>1699</v>
      </c>
      <c r="L653">
        <v>1626</v>
      </c>
      <c r="M653">
        <f t="shared" si="130"/>
        <v>1687</v>
      </c>
      <c r="N653">
        <f t="shared" si="131"/>
        <v>1638</v>
      </c>
      <c r="O653">
        <f t="shared" si="132"/>
        <v>0.70218260209052075</v>
      </c>
      <c r="P653">
        <f t="shared" si="133"/>
        <v>1</v>
      </c>
      <c r="Q653">
        <f t="shared" si="134"/>
        <v>40.293146351535064</v>
      </c>
      <c r="R653">
        <f t="shared" si="135"/>
        <v>40</v>
      </c>
      <c r="S653">
        <f>INDEX(Weights!$B$1:$B$36,MATCH(Matches!H937,Weights!$A$1:$A$36,0))</f>
        <v>20</v>
      </c>
      <c r="T653">
        <f t="shared" si="136"/>
        <v>1787</v>
      </c>
      <c r="U653">
        <f t="shared" si="137"/>
        <v>1638</v>
      </c>
      <c r="V653">
        <f t="shared" si="138"/>
        <v>149</v>
      </c>
      <c r="W653">
        <f t="shared" si="139"/>
        <v>1</v>
      </c>
      <c r="X653">
        <f t="shared" si="140"/>
        <v>0</v>
      </c>
      <c r="Y653">
        <f t="shared" si="141"/>
        <v>1</v>
      </c>
      <c r="AA653" t="str">
        <f t="shared" si="142"/>
        <v>149-&gt;1,</v>
      </c>
    </row>
    <row r="654" spans="1:27" ht="15" hidden="1" customHeight="1" x14ac:dyDescent="0.25">
      <c r="A654">
        <v>2015</v>
      </c>
      <c r="B654">
        <v>11</v>
      </c>
      <c r="C654">
        <v>17</v>
      </c>
      <c r="D654" t="s">
        <v>172</v>
      </c>
      <c r="E654" t="s">
        <v>88</v>
      </c>
      <c r="F654">
        <v>2</v>
      </c>
      <c r="G654">
        <v>0</v>
      </c>
      <c r="H654" t="s">
        <v>76</v>
      </c>
      <c r="J654">
        <v>12</v>
      </c>
      <c r="K654">
        <v>1545</v>
      </c>
      <c r="L654">
        <v>1389</v>
      </c>
      <c r="M654">
        <f t="shared" si="130"/>
        <v>1533</v>
      </c>
      <c r="N654">
        <f t="shared" si="131"/>
        <v>1401</v>
      </c>
      <c r="O654">
        <f t="shared" si="132"/>
        <v>0.79174883750818448</v>
      </c>
      <c r="P654">
        <f t="shared" si="133"/>
        <v>1</v>
      </c>
      <c r="Q654">
        <f t="shared" si="134"/>
        <v>57.622727558467346</v>
      </c>
      <c r="R654">
        <f t="shared" si="135"/>
        <v>40</v>
      </c>
      <c r="S654">
        <f>INDEX(Weights!$B$1:$B$36,MATCH(Matches!H951,Weights!$A$1:$A$36,0))</f>
        <v>50</v>
      </c>
      <c r="T654">
        <f t="shared" si="136"/>
        <v>1633</v>
      </c>
      <c r="U654">
        <f t="shared" si="137"/>
        <v>1401</v>
      </c>
      <c r="V654">
        <f t="shared" si="138"/>
        <v>232</v>
      </c>
      <c r="W654">
        <f t="shared" si="139"/>
        <v>2</v>
      </c>
      <c r="X654">
        <f t="shared" si="140"/>
        <v>0</v>
      </c>
      <c r="Y654">
        <f t="shared" si="141"/>
        <v>2</v>
      </c>
      <c r="AA654" t="str">
        <f t="shared" si="142"/>
        <v>232-&gt;2,</v>
      </c>
    </row>
    <row r="655" spans="1:27" ht="15" hidden="1" customHeight="1" x14ac:dyDescent="0.25">
      <c r="A655">
        <v>2015</v>
      </c>
      <c r="B655">
        <v>11</v>
      </c>
      <c r="C655">
        <v>17</v>
      </c>
      <c r="D655" t="s">
        <v>105</v>
      </c>
      <c r="E655" t="s">
        <v>26</v>
      </c>
      <c r="F655">
        <v>2</v>
      </c>
      <c r="G655">
        <v>0</v>
      </c>
      <c r="H655" t="s">
        <v>33</v>
      </c>
      <c r="J655">
        <v>12</v>
      </c>
      <c r="K655">
        <v>1959</v>
      </c>
      <c r="L655">
        <v>1954</v>
      </c>
      <c r="M655">
        <f t="shared" si="130"/>
        <v>1947</v>
      </c>
      <c r="N655">
        <f t="shared" si="131"/>
        <v>1966</v>
      </c>
      <c r="O655">
        <f t="shared" si="132"/>
        <v>0.61450136100855779</v>
      </c>
      <c r="P655">
        <f t="shared" si="133"/>
        <v>1</v>
      </c>
      <c r="Q655">
        <f t="shared" si="134"/>
        <v>31.128514568546613</v>
      </c>
      <c r="R655">
        <f t="shared" si="135"/>
        <v>20</v>
      </c>
      <c r="S655">
        <f>INDEX(Weights!$B$1:$B$36,MATCH(Matches!H958,Weights!$A$1:$A$36,0))</f>
        <v>40</v>
      </c>
      <c r="T655">
        <f t="shared" si="136"/>
        <v>2047</v>
      </c>
      <c r="U655">
        <f t="shared" si="137"/>
        <v>1966</v>
      </c>
      <c r="V655">
        <f t="shared" si="138"/>
        <v>81</v>
      </c>
      <c r="W655">
        <f t="shared" si="139"/>
        <v>2</v>
      </c>
      <c r="X655">
        <f t="shared" si="140"/>
        <v>0</v>
      </c>
      <c r="Y655">
        <f t="shared" si="141"/>
        <v>2</v>
      </c>
      <c r="AA655" t="str">
        <f t="shared" si="142"/>
        <v>81-&gt;2,</v>
      </c>
    </row>
    <row r="656" spans="1:27" ht="15" hidden="1" customHeight="1" x14ac:dyDescent="0.25">
      <c r="A656">
        <v>2015</v>
      </c>
      <c r="B656">
        <v>11</v>
      </c>
      <c r="C656">
        <v>17</v>
      </c>
      <c r="D656" t="s">
        <v>264</v>
      </c>
      <c r="E656" t="s">
        <v>77</v>
      </c>
      <c r="F656">
        <v>0</v>
      </c>
      <c r="G656">
        <v>0</v>
      </c>
      <c r="H656" t="s">
        <v>108</v>
      </c>
      <c r="J656">
        <v>12</v>
      </c>
      <c r="K656">
        <v>1218</v>
      </c>
      <c r="L656">
        <v>1548</v>
      </c>
      <c r="M656">
        <f t="shared" si="130"/>
        <v>1206</v>
      </c>
      <c r="N656">
        <f t="shared" si="131"/>
        <v>1560</v>
      </c>
      <c r="O656">
        <f t="shared" si="132"/>
        <v>0.81185999833378653</v>
      </c>
      <c r="P656">
        <f t="shared" si="133"/>
        <v>0.5</v>
      </c>
      <c r="Q656">
        <f t="shared" si="134"/>
        <v>-38.478804797389543</v>
      </c>
      <c r="R656">
        <f t="shared" si="135"/>
        <v>-40</v>
      </c>
      <c r="S656">
        <f>INDEX(Weights!$B$1:$B$36,MATCH(Matches!H964,Weights!$A$1:$A$36,0))</f>
        <v>40</v>
      </c>
      <c r="T656">
        <f t="shared" si="136"/>
        <v>1306</v>
      </c>
      <c r="U656">
        <f t="shared" si="137"/>
        <v>1560</v>
      </c>
      <c r="V656">
        <f t="shared" si="138"/>
        <v>254</v>
      </c>
      <c r="W656">
        <f t="shared" si="139"/>
        <v>0</v>
      </c>
      <c r="X656">
        <f t="shared" si="140"/>
        <v>0</v>
      </c>
      <c r="Y656">
        <f t="shared" si="141"/>
        <v>0</v>
      </c>
      <c r="AA656" t="str">
        <f t="shared" si="142"/>
        <v>254-&gt;0,</v>
      </c>
    </row>
    <row r="657" spans="1:27" ht="15" hidden="1" customHeight="1" x14ac:dyDescent="0.25">
      <c r="A657">
        <v>2015</v>
      </c>
      <c r="B657">
        <v>11</v>
      </c>
      <c r="C657">
        <v>28</v>
      </c>
      <c r="D657" t="s">
        <v>134</v>
      </c>
      <c r="E657" t="s">
        <v>188</v>
      </c>
      <c r="F657">
        <v>1</v>
      </c>
      <c r="G657">
        <v>0</v>
      </c>
      <c r="H657" t="s">
        <v>234</v>
      </c>
      <c r="I657" t="s">
        <v>267</v>
      </c>
      <c r="J657">
        <v>12</v>
      </c>
      <c r="K657">
        <v>1517</v>
      </c>
      <c r="L657">
        <v>1350</v>
      </c>
      <c r="M657">
        <f t="shared" si="130"/>
        <v>1505</v>
      </c>
      <c r="N657">
        <f t="shared" si="131"/>
        <v>1362</v>
      </c>
      <c r="O657">
        <f t="shared" si="132"/>
        <v>0.69490971272950253</v>
      </c>
      <c r="P657">
        <f t="shared" si="133"/>
        <v>1</v>
      </c>
      <c r="Q657">
        <f t="shared" si="134"/>
        <v>39.332618902287855</v>
      </c>
      <c r="R657">
        <f t="shared" si="135"/>
        <v>40</v>
      </c>
      <c r="S657">
        <f>INDEX(Weights!$B$1:$B$36,MATCH(Matches!H1011,Weights!$A$1:$A$36,0))</f>
        <v>40</v>
      </c>
      <c r="T657">
        <f t="shared" si="136"/>
        <v>1505</v>
      </c>
      <c r="U657">
        <f t="shared" si="137"/>
        <v>1362</v>
      </c>
      <c r="V657">
        <f t="shared" si="138"/>
        <v>143</v>
      </c>
      <c r="W657">
        <f t="shared" si="139"/>
        <v>1</v>
      </c>
      <c r="X657">
        <f t="shared" si="140"/>
        <v>0</v>
      </c>
      <c r="Y657">
        <f t="shared" si="141"/>
        <v>1</v>
      </c>
      <c r="AA657" t="str">
        <f t="shared" si="142"/>
        <v>143-&gt;1,</v>
      </c>
    </row>
    <row r="658" spans="1:27" ht="15" hidden="1" customHeight="1" x14ac:dyDescent="0.25">
      <c r="A658">
        <v>2015</v>
      </c>
      <c r="B658">
        <v>12</v>
      </c>
      <c r="C658">
        <v>31</v>
      </c>
      <c r="D658" t="s">
        <v>43</v>
      </c>
      <c r="E658" t="s">
        <v>262</v>
      </c>
      <c r="F658">
        <v>3</v>
      </c>
      <c r="G658">
        <v>2</v>
      </c>
      <c r="H658" t="s">
        <v>235</v>
      </c>
      <c r="J658">
        <v>12</v>
      </c>
      <c r="K658">
        <v>1062</v>
      </c>
      <c r="L658">
        <v>994</v>
      </c>
      <c r="M658">
        <f t="shared" si="130"/>
        <v>1050</v>
      </c>
      <c r="N658">
        <f t="shared" si="131"/>
        <v>1006</v>
      </c>
      <c r="O658">
        <f t="shared" si="132"/>
        <v>0.69612877042959986</v>
      </c>
      <c r="P658">
        <f t="shared" si="133"/>
        <v>1</v>
      </c>
      <c r="Q658">
        <f t="shared" si="134"/>
        <v>39.490411833213287</v>
      </c>
      <c r="R658">
        <f t="shared" si="135"/>
        <v>40</v>
      </c>
      <c r="S658">
        <f>INDEX(Weights!$B$1:$B$36,MATCH(Matches!H1035,Weights!$A$1:$A$36,0))</f>
        <v>30</v>
      </c>
      <c r="T658">
        <f t="shared" si="136"/>
        <v>1150</v>
      </c>
      <c r="U658">
        <f t="shared" si="137"/>
        <v>1006</v>
      </c>
      <c r="V658">
        <f t="shared" si="138"/>
        <v>144</v>
      </c>
      <c r="W658">
        <f t="shared" si="139"/>
        <v>1</v>
      </c>
      <c r="X658">
        <f t="shared" si="140"/>
        <v>0</v>
      </c>
      <c r="Y658">
        <f t="shared" si="141"/>
        <v>1</v>
      </c>
      <c r="AA658" t="str">
        <f t="shared" si="142"/>
        <v>144-&gt;1,</v>
      </c>
    </row>
    <row r="659" spans="1:27" ht="15" hidden="1" customHeight="1" x14ac:dyDescent="0.25">
      <c r="A659">
        <v>2016</v>
      </c>
      <c r="B659">
        <v>1</v>
      </c>
      <c r="C659">
        <v>13</v>
      </c>
      <c r="D659" t="s">
        <v>120</v>
      </c>
      <c r="E659" t="s">
        <v>114</v>
      </c>
      <c r="F659">
        <v>1</v>
      </c>
      <c r="G659">
        <v>0</v>
      </c>
      <c r="H659" t="s">
        <v>81</v>
      </c>
      <c r="I659" t="s">
        <v>112</v>
      </c>
      <c r="J659">
        <v>12</v>
      </c>
      <c r="K659">
        <v>854</v>
      </c>
      <c r="L659">
        <v>753</v>
      </c>
      <c r="M659">
        <f t="shared" si="130"/>
        <v>842</v>
      </c>
      <c r="N659">
        <f t="shared" si="131"/>
        <v>765</v>
      </c>
      <c r="O659">
        <f t="shared" si="132"/>
        <v>0.60903260340423959</v>
      </c>
      <c r="P659">
        <f t="shared" si="133"/>
        <v>1</v>
      </c>
      <c r="Q659">
        <f t="shared" si="134"/>
        <v>30.693096417979234</v>
      </c>
      <c r="R659">
        <f t="shared" si="135"/>
        <v>30</v>
      </c>
      <c r="S659">
        <f>INDEX(Weights!$B$1:$B$36,MATCH(Matches!H1044,Weights!$A$1:$A$36,0))</f>
        <v>20</v>
      </c>
      <c r="T659">
        <f t="shared" si="136"/>
        <v>842</v>
      </c>
      <c r="U659">
        <f t="shared" si="137"/>
        <v>765</v>
      </c>
      <c r="V659">
        <f t="shared" si="138"/>
        <v>77</v>
      </c>
      <c r="W659">
        <f t="shared" si="139"/>
        <v>1</v>
      </c>
      <c r="X659">
        <f t="shared" si="140"/>
        <v>0</v>
      </c>
      <c r="Y659">
        <f t="shared" si="141"/>
        <v>1</v>
      </c>
      <c r="AA659" t="str">
        <f t="shared" si="142"/>
        <v>77-&gt;1,</v>
      </c>
    </row>
    <row r="660" spans="1:27" ht="15" hidden="1" customHeight="1" x14ac:dyDescent="0.25">
      <c r="A660">
        <v>2016</v>
      </c>
      <c r="B660">
        <v>3</v>
      </c>
      <c r="C660">
        <v>22</v>
      </c>
      <c r="D660" t="s">
        <v>168</v>
      </c>
      <c r="E660" t="s">
        <v>184</v>
      </c>
      <c r="F660">
        <v>5</v>
      </c>
      <c r="G660">
        <v>0</v>
      </c>
      <c r="H660" t="s">
        <v>230</v>
      </c>
      <c r="J660">
        <v>12</v>
      </c>
      <c r="K660">
        <v>1142</v>
      </c>
      <c r="L660">
        <v>914</v>
      </c>
      <c r="M660">
        <f t="shared" si="130"/>
        <v>1130</v>
      </c>
      <c r="N660">
        <f t="shared" si="131"/>
        <v>926</v>
      </c>
      <c r="O660">
        <f t="shared" si="132"/>
        <v>0.85194834585257384</v>
      </c>
      <c r="P660">
        <f t="shared" si="133"/>
        <v>1</v>
      </c>
      <c r="Q660">
        <f t="shared" si="134"/>
        <v>81.052792480458862</v>
      </c>
      <c r="R660">
        <f t="shared" si="135"/>
        <v>40</v>
      </c>
      <c r="S660">
        <f>INDEX(Weights!$B$1:$B$36,MATCH(Matches!H1071,Weights!$A$1:$A$36,0))</f>
        <v>50</v>
      </c>
      <c r="T660">
        <f t="shared" si="136"/>
        <v>1230</v>
      </c>
      <c r="U660">
        <f t="shared" si="137"/>
        <v>926</v>
      </c>
      <c r="V660">
        <f t="shared" si="138"/>
        <v>304</v>
      </c>
      <c r="W660">
        <f t="shared" si="139"/>
        <v>5</v>
      </c>
      <c r="X660">
        <f t="shared" si="140"/>
        <v>0</v>
      </c>
      <c r="Y660">
        <f t="shared" si="141"/>
        <v>5</v>
      </c>
      <c r="AA660" t="str">
        <f t="shared" si="142"/>
        <v>304-&gt;5,</v>
      </c>
    </row>
    <row r="661" spans="1:27" ht="15" hidden="1" customHeight="1" x14ac:dyDescent="0.25">
      <c r="A661">
        <v>2016</v>
      </c>
      <c r="B661">
        <v>3</v>
      </c>
      <c r="C661">
        <v>26</v>
      </c>
      <c r="D661" t="s">
        <v>82</v>
      </c>
      <c r="E661" t="s">
        <v>203</v>
      </c>
      <c r="F661">
        <v>2</v>
      </c>
      <c r="G661">
        <v>1</v>
      </c>
      <c r="H661" t="s">
        <v>33</v>
      </c>
      <c r="J661">
        <v>12</v>
      </c>
      <c r="K661">
        <v>1196</v>
      </c>
      <c r="L661">
        <v>1345</v>
      </c>
      <c r="M661">
        <f t="shared" si="130"/>
        <v>1184</v>
      </c>
      <c r="N661">
        <f t="shared" si="131"/>
        <v>1357</v>
      </c>
      <c r="O661">
        <f t="shared" si="132"/>
        <v>0.60353631852617806</v>
      </c>
      <c r="P661">
        <f t="shared" si="133"/>
        <v>1</v>
      </c>
      <c r="Q661">
        <f t="shared" si="134"/>
        <v>30.267589594565038</v>
      </c>
      <c r="R661">
        <f t="shared" si="135"/>
        <v>30</v>
      </c>
      <c r="S661">
        <f>INDEX(Weights!$B$1:$B$36,MATCH(Matches!H1164,Weights!$A$1:$A$36,0))</f>
        <v>20</v>
      </c>
      <c r="T661">
        <f t="shared" si="136"/>
        <v>1284</v>
      </c>
      <c r="U661">
        <f t="shared" si="137"/>
        <v>1357</v>
      </c>
      <c r="V661">
        <f t="shared" si="138"/>
        <v>73</v>
      </c>
      <c r="W661">
        <f t="shared" si="139"/>
        <v>-1</v>
      </c>
      <c r="X661">
        <f t="shared" si="140"/>
        <v>0</v>
      </c>
      <c r="Y661">
        <f t="shared" si="141"/>
        <v>-1</v>
      </c>
      <c r="AA661" t="str">
        <f t="shared" si="142"/>
        <v>73-&gt;-1,</v>
      </c>
    </row>
    <row r="662" spans="1:27" ht="15" hidden="1" customHeight="1" x14ac:dyDescent="0.25">
      <c r="A662">
        <v>2016</v>
      </c>
      <c r="B662">
        <v>3</v>
      </c>
      <c r="C662">
        <v>28</v>
      </c>
      <c r="D662" t="s">
        <v>271</v>
      </c>
      <c r="E662" t="s">
        <v>189</v>
      </c>
      <c r="F662">
        <v>1</v>
      </c>
      <c r="G662">
        <v>0</v>
      </c>
      <c r="H662" t="s">
        <v>33</v>
      </c>
      <c r="J662">
        <v>12</v>
      </c>
      <c r="K662">
        <v>1341</v>
      </c>
      <c r="L662">
        <v>1473</v>
      </c>
      <c r="M662">
        <f t="shared" si="130"/>
        <v>1329</v>
      </c>
      <c r="N662">
        <f t="shared" si="131"/>
        <v>1485</v>
      </c>
      <c r="O662">
        <f t="shared" si="132"/>
        <v>0.57989976035788149</v>
      </c>
      <c r="P662">
        <f t="shared" si="133"/>
        <v>1</v>
      </c>
      <c r="Q662">
        <f t="shared" si="134"/>
        <v>28.564611175234621</v>
      </c>
      <c r="R662">
        <f t="shared" si="135"/>
        <v>30</v>
      </c>
      <c r="S662">
        <f>INDEX(Weights!$B$1:$B$36,MATCH(Matches!H1179,Weights!$A$1:$A$36,0))</f>
        <v>40</v>
      </c>
      <c r="T662">
        <f t="shared" si="136"/>
        <v>1429</v>
      </c>
      <c r="U662">
        <f t="shared" si="137"/>
        <v>1485</v>
      </c>
      <c r="V662">
        <f t="shared" si="138"/>
        <v>56</v>
      </c>
      <c r="W662">
        <f t="shared" si="139"/>
        <v>-1</v>
      </c>
      <c r="X662">
        <f t="shared" si="140"/>
        <v>0</v>
      </c>
      <c r="Y662">
        <f t="shared" si="141"/>
        <v>-1</v>
      </c>
      <c r="AA662" t="str">
        <f t="shared" si="142"/>
        <v>56-&gt;-1,</v>
      </c>
    </row>
    <row r="663" spans="1:27" ht="15" hidden="1" customHeight="1" x14ac:dyDescent="0.25">
      <c r="A663">
        <v>2016</v>
      </c>
      <c r="B663">
        <v>3</v>
      </c>
      <c r="C663">
        <v>29</v>
      </c>
      <c r="D663" t="s">
        <v>191</v>
      </c>
      <c r="E663" t="s">
        <v>144</v>
      </c>
      <c r="F663">
        <v>5</v>
      </c>
      <c r="G663">
        <v>0</v>
      </c>
      <c r="H663" t="s">
        <v>171</v>
      </c>
      <c r="J663">
        <v>12</v>
      </c>
      <c r="K663">
        <v>1321</v>
      </c>
      <c r="L663">
        <v>1104</v>
      </c>
      <c r="M663">
        <f t="shared" si="130"/>
        <v>1309</v>
      </c>
      <c r="N663">
        <f t="shared" si="131"/>
        <v>1116</v>
      </c>
      <c r="O663">
        <f t="shared" si="132"/>
        <v>0.84378224792429257</v>
      </c>
      <c r="P663">
        <f t="shared" si="133"/>
        <v>1</v>
      </c>
      <c r="Q663">
        <f t="shared" si="134"/>
        <v>76.815853771756167</v>
      </c>
      <c r="R663">
        <f t="shared" si="135"/>
        <v>40</v>
      </c>
      <c r="S663">
        <f>INDEX(Weights!$B$1:$B$36,MATCH(Matches!H1229,Weights!$A$1:$A$36,0))</f>
        <v>20</v>
      </c>
      <c r="T663">
        <f t="shared" si="136"/>
        <v>1409</v>
      </c>
      <c r="U663">
        <f t="shared" si="137"/>
        <v>1116</v>
      </c>
      <c r="V663">
        <f t="shared" si="138"/>
        <v>293</v>
      </c>
      <c r="W663">
        <f t="shared" si="139"/>
        <v>5</v>
      </c>
      <c r="X663">
        <f t="shared" si="140"/>
        <v>0</v>
      </c>
      <c r="Y663">
        <f t="shared" si="141"/>
        <v>5</v>
      </c>
      <c r="AA663" t="str">
        <f t="shared" si="142"/>
        <v>293-&gt;5,</v>
      </c>
    </row>
    <row r="664" spans="1:27" ht="15" hidden="1" customHeight="1" x14ac:dyDescent="0.25">
      <c r="A664">
        <v>2016</v>
      </c>
      <c r="B664">
        <v>5</v>
      </c>
      <c r="C664">
        <v>29</v>
      </c>
      <c r="D664" t="s">
        <v>18</v>
      </c>
      <c r="E664" t="s">
        <v>122</v>
      </c>
      <c r="F664">
        <v>3</v>
      </c>
      <c r="G664">
        <v>1</v>
      </c>
      <c r="H664" t="s">
        <v>33</v>
      </c>
      <c r="I664" t="s">
        <v>48</v>
      </c>
      <c r="J664">
        <v>12</v>
      </c>
      <c r="K664">
        <v>1623</v>
      </c>
      <c r="L664">
        <v>1523</v>
      </c>
      <c r="M664">
        <f t="shared" si="130"/>
        <v>1611</v>
      </c>
      <c r="N664">
        <f t="shared" si="131"/>
        <v>1535</v>
      </c>
      <c r="O664">
        <f t="shared" si="132"/>
        <v>0.60766106412681986</v>
      </c>
      <c r="P664">
        <f t="shared" si="133"/>
        <v>1</v>
      </c>
      <c r="Q664">
        <f t="shared" si="134"/>
        <v>30.58579942694978</v>
      </c>
      <c r="R664">
        <f t="shared" si="135"/>
        <v>20</v>
      </c>
      <c r="S664">
        <f>INDEX(Weights!$B$1:$B$36,MATCH(Matches!H1282,Weights!$A$1:$A$36,0))</f>
        <v>40</v>
      </c>
      <c r="T664">
        <f t="shared" si="136"/>
        <v>1611</v>
      </c>
      <c r="U664">
        <f t="shared" si="137"/>
        <v>1535</v>
      </c>
      <c r="V664">
        <f t="shared" si="138"/>
        <v>76</v>
      </c>
      <c r="W664">
        <f t="shared" si="139"/>
        <v>2</v>
      </c>
      <c r="X664">
        <f t="shared" si="140"/>
        <v>0</v>
      </c>
      <c r="Y664">
        <f t="shared" si="141"/>
        <v>2</v>
      </c>
      <c r="AA664" t="str">
        <f t="shared" si="142"/>
        <v>76-&gt;2,</v>
      </c>
    </row>
    <row r="665" spans="1:27" ht="15" hidden="1" customHeight="1" x14ac:dyDescent="0.25">
      <c r="A665">
        <v>2016</v>
      </c>
      <c r="B665">
        <v>5</v>
      </c>
      <c r="C665">
        <v>29</v>
      </c>
      <c r="D665" t="s">
        <v>239</v>
      </c>
      <c r="E665" t="s">
        <v>203</v>
      </c>
      <c r="F665">
        <v>1</v>
      </c>
      <c r="G665">
        <v>1</v>
      </c>
      <c r="H665" t="s">
        <v>223</v>
      </c>
      <c r="J665">
        <v>12</v>
      </c>
      <c r="K665">
        <v>1075</v>
      </c>
      <c r="L665">
        <v>1333</v>
      </c>
      <c r="M665">
        <f t="shared" si="130"/>
        <v>1063</v>
      </c>
      <c r="N665">
        <f t="shared" si="131"/>
        <v>1345</v>
      </c>
      <c r="O665">
        <f t="shared" si="132"/>
        <v>0.74032841951483042</v>
      </c>
      <c r="P665">
        <f t="shared" si="133"/>
        <v>0.5</v>
      </c>
      <c r="Q665">
        <f t="shared" si="134"/>
        <v>-49.931672767728962</v>
      </c>
      <c r="R665">
        <f t="shared" si="135"/>
        <v>-50</v>
      </c>
      <c r="S665">
        <f>INDEX(Weights!$B$1:$B$36,MATCH(Matches!H1292,Weights!$A$1:$A$36,0))</f>
        <v>40</v>
      </c>
      <c r="T665">
        <f t="shared" si="136"/>
        <v>1163</v>
      </c>
      <c r="U665">
        <f t="shared" si="137"/>
        <v>1345</v>
      </c>
      <c r="V665">
        <f t="shared" si="138"/>
        <v>182</v>
      </c>
      <c r="W665">
        <f t="shared" si="139"/>
        <v>0</v>
      </c>
      <c r="X665">
        <f t="shared" si="140"/>
        <v>0</v>
      </c>
      <c r="Y665">
        <f t="shared" si="141"/>
        <v>0</v>
      </c>
      <c r="AA665" t="str">
        <f t="shared" si="142"/>
        <v>182-&gt;0,</v>
      </c>
    </row>
    <row r="666" spans="1:27" ht="15" hidden="1" customHeight="1" x14ac:dyDescent="0.25">
      <c r="A666">
        <v>2016</v>
      </c>
      <c r="B666">
        <v>6</v>
      </c>
      <c r="C666">
        <v>3</v>
      </c>
      <c r="D666" t="s">
        <v>132</v>
      </c>
      <c r="E666" t="s">
        <v>51</v>
      </c>
      <c r="F666">
        <v>7</v>
      </c>
      <c r="G666">
        <v>2</v>
      </c>
      <c r="H666" t="s">
        <v>81</v>
      </c>
      <c r="J666">
        <v>12</v>
      </c>
      <c r="K666">
        <v>1772</v>
      </c>
      <c r="L666">
        <v>1603</v>
      </c>
      <c r="M666">
        <f t="shared" si="130"/>
        <v>1760</v>
      </c>
      <c r="N666">
        <f t="shared" si="131"/>
        <v>1615</v>
      </c>
      <c r="O666">
        <f t="shared" si="132"/>
        <v>0.8038185194246843</v>
      </c>
      <c r="P666">
        <f t="shared" si="133"/>
        <v>1</v>
      </c>
      <c r="Q666">
        <f t="shared" si="134"/>
        <v>61.167853177624991</v>
      </c>
      <c r="R666">
        <f t="shared" si="135"/>
        <v>30</v>
      </c>
      <c r="S666">
        <f>INDEX(Weights!$B$1:$B$36,MATCH(Matches!H1339,Weights!$A$1:$A$36,0))</f>
        <v>20</v>
      </c>
      <c r="T666">
        <f t="shared" si="136"/>
        <v>1860</v>
      </c>
      <c r="U666">
        <f t="shared" si="137"/>
        <v>1615</v>
      </c>
      <c r="V666">
        <f t="shared" si="138"/>
        <v>245</v>
      </c>
      <c r="W666">
        <f t="shared" si="139"/>
        <v>5</v>
      </c>
      <c r="X666">
        <f t="shared" si="140"/>
        <v>0</v>
      </c>
      <c r="Y666">
        <f t="shared" si="141"/>
        <v>5</v>
      </c>
      <c r="AA666" t="str">
        <f t="shared" si="142"/>
        <v>245-&gt;5,</v>
      </c>
    </row>
    <row r="667" spans="1:27" ht="15" hidden="1" customHeight="1" x14ac:dyDescent="0.25">
      <c r="A667">
        <v>2016</v>
      </c>
      <c r="B667">
        <v>6</v>
      </c>
      <c r="C667">
        <v>4</v>
      </c>
      <c r="D667" t="s">
        <v>142</v>
      </c>
      <c r="E667" t="s">
        <v>193</v>
      </c>
      <c r="F667">
        <v>1</v>
      </c>
      <c r="G667">
        <v>0</v>
      </c>
      <c r="H667" t="s">
        <v>171</v>
      </c>
      <c r="J667">
        <v>12</v>
      </c>
      <c r="K667">
        <v>1345</v>
      </c>
      <c r="L667">
        <v>1265</v>
      </c>
      <c r="M667">
        <f t="shared" si="130"/>
        <v>1333</v>
      </c>
      <c r="N667">
        <f t="shared" si="131"/>
        <v>1277</v>
      </c>
      <c r="O667">
        <f t="shared" si="132"/>
        <v>0.71054001236983777</v>
      </c>
      <c r="P667">
        <f t="shared" si="133"/>
        <v>1</v>
      </c>
      <c r="Q667">
        <f t="shared" si="134"/>
        <v>41.456506988220362</v>
      </c>
      <c r="R667">
        <f t="shared" si="135"/>
        <v>40</v>
      </c>
      <c r="S667">
        <f>INDEX(Weights!$B$1:$B$36,MATCH(Matches!H1365,Weights!$A$1:$A$36,0))</f>
        <v>20</v>
      </c>
      <c r="T667">
        <f t="shared" si="136"/>
        <v>1433</v>
      </c>
      <c r="U667">
        <f t="shared" si="137"/>
        <v>1277</v>
      </c>
      <c r="V667">
        <f t="shared" si="138"/>
        <v>156</v>
      </c>
      <c r="W667">
        <f t="shared" si="139"/>
        <v>1</v>
      </c>
      <c r="X667">
        <f t="shared" si="140"/>
        <v>0</v>
      </c>
      <c r="Y667">
        <f t="shared" si="141"/>
        <v>1</v>
      </c>
      <c r="AA667" t="str">
        <f t="shared" si="142"/>
        <v>156-&gt;1,</v>
      </c>
    </row>
    <row r="668" spans="1:27" ht="15" hidden="1" customHeight="1" x14ac:dyDescent="0.25">
      <c r="A668">
        <v>2016</v>
      </c>
      <c r="B668">
        <v>6</v>
      </c>
      <c r="C668">
        <v>7</v>
      </c>
      <c r="D668" t="s">
        <v>261</v>
      </c>
      <c r="E668" t="s">
        <v>262</v>
      </c>
      <c r="F668">
        <v>2</v>
      </c>
      <c r="G668">
        <v>0</v>
      </c>
      <c r="H668" t="s">
        <v>23</v>
      </c>
      <c r="I668" t="s">
        <v>122</v>
      </c>
      <c r="J668">
        <v>12</v>
      </c>
      <c r="K668">
        <v>1206</v>
      </c>
      <c r="L668">
        <v>932</v>
      </c>
      <c r="M668">
        <f t="shared" si="130"/>
        <v>1194</v>
      </c>
      <c r="N668">
        <f t="shared" si="131"/>
        <v>944</v>
      </c>
      <c r="O668">
        <f t="shared" si="132"/>
        <v>0.80831767254945863</v>
      </c>
      <c r="P668">
        <f t="shared" si="133"/>
        <v>1</v>
      </c>
      <c r="Q668">
        <f t="shared" si="134"/>
        <v>62.603580411429881</v>
      </c>
      <c r="R668">
        <f t="shared" si="135"/>
        <v>40</v>
      </c>
      <c r="S668">
        <f>INDEX(Weights!$B$1:$B$36,MATCH(Matches!H1423,Weights!$A$1:$A$36,0))</f>
        <v>20</v>
      </c>
      <c r="T668">
        <f t="shared" si="136"/>
        <v>1194</v>
      </c>
      <c r="U668">
        <f t="shared" si="137"/>
        <v>944</v>
      </c>
      <c r="V668">
        <f t="shared" si="138"/>
        <v>250</v>
      </c>
      <c r="W668">
        <f t="shared" si="139"/>
        <v>2</v>
      </c>
      <c r="X668">
        <f t="shared" si="140"/>
        <v>0</v>
      </c>
      <c r="Y668">
        <f t="shared" si="141"/>
        <v>2</v>
      </c>
      <c r="AA668" t="str">
        <f t="shared" si="142"/>
        <v>250-&gt;2,</v>
      </c>
    </row>
    <row r="669" spans="1:27" ht="15" hidden="1" customHeight="1" x14ac:dyDescent="0.25">
      <c r="A669">
        <v>2016</v>
      </c>
      <c r="B669">
        <v>6</v>
      </c>
      <c r="C669">
        <v>12</v>
      </c>
      <c r="D669" t="s">
        <v>169</v>
      </c>
      <c r="E669" t="s">
        <v>159</v>
      </c>
      <c r="F669">
        <v>2</v>
      </c>
      <c r="G669">
        <v>1</v>
      </c>
      <c r="H669" t="s">
        <v>171</v>
      </c>
      <c r="J669">
        <v>12</v>
      </c>
      <c r="K669">
        <v>1409</v>
      </c>
      <c r="L669">
        <v>1330</v>
      </c>
      <c r="M669">
        <f t="shared" si="130"/>
        <v>1397</v>
      </c>
      <c r="N669">
        <f t="shared" si="131"/>
        <v>1342</v>
      </c>
      <c r="O669">
        <f t="shared" si="132"/>
        <v>0.70935463059876336</v>
      </c>
      <c r="P669">
        <f t="shared" si="133"/>
        <v>1</v>
      </c>
      <c r="Q669">
        <f t="shared" si="134"/>
        <v>41.28742881650377</v>
      </c>
      <c r="R669">
        <f t="shared" si="135"/>
        <v>40</v>
      </c>
      <c r="S669">
        <f>INDEX(Weights!$B$1:$B$36,MATCH(Matches!H1443,Weights!$A$1:$A$36,0))</f>
        <v>30</v>
      </c>
      <c r="T669">
        <f t="shared" si="136"/>
        <v>1497</v>
      </c>
      <c r="U669">
        <f t="shared" si="137"/>
        <v>1342</v>
      </c>
      <c r="V669">
        <f t="shared" si="138"/>
        <v>155</v>
      </c>
      <c r="W669">
        <f t="shared" si="139"/>
        <v>1</v>
      </c>
      <c r="X669">
        <f t="shared" si="140"/>
        <v>0</v>
      </c>
      <c r="Y669">
        <f t="shared" si="141"/>
        <v>1</v>
      </c>
      <c r="AA669" t="str">
        <f t="shared" si="142"/>
        <v>155-&gt;1,</v>
      </c>
    </row>
    <row r="670" spans="1:27" ht="15" hidden="1" customHeight="1" x14ac:dyDescent="0.25">
      <c r="A670">
        <v>2016</v>
      </c>
      <c r="B670">
        <v>6</v>
      </c>
      <c r="C670">
        <v>13</v>
      </c>
      <c r="D670" t="s">
        <v>46</v>
      </c>
      <c r="E670" t="s">
        <v>130</v>
      </c>
      <c r="F670">
        <v>3</v>
      </c>
      <c r="G670">
        <v>0</v>
      </c>
      <c r="H670" t="s">
        <v>164</v>
      </c>
      <c r="I670" t="s">
        <v>125</v>
      </c>
      <c r="J670">
        <v>12</v>
      </c>
      <c r="K670">
        <v>1895</v>
      </c>
      <c r="L670">
        <v>1554</v>
      </c>
      <c r="M670">
        <f t="shared" si="130"/>
        <v>1883</v>
      </c>
      <c r="N670">
        <f t="shared" si="131"/>
        <v>1566</v>
      </c>
      <c r="O670">
        <f t="shared" si="132"/>
        <v>0.86114093565704342</v>
      </c>
      <c r="P670">
        <f t="shared" si="133"/>
        <v>1</v>
      </c>
      <c r="Q670">
        <f t="shared" si="134"/>
        <v>86.418557238454284</v>
      </c>
      <c r="R670">
        <f t="shared" si="135"/>
        <v>50</v>
      </c>
      <c r="S670">
        <f>INDEX(Weights!$B$1:$B$36,MATCH(Matches!H1457,Weights!$A$1:$A$36,0))</f>
        <v>20</v>
      </c>
      <c r="T670">
        <f t="shared" si="136"/>
        <v>1883</v>
      </c>
      <c r="U670">
        <f t="shared" si="137"/>
        <v>1566</v>
      </c>
      <c r="V670">
        <f t="shared" si="138"/>
        <v>317</v>
      </c>
      <c r="W670">
        <f t="shared" si="139"/>
        <v>3</v>
      </c>
      <c r="X670">
        <f t="shared" si="140"/>
        <v>0</v>
      </c>
      <c r="Y670">
        <f t="shared" si="141"/>
        <v>3</v>
      </c>
      <c r="AA670" t="str">
        <f t="shared" si="142"/>
        <v>317-&gt;3,</v>
      </c>
    </row>
    <row r="671" spans="1:27" ht="15" hidden="1" customHeight="1" x14ac:dyDescent="0.25">
      <c r="A671">
        <v>2016</v>
      </c>
      <c r="B671">
        <v>7</v>
      </c>
      <c r="C671">
        <v>3</v>
      </c>
      <c r="D671" t="s">
        <v>26</v>
      </c>
      <c r="E671" t="s">
        <v>17</v>
      </c>
      <c r="F671">
        <v>5</v>
      </c>
      <c r="G671">
        <v>2</v>
      </c>
      <c r="H671" t="s">
        <v>138</v>
      </c>
      <c r="J671">
        <v>12</v>
      </c>
      <c r="K671">
        <v>1988</v>
      </c>
      <c r="L671">
        <v>1742</v>
      </c>
      <c r="M671">
        <f t="shared" si="130"/>
        <v>1976</v>
      </c>
      <c r="N671">
        <f t="shared" si="131"/>
        <v>1754</v>
      </c>
      <c r="O671">
        <f t="shared" si="132"/>
        <v>0.86454700541130447</v>
      </c>
      <c r="P671">
        <f t="shared" si="133"/>
        <v>1</v>
      </c>
      <c r="Q671">
        <f t="shared" si="134"/>
        <v>88.591618342865942</v>
      </c>
      <c r="R671">
        <f t="shared" si="135"/>
        <v>50</v>
      </c>
      <c r="S671">
        <f>INDEX(Weights!$B$1:$B$36,MATCH(Matches!H1530,Weights!$A$1:$A$36,0))</f>
        <v>40</v>
      </c>
      <c r="T671">
        <f t="shared" si="136"/>
        <v>2076</v>
      </c>
      <c r="U671">
        <f t="shared" si="137"/>
        <v>1754</v>
      </c>
      <c r="V671">
        <f t="shared" si="138"/>
        <v>322</v>
      </c>
      <c r="W671">
        <f t="shared" si="139"/>
        <v>3</v>
      </c>
      <c r="X671">
        <f t="shared" si="140"/>
        <v>0</v>
      </c>
      <c r="Y671">
        <f t="shared" si="141"/>
        <v>3</v>
      </c>
      <c r="AA671" t="str">
        <f t="shared" si="142"/>
        <v>322-&gt;3,</v>
      </c>
    </row>
    <row r="672" spans="1:27" ht="15" hidden="1" customHeight="1" x14ac:dyDescent="0.25">
      <c r="A672">
        <v>2016</v>
      </c>
      <c r="B672">
        <v>7</v>
      </c>
      <c r="C672">
        <v>4</v>
      </c>
      <c r="D672" t="s">
        <v>119</v>
      </c>
      <c r="E672" t="s">
        <v>113</v>
      </c>
      <c r="F672">
        <v>3</v>
      </c>
      <c r="G672">
        <v>2</v>
      </c>
      <c r="H672" t="s">
        <v>237</v>
      </c>
      <c r="I672" t="s">
        <v>107</v>
      </c>
      <c r="J672">
        <v>12</v>
      </c>
      <c r="K672">
        <v>805</v>
      </c>
      <c r="L672">
        <v>628</v>
      </c>
      <c r="M672">
        <f t="shared" si="130"/>
        <v>793</v>
      </c>
      <c r="N672">
        <f t="shared" si="131"/>
        <v>640</v>
      </c>
      <c r="O672">
        <f t="shared" si="132"/>
        <v>0.70697529480854104</v>
      </c>
      <c r="P672">
        <f t="shared" si="133"/>
        <v>1</v>
      </c>
      <c r="Q672">
        <f t="shared" si="134"/>
        <v>40.952178391099615</v>
      </c>
      <c r="R672">
        <f t="shared" si="135"/>
        <v>40</v>
      </c>
      <c r="S672">
        <f>INDEX(Weights!$B$1:$B$36,MATCH(Matches!H1532,Weights!$A$1:$A$36,0))</f>
        <v>40</v>
      </c>
      <c r="T672">
        <f t="shared" si="136"/>
        <v>793</v>
      </c>
      <c r="U672">
        <f t="shared" si="137"/>
        <v>640</v>
      </c>
      <c r="V672">
        <f t="shared" si="138"/>
        <v>153</v>
      </c>
      <c r="W672">
        <f t="shared" si="139"/>
        <v>1</v>
      </c>
      <c r="X672">
        <f t="shared" si="140"/>
        <v>0</v>
      </c>
      <c r="Y672">
        <f t="shared" si="141"/>
        <v>1</v>
      </c>
      <c r="AA672" t="str">
        <f t="shared" si="142"/>
        <v>153-&gt;1,</v>
      </c>
    </row>
    <row r="673" spans="1:27" ht="15" hidden="1" customHeight="1" x14ac:dyDescent="0.25">
      <c r="A673">
        <v>2016</v>
      </c>
      <c r="B673">
        <v>9</v>
      </c>
      <c r="C673">
        <v>1</v>
      </c>
      <c r="D673" t="s">
        <v>262</v>
      </c>
      <c r="E673" t="s">
        <v>112</v>
      </c>
      <c r="F673">
        <v>5</v>
      </c>
      <c r="G673">
        <v>0</v>
      </c>
      <c r="H673" t="s">
        <v>33</v>
      </c>
      <c r="J673">
        <v>12</v>
      </c>
      <c r="K673">
        <v>944</v>
      </c>
      <c r="L673">
        <v>865</v>
      </c>
      <c r="M673">
        <f t="shared" si="130"/>
        <v>932</v>
      </c>
      <c r="N673">
        <f t="shared" si="131"/>
        <v>877</v>
      </c>
      <c r="O673">
        <f t="shared" si="132"/>
        <v>0.70935463059876336</v>
      </c>
      <c r="P673">
        <f t="shared" si="133"/>
        <v>1</v>
      </c>
      <c r="Q673">
        <f t="shared" si="134"/>
        <v>41.28742881650377</v>
      </c>
      <c r="R673">
        <f t="shared" si="135"/>
        <v>20</v>
      </c>
      <c r="S673">
        <f>INDEX(Weights!$B$1:$B$36,MATCH(Matches!H1577,Weights!$A$1:$A$36,0))</f>
        <v>40</v>
      </c>
      <c r="T673">
        <f t="shared" si="136"/>
        <v>1032</v>
      </c>
      <c r="U673">
        <f t="shared" si="137"/>
        <v>877</v>
      </c>
      <c r="V673">
        <f t="shared" si="138"/>
        <v>155</v>
      </c>
      <c r="W673">
        <f t="shared" si="139"/>
        <v>5</v>
      </c>
      <c r="X673">
        <f t="shared" si="140"/>
        <v>0</v>
      </c>
      <c r="Y673">
        <f t="shared" si="141"/>
        <v>5</v>
      </c>
      <c r="AA673" t="str">
        <f t="shared" si="142"/>
        <v>155-&gt;5,</v>
      </c>
    </row>
    <row r="674" spans="1:27" ht="15" hidden="1" customHeight="1" x14ac:dyDescent="0.25">
      <c r="A674">
        <v>2016</v>
      </c>
      <c r="B674">
        <v>9</v>
      </c>
      <c r="C674">
        <v>3</v>
      </c>
      <c r="D674" t="s">
        <v>43</v>
      </c>
      <c r="E674" t="s">
        <v>167</v>
      </c>
      <c r="F674">
        <v>4</v>
      </c>
      <c r="G674">
        <v>1</v>
      </c>
      <c r="H674" t="s">
        <v>33</v>
      </c>
      <c r="J674">
        <v>12</v>
      </c>
      <c r="K674">
        <v>1100</v>
      </c>
      <c r="L674">
        <v>1057</v>
      </c>
      <c r="M674">
        <f t="shared" si="130"/>
        <v>1088</v>
      </c>
      <c r="N674">
        <f t="shared" si="131"/>
        <v>1069</v>
      </c>
      <c r="O674">
        <f t="shared" si="132"/>
        <v>0.66485797855476481</v>
      </c>
      <c r="P674">
        <f t="shared" si="133"/>
        <v>1</v>
      </c>
      <c r="Q674">
        <f t="shared" si="134"/>
        <v>35.805715882038065</v>
      </c>
      <c r="R674">
        <f t="shared" si="135"/>
        <v>20</v>
      </c>
      <c r="S674">
        <f>INDEX(Weights!$B$1:$B$36,MATCH(Matches!H1598,Weights!$A$1:$A$36,0))</f>
        <v>50</v>
      </c>
      <c r="T674">
        <f t="shared" si="136"/>
        <v>1188</v>
      </c>
      <c r="U674">
        <f t="shared" si="137"/>
        <v>1069</v>
      </c>
      <c r="V674">
        <f t="shared" si="138"/>
        <v>119</v>
      </c>
      <c r="W674">
        <f t="shared" si="139"/>
        <v>3</v>
      </c>
      <c r="X674">
        <f t="shared" si="140"/>
        <v>0</v>
      </c>
      <c r="Y674">
        <f t="shared" si="141"/>
        <v>3</v>
      </c>
      <c r="AA674" t="str">
        <f t="shared" si="142"/>
        <v>119-&gt;3,</v>
      </c>
    </row>
    <row r="675" spans="1:27" ht="15" hidden="1" customHeight="1" x14ac:dyDescent="0.25">
      <c r="A675">
        <v>2016</v>
      </c>
      <c r="B675">
        <v>9</v>
      </c>
      <c r="C675">
        <v>6</v>
      </c>
      <c r="D675" t="s">
        <v>121</v>
      </c>
      <c r="E675" t="s">
        <v>135</v>
      </c>
      <c r="F675">
        <v>2</v>
      </c>
      <c r="G675">
        <v>1</v>
      </c>
      <c r="H675" t="s">
        <v>76</v>
      </c>
      <c r="J675">
        <v>12</v>
      </c>
      <c r="K675">
        <v>2023</v>
      </c>
      <c r="L675">
        <v>1947</v>
      </c>
      <c r="M675">
        <f t="shared" si="130"/>
        <v>2011</v>
      </c>
      <c r="N675">
        <f t="shared" si="131"/>
        <v>1959</v>
      </c>
      <c r="O675">
        <f t="shared" si="132"/>
        <v>0.70578135971200251</v>
      </c>
      <c r="P675">
        <f t="shared" si="133"/>
        <v>1</v>
      </c>
      <c r="Q675">
        <f t="shared" si="134"/>
        <v>40.785995028233884</v>
      </c>
      <c r="R675">
        <f t="shared" si="135"/>
        <v>40</v>
      </c>
      <c r="S675">
        <f>INDEX(Weights!$B$1:$B$36,MATCH(Matches!H1641,Weights!$A$1:$A$36,0))</f>
        <v>20</v>
      </c>
      <c r="T675">
        <f t="shared" si="136"/>
        <v>2111</v>
      </c>
      <c r="U675">
        <f t="shared" si="137"/>
        <v>1959</v>
      </c>
      <c r="V675">
        <f t="shared" si="138"/>
        <v>152</v>
      </c>
      <c r="W675">
        <f t="shared" si="139"/>
        <v>1</v>
      </c>
      <c r="X675">
        <f t="shared" si="140"/>
        <v>0</v>
      </c>
      <c r="Y675">
        <f t="shared" si="141"/>
        <v>1</v>
      </c>
      <c r="AA675" t="str">
        <f t="shared" si="142"/>
        <v>152-&gt;1,</v>
      </c>
    </row>
    <row r="676" spans="1:27" ht="15" hidden="1" customHeight="1" x14ac:dyDescent="0.25">
      <c r="A676">
        <v>2016</v>
      </c>
      <c r="B676">
        <v>10</v>
      </c>
      <c r="C676">
        <v>8</v>
      </c>
      <c r="D676" t="s">
        <v>178</v>
      </c>
      <c r="E676" t="s">
        <v>167</v>
      </c>
      <c r="F676">
        <v>2</v>
      </c>
      <c r="G676">
        <v>0</v>
      </c>
      <c r="H676" t="s">
        <v>230</v>
      </c>
      <c r="J676">
        <v>12</v>
      </c>
      <c r="K676">
        <v>1212</v>
      </c>
      <c r="L676">
        <v>1045</v>
      </c>
      <c r="M676">
        <f t="shared" si="130"/>
        <v>1200</v>
      </c>
      <c r="N676">
        <f t="shared" si="131"/>
        <v>1057</v>
      </c>
      <c r="O676">
        <f t="shared" si="132"/>
        <v>0.80199664411443317</v>
      </c>
      <c r="P676">
        <f t="shared" si="133"/>
        <v>1</v>
      </c>
      <c r="Q676">
        <f t="shared" si="134"/>
        <v>60.605033416379193</v>
      </c>
      <c r="R676">
        <f t="shared" si="135"/>
        <v>40</v>
      </c>
      <c r="S676">
        <f>INDEX(Weights!$B$1:$B$36,MATCH(Matches!H1717,Weights!$A$1:$A$36,0))</f>
        <v>20</v>
      </c>
      <c r="T676">
        <f t="shared" si="136"/>
        <v>1300</v>
      </c>
      <c r="U676">
        <f t="shared" si="137"/>
        <v>1057</v>
      </c>
      <c r="V676">
        <f t="shared" si="138"/>
        <v>243</v>
      </c>
      <c r="W676">
        <f t="shared" si="139"/>
        <v>2</v>
      </c>
      <c r="X676">
        <f t="shared" si="140"/>
        <v>0</v>
      </c>
      <c r="Y676">
        <f t="shared" si="141"/>
        <v>2</v>
      </c>
      <c r="AA676" t="str">
        <f t="shared" si="142"/>
        <v>243-&gt;2,</v>
      </c>
    </row>
    <row r="677" spans="1:27" ht="15" hidden="1" customHeight="1" x14ac:dyDescent="0.25">
      <c r="A677">
        <v>2016</v>
      </c>
      <c r="B677">
        <v>10</v>
      </c>
      <c r="C677">
        <v>8</v>
      </c>
      <c r="D677" t="s">
        <v>86</v>
      </c>
      <c r="E677" t="s">
        <v>153</v>
      </c>
      <c r="F677">
        <v>3</v>
      </c>
      <c r="G677">
        <v>1</v>
      </c>
      <c r="H677" t="s">
        <v>76</v>
      </c>
      <c r="J677">
        <v>12</v>
      </c>
      <c r="K677">
        <v>1721</v>
      </c>
      <c r="L677">
        <v>1563</v>
      </c>
      <c r="M677">
        <f t="shared" si="130"/>
        <v>1709</v>
      </c>
      <c r="N677">
        <f t="shared" si="131"/>
        <v>1575</v>
      </c>
      <c r="O677">
        <f t="shared" si="132"/>
        <v>0.79364074318816891</v>
      </c>
      <c r="P677">
        <f t="shared" si="133"/>
        <v>1</v>
      </c>
      <c r="Q677">
        <f t="shared" si="134"/>
        <v>58.151013845442428</v>
      </c>
      <c r="R677">
        <f t="shared" si="135"/>
        <v>40</v>
      </c>
      <c r="S677">
        <f>INDEX(Weights!$B$1:$B$36,MATCH(Matches!H1728,Weights!$A$1:$A$36,0))</f>
        <v>40</v>
      </c>
      <c r="T677">
        <f t="shared" si="136"/>
        <v>1809</v>
      </c>
      <c r="U677">
        <f t="shared" si="137"/>
        <v>1575</v>
      </c>
      <c r="V677">
        <f t="shared" si="138"/>
        <v>234</v>
      </c>
      <c r="W677">
        <f t="shared" si="139"/>
        <v>2</v>
      </c>
      <c r="X677">
        <f t="shared" si="140"/>
        <v>0</v>
      </c>
      <c r="Y677">
        <f t="shared" si="141"/>
        <v>2</v>
      </c>
      <c r="AA677" t="str">
        <f t="shared" si="142"/>
        <v>234-&gt;2,</v>
      </c>
    </row>
    <row r="678" spans="1:27" ht="15" hidden="1" customHeight="1" x14ac:dyDescent="0.25">
      <c r="A678">
        <v>2016</v>
      </c>
      <c r="B678">
        <v>10</v>
      </c>
      <c r="C678">
        <v>9</v>
      </c>
      <c r="D678" t="s">
        <v>109</v>
      </c>
      <c r="E678" t="s">
        <v>114</v>
      </c>
      <c r="F678">
        <v>4</v>
      </c>
      <c r="G678">
        <v>0</v>
      </c>
      <c r="H678" t="s">
        <v>33</v>
      </c>
      <c r="J678">
        <v>12</v>
      </c>
      <c r="K678">
        <v>789</v>
      </c>
      <c r="L678">
        <v>741</v>
      </c>
      <c r="M678">
        <f t="shared" si="130"/>
        <v>777</v>
      </c>
      <c r="N678">
        <f t="shared" si="131"/>
        <v>753</v>
      </c>
      <c r="O678">
        <f t="shared" si="132"/>
        <v>0.67124058081583182</v>
      </c>
      <c r="P678">
        <f t="shared" si="133"/>
        <v>1</v>
      </c>
      <c r="Q678">
        <f t="shared" si="134"/>
        <v>36.500855336034356</v>
      </c>
      <c r="R678">
        <f t="shared" si="135"/>
        <v>20</v>
      </c>
      <c r="S678">
        <f>INDEX(Weights!$B$1:$B$36,MATCH(Matches!H1741,Weights!$A$1:$A$36,0))</f>
        <v>40</v>
      </c>
      <c r="T678">
        <f t="shared" si="136"/>
        <v>877</v>
      </c>
      <c r="U678">
        <f t="shared" si="137"/>
        <v>753</v>
      </c>
      <c r="V678">
        <f t="shared" si="138"/>
        <v>124</v>
      </c>
      <c r="W678">
        <f t="shared" si="139"/>
        <v>4</v>
      </c>
      <c r="X678">
        <f t="shared" si="140"/>
        <v>1</v>
      </c>
      <c r="Y678">
        <f t="shared" si="141"/>
        <v>4</v>
      </c>
      <c r="AA678" t="str">
        <f t="shared" si="142"/>
        <v>124-&gt;4,</v>
      </c>
    </row>
    <row r="679" spans="1:27" ht="15" hidden="1" customHeight="1" x14ac:dyDescent="0.25">
      <c r="A679">
        <v>2016</v>
      </c>
      <c r="B679">
        <v>10</v>
      </c>
      <c r="C679">
        <v>11</v>
      </c>
      <c r="D679" t="s">
        <v>8</v>
      </c>
      <c r="E679" t="s">
        <v>67</v>
      </c>
      <c r="F679">
        <v>0</v>
      </c>
      <c r="G679">
        <v>0</v>
      </c>
      <c r="H679" t="s">
        <v>76</v>
      </c>
      <c r="J679">
        <v>12</v>
      </c>
      <c r="K679">
        <v>1413</v>
      </c>
      <c r="L679">
        <v>1723</v>
      </c>
      <c r="M679">
        <f t="shared" si="130"/>
        <v>1401</v>
      </c>
      <c r="N679">
        <f t="shared" si="131"/>
        <v>1735</v>
      </c>
      <c r="O679">
        <f t="shared" si="132"/>
        <v>0.79364074318816891</v>
      </c>
      <c r="P679">
        <f t="shared" si="133"/>
        <v>0.5</v>
      </c>
      <c r="Q679">
        <f t="shared" si="134"/>
        <v>-40.866263549504232</v>
      </c>
      <c r="R679">
        <f t="shared" si="135"/>
        <v>-40</v>
      </c>
      <c r="S679">
        <f>INDEX(Weights!$B$1:$B$36,MATCH(Matches!H1780,Weights!$A$1:$A$36,0))</f>
        <v>40</v>
      </c>
      <c r="T679">
        <f t="shared" si="136"/>
        <v>1501</v>
      </c>
      <c r="U679">
        <f t="shared" si="137"/>
        <v>1735</v>
      </c>
      <c r="V679">
        <f t="shared" si="138"/>
        <v>234</v>
      </c>
      <c r="W679">
        <f t="shared" si="139"/>
        <v>0</v>
      </c>
      <c r="X679">
        <f t="shared" si="140"/>
        <v>0</v>
      </c>
      <c r="Y679">
        <f t="shared" si="141"/>
        <v>0</v>
      </c>
      <c r="AA679" t="str">
        <f t="shared" si="142"/>
        <v>234-&gt;0,</v>
      </c>
    </row>
    <row r="680" spans="1:27" ht="15" hidden="1" customHeight="1" x14ac:dyDescent="0.25">
      <c r="A680">
        <v>2016</v>
      </c>
      <c r="B680">
        <v>10</v>
      </c>
      <c r="C680">
        <v>18</v>
      </c>
      <c r="D680" t="s">
        <v>109</v>
      </c>
      <c r="E680" t="s">
        <v>116</v>
      </c>
      <c r="F680">
        <v>3</v>
      </c>
      <c r="G680">
        <v>0</v>
      </c>
      <c r="H680" t="s">
        <v>233</v>
      </c>
      <c r="J680">
        <v>12</v>
      </c>
      <c r="K680">
        <v>815</v>
      </c>
      <c r="L680">
        <v>615</v>
      </c>
      <c r="M680">
        <f t="shared" si="130"/>
        <v>803</v>
      </c>
      <c r="N680">
        <f t="shared" si="131"/>
        <v>627</v>
      </c>
      <c r="O680">
        <f t="shared" si="132"/>
        <v>0.83044491135323728</v>
      </c>
      <c r="P680">
        <f t="shared" si="133"/>
        <v>1</v>
      </c>
      <c r="Q680">
        <f t="shared" si="134"/>
        <v>70.773458324213578</v>
      </c>
      <c r="R680">
        <f t="shared" si="135"/>
        <v>40</v>
      </c>
      <c r="S680">
        <f>INDEX(Weights!$B$1:$B$36,MATCH(Matches!H1804,Weights!$A$1:$A$36,0))</f>
        <v>20</v>
      </c>
      <c r="T680">
        <f t="shared" si="136"/>
        <v>903</v>
      </c>
      <c r="U680">
        <f t="shared" si="137"/>
        <v>627</v>
      </c>
      <c r="V680">
        <f t="shared" si="138"/>
        <v>276</v>
      </c>
      <c r="W680">
        <f t="shared" si="139"/>
        <v>3</v>
      </c>
      <c r="X680">
        <f t="shared" si="140"/>
        <v>0</v>
      </c>
      <c r="Y680">
        <f t="shared" si="141"/>
        <v>3</v>
      </c>
      <c r="AA680" t="str">
        <f t="shared" si="142"/>
        <v>276-&gt;3,</v>
      </c>
    </row>
    <row r="681" spans="1:27" ht="15" hidden="1" customHeight="1" x14ac:dyDescent="0.25">
      <c r="A681">
        <v>2016</v>
      </c>
      <c r="B681">
        <v>11</v>
      </c>
      <c r="C681">
        <v>14</v>
      </c>
      <c r="D681" t="s">
        <v>111</v>
      </c>
      <c r="E681" t="s">
        <v>116</v>
      </c>
      <c r="F681">
        <v>3</v>
      </c>
      <c r="G681">
        <v>2</v>
      </c>
      <c r="H681" t="s">
        <v>238</v>
      </c>
      <c r="I681" t="s">
        <v>74</v>
      </c>
      <c r="J681">
        <v>12</v>
      </c>
      <c r="K681">
        <v>805</v>
      </c>
      <c r="L681">
        <v>624</v>
      </c>
      <c r="M681">
        <f t="shared" si="130"/>
        <v>793</v>
      </c>
      <c r="N681">
        <f t="shared" si="131"/>
        <v>636</v>
      </c>
      <c r="O681">
        <f t="shared" si="132"/>
        <v>0.71172252434275529</v>
      </c>
      <c r="P681">
        <f t="shared" si="133"/>
        <v>1</v>
      </c>
      <c r="Q681">
        <f t="shared" si="134"/>
        <v>41.626561258874503</v>
      </c>
      <c r="R681">
        <f t="shared" si="135"/>
        <v>40</v>
      </c>
      <c r="S681">
        <f>INDEX(Weights!$B$1:$B$36,MATCH(Matches!H1899,Weights!$A$1:$A$36,0))</f>
        <v>20</v>
      </c>
      <c r="T681">
        <f t="shared" si="136"/>
        <v>793</v>
      </c>
      <c r="U681">
        <f t="shared" si="137"/>
        <v>636</v>
      </c>
      <c r="V681">
        <f t="shared" si="138"/>
        <v>157</v>
      </c>
      <c r="W681">
        <f t="shared" si="139"/>
        <v>1</v>
      </c>
      <c r="X681">
        <f t="shared" si="140"/>
        <v>0</v>
      </c>
      <c r="Y681">
        <f t="shared" si="141"/>
        <v>1</v>
      </c>
      <c r="AA681" t="str">
        <f t="shared" si="142"/>
        <v>157-&gt;1,</v>
      </c>
    </row>
    <row r="682" spans="1:27" ht="15" hidden="1" customHeight="1" x14ac:dyDescent="0.25">
      <c r="A682">
        <v>2016</v>
      </c>
      <c r="B682">
        <v>12</v>
      </c>
      <c r="C682">
        <v>17</v>
      </c>
      <c r="D682" t="s">
        <v>38</v>
      </c>
      <c r="E682" t="s">
        <v>157</v>
      </c>
      <c r="F682">
        <v>2</v>
      </c>
      <c r="G682">
        <v>0</v>
      </c>
      <c r="H682" t="s">
        <v>232</v>
      </c>
      <c r="J682">
        <v>12</v>
      </c>
      <c r="K682">
        <v>1420</v>
      </c>
      <c r="L682">
        <v>1257</v>
      </c>
      <c r="M682">
        <f t="shared" si="130"/>
        <v>1408</v>
      </c>
      <c r="N682">
        <f t="shared" si="131"/>
        <v>1269</v>
      </c>
      <c r="O682">
        <f t="shared" si="132"/>
        <v>0.7983147441549775</v>
      </c>
      <c r="P682">
        <f t="shared" si="133"/>
        <v>1</v>
      </c>
      <c r="Q682">
        <f t="shared" si="134"/>
        <v>59.498647780286682</v>
      </c>
      <c r="R682">
        <f t="shared" si="135"/>
        <v>40</v>
      </c>
      <c r="S682">
        <f>INDEX(Weights!$B$1:$B$36,MATCH(Matches!H1955,Weights!$A$1:$A$36,0))</f>
        <v>40</v>
      </c>
      <c r="T682">
        <f t="shared" si="136"/>
        <v>1508</v>
      </c>
      <c r="U682">
        <f t="shared" si="137"/>
        <v>1269</v>
      </c>
      <c r="V682">
        <f t="shared" si="138"/>
        <v>239</v>
      </c>
      <c r="W682">
        <f t="shared" si="139"/>
        <v>2</v>
      </c>
      <c r="X682">
        <f t="shared" si="140"/>
        <v>0</v>
      </c>
      <c r="Y682">
        <f t="shared" si="141"/>
        <v>2</v>
      </c>
      <c r="AA682" t="str">
        <f t="shared" si="142"/>
        <v>239-&gt;2,</v>
      </c>
    </row>
    <row r="683" spans="1:27" ht="15" hidden="1" customHeight="1" x14ac:dyDescent="0.25">
      <c r="A683">
        <v>2017</v>
      </c>
      <c r="B683">
        <v>1</v>
      </c>
      <c r="C683">
        <v>9</v>
      </c>
      <c r="D683" t="s">
        <v>13</v>
      </c>
      <c r="E683" t="s">
        <v>85</v>
      </c>
      <c r="F683">
        <v>1</v>
      </c>
      <c r="G683">
        <v>0</v>
      </c>
      <c r="H683" t="s">
        <v>33</v>
      </c>
      <c r="I683" t="s">
        <v>154</v>
      </c>
      <c r="J683">
        <v>12</v>
      </c>
      <c r="K683">
        <v>1552</v>
      </c>
      <c r="L683">
        <v>1589</v>
      </c>
      <c r="M683">
        <f t="shared" si="130"/>
        <v>1540</v>
      </c>
      <c r="N683">
        <f t="shared" si="131"/>
        <v>1601</v>
      </c>
      <c r="O683">
        <f t="shared" si="132"/>
        <v>0.58689502337910004</v>
      </c>
      <c r="P683">
        <f t="shared" si="133"/>
        <v>1</v>
      </c>
      <c r="Q683">
        <f t="shared" si="134"/>
        <v>29.048306554322181</v>
      </c>
      <c r="R683">
        <f t="shared" si="135"/>
        <v>30</v>
      </c>
      <c r="S683">
        <f>INDEX(Weights!$B$1:$B$36,MATCH(Matches!H1969,Weights!$A$1:$A$36,0))</f>
        <v>50</v>
      </c>
      <c r="T683">
        <f t="shared" si="136"/>
        <v>1540</v>
      </c>
      <c r="U683">
        <f t="shared" si="137"/>
        <v>1601</v>
      </c>
      <c r="V683">
        <f t="shared" si="138"/>
        <v>61</v>
      </c>
      <c r="W683">
        <f t="shared" si="139"/>
        <v>-1</v>
      </c>
      <c r="X683">
        <f t="shared" si="140"/>
        <v>0</v>
      </c>
      <c r="Y683">
        <f t="shared" si="141"/>
        <v>-1</v>
      </c>
      <c r="AA683" t="str">
        <f t="shared" si="142"/>
        <v>61-&gt;-1,</v>
      </c>
    </row>
    <row r="684" spans="1:27" ht="15" hidden="1" customHeight="1" x14ac:dyDescent="0.25">
      <c r="A684">
        <v>2017</v>
      </c>
      <c r="B684">
        <v>1</v>
      </c>
      <c r="C684">
        <v>15</v>
      </c>
      <c r="D684" t="s">
        <v>127</v>
      </c>
      <c r="E684" t="s">
        <v>136</v>
      </c>
      <c r="F684">
        <v>2</v>
      </c>
      <c r="G684">
        <v>1</v>
      </c>
      <c r="H684" t="s">
        <v>228</v>
      </c>
      <c r="I684" t="s">
        <v>47</v>
      </c>
      <c r="J684">
        <v>12</v>
      </c>
      <c r="K684">
        <v>1581</v>
      </c>
      <c r="L684">
        <v>1407</v>
      </c>
      <c r="M684">
        <f t="shared" si="130"/>
        <v>1569</v>
      </c>
      <c r="N684">
        <f t="shared" si="131"/>
        <v>1419</v>
      </c>
      <c r="O684">
        <f t="shared" si="132"/>
        <v>0.70338500347182864</v>
      </c>
      <c r="P684">
        <f t="shared" si="133"/>
        <v>1</v>
      </c>
      <c r="Q684">
        <f t="shared" si="134"/>
        <v>40.456484467939859</v>
      </c>
      <c r="R684">
        <f t="shared" si="135"/>
        <v>40</v>
      </c>
      <c r="S684">
        <f>INDEX(Weights!$B$1:$B$36,MATCH(Matches!H1986,Weights!$A$1:$A$36,0))</f>
        <v>20</v>
      </c>
      <c r="T684">
        <f t="shared" si="136"/>
        <v>1569</v>
      </c>
      <c r="U684">
        <f t="shared" si="137"/>
        <v>1419</v>
      </c>
      <c r="V684">
        <f t="shared" si="138"/>
        <v>150</v>
      </c>
      <c r="W684">
        <f t="shared" si="139"/>
        <v>1</v>
      </c>
      <c r="X684">
        <f t="shared" si="140"/>
        <v>0</v>
      </c>
      <c r="Y684">
        <f t="shared" si="141"/>
        <v>1</v>
      </c>
      <c r="AA684" t="str">
        <f t="shared" si="142"/>
        <v>150-&gt;1,</v>
      </c>
    </row>
    <row r="685" spans="1:27" ht="15" hidden="1" customHeight="1" x14ac:dyDescent="0.25">
      <c r="A685">
        <v>2017</v>
      </c>
      <c r="B685">
        <v>1</v>
      </c>
      <c r="C685">
        <v>21</v>
      </c>
      <c r="D685" t="s">
        <v>151</v>
      </c>
      <c r="E685" t="s">
        <v>134</v>
      </c>
      <c r="F685">
        <v>1</v>
      </c>
      <c r="G685">
        <v>0</v>
      </c>
      <c r="H685" t="s">
        <v>44</v>
      </c>
      <c r="I685" t="s">
        <v>189</v>
      </c>
      <c r="J685">
        <v>12</v>
      </c>
      <c r="K685">
        <v>1680</v>
      </c>
      <c r="L685">
        <v>1456</v>
      </c>
      <c r="M685">
        <f t="shared" si="130"/>
        <v>1668</v>
      </c>
      <c r="N685">
        <f t="shared" si="131"/>
        <v>1468</v>
      </c>
      <c r="O685">
        <f t="shared" si="132"/>
        <v>0.75974692664795784</v>
      </c>
      <c r="P685">
        <f t="shared" si="133"/>
        <v>1</v>
      </c>
      <c r="Q685">
        <f t="shared" si="134"/>
        <v>49.947331922020552</v>
      </c>
      <c r="R685">
        <f t="shared" si="135"/>
        <v>50</v>
      </c>
      <c r="S685">
        <f>INDEX(Weights!$B$1:$B$36,MATCH(Matches!H2006,Weights!$A$1:$A$36,0))</f>
        <v>20</v>
      </c>
      <c r="T685">
        <f t="shared" si="136"/>
        <v>1668</v>
      </c>
      <c r="U685">
        <f t="shared" si="137"/>
        <v>1468</v>
      </c>
      <c r="V685">
        <f t="shared" si="138"/>
        <v>200</v>
      </c>
      <c r="W685">
        <f t="shared" si="139"/>
        <v>1</v>
      </c>
      <c r="X685">
        <f t="shared" si="140"/>
        <v>0</v>
      </c>
      <c r="Y685">
        <f t="shared" si="141"/>
        <v>1</v>
      </c>
      <c r="AA685" t="str">
        <f t="shared" si="142"/>
        <v>200-&gt;1,</v>
      </c>
    </row>
    <row r="686" spans="1:27" ht="15" hidden="1" customHeight="1" x14ac:dyDescent="0.25">
      <c r="A686">
        <v>2017</v>
      </c>
      <c r="B686">
        <v>3</v>
      </c>
      <c r="C686">
        <v>24</v>
      </c>
      <c r="D686" t="s">
        <v>123</v>
      </c>
      <c r="E686" t="s">
        <v>129</v>
      </c>
      <c r="F686">
        <v>2</v>
      </c>
      <c r="G686">
        <v>0</v>
      </c>
      <c r="H686" t="s">
        <v>76</v>
      </c>
      <c r="J686">
        <v>12</v>
      </c>
      <c r="K686">
        <v>1930</v>
      </c>
      <c r="L686">
        <v>1774</v>
      </c>
      <c r="M686">
        <f t="shared" si="130"/>
        <v>1918</v>
      </c>
      <c r="N686">
        <f t="shared" si="131"/>
        <v>1786</v>
      </c>
      <c r="O686">
        <f t="shared" si="132"/>
        <v>0.79174883750818448</v>
      </c>
      <c r="P686">
        <f t="shared" si="133"/>
        <v>1</v>
      </c>
      <c r="Q686">
        <f t="shared" si="134"/>
        <v>57.622727558467346</v>
      </c>
      <c r="R686">
        <f t="shared" si="135"/>
        <v>40</v>
      </c>
      <c r="S686">
        <f>INDEX(Weights!$B$1:$B$36,MATCH(Matches!H2085,Weights!$A$1:$A$36,0))</f>
        <v>40</v>
      </c>
      <c r="T686">
        <f t="shared" si="136"/>
        <v>2018</v>
      </c>
      <c r="U686">
        <f t="shared" si="137"/>
        <v>1786</v>
      </c>
      <c r="V686">
        <f t="shared" si="138"/>
        <v>232</v>
      </c>
      <c r="W686">
        <f t="shared" si="139"/>
        <v>2</v>
      </c>
      <c r="X686">
        <f t="shared" si="140"/>
        <v>0</v>
      </c>
      <c r="Y686">
        <f t="shared" si="141"/>
        <v>2</v>
      </c>
      <c r="AA686" t="str">
        <f t="shared" si="142"/>
        <v>232-&gt;2,</v>
      </c>
    </row>
    <row r="687" spans="1:27" ht="15" hidden="1" customHeight="1" x14ac:dyDescent="0.25">
      <c r="A687">
        <v>2017</v>
      </c>
      <c r="B687">
        <v>3</v>
      </c>
      <c r="C687">
        <v>24</v>
      </c>
      <c r="D687" t="s">
        <v>85</v>
      </c>
      <c r="E687" t="s">
        <v>199</v>
      </c>
      <c r="F687">
        <v>2</v>
      </c>
      <c r="G687">
        <v>0</v>
      </c>
      <c r="H687" t="s">
        <v>33</v>
      </c>
      <c r="J687">
        <v>12</v>
      </c>
      <c r="K687">
        <v>1613</v>
      </c>
      <c r="L687">
        <v>1609</v>
      </c>
      <c r="M687">
        <f t="shared" si="130"/>
        <v>1601</v>
      </c>
      <c r="N687">
        <f t="shared" si="131"/>
        <v>1621</v>
      </c>
      <c r="O687">
        <f t="shared" si="132"/>
        <v>0.61313682015314308</v>
      </c>
      <c r="P687">
        <f t="shared" si="133"/>
        <v>1</v>
      </c>
      <c r="Q687">
        <f t="shared" si="134"/>
        <v>31.018718309533366</v>
      </c>
      <c r="R687">
        <f t="shared" si="135"/>
        <v>20</v>
      </c>
      <c r="S687">
        <f>INDEX(Weights!$B$1:$B$36,MATCH(Matches!H2086,Weights!$A$1:$A$36,0))</f>
        <v>20</v>
      </c>
      <c r="T687">
        <f t="shared" si="136"/>
        <v>1701</v>
      </c>
      <c r="U687">
        <f t="shared" si="137"/>
        <v>1621</v>
      </c>
      <c r="V687">
        <f t="shared" si="138"/>
        <v>80</v>
      </c>
      <c r="W687">
        <f t="shared" si="139"/>
        <v>2</v>
      </c>
      <c r="X687">
        <f t="shared" si="140"/>
        <v>0</v>
      </c>
      <c r="Y687">
        <f t="shared" si="141"/>
        <v>2</v>
      </c>
      <c r="AA687" t="str">
        <f t="shared" si="142"/>
        <v>80-&gt;2,</v>
      </c>
    </row>
    <row r="688" spans="1:27" ht="15" hidden="1" customHeight="1" x14ac:dyDescent="0.25">
      <c r="A688">
        <v>2017</v>
      </c>
      <c r="B688">
        <v>3</v>
      </c>
      <c r="C688">
        <v>28</v>
      </c>
      <c r="D688" t="s">
        <v>93</v>
      </c>
      <c r="E688" t="s">
        <v>154</v>
      </c>
      <c r="F688">
        <v>2</v>
      </c>
      <c r="G688">
        <v>0</v>
      </c>
      <c r="H688" t="s">
        <v>76</v>
      </c>
      <c r="J688">
        <v>12</v>
      </c>
      <c r="K688">
        <v>1710</v>
      </c>
      <c r="L688">
        <v>1549</v>
      </c>
      <c r="M688">
        <f t="shared" si="130"/>
        <v>1698</v>
      </c>
      <c r="N688">
        <f t="shared" si="131"/>
        <v>1561</v>
      </c>
      <c r="O688">
        <f t="shared" si="132"/>
        <v>0.79645469971172578</v>
      </c>
      <c r="P688">
        <f t="shared" si="133"/>
        <v>1</v>
      </c>
      <c r="Q688">
        <f t="shared" si="134"/>
        <v>58.95493525522236</v>
      </c>
      <c r="R688">
        <f t="shared" si="135"/>
        <v>40</v>
      </c>
      <c r="S688">
        <f>INDEX(Weights!$B$1:$B$36,MATCH(Matches!H2126,Weights!$A$1:$A$36,0))</f>
        <v>40</v>
      </c>
      <c r="T688">
        <f t="shared" si="136"/>
        <v>1798</v>
      </c>
      <c r="U688">
        <f t="shared" si="137"/>
        <v>1561</v>
      </c>
      <c r="V688">
        <f t="shared" si="138"/>
        <v>237</v>
      </c>
      <c r="W688">
        <f t="shared" si="139"/>
        <v>2</v>
      </c>
      <c r="X688">
        <f t="shared" si="140"/>
        <v>0</v>
      </c>
      <c r="Y688">
        <f t="shared" si="141"/>
        <v>2</v>
      </c>
      <c r="AA688" t="str">
        <f t="shared" si="142"/>
        <v>237-&gt;2,</v>
      </c>
    </row>
    <row r="689" spans="1:27" ht="15" hidden="1" customHeight="1" x14ac:dyDescent="0.25">
      <c r="A689">
        <v>2017</v>
      </c>
      <c r="B689">
        <v>3</v>
      </c>
      <c r="C689">
        <v>28</v>
      </c>
      <c r="D689" t="s">
        <v>56</v>
      </c>
      <c r="E689" t="s">
        <v>58</v>
      </c>
      <c r="F689">
        <v>5</v>
      </c>
      <c r="G689">
        <v>0</v>
      </c>
      <c r="H689" t="s">
        <v>33</v>
      </c>
      <c r="J689">
        <v>12</v>
      </c>
      <c r="K689">
        <v>1465</v>
      </c>
      <c r="L689">
        <v>1401</v>
      </c>
      <c r="M689">
        <f t="shared" si="130"/>
        <v>1453</v>
      </c>
      <c r="N689">
        <f t="shared" si="131"/>
        <v>1413</v>
      </c>
      <c r="O689">
        <f t="shared" si="132"/>
        <v>0.69123615241476299</v>
      </c>
      <c r="P689">
        <f t="shared" si="133"/>
        <v>1</v>
      </c>
      <c r="Q689">
        <f t="shared" si="134"/>
        <v>38.864653662820075</v>
      </c>
      <c r="R689">
        <f t="shared" si="135"/>
        <v>20</v>
      </c>
      <c r="S689">
        <f>INDEX(Weights!$B$1:$B$36,MATCH(Matches!H2136,Weights!$A$1:$A$36,0))</f>
        <v>20</v>
      </c>
      <c r="T689">
        <f t="shared" si="136"/>
        <v>1553</v>
      </c>
      <c r="U689">
        <f t="shared" si="137"/>
        <v>1413</v>
      </c>
      <c r="V689">
        <f t="shared" si="138"/>
        <v>140</v>
      </c>
      <c r="W689">
        <f t="shared" si="139"/>
        <v>5</v>
      </c>
      <c r="X689">
        <f t="shared" si="140"/>
        <v>0</v>
      </c>
      <c r="Y689">
        <f t="shared" si="141"/>
        <v>5</v>
      </c>
      <c r="AA689" t="str">
        <f t="shared" si="142"/>
        <v>140-&gt;5,</v>
      </c>
    </row>
    <row r="690" spans="1:27" ht="15" hidden="1" customHeight="1" x14ac:dyDescent="0.25">
      <c r="A690">
        <v>2017</v>
      </c>
      <c r="B690">
        <v>5</v>
      </c>
      <c r="C690">
        <v>27</v>
      </c>
      <c r="D690" t="s">
        <v>9</v>
      </c>
      <c r="E690" t="s">
        <v>123</v>
      </c>
      <c r="F690">
        <v>2</v>
      </c>
      <c r="G690">
        <v>1</v>
      </c>
      <c r="H690" t="s">
        <v>33</v>
      </c>
      <c r="I690" t="s">
        <v>125</v>
      </c>
      <c r="J690">
        <v>12</v>
      </c>
      <c r="K690">
        <v>1870</v>
      </c>
      <c r="L690">
        <v>1922</v>
      </c>
      <c r="M690">
        <f t="shared" si="130"/>
        <v>1858</v>
      </c>
      <c r="N690">
        <f t="shared" si="131"/>
        <v>1934</v>
      </c>
      <c r="O690">
        <f t="shared" si="132"/>
        <v>0.60766106412681986</v>
      </c>
      <c r="P690">
        <f t="shared" si="133"/>
        <v>1</v>
      </c>
      <c r="Q690">
        <f t="shared" si="134"/>
        <v>30.58579942694978</v>
      </c>
      <c r="R690">
        <f t="shared" si="135"/>
        <v>30</v>
      </c>
      <c r="S690">
        <f>INDEX(Weights!$B$1:$B$36,MATCH(Matches!H2176,Weights!$A$1:$A$36,0))</f>
        <v>20</v>
      </c>
      <c r="T690">
        <f t="shared" si="136"/>
        <v>1858</v>
      </c>
      <c r="U690">
        <f t="shared" si="137"/>
        <v>1934</v>
      </c>
      <c r="V690">
        <f t="shared" si="138"/>
        <v>76</v>
      </c>
      <c r="W690">
        <f t="shared" si="139"/>
        <v>-1</v>
      </c>
      <c r="X690">
        <f t="shared" si="140"/>
        <v>0</v>
      </c>
      <c r="Y690">
        <f t="shared" si="141"/>
        <v>-1</v>
      </c>
      <c r="AA690" t="str">
        <f t="shared" si="142"/>
        <v>76-&gt;-1,</v>
      </c>
    </row>
    <row r="691" spans="1:27" ht="15" hidden="1" customHeight="1" x14ac:dyDescent="0.25">
      <c r="A691">
        <v>2017</v>
      </c>
      <c r="B691">
        <v>6</v>
      </c>
      <c r="C691">
        <v>12</v>
      </c>
      <c r="D691" t="s">
        <v>117</v>
      </c>
      <c r="E691" t="s">
        <v>98</v>
      </c>
      <c r="F691">
        <v>2</v>
      </c>
      <c r="G691">
        <v>0</v>
      </c>
      <c r="H691" t="s">
        <v>76</v>
      </c>
      <c r="J691">
        <v>12</v>
      </c>
      <c r="K691">
        <v>1793</v>
      </c>
      <c r="L691">
        <v>1635</v>
      </c>
      <c r="M691">
        <f t="shared" si="130"/>
        <v>1781</v>
      </c>
      <c r="N691">
        <f t="shared" si="131"/>
        <v>1647</v>
      </c>
      <c r="O691">
        <f t="shared" si="132"/>
        <v>0.79364074318816891</v>
      </c>
      <c r="P691">
        <f t="shared" si="133"/>
        <v>1</v>
      </c>
      <c r="Q691">
        <f t="shared" si="134"/>
        <v>58.151013845442428</v>
      </c>
      <c r="R691">
        <f t="shared" si="135"/>
        <v>40</v>
      </c>
      <c r="S691">
        <f>INDEX(Weights!$B$1:$B$36,MATCH(Matches!H2298,Weights!$A$1:$A$36,0))</f>
        <v>40</v>
      </c>
      <c r="T691">
        <f t="shared" si="136"/>
        <v>1881</v>
      </c>
      <c r="U691">
        <f t="shared" si="137"/>
        <v>1647</v>
      </c>
      <c r="V691">
        <f t="shared" si="138"/>
        <v>234</v>
      </c>
      <c r="W691">
        <f t="shared" si="139"/>
        <v>2</v>
      </c>
      <c r="X691">
        <f t="shared" si="140"/>
        <v>0</v>
      </c>
      <c r="Y691">
        <f t="shared" si="141"/>
        <v>2</v>
      </c>
      <c r="AA691" t="str">
        <f t="shared" si="142"/>
        <v>234-&gt;2,</v>
      </c>
    </row>
    <row r="692" spans="1:27" ht="15" hidden="1" customHeight="1" x14ac:dyDescent="0.25">
      <c r="A692">
        <v>2017</v>
      </c>
      <c r="B692">
        <v>6</v>
      </c>
      <c r="C692">
        <v>13</v>
      </c>
      <c r="D692" t="s">
        <v>264</v>
      </c>
      <c r="E692" t="s">
        <v>99</v>
      </c>
      <c r="F692">
        <v>1</v>
      </c>
      <c r="G692">
        <v>1</v>
      </c>
      <c r="H692" t="s">
        <v>23</v>
      </c>
      <c r="J692">
        <v>12</v>
      </c>
      <c r="K692">
        <v>1200</v>
      </c>
      <c r="L692">
        <v>1513</v>
      </c>
      <c r="M692">
        <f t="shared" si="130"/>
        <v>1188</v>
      </c>
      <c r="N692">
        <f t="shared" si="131"/>
        <v>1525</v>
      </c>
      <c r="O692">
        <f t="shared" si="132"/>
        <v>0.79645469971172578</v>
      </c>
      <c r="P692">
        <f t="shared" si="133"/>
        <v>0.5</v>
      </c>
      <c r="Q692">
        <f t="shared" si="134"/>
        <v>-40.478359802252648</v>
      </c>
      <c r="R692">
        <f t="shared" si="135"/>
        <v>-40</v>
      </c>
      <c r="S692">
        <f>INDEX(Weights!$B$1:$B$36,MATCH(Matches!H2308,Weights!$A$1:$A$36,0))</f>
        <v>20</v>
      </c>
      <c r="T692">
        <f t="shared" si="136"/>
        <v>1288</v>
      </c>
      <c r="U692">
        <f t="shared" si="137"/>
        <v>1525</v>
      </c>
      <c r="V692">
        <f t="shared" si="138"/>
        <v>237</v>
      </c>
      <c r="W692">
        <f t="shared" si="139"/>
        <v>0</v>
      </c>
      <c r="X692">
        <f t="shared" si="140"/>
        <v>0</v>
      </c>
      <c r="Y692">
        <f t="shared" si="141"/>
        <v>0</v>
      </c>
      <c r="AA692" t="str">
        <f t="shared" si="142"/>
        <v>237-&gt;0,</v>
      </c>
    </row>
    <row r="693" spans="1:27" ht="15" hidden="1" customHeight="1" x14ac:dyDescent="0.25">
      <c r="A693">
        <v>2017</v>
      </c>
      <c r="B693">
        <v>6</v>
      </c>
      <c r="C693">
        <v>13</v>
      </c>
      <c r="D693" t="s">
        <v>120</v>
      </c>
      <c r="E693" t="s">
        <v>261</v>
      </c>
      <c r="F693">
        <v>0</v>
      </c>
      <c r="G693">
        <v>0</v>
      </c>
      <c r="H693" t="s">
        <v>23</v>
      </c>
      <c r="J693">
        <v>12</v>
      </c>
      <c r="K693">
        <v>902</v>
      </c>
      <c r="L693">
        <v>1211</v>
      </c>
      <c r="M693">
        <f t="shared" si="130"/>
        <v>890</v>
      </c>
      <c r="N693">
        <f t="shared" si="131"/>
        <v>1223</v>
      </c>
      <c r="O693">
        <f t="shared" si="132"/>
        <v>0.79269638417576849</v>
      </c>
      <c r="P693">
        <f t="shared" si="133"/>
        <v>0.5</v>
      </c>
      <c r="Q693">
        <f t="shared" si="134"/>
        <v>-40.99811493671826</v>
      </c>
      <c r="R693">
        <f t="shared" si="135"/>
        <v>-40</v>
      </c>
      <c r="S693">
        <f>INDEX(Weights!$B$1:$B$36,MATCH(Matches!H2314,Weights!$A$1:$A$36,0))</f>
        <v>20</v>
      </c>
      <c r="T693">
        <f t="shared" si="136"/>
        <v>990</v>
      </c>
      <c r="U693">
        <f t="shared" si="137"/>
        <v>1223</v>
      </c>
      <c r="V693">
        <f t="shared" si="138"/>
        <v>233</v>
      </c>
      <c r="W693">
        <f t="shared" si="139"/>
        <v>0</v>
      </c>
      <c r="X693">
        <f t="shared" si="140"/>
        <v>0</v>
      </c>
      <c r="Y693">
        <f t="shared" si="141"/>
        <v>0</v>
      </c>
      <c r="AA693" t="str">
        <f t="shared" si="142"/>
        <v>233-&gt;0,</v>
      </c>
    </row>
    <row r="694" spans="1:27" ht="15" hidden="1" customHeight="1" x14ac:dyDescent="0.25">
      <c r="A694">
        <v>2017</v>
      </c>
      <c r="B694">
        <v>9</v>
      </c>
      <c r="C694">
        <v>1</v>
      </c>
      <c r="D694" t="s">
        <v>66</v>
      </c>
      <c r="E694" t="s">
        <v>3</v>
      </c>
      <c r="F694">
        <v>2</v>
      </c>
      <c r="G694">
        <v>0</v>
      </c>
      <c r="H694" t="s">
        <v>76</v>
      </c>
      <c r="J694">
        <v>12</v>
      </c>
      <c r="K694">
        <v>1578</v>
      </c>
      <c r="L694">
        <v>1411</v>
      </c>
      <c r="M694">
        <f t="shared" si="130"/>
        <v>1566</v>
      </c>
      <c r="N694">
        <f t="shared" si="131"/>
        <v>1423</v>
      </c>
      <c r="O694">
        <f t="shared" si="132"/>
        <v>0.80199664411443317</v>
      </c>
      <c r="P694">
        <f t="shared" si="133"/>
        <v>1</v>
      </c>
      <c r="Q694">
        <f t="shared" si="134"/>
        <v>60.605033416379193</v>
      </c>
      <c r="R694">
        <f t="shared" si="135"/>
        <v>40</v>
      </c>
      <c r="S694">
        <f>INDEX(Weights!$B$1:$B$36,MATCH(Matches!H2462,Weights!$A$1:$A$36,0))</f>
        <v>50</v>
      </c>
      <c r="T694">
        <f t="shared" si="136"/>
        <v>1666</v>
      </c>
      <c r="U694">
        <f t="shared" si="137"/>
        <v>1423</v>
      </c>
      <c r="V694">
        <f t="shared" si="138"/>
        <v>243</v>
      </c>
      <c r="W694">
        <f t="shared" si="139"/>
        <v>2</v>
      </c>
      <c r="X694">
        <f t="shared" si="140"/>
        <v>0</v>
      </c>
      <c r="Y694">
        <f t="shared" si="141"/>
        <v>2</v>
      </c>
      <c r="AA694" t="str">
        <f t="shared" si="142"/>
        <v>243-&gt;2,</v>
      </c>
    </row>
    <row r="695" spans="1:27" ht="15" hidden="1" customHeight="1" x14ac:dyDescent="0.25">
      <c r="A695">
        <v>2017</v>
      </c>
      <c r="B695">
        <v>9</v>
      </c>
      <c r="C695">
        <v>3</v>
      </c>
      <c r="D695" t="s">
        <v>11</v>
      </c>
      <c r="E695" t="s">
        <v>24</v>
      </c>
      <c r="F695">
        <v>1</v>
      </c>
      <c r="G695">
        <v>0</v>
      </c>
      <c r="H695" t="s">
        <v>76</v>
      </c>
      <c r="J695">
        <v>12</v>
      </c>
      <c r="K695">
        <v>1502</v>
      </c>
      <c r="L695">
        <v>1438</v>
      </c>
      <c r="M695">
        <f t="shared" si="130"/>
        <v>1490</v>
      </c>
      <c r="N695">
        <f t="shared" si="131"/>
        <v>1450</v>
      </c>
      <c r="O695">
        <f t="shared" si="132"/>
        <v>0.69123615241476299</v>
      </c>
      <c r="P695">
        <f t="shared" si="133"/>
        <v>1</v>
      </c>
      <c r="Q695">
        <f t="shared" si="134"/>
        <v>38.864653662820075</v>
      </c>
      <c r="R695">
        <f t="shared" si="135"/>
        <v>40</v>
      </c>
      <c r="S695">
        <f>INDEX(Weights!$B$1:$B$36,MATCH(Matches!H2487,Weights!$A$1:$A$36,0))</f>
        <v>40</v>
      </c>
      <c r="T695">
        <f t="shared" si="136"/>
        <v>1590</v>
      </c>
      <c r="U695">
        <f t="shared" si="137"/>
        <v>1450</v>
      </c>
      <c r="V695">
        <f t="shared" si="138"/>
        <v>140</v>
      </c>
      <c r="W695">
        <f t="shared" si="139"/>
        <v>1</v>
      </c>
      <c r="X695">
        <f t="shared" si="140"/>
        <v>0</v>
      </c>
      <c r="Y695">
        <f t="shared" si="141"/>
        <v>1</v>
      </c>
      <c r="AA695" t="str">
        <f t="shared" si="142"/>
        <v>140-&gt;1,</v>
      </c>
    </row>
    <row r="696" spans="1:27" ht="15" hidden="1" customHeight="1" x14ac:dyDescent="0.25">
      <c r="A696">
        <v>2017</v>
      </c>
      <c r="B696">
        <v>10</v>
      </c>
      <c r="C696">
        <v>7</v>
      </c>
      <c r="D696" t="s">
        <v>85</v>
      </c>
      <c r="E696" t="s">
        <v>189</v>
      </c>
      <c r="F696">
        <v>3</v>
      </c>
      <c r="G696">
        <v>0</v>
      </c>
      <c r="H696" t="s">
        <v>76</v>
      </c>
      <c r="J696">
        <v>12</v>
      </c>
      <c r="K696">
        <v>1636</v>
      </c>
      <c r="L696">
        <v>1434</v>
      </c>
      <c r="M696">
        <f t="shared" si="130"/>
        <v>1624</v>
      </c>
      <c r="N696">
        <f t="shared" si="131"/>
        <v>1446</v>
      </c>
      <c r="O696">
        <f t="shared" si="132"/>
        <v>0.83205984053033322</v>
      </c>
      <c r="P696">
        <f t="shared" si="133"/>
        <v>1</v>
      </c>
      <c r="Q696">
        <f t="shared" si="134"/>
        <v>71.454022896574841</v>
      </c>
      <c r="R696">
        <f t="shared" si="135"/>
        <v>40</v>
      </c>
      <c r="S696">
        <f>INDEX(Weights!$B$1:$B$36,MATCH(Matches!H2604,Weights!$A$1:$A$36,0))</f>
        <v>40</v>
      </c>
      <c r="T696">
        <f t="shared" si="136"/>
        <v>1724</v>
      </c>
      <c r="U696">
        <f t="shared" si="137"/>
        <v>1446</v>
      </c>
      <c r="V696">
        <f t="shared" si="138"/>
        <v>278</v>
      </c>
      <c r="W696">
        <f t="shared" si="139"/>
        <v>3</v>
      </c>
      <c r="X696">
        <f t="shared" si="140"/>
        <v>0</v>
      </c>
      <c r="Y696">
        <f t="shared" si="141"/>
        <v>3</v>
      </c>
      <c r="AA696" t="str">
        <f t="shared" si="142"/>
        <v>278-&gt;3,</v>
      </c>
    </row>
    <row r="697" spans="1:27" hidden="1" x14ac:dyDescent="0.25">
      <c r="A697">
        <v>2017</v>
      </c>
      <c r="B697">
        <v>10</v>
      </c>
      <c r="C697">
        <v>10</v>
      </c>
      <c r="D697" t="s">
        <v>46</v>
      </c>
      <c r="E697" t="s">
        <v>137</v>
      </c>
      <c r="F697">
        <v>4</v>
      </c>
      <c r="G697">
        <v>2</v>
      </c>
      <c r="H697" t="s">
        <v>76</v>
      </c>
      <c r="J697">
        <v>12</v>
      </c>
      <c r="K697">
        <v>1876</v>
      </c>
      <c r="L697">
        <v>1707</v>
      </c>
      <c r="M697">
        <f t="shared" si="130"/>
        <v>1864</v>
      </c>
      <c r="N697">
        <f t="shared" si="131"/>
        <v>1719</v>
      </c>
      <c r="O697">
        <f t="shared" si="132"/>
        <v>0.8038185194246843</v>
      </c>
      <c r="P697">
        <f t="shared" si="133"/>
        <v>1</v>
      </c>
      <c r="Q697">
        <f t="shared" si="134"/>
        <v>61.167853177624991</v>
      </c>
      <c r="R697">
        <f t="shared" si="135"/>
        <v>40</v>
      </c>
      <c r="S697">
        <f>INDEX(Weights!$B$1:$B$36,MATCH(Matches!H2669,Weights!$A$1:$A$36,0))</f>
        <v>50</v>
      </c>
      <c r="T697">
        <f t="shared" si="136"/>
        <v>1964</v>
      </c>
      <c r="U697">
        <f t="shared" si="137"/>
        <v>1719</v>
      </c>
      <c r="V697">
        <f t="shared" si="138"/>
        <v>245</v>
      </c>
      <c r="W697">
        <f t="shared" si="139"/>
        <v>2</v>
      </c>
      <c r="X697">
        <f t="shared" si="140"/>
        <v>0</v>
      </c>
      <c r="Y697">
        <f t="shared" si="141"/>
        <v>2</v>
      </c>
      <c r="AA697" t="str">
        <f t="shared" si="142"/>
        <v>245-&gt;2,</v>
      </c>
    </row>
    <row r="698" spans="1:27" ht="15" hidden="1" customHeight="1" x14ac:dyDescent="0.25">
      <c r="A698">
        <v>2017</v>
      </c>
      <c r="B698">
        <v>11</v>
      </c>
      <c r="C698">
        <v>14</v>
      </c>
      <c r="D698" t="s">
        <v>48</v>
      </c>
      <c r="E698" t="s">
        <v>46</v>
      </c>
      <c r="F698">
        <v>2</v>
      </c>
      <c r="G698">
        <v>1</v>
      </c>
      <c r="H698" t="s">
        <v>33</v>
      </c>
      <c r="J698">
        <v>12</v>
      </c>
      <c r="K698">
        <v>1710</v>
      </c>
      <c r="L698">
        <v>1866</v>
      </c>
      <c r="M698">
        <f t="shared" si="130"/>
        <v>1698</v>
      </c>
      <c r="N698">
        <f t="shared" si="131"/>
        <v>1878</v>
      </c>
      <c r="O698">
        <f t="shared" si="132"/>
        <v>0.61313682015314308</v>
      </c>
      <c r="P698">
        <f t="shared" si="133"/>
        <v>1</v>
      </c>
      <c r="Q698">
        <f t="shared" si="134"/>
        <v>31.018718309533366</v>
      </c>
      <c r="R698">
        <f t="shared" si="135"/>
        <v>30</v>
      </c>
      <c r="S698">
        <f>INDEX(Weights!$B$1:$B$36,MATCH(Matches!H2740,Weights!$A$1:$A$36,0))</f>
        <v>40</v>
      </c>
      <c r="T698">
        <f t="shared" si="136"/>
        <v>1798</v>
      </c>
      <c r="U698">
        <f t="shared" si="137"/>
        <v>1878</v>
      </c>
      <c r="V698">
        <f t="shared" si="138"/>
        <v>80</v>
      </c>
      <c r="W698">
        <f t="shared" si="139"/>
        <v>-1</v>
      </c>
      <c r="X698">
        <f t="shared" si="140"/>
        <v>0</v>
      </c>
      <c r="Y698">
        <f t="shared" si="141"/>
        <v>-1</v>
      </c>
      <c r="AA698" t="str">
        <f t="shared" si="142"/>
        <v>80-&gt;-1,</v>
      </c>
    </row>
    <row r="699" spans="1:27" ht="15" hidden="1" customHeight="1" x14ac:dyDescent="0.25">
      <c r="A699">
        <v>2017</v>
      </c>
      <c r="B699">
        <v>11</v>
      </c>
      <c r="C699">
        <v>14</v>
      </c>
      <c r="D699" t="s">
        <v>4</v>
      </c>
      <c r="E699" t="s">
        <v>129</v>
      </c>
      <c r="F699">
        <v>1</v>
      </c>
      <c r="G699">
        <v>0</v>
      </c>
      <c r="H699" t="s">
        <v>33</v>
      </c>
      <c r="J699">
        <v>12</v>
      </c>
      <c r="K699">
        <v>1611</v>
      </c>
      <c r="L699">
        <v>1746</v>
      </c>
      <c r="M699">
        <f t="shared" si="130"/>
        <v>1599</v>
      </c>
      <c r="N699">
        <f t="shared" si="131"/>
        <v>1758</v>
      </c>
      <c r="O699">
        <f t="shared" si="132"/>
        <v>0.58410095881367796</v>
      </c>
      <c r="P699">
        <f t="shared" si="133"/>
        <v>1</v>
      </c>
      <c r="Q699">
        <f t="shared" si="134"/>
        <v>28.85315620293537</v>
      </c>
      <c r="R699">
        <f t="shared" si="135"/>
        <v>30</v>
      </c>
      <c r="S699">
        <f>INDEX(Weights!$B$1:$B$36,MATCH(Matches!H2750,Weights!$A$1:$A$36,0))</f>
        <v>40</v>
      </c>
      <c r="T699">
        <f t="shared" si="136"/>
        <v>1699</v>
      </c>
      <c r="U699">
        <f t="shared" si="137"/>
        <v>1758</v>
      </c>
      <c r="V699">
        <f t="shared" si="138"/>
        <v>59</v>
      </c>
      <c r="W699">
        <f t="shared" si="139"/>
        <v>-1</v>
      </c>
      <c r="X699">
        <f t="shared" si="140"/>
        <v>0</v>
      </c>
      <c r="Y699">
        <f t="shared" si="141"/>
        <v>-1</v>
      </c>
      <c r="AA699" t="str">
        <f t="shared" si="142"/>
        <v>59-&gt;-1,</v>
      </c>
    </row>
    <row r="700" spans="1:27" ht="15" hidden="1" customHeight="1" x14ac:dyDescent="0.25">
      <c r="A700">
        <v>2017</v>
      </c>
      <c r="B700">
        <v>11</v>
      </c>
      <c r="C700">
        <v>14</v>
      </c>
      <c r="D700" t="s">
        <v>120</v>
      </c>
      <c r="E700" t="s">
        <v>78</v>
      </c>
      <c r="F700">
        <v>0</v>
      </c>
      <c r="G700">
        <v>0</v>
      </c>
      <c r="H700" t="s">
        <v>23</v>
      </c>
      <c r="J700">
        <v>12</v>
      </c>
      <c r="K700">
        <v>898</v>
      </c>
      <c r="L700">
        <v>1224</v>
      </c>
      <c r="M700">
        <f t="shared" si="130"/>
        <v>886</v>
      </c>
      <c r="N700">
        <f t="shared" si="131"/>
        <v>1236</v>
      </c>
      <c r="O700">
        <f t="shared" si="132"/>
        <v>0.80831767254945863</v>
      </c>
      <c r="P700">
        <f t="shared" si="133"/>
        <v>0.5</v>
      </c>
      <c r="Q700">
        <f t="shared" si="134"/>
        <v>-38.920895778606479</v>
      </c>
      <c r="R700">
        <f t="shared" si="135"/>
        <v>-40</v>
      </c>
      <c r="S700">
        <f>INDEX(Weights!$B$1:$B$36,MATCH(Matches!H2754,Weights!$A$1:$A$36,0))</f>
        <v>40</v>
      </c>
      <c r="T700">
        <f t="shared" si="136"/>
        <v>986</v>
      </c>
      <c r="U700">
        <f t="shared" si="137"/>
        <v>1236</v>
      </c>
      <c r="V700">
        <f t="shared" si="138"/>
        <v>250</v>
      </c>
      <c r="W700">
        <f t="shared" si="139"/>
        <v>0</v>
      </c>
      <c r="X700">
        <f t="shared" si="140"/>
        <v>0</v>
      </c>
      <c r="Y700">
        <f t="shared" si="141"/>
        <v>0</v>
      </c>
      <c r="AA700" t="str">
        <f t="shared" si="142"/>
        <v>250-&gt;0,</v>
      </c>
    </row>
    <row r="701" spans="1:27" ht="15" hidden="1" customHeight="1" x14ac:dyDescent="0.25">
      <c r="A701">
        <v>2017</v>
      </c>
      <c r="B701">
        <v>12</v>
      </c>
      <c r="C701">
        <v>14</v>
      </c>
      <c r="D701" t="s">
        <v>88</v>
      </c>
      <c r="E701" t="s">
        <v>188</v>
      </c>
      <c r="F701">
        <v>1</v>
      </c>
      <c r="G701">
        <v>0</v>
      </c>
      <c r="H701" t="s">
        <v>234</v>
      </c>
      <c r="J701">
        <v>12</v>
      </c>
      <c r="K701">
        <v>1405</v>
      </c>
      <c r="L701">
        <v>1330</v>
      </c>
      <c r="M701">
        <f t="shared" si="130"/>
        <v>1393</v>
      </c>
      <c r="N701">
        <f t="shared" si="131"/>
        <v>1342</v>
      </c>
      <c r="O701">
        <f t="shared" si="132"/>
        <v>0.704584592662721</v>
      </c>
      <c r="P701">
        <f t="shared" si="133"/>
        <v>1</v>
      </c>
      <c r="Q701">
        <f t="shared" si="134"/>
        <v>40.620765545581271</v>
      </c>
      <c r="R701">
        <f t="shared" si="135"/>
        <v>40</v>
      </c>
      <c r="S701">
        <f>INDEX(Weights!$B$1:$B$36,MATCH(Matches!H2816,Weights!$A$1:$A$36,0))</f>
        <v>40</v>
      </c>
      <c r="T701">
        <f t="shared" si="136"/>
        <v>1493</v>
      </c>
      <c r="U701">
        <f t="shared" si="137"/>
        <v>1342</v>
      </c>
      <c r="V701">
        <f t="shared" si="138"/>
        <v>151</v>
      </c>
      <c r="W701">
        <f t="shared" si="139"/>
        <v>1</v>
      </c>
      <c r="X701">
        <f t="shared" si="140"/>
        <v>0</v>
      </c>
      <c r="Y701">
        <f t="shared" si="141"/>
        <v>1</v>
      </c>
      <c r="AA701" t="str">
        <f t="shared" si="142"/>
        <v>151-&gt;1,</v>
      </c>
    </row>
    <row r="702" spans="1:27" ht="15" hidden="1" customHeight="1" x14ac:dyDescent="0.25">
      <c r="A702">
        <v>2014</v>
      </c>
      <c r="B702">
        <v>12</v>
      </c>
      <c r="C702">
        <v>17</v>
      </c>
      <c r="D702" t="s">
        <v>38</v>
      </c>
      <c r="E702" t="s">
        <v>74</v>
      </c>
      <c r="F702">
        <v>2</v>
      </c>
      <c r="G702">
        <v>0</v>
      </c>
      <c r="H702" t="s">
        <v>232</v>
      </c>
      <c r="J702">
        <v>11</v>
      </c>
      <c r="K702">
        <v>1389</v>
      </c>
      <c r="L702">
        <v>1199</v>
      </c>
      <c r="M702">
        <f t="shared" si="130"/>
        <v>1378</v>
      </c>
      <c r="N702">
        <f t="shared" si="131"/>
        <v>1210</v>
      </c>
      <c r="O702">
        <f t="shared" si="132"/>
        <v>0.82386152850557237</v>
      </c>
      <c r="P702">
        <f t="shared" si="133"/>
        <v>1</v>
      </c>
      <c r="Q702">
        <f t="shared" si="134"/>
        <v>62.450865541591803</v>
      </c>
      <c r="R702">
        <f t="shared" si="135"/>
        <v>40</v>
      </c>
      <c r="S702">
        <f>INDEX(Weights!$B$1:$B$36,MATCH(Matches!H9,Weights!$A$1:$A$36,0))</f>
        <v>40</v>
      </c>
      <c r="T702">
        <f t="shared" si="136"/>
        <v>1478</v>
      </c>
      <c r="U702">
        <f t="shared" si="137"/>
        <v>1210</v>
      </c>
      <c r="V702">
        <f t="shared" si="138"/>
        <v>268</v>
      </c>
      <c r="W702">
        <f t="shared" si="139"/>
        <v>2</v>
      </c>
      <c r="X702">
        <f t="shared" si="140"/>
        <v>0</v>
      </c>
      <c r="Y702">
        <f t="shared" si="141"/>
        <v>2</v>
      </c>
      <c r="AA702" t="str">
        <f t="shared" si="142"/>
        <v>268-&gt;2,</v>
      </c>
    </row>
    <row r="703" spans="1:27" ht="15" hidden="1" customHeight="1" x14ac:dyDescent="0.25">
      <c r="A703">
        <v>2015</v>
      </c>
      <c r="B703">
        <v>1</v>
      </c>
      <c r="C703">
        <v>15</v>
      </c>
      <c r="D703" t="s">
        <v>68</v>
      </c>
      <c r="E703" t="s">
        <v>86</v>
      </c>
      <c r="F703">
        <v>2</v>
      </c>
      <c r="G703">
        <v>0</v>
      </c>
      <c r="H703" t="s">
        <v>33</v>
      </c>
      <c r="I703" t="s">
        <v>154</v>
      </c>
      <c r="J703">
        <v>11</v>
      </c>
      <c r="K703">
        <v>1794</v>
      </c>
      <c r="L703">
        <v>1679</v>
      </c>
      <c r="M703">
        <f t="shared" si="130"/>
        <v>1783</v>
      </c>
      <c r="N703">
        <f t="shared" si="131"/>
        <v>1690</v>
      </c>
      <c r="O703">
        <f t="shared" si="132"/>
        <v>0.63073028861620217</v>
      </c>
      <c r="P703">
        <f t="shared" si="133"/>
        <v>1</v>
      </c>
      <c r="Q703">
        <f t="shared" si="134"/>
        <v>29.788524920656783</v>
      </c>
      <c r="R703">
        <f t="shared" si="135"/>
        <v>20</v>
      </c>
      <c r="S703">
        <f>INDEX(Weights!$B$1:$B$36,MATCH(Matches!H47,Weights!$A$1:$A$36,0))</f>
        <v>40</v>
      </c>
      <c r="T703">
        <f t="shared" si="136"/>
        <v>1783</v>
      </c>
      <c r="U703">
        <f t="shared" si="137"/>
        <v>1690</v>
      </c>
      <c r="V703">
        <f t="shared" si="138"/>
        <v>93</v>
      </c>
      <c r="W703">
        <f t="shared" si="139"/>
        <v>2</v>
      </c>
      <c r="X703">
        <f t="shared" si="140"/>
        <v>0</v>
      </c>
      <c r="Y703">
        <f t="shared" si="141"/>
        <v>2</v>
      </c>
      <c r="AA703" t="str">
        <f t="shared" si="142"/>
        <v>93-&gt;2,</v>
      </c>
    </row>
    <row r="704" spans="1:27" ht="15" hidden="1" customHeight="1" x14ac:dyDescent="0.25">
      <c r="A704">
        <v>2015</v>
      </c>
      <c r="B704">
        <v>1</v>
      </c>
      <c r="C704">
        <v>15</v>
      </c>
      <c r="D704" t="s">
        <v>154</v>
      </c>
      <c r="E704" t="s">
        <v>259</v>
      </c>
      <c r="F704">
        <v>2</v>
      </c>
      <c r="G704">
        <v>1</v>
      </c>
      <c r="H704" t="s">
        <v>218</v>
      </c>
      <c r="I704" t="s">
        <v>93</v>
      </c>
      <c r="J704">
        <v>11</v>
      </c>
      <c r="K704">
        <v>1692</v>
      </c>
      <c r="L704">
        <v>1447</v>
      </c>
      <c r="M704">
        <f t="shared" si="130"/>
        <v>1681</v>
      </c>
      <c r="N704">
        <f t="shared" si="131"/>
        <v>1458</v>
      </c>
      <c r="O704">
        <f t="shared" si="132"/>
        <v>0.78307744340967611</v>
      </c>
      <c r="P704">
        <f t="shared" si="133"/>
        <v>1</v>
      </c>
      <c r="Q704">
        <f t="shared" si="134"/>
        <v>50.709341494505829</v>
      </c>
      <c r="R704">
        <f t="shared" si="135"/>
        <v>50</v>
      </c>
      <c r="S704">
        <f>INDEX(Weights!$B$1:$B$36,MATCH(Matches!H48,Weights!$A$1:$A$36,0))</f>
        <v>50</v>
      </c>
      <c r="T704">
        <f t="shared" si="136"/>
        <v>1681</v>
      </c>
      <c r="U704">
        <f t="shared" si="137"/>
        <v>1458</v>
      </c>
      <c r="V704">
        <f t="shared" si="138"/>
        <v>223</v>
      </c>
      <c r="W704">
        <f t="shared" si="139"/>
        <v>1</v>
      </c>
      <c r="X704">
        <f t="shared" si="140"/>
        <v>0</v>
      </c>
      <c r="Y704">
        <f t="shared" si="141"/>
        <v>1</v>
      </c>
      <c r="AA704" t="str">
        <f t="shared" si="142"/>
        <v>223-&gt;1,</v>
      </c>
    </row>
    <row r="705" spans="1:27" ht="15" hidden="1" customHeight="1" x14ac:dyDescent="0.25">
      <c r="A705">
        <v>2015</v>
      </c>
      <c r="B705">
        <v>3</v>
      </c>
      <c r="C705">
        <v>12</v>
      </c>
      <c r="D705" t="s">
        <v>261</v>
      </c>
      <c r="E705" t="s">
        <v>110</v>
      </c>
      <c r="F705">
        <v>3</v>
      </c>
      <c r="G705">
        <v>1</v>
      </c>
      <c r="H705" t="s">
        <v>108</v>
      </c>
      <c r="I705" t="s">
        <v>122</v>
      </c>
      <c r="J705">
        <v>11</v>
      </c>
      <c r="K705">
        <v>1222</v>
      </c>
      <c r="L705">
        <v>931</v>
      </c>
      <c r="M705">
        <f t="shared" si="130"/>
        <v>1211</v>
      </c>
      <c r="N705">
        <f t="shared" si="131"/>
        <v>942</v>
      </c>
      <c r="O705">
        <f t="shared" si="132"/>
        <v>0.82469531344616842</v>
      </c>
      <c r="P705">
        <f t="shared" si="133"/>
        <v>1</v>
      </c>
      <c r="Q705">
        <f t="shared" si="134"/>
        <v>62.747894629857385</v>
      </c>
      <c r="R705">
        <f t="shared" si="135"/>
        <v>40</v>
      </c>
      <c r="S705">
        <f>INDEX(Weights!$B$1:$B$36,MATCH(Matches!H127,Weights!$A$1:$A$36,0))</f>
        <v>50</v>
      </c>
      <c r="T705">
        <f t="shared" si="136"/>
        <v>1211</v>
      </c>
      <c r="U705">
        <f t="shared" si="137"/>
        <v>942</v>
      </c>
      <c r="V705">
        <f t="shared" si="138"/>
        <v>269</v>
      </c>
      <c r="W705">
        <f t="shared" si="139"/>
        <v>2</v>
      </c>
      <c r="X705">
        <f t="shared" si="140"/>
        <v>0</v>
      </c>
      <c r="Y705">
        <f t="shared" si="141"/>
        <v>2</v>
      </c>
      <c r="AA705" t="str">
        <f t="shared" si="142"/>
        <v>269-&gt;2,</v>
      </c>
    </row>
    <row r="706" spans="1:27" ht="15" hidden="1" customHeight="1" x14ac:dyDescent="0.25">
      <c r="A706">
        <v>2015</v>
      </c>
      <c r="B706">
        <v>3</v>
      </c>
      <c r="C706">
        <v>27</v>
      </c>
      <c r="D706" t="s">
        <v>164</v>
      </c>
      <c r="E706" t="s">
        <v>146</v>
      </c>
      <c r="F706">
        <v>1</v>
      </c>
      <c r="G706">
        <v>0</v>
      </c>
      <c r="H706" t="s">
        <v>33</v>
      </c>
      <c r="I706" t="s">
        <v>125</v>
      </c>
      <c r="J706">
        <v>11</v>
      </c>
      <c r="K706">
        <v>1518</v>
      </c>
      <c r="L706">
        <v>1529</v>
      </c>
      <c r="M706">
        <f t="shared" ref="M706:M769" si="143">K706-J706</f>
        <v>1507</v>
      </c>
      <c r="N706">
        <f t="shared" ref="N706:N769" si="144">L706+J706</f>
        <v>1540</v>
      </c>
      <c r="O706">
        <f t="shared" ref="O706:O769" si="145">1/(10^(-V706/400)+1)</f>
        <v>0.54734851804586471</v>
      </c>
      <c r="P706">
        <f t="shared" ref="P706:P769" si="146">IF(F706&gt;G706,1,IF(F706=G706,0.5,0))</f>
        <v>1</v>
      </c>
      <c r="Q706">
        <f t="shared" ref="Q706:Q769" si="147">(M706-K706)/(O706-P706)</f>
        <v>24.301257012375295</v>
      </c>
      <c r="R706">
        <f t="shared" ref="R706:R769" si="148">ROUND((Q706/IF(W706=2,1.5,IF(W706=3,1.75,IF(W706&gt;3,1.75+(W706-3)/8,1))))/10,0)*10</f>
        <v>20</v>
      </c>
      <c r="S706">
        <f>INDEX(Weights!$B$1:$B$36,MATCH(Matches!H167,Weights!$A$1:$A$36,0))</f>
        <v>40</v>
      </c>
      <c r="T706">
        <f t="shared" ref="T706:T769" si="149">M706+IF(ISBLANK(I706),100,0)</f>
        <v>1507</v>
      </c>
      <c r="U706">
        <f t="shared" ref="U706:U769" si="150">N706</f>
        <v>1540</v>
      </c>
      <c r="V706">
        <f t="shared" ref="V706:V769" si="151">ABS(T706-U706)</f>
        <v>33</v>
      </c>
      <c r="W706">
        <f t="shared" ref="W706:W769" si="152">IF(U706&gt;T706,G706-F706,F706-G706)</f>
        <v>-1</v>
      </c>
      <c r="X706">
        <f t="shared" ref="X706:X769" si="153">IF(W706=4,1,0)</f>
        <v>0</v>
      </c>
      <c r="Y706">
        <f t="shared" ref="Y706:Y769" si="154">IF(W706&lt;0,MAX(W706,-3),MIN(W706,7))</f>
        <v>-1</v>
      </c>
      <c r="AA706" t="str">
        <f t="shared" si="142"/>
        <v>33-&gt;-1,</v>
      </c>
    </row>
    <row r="707" spans="1:27" ht="15" hidden="1" customHeight="1" x14ac:dyDescent="0.25">
      <c r="A707">
        <v>2015</v>
      </c>
      <c r="B707">
        <v>3</v>
      </c>
      <c r="C707">
        <v>28</v>
      </c>
      <c r="D707" t="s">
        <v>9</v>
      </c>
      <c r="E707" t="s">
        <v>66</v>
      </c>
      <c r="F707">
        <v>5</v>
      </c>
      <c r="G707">
        <v>1</v>
      </c>
      <c r="H707" t="s">
        <v>2</v>
      </c>
      <c r="J707">
        <v>11</v>
      </c>
      <c r="K707">
        <v>1836</v>
      </c>
      <c r="L707">
        <v>1615</v>
      </c>
      <c r="M707">
        <f t="shared" si="143"/>
        <v>1825</v>
      </c>
      <c r="N707">
        <f t="shared" si="144"/>
        <v>1626</v>
      </c>
      <c r="O707">
        <f t="shared" si="145"/>
        <v>0.84828106871271181</v>
      </c>
      <c r="P707">
        <f t="shared" si="146"/>
        <v>1</v>
      </c>
      <c r="Q707">
        <f t="shared" si="147"/>
        <v>72.502488032761647</v>
      </c>
      <c r="R707">
        <f t="shared" si="148"/>
        <v>40</v>
      </c>
      <c r="S707">
        <f>INDEX(Weights!$B$1:$B$36,MATCH(Matches!H189,Weights!$A$1:$A$36,0))</f>
        <v>40</v>
      </c>
      <c r="T707">
        <f t="shared" si="149"/>
        <v>1925</v>
      </c>
      <c r="U707">
        <f t="shared" si="150"/>
        <v>1626</v>
      </c>
      <c r="V707">
        <f t="shared" si="151"/>
        <v>299</v>
      </c>
      <c r="W707">
        <f t="shared" si="152"/>
        <v>4</v>
      </c>
      <c r="X707">
        <f t="shared" si="153"/>
        <v>1</v>
      </c>
      <c r="Y707">
        <f t="shared" si="154"/>
        <v>4</v>
      </c>
      <c r="AA707" t="str">
        <f t="shared" ref="AA707:AA770" si="155">V707&amp;"-&gt;"&amp;Y707&amp;","</f>
        <v>299-&gt;4,</v>
      </c>
    </row>
    <row r="708" spans="1:27" ht="15" hidden="1" customHeight="1" x14ac:dyDescent="0.25">
      <c r="A708">
        <v>2015</v>
      </c>
      <c r="B708">
        <v>3</v>
      </c>
      <c r="C708">
        <v>30</v>
      </c>
      <c r="D708" t="s">
        <v>147</v>
      </c>
      <c r="E708" t="s">
        <v>194</v>
      </c>
      <c r="F708">
        <v>4</v>
      </c>
      <c r="G708">
        <v>1</v>
      </c>
      <c r="H708" t="s">
        <v>33</v>
      </c>
      <c r="I708" t="s">
        <v>122</v>
      </c>
      <c r="J708">
        <v>11</v>
      </c>
      <c r="K708">
        <v>1677</v>
      </c>
      <c r="L708">
        <v>1518</v>
      </c>
      <c r="M708">
        <f t="shared" si="143"/>
        <v>1666</v>
      </c>
      <c r="N708">
        <f t="shared" si="144"/>
        <v>1529</v>
      </c>
      <c r="O708">
        <f t="shared" si="145"/>
        <v>0.68753824821234177</v>
      </c>
      <c r="P708">
        <f t="shared" si="146"/>
        <v>1</v>
      </c>
      <c r="Q708">
        <f t="shared" si="147"/>
        <v>35.204308806011383</v>
      </c>
      <c r="R708">
        <f t="shared" si="148"/>
        <v>20</v>
      </c>
      <c r="S708">
        <f>INDEX(Weights!$B$1:$B$36,MATCH(Matches!H221,Weights!$A$1:$A$36,0))</f>
        <v>40</v>
      </c>
      <c r="T708">
        <f t="shared" si="149"/>
        <v>1666</v>
      </c>
      <c r="U708">
        <f t="shared" si="150"/>
        <v>1529</v>
      </c>
      <c r="V708">
        <f t="shared" si="151"/>
        <v>137</v>
      </c>
      <c r="W708">
        <f t="shared" si="152"/>
        <v>3</v>
      </c>
      <c r="X708">
        <f t="shared" si="153"/>
        <v>0</v>
      </c>
      <c r="Y708">
        <f t="shared" si="154"/>
        <v>3</v>
      </c>
      <c r="AA708" t="str">
        <f t="shared" si="155"/>
        <v>137-&gt;3,</v>
      </c>
    </row>
    <row r="709" spans="1:27" ht="15" hidden="1" customHeight="1" x14ac:dyDescent="0.25">
      <c r="A709">
        <v>2015</v>
      </c>
      <c r="B709">
        <v>3</v>
      </c>
      <c r="C709">
        <v>30</v>
      </c>
      <c r="D709" t="s">
        <v>122</v>
      </c>
      <c r="E709" t="s">
        <v>49</v>
      </c>
      <c r="F709">
        <v>1</v>
      </c>
      <c r="G709">
        <v>0</v>
      </c>
      <c r="H709" t="s">
        <v>33</v>
      </c>
      <c r="J709">
        <v>11</v>
      </c>
      <c r="K709">
        <v>1528</v>
      </c>
      <c r="L709">
        <v>1645</v>
      </c>
      <c r="M709">
        <f t="shared" si="143"/>
        <v>1517</v>
      </c>
      <c r="N709">
        <f t="shared" si="144"/>
        <v>1656</v>
      </c>
      <c r="O709">
        <f t="shared" si="145"/>
        <v>0.5558909611168531</v>
      </c>
      <c r="P709">
        <f t="shared" si="146"/>
        <v>1</v>
      </c>
      <c r="Q709">
        <f t="shared" si="147"/>
        <v>24.768692003348974</v>
      </c>
      <c r="R709">
        <f t="shared" si="148"/>
        <v>20</v>
      </c>
      <c r="S709">
        <f>INDEX(Weights!$B$1:$B$36,MATCH(Matches!H229,Weights!$A$1:$A$36,0))</f>
        <v>40</v>
      </c>
      <c r="T709">
        <f t="shared" si="149"/>
        <v>1617</v>
      </c>
      <c r="U709">
        <f t="shared" si="150"/>
        <v>1656</v>
      </c>
      <c r="V709">
        <f t="shared" si="151"/>
        <v>39</v>
      </c>
      <c r="W709">
        <f t="shared" si="152"/>
        <v>-1</v>
      </c>
      <c r="X709">
        <f t="shared" si="153"/>
        <v>0</v>
      </c>
      <c r="Y709">
        <f t="shared" si="154"/>
        <v>-1</v>
      </c>
      <c r="AA709" t="str">
        <f t="shared" si="155"/>
        <v>39-&gt;-1,</v>
      </c>
    </row>
    <row r="710" spans="1:27" ht="15" hidden="1" customHeight="1" x14ac:dyDescent="0.25">
      <c r="A710">
        <v>2015</v>
      </c>
      <c r="B710">
        <v>3</v>
      </c>
      <c r="C710">
        <v>31</v>
      </c>
      <c r="D710" t="s">
        <v>47</v>
      </c>
      <c r="E710" t="s">
        <v>129</v>
      </c>
      <c r="F710">
        <v>2</v>
      </c>
      <c r="G710">
        <v>1</v>
      </c>
      <c r="H710" t="s">
        <v>33</v>
      </c>
      <c r="J710">
        <v>11</v>
      </c>
      <c r="K710">
        <v>1725</v>
      </c>
      <c r="L710">
        <v>1849</v>
      </c>
      <c r="M710">
        <f t="shared" si="143"/>
        <v>1714</v>
      </c>
      <c r="N710">
        <f t="shared" si="144"/>
        <v>1860</v>
      </c>
      <c r="O710">
        <f t="shared" si="145"/>
        <v>0.56581520306923316</v>
      </c>
      <c r="P710">
        <f t="shared" si="146"/>
        <v>1</v>
      </c>
      <c r="Q710">
        <f t="shared" si="147"/>
        <v>25.334834562975292</v>
      </c>
      <c r="R710">
        <f t="shared" si="148"/>
        <v>30</v>
      </c>
      <c r="S710">
        <f>INDEX(Weights!$B$1:$B$36,MATCH(Matches!H248,Weights!$A$1:$A$36,0))</f>
        <v>40</v>
      </c>
      <c r="T710">
        <f t="shared" si="149"/>
        <v>1814</v>
      </c>
      <c r="U710">
        <f t="shared" si="150"/>
        <v>1860</v>
      </c>
      <c r="V710">
        <f t="shared" si="151"/>
        <v>46</v>
      </c>
      <c r="W710">
        <f t="shared" si="152"/>
        <v>-1</v>
      </c>
      <c r="X710">
        <f t="shared" si="153"/>
        <v>0</v>
      </c>
      <c r="Y710">
        <f t="shared" si="154"/>
        <v>-1</v>
      </c>
      <c r="AA710" t="str">
        <f t="shared" si="155"/>
        <v>46-&gt;-1,</v>
      </c>
    </row>
    <row r="711" spans="1:27" ht="15" hidden="1" customHeight="1" x14ac:dyDescent="0.25">
      <c r="A711">
        <v>2015</v>
      </c>
      <c r="B711">
        <v>6</v>
      </c>
      <c r="C711">
        <v>13</v>
      </c>
      <c r="D711" t="s">
        <v>31</v>
      </c>
      <c r="E711" t="s">
        <v>173</v>
      </c>
      <c r="F711">
        <v>4</v>
      </c>
      <c r="G711">
        <v>0</v>
      </c>
      <c r="H711" t="s">
        <v>171</v>
      </c>
      <c r="J711">
        <v>11</v>
      </c>
      <c r="K711">
        <v>1449</v>
      </c>
      <c r="L711">
        <v>1227</v>
      </c>
      <c r="M711">
        <f t="shared" si="143"/>
        <v>1438</v>
      </c>
      <c r="N711">
        <f t="shared" si="144"/>
        <v>1238</v>
      </c>
      <c r="O711">
        <f t="shared" si="145"/>
        <v>0.84902044278867672</v>
      </c>
      <c r="P711">
        <f t="shared" si="146"/>
        <v>1</v>
      </c>
      <c r="Q711">
        <f t="shared" si="147"/>
        <v>72.857545770938415</v>
      </c>
      <c r="R711">
        <f t="shared" si="148"/>
        <v>40</v>
      </c>
      <c r="S711">
        <f>INDEX(Weights!$B$1:$B$36,MATCH(Matches!H403,Weights!$A$1:$A$36,0))</f>
        <v>40</v>
      </c>
      <c r="T711">
        <f t="shared" si="149"/>
        <v>1538</v>
      </c>
      <c r="U711">
        <f t="shared" si="150"/>
        <v>1238</v>
      </c>
      <c r="V711">
        <f t="shared" si="151"/>
        <v>300</v>
      </c>
      <c r="W711">
        <f t="shared" si="152"/>
        <v>4</v>
      </c>
      <c r="X711">
        <f t="shared" si="153"/>
        <v>1</v>
      </c>
      <c r="Y711">
        <f t="shared" si="154"/>
        <v>4</v>
      </c>
      <c r="AA711" t="str">
        <f t="shared" si="155"/>
        <v>300-&gt;4,</v>
      </c>
    </row>
    <row r="712" spans="1:27" ht="15" hidden="1" customHeight="1" x14ac:dyDescent="0.25">
      <c r="A712">
        <v>2015</v>
      </c>
      <c r="B712">
        <v>6</v>
      </c>
      <c r="C712">
        <v>16</v>
      </c>
      <c r="D712" t="s">
        <v>112</v>
      </c>
      <c r="E712" t="s">
        <v>94</v>
      </c>
      <c r="F712">
        <v>1</v>
      </c>
      <c r="G712">
        <v>1</v>
      </c>
      <c r="H712" t="s">
        <v>108</v>
      </c>
      <c r="J712">
        <v>11</v>
      </c>
      <c r="K712">
        <v>932</v>
      </c>
      <c r="L712">
        <v>1234</v>
      </c>
      <c r="M712">
        <f t="shared" si="143"/>
        <v>921</v>
      </c>
      <c r="N712">
        <f t="shared" si="144"/>
        <v>1245</v>
      </c>
      <c r="O712">
        <f t="shared" si="145"/>
        <v>0.78405368388781504</v>
      </c>
      <c r="P712">
        <f t="shared" si="146"/>
        <v>0.5</v>
      </c>
      <c r="Q712">
        <f t="shared" si="147"/>
        <v>-38.725074251613549</v>
      </c>
      <c r="R712">
        <f t="shared" si="148"/>
        <v>-40</v>
      </c>
      <c r="S712">
        <f>INDEX(Weights!$B$1:$B$36,MATCH(Matches!H455,Weights!$A$1:$A$36,0))</f>
        <v>40</v>
      </c>
      <c r="T712">
        <f t="shared" si="149"/>
        <v>1021</v>
      </c>
      <c r="U712">
        <f t="shared" si="150"/>
        <v>1245</v>
      </c>
      <c r="V712">
        <f t="shared" si="151"/>
        <v>224</v>
      </c>
      <c r="W712">
        <f t="shared" si="152"/>
        <v>0</v>
      </c>
      <c r="X712">
        <f t="shared" si="153"/>
        <v>0</v>
      </c>
      <c r="Y712">
        <f t="shared" si="154"/>
        <v>0</v>
      </c>
      <c r="AA712" t="str">
        <f t="shared" si="155"/>
        <v>224-&gt;0,</v>
      </c>
    </row>
    <row r="713" spans="1:27" ht="15" hidden="1" customHeight="1" x14ac:dyDescent="0.25">
      <c r="A713">
        <v>2015</v>
      </c>
      <c r="B713">
        <v>6</v>
      </c>
      <c r="C713">
        <v>19</v>
      </c>
      <c r="D713" t="s">
        <v>102</v>
      </c>
      <c r="E713" t="s">
        <v>137</v>
      </c>
      <c r="F713">
        <v>5</v>
      </c>
      <c r="G713">
        <v>0</v>
      </c>
      <c r="H713" t="s">
        <v>164</v>
      </c>
      <c r="J713">
        <v>11</v>
      </c>
      <c r="K713">
        <v>1954</v>
      </c>
      <c r="L713">
        <v>1667</v>
      </c>
      <c r="M713">
        <f t="shared" si="143"/>
        <v>1943</v>
      </c>
      <c r="N713">
        <f t="shared" si="144"/>
        <v>1678</v>
      </c>
      <c r="O713">
        <f t="shared" si="145"/>
        <v>0.89101091104576546</v>
      </c>
      <c r="P713">
        <f t="shared" si="146"/>
        <v>1</v>
      </c>
      <c r="Q713">
        <f t="shared" si="147"/>
        <v>100.92753417380152</v>
      </c>
      <c r="R713">
        <f t="shared" si="148"/>
        <v>50</v>
      </c>
      <c r="S713">
        <f>INDEX(Weights!$B$1:$B$36,MATCH(Matches!H481,Weights!$A$1:$A$36,0))</f>
        <v>20</v>
      </c>
      <c r="T713">
        <f t="shared" si="149"/>
        <v>2043</v>
      </c>
      <c r="U713">
        <f t="shared" si="150"/>
        <v>1678</v>
      </c>
      <c r="V713">
        <f t="shared" si="151"/>
        <v>365</v>
      </c>
      <c r="W713">
        <f t="shared" si="152"/>
        <v>5</v>
      </c>
      <c r="X713">
        <f t="shared" si="153"/>
        <v>0</v>
      </c>
      <c r="Y713">
        <f t="shared" si="154"/>
        <v>5</v>
      </c>
      <c r="AA713" t="str">
        <f t="shared" si="155"/>
        <v>365-&gt;5,</v>
      </c>
    </row>
    <row r="714" spans="1:27" ht="15" hidden="1" customHeight="1" x14ac:dyDescent="0.25">
      <c r="A714">
        <v>2015</v>
      </c>
      <c r="B714">
        <v>7</v>
      </c>
      <c r="C714">
        <v>6</v>
      </c>
      <c r="D714" t="s">
        <v>73</v>
      </c>
      <c r="E714" t="s">
        <v>134</v>
      </c>
      <c r="F714">
        <v>1</v>
      </c>
      <c r="G714">
        <v>0</v>
      </c>
      <c r="H714" t="s">
        <v>33</v>
      </c>
      <c r="J714">
        <v>11</v>
      </c>
      <c r="K714">
        <v>1377</v>
      </c>
      <c r="L714">
        <v>1489</v>
      </c>
      <c r="M714">
        <f t="shared" si="143"/>
        <v>1366</v>
      </c>
      <c r="N714">
        <f t="shared" si="144"/>
        <v>1500</v>
      </c>
      <c r="O714">
        <f t="shared" si="145"/>
        <v>0.54877433585974189</v>
      </c>
      <c r="P714">
        <f t="shared" si="146"/>
        <v>1</v>
      </c>
      <c r="Q714">
        <f t="shared" si="147"/>
        <v>24.378046007110051</v>
      </c>
      <c r="R714">
        <f t="shared" si="148"/>
        <v>20</v>
      </c>
      <c r="S714">
        <f>INDEX(Weights!$B$1:$B$36,MATCH(Matches!H499,Weights!$A$1:$A$36,0))</f>
        <v>50</v>
      </c>
      <c r="T714">
        <f t="shared" si="149"/>
        <v>1466</v>
      </c>
      <c r="U714">
        <f t="shared" si="150"/>
        <v>1500</v>
      </c>
      <c r="V714">
        <f t="shared" si="151"/>
        <v>34</v>
      </c>
      <c r="W714">
        <f t="shared" si="152"/>
        <v>-1</v>
      </c>
      <c r="X714">
        <f t="shared" si="153"/>
        <v>0</v>
      </c>
      <c r="Y714">
        <f t="shared" si="154"/>
        <v>-1</v>
      </c>
      <c r="AA714" t="str">
        <f t="shared" si="155"/>
        <v>34-&gt;-1,</v>
      </c>
    </row>
    <row r="715" spans="1:27" ht="15" hidden="1" customHeight="1" x14ac:dyDescent="0.25">
      <c r="A715">
        <v>2015</v>
      </c>
      <c r="B715">
        <v>7</v>
      </c>
      <c r="C715">
        <v>10</v>
      </c>
      <c r="D715" t="s">
        <v>127</v>
      </c>
      <c r="E715" t="s">
        <v>47</v>
      </c>
      <c r="F715">
        <v>1</v>
      </c>
      <c r="G715">
        <v>1</v>
      </c>
      <c r="H715" t="s">
        <v>219</v>
      </c>
      <c r="I715" t="s">
        <v>125</v>
      </c>
      <c r="J715">
        <v>11</v>
      </c>
      <c r="K715">
        <v>1543</v>
      </c>
      <c r="L715">
        <v>1689</v>
      </c>
      <c r="M715">
        <f t="shared" si="143"/>
        <v>1532</v>
      </c>
      <c r="N715">
        <f t="shared" si="144"/>
        <v>1700</v>
      </c>
      <c r="O715">
        <f t="shared" si="145"/>
        <v>0.7245382428425361</v>
      </c>
      <c r="P715">
        <f t="shared" si="146"/>
        <v>0.5</v>
      </c>
      <c r="Q715">
        <f t="shared" si="147"/>
        <v>-48.989427639344569</v>
      </c>
      <c r="R715">
        <f t="shared" si="148"/>
        <v>-50</v>
      </c>
      <c r="S715">
        <f>INDEX(Weights!$B$1:$B$36,MATCH(Matches!H506,Weights!$A$1:$A$36,0))</f>
        <v>40</v>
      </c>
      <c r="T715">
        <f t="shared" si="149"/>
        <v>1532</v>
      </c>
      <c r="U715">
        <f t="shared" si="150"/>
        <v>1700</v>
      </c>
      <c r="V715">
        <f t="shared" si="151"/>
        <v>168</v>
      </c>
      <c r="W715">
        <f t="shared" si="152"/>
        <v>0</v>
      </c>
      <c r="X715">
        <f t="shared" si="153"/>
        <v>0</v>
      </c>
      <c r="Y715">
        <f t="shared" si="154"/>
        <v>0</v>
      </c>
      <c r="AA715" t="str">
        <f t="shared" si="155"/>
        <v>168-&gt;0,</v>
      </c>
    </row>
    <row r="716" spans="1:27" ht="15" hidden="1" customHeight="1" x14ac:dyDescent="0.25">
      <c r="A716">
        <v>2015</v>
      </c>
      <c r="B716">
        <v>8</v>
      </c>
      <c r="C716">
        <v>4</v>
      </c>
      <c r="D716" t="s">
        <v>89</v>
      </c>
      <c r="E716" t="s">
        <v>262</v>
      </c>
      <c r="F716">
        <v>4</v>
      </c>
      <c r="G716">
        <v>0</v>
      </c>
      <c r="H716" t="s">
        <v>242</v>
      </c>
      <c r="I716" t="s">
        <v>273</v>
      </c>
      <c r="J716">
        <v>11</v>
      </c>
      <c r="K716">
        <v>1294</v>
      </c>
      <c r="L716">
        <v>1028</v>
      </c>
      <c r="M716">
        <f t="shared" si="143"/>
        <v>1283</v>
      </c>
      <c r="N716">
        <f t="shared" si="144"/>
        <v>1039</v>
      </c>
      <c r="O716">
        <f t="shared" si="145"/>
        <v>0.80290917015381591</v>
      </c>
      <c r="P716">
        <f t="shared" si="146"/>
        <v>1</v>
      </c>
      <c r="Q716">
        <f t="shared" si="147"/>
        <v>55.811830558452399</v>
      </c>
      <c r="R716">
        <f t="shared" si="148"/>
        <v>30</v>
      </c>
      <c r="S716">
        <f>INDEX(Weights!$B$1:$B$36,MATCH(Matches!H532,Weights!$A$1:$A$36,0))</f>
        <v>20</v>
      </c>
      <c r="T716">
        <f t="shared" si="149"/>
        <v>1283</v>
      </c>
      <c r="U716">
        <f t="shared" si="150"/>
        <v>1039</v>
      </c>
      <c r="V716">
        <f t="shared" si="151"/>
        <v>244</v>
      </c>
      <c r="W716">
        <f t="shared" si="152"/>
        <v>4</v>
      </c>
      <c r="X716">
        <f t="shared" si="153"/>
        <v>1</v>
      </c>
      <c r="Y716">
        <f t="shared" si="154"/>
        <v>4</v>
      </c>
      <c r="AA716" t="str">
        <f t="shared" si="155"/>
        <v>244-&gt;4,</v>
      </c>
    </row>
    <row r="717" spans="1:27" ht="15" hidden="1" customHeight="1" x14ac:dyDescent="0.25">
      <c r="A717">
        <v>2015</v>
      </c>
      <c r="B717">
        <v>9</v>
      </c>
      <c r="C717">
        <v>3</v>
      </c>
      <c r="D717" t="s">
        <v>7</v>
      </c>
      <c r="E717" t="s">
        <v>14</v>
      </c>
      <c r="F717">
        <v>3</v>
      </c>
      <c r="G717">
        <v>1</v>
      </c>
      <c r="H717" t="s">
        <v>2</v>
      </c>
      <c r="J717">
        <v>11</v>
      </c>
      <c r="K717">
        <v>1909</v>
      </c>
      <c r="L717">
        <v>1720</v>
      </c>
      <c r="M717">
        <f t="shared" si="143"/>
        <v>1898</v>
      </c>
      <c r="N717">
        <f t="shared" si="144"/>
        <v>1731</v>
      </c>
      <c r="O717">
        <f t="shared" si="145"/>
        <v>0.82302462892173212</v>
      </c>
      <c r="P717">
        <f t="shared" si="146"/>
        <v>1</v>
      </c>
      <c r="Q717">
        <f t="shared" si="147"/>
        <v>62.155541378326689</v>
      </c>
      <c r="R717">
        <f t="shared" si="148"/>
        <v>40</v>
      </c>
      <c r="S717">
        <f>INDEX(Weights!$B$1:$B$36,MATCH(Matches!H563,Weights!$A$1:$A$36,0))</f>
        <v>40</v>
      </c>
      <c r="T717">
        <f t="shared" si="149"/>
        <v>1998</v>
      </c>
      <c r="U717">
        <f t="shared" si="150"/>
        <v>1731</v>
      </c>
      <c r="V717">
        <f t="shared" si="151"/>
        <v>267</v>
      </c>
      <c r="W717">
        <f t="shared" si="152"/>
        <v>2</v>
      </c>
      <c r="X717">
        <f t="shared" si="153"/>
        <v>0</v>
      </c>
      <c r="Y717">
        <f t="shared" si="154"/>
        <v>2</v>
      </c>
      <c r="AA717" t="str">
        <f t="shared" si="155"/>
        <v>267-&gt;2,</v>
      </c>
    </row>
    <row r="718" spans="1:27" ht="15" hidden="1" customHeight="1" x14ac:dyDescent="0.25">
      <c r="A718">
        <v>2015</v>
      </c>
      <c r="B718">
        <v>9</v>
      </c>
      <c r="C718">
        <v>8</v>
      </c>
      <c r="D718" t="s">
        <v>129</v>
      </c>
      <c r="E718" t="s">
        <v>46</v>
      </c>
      <c r="F718">
        <v>1</v>
      </c>
      <c r="G718">
        <v>0</v>
      </c>
      <c r="H718" t="s">
        <v>33</v>
      </c>
      <c r="J718">
        <v>11</v>
      </c>
      <c r="K718">
        <v>1774</v>
      </c>
      <c r="L718">
        <v>1874</v>
      </c>
      <c r="M718">
        <f t="shared" si="143"/>
        <v>1763</v>
      </c>
      <c r="N718">
        <f t="shared" si="144"/>
        <v>1885</v>
      </c>
      <c r="O718">
        <f t="shared" si="145"/>
        <v>0.53161829782810732</v>
      </c>
      <c r="P718">
        <f t="shared" si="146"/>
        <v>1</v>
      </c>
      <c r="Q718">
        <f t="shared" si="147"/>
        <v>23.485118972395469</v>
      </c>
      <c r="R718">
        <f t="shared" si="148"/>
        <v>20</v>
      </c>
      <c r="S718">
        <f>INDEX(Weights!$B$1:$B$36,MATCH(Matches!H673,Weights!$A$1:$A$36,0))</f>
        <v>20</v>
      </c>
      <c r="T718">
        <f t="shared" si="149"/>
        <v>1863</v>
      </c>
      <c r="U718">
        <f t="shared" si="150"/>
        <v>1885</v>
      </c>
      <c r="V718">
        <f t="shared" si="151"/>
        <v>22</v>
      </c>
      <c r="W718">
        <f t="shared" si="152"/>
        <v>-1</v>
      </c>
      <c r="X718">
        <f t="shared" si="153"/>
        <v>0</v>
      </c>
      <c r="Y718">
        <f t="shared" si="154"/>
        <v>-1</v>
      </c>
      <c r="AA718" t="str">
        <f t="shared" si="155"/>
        <v>22-&gt;-1,</v>
      </c>
    </row>
    <row r="719" spans="1:27" ht="15" hidden="1" customHeight="1" x14ac:dyDescent="0.25">
      <c r="A719">
        <v>2015</v>
      </c>
      <c r="B719">
        <v>9</v>
      </c>
      <c r="C719">
        <v>8</v>
      </c>
      <c r="D719" t="s">
        <v>146</v>
      </c>
      <c r="E719" t="s">
        <v>178</v>
      </c>
      <c r="F719">
        <v>2</v>
      </c>
      <c r="G719">
        <v>0</v>
      </c>
      <c r="H719" t="s">
        <v>76</v>
      </c>
      <c r="J719">
        <v>11</v>
      </c>
      <c r="K719">
        <v>1445</v>
      </c>
      <c r="L719">
        <v>1254</v>
      </c>
      <c r="M719">
        <f t="shared" si="143"/>
        <v>1434</v>
      </c>
      <c r="N719">
        <f t="shared" si="144"/>
        <v>1265</v>
      </c>
      <c r="O719">
        <f t="shared" si="145"/>
        <v>0.82469531344616842</v>
      </c>
      <c r="P719">
        <f t="shared" si="146"/>
        <v>1</v>
      </c>
      <c r="Q719">
        <f t="shared" si="147"/>
        <v>62.747894629857385</v>
      </c>
      <c r="R719">
        <f t="shared" si="148"/>
        <v>40</v>
      </c>
      <c r="S719">
        <f>INDEX(Weights!$B$1:$B$36,MATCH(Matches!H678,Weights!$A$1:$A$36,0))</f>
        <v>20</v>
      </c>
      <c r="T719">
        <f t="shared" si="149"/>
        <v>1534</v>
      </c>
      <c r="U719">
        <f t="shared" si="150"/>
        <v>1265</v>
      </c>
      <c r="V719">
        <f t="shared" si="151"/>
        <v>269</v>
      </c>
      <c r="W719">
        <f t="shared" si="152"/>
        <v>2</v>
      </c>
      <c r="X719">
        <f t="shared" si="153"/>
        <v>0</v>
      </c>
      <c r="Y719">
        <f t="shared" si="154"/>
        <v>2</v>
      </c>
      <c r="AA719" t="str">
        <f t="shared" si="155"/>
        <v>269-&gt;2,</v>
      </c>
    </row>
    <row r="720" spans="1:27" ht="15" hidden="1" customHeight="1" x14ac:dyDescent="0.25">
      <c r="A720">
        <v>2015</v>
      </c>
      <c r="B720">
        <v>10</v>
      </c>
      <c r="C720">
        <v>7</v>
      </c>
      <c r="D720" t="s">
        <v>87</v>
      </c>
      <c r="E720" t="s">
        <v>72</v>
      </c>
      <c r="F720">
        <v>0</v>
      </c>
      <c r="G720">
        <v>0</v>
      </c>
      <c r="H720" t="s">
        <v>76</v>
      </c>
      <c r="J720">
        <v>11</v>
      </c>
      <c r="K720">
        <v>904</v>
      </c>
      <c r="L720">
        <v>1193</v>
      </c>
      <c r="M720">
        <f t="shared" si="143"/>
        <v>893</v>
      </c>
      <c r="N720">
        <f t="shared" si="144"/>
        <v>1204</v>
      </c>
      <c r="O720">
        <f t="shared" si="145"/>
        <v>0.77111426068759747</v>
      </c>
      <c r="P720">
        <f t="shared" si="146"/>
        <v>0.5</v>
      </c>
      <c r="Q720">
        <f t="shared" si="147"/>
        <v>-40.57329914000799</v>
      </c>
      <c r="R720">
        <f t="shared" si="148"/>
        <v>-40</v>
      </c>
      <c r="S720">
        <f>INDEX(Weights!$B$1:$B$36,MATCH(Matches!H708,Weights!$A$1:$A$36,0))</f>
        <v>20</v>
      </c>
      <c r="T720">
        <f t="shared" si="149"/>
        <v>993</v>
      </c>
      <c r="U720">
        <f t="shared" si="150"/>
        <v>1204</v>
      </c>
      <c r="V720">
        <f t="shared" si="151"/>
        <v>211</v>
      </c>
      <c r="W720">
        <f t="shared" si="152"/>
        <v>0</v>
      </c>
      <c r="X720">
        <f t="shared" si="153"/>
        <v>0</v>
      </c>
      <c r="Y720">
        <f t="shared" si="154"/>
        <v>0</v>
      </c>
      <c r="AA720" t="str">
        <f t="shared" si="155"/>
        <v>211-&gt;0,</v>
      </c>
    </row>
    <row r="721" spans="1:27" ht="15" hidden="1" customHeight="1" x14ac:dyDescent="0.25">
      <c r="A721">
        <v>2015</v>
      </c>
      <c r="B721">
        <v>10</v>
      </c>
      <c r="C721">
        <v>10</v>
      </c>
      <c r="D721" t="s">
        <v>9</v>
      </c>
      <c r="E721" t="s">
        <v>51</v>
      </c>
      <c r="F721">
        <v>3</v>
      </c>
      <c r="G721">
        <v>0</v>
      </c>
      <c r="H721" t="s">
        <v>2</v>
      </c>
      <c r="J721">
        <v>11</v>
      </c>
      <c r="K721">
        <v>1792</v>
      </c>
      <c r="L721">
        <v>1573</v>
      </c>
      <c r="M721">
        <f t="shared" si="143"/>
        <v>1781</v>
      </c>
      <c r="N721">
        <f t="shared" si="144"/>
        <v>1584</v>
      </c>
      <c r="O721">
        <f t="shared" si="145"/>
        <v>0.84679340307268069</v>
      </c>
      <c r="P721">
        <f t="shared" si="146"/>
        <v>1</v>
      </c>
      <c r="Q721">
        <f t="shared" si="147"/>
        <v>71.798474873887855</v>
      </c>
      <c r="R721">
        <f t="shared" si="148"/>
        <v>40</v>
      </c>
      <c r="S721">
        <f>INDEX(Weights!$B$1:$B$36,MATCH(Matches!H772,Weights!$A$1:$A$36,0))</f>
        <v>20</v>
      </c>
      <c r="T721">
        <f t="shared" si="149"/>
        <v>1881</v>
      </c>
      <c r="U721">
        <f t="shared" si="150"/>
        <v>1584</v>
      </c>
      <c r="V721">
        <f t="shared" si="151"/>
        <v>297</v>
      </c>
      <c r="W721">
        <f t="shared" si="152"/>
        <v>3</v>
      </c>
      <c r="X721">
        <f t="shared" si="153"/>
        <v>0</v>
      </c>
      <c r="Y721">
        <f t="shared" si="154"/>
        <v>3</v>
      </c>
      <c r="AA721" t="str">
        <f t="shared" si="155"/>
        <v>297-&gt;3,</v>
      </c>
    </row>
    <row r="722" spans="1:27" ht="15" hidden="1" customHeight="1" x14ac:dyDescent="0.25">
      <c r="A722">
        <v>2015</v>
      </c>
      <c r="B722">
        <v>10</v>
      </c>
      <c r="C722">
        <v>12</v>
      </c>
      <c r="D722" t="s">
        <v>174</v>
      </c>
      <c r="E722" t="s">
        <v>189</v>
      </c>
      <c r="F722">
        <v>2</v>
      </c>
      <c r="G722">
        <v>1</v>
      </c>
      <c r="H722" t="s">
        <v>33</v>
      </c>
      <c r="I722" t="s">
        <v>7</v>
      </c>
      <c r="J722">
        <v>11</v>
      </c>
      <c r="K722">
        <v>1490</v>
      </c>
      <c r="L722">
        <v>1498</v>
      </c>
      <c r="M722">
        <f t="shared" si="143"/>
        <v>1479</v>
      </c>
      <c r="N722">
        <f t="shared" si="144"/>
        <v>1509</v>
      </c>
      <c r="O722">
        <f t="shared" si="145"/>
        <v>0.54306649202221191</v>
      </c>
      <c r="P722">
        <f t="shared" si="146"/>
        <v>1</v>
      </c>
      <c r="Q722">
        <f t="shared" si="147"/>
        <v>24.073524501807206</v>
      </c>
      <c r="R722">
        <f t="shared" si="148"/>
        <v>20</v>
      </c>
      <c r="S722">
        <f>INDEX(Weights!$B$1:$B$36,MATCH(Matches!H798,Weights!$A$1:$A$36,0))</f>
        <v>40</v>
      </c>
      <c r="T722">
        <f t="shared" si="149"/>
        <v>1479</v>
      </c>
      <c r="U722">
        <f t="shared" si="150"/>
        <v>1509</v>
      </c>
      <c r="V722">
        <f t="shared" si="151"/>
        <v>30</v>
      </c>
      <c r="W722">
        <f t="shared" si="152"/>
        <v>-1</v>
      </c>
      <c r="X722">
        <f t="shared" si="153"/>
        <v>0</v>
      </c>
      <c r="Y722">
        <f t="shared" si="154"/>
        <v>-1</v>
      </c>
      <c r="AA722" t="str">
        <f t="shared" si="155"/>
        <v>30-&gt;-1,</v>
      </c>
    </row>
    <row r="723" spans="1:27" ht="15" hidden="1" customHeight="1" x14ac:dyDescent="0.25">
      <c r="A723">
        <v>2015</v>
      </c>
      <c r="B723">
        <v>11</v>
      </c>
      <c r="C723">
        <v>9</v>
      </c>
      <c r="D723" t="s">
        <v>258</v>
      </c>
      <c r="E723" t="s">
        <v>158</v>
      </c>
      <c r="F723">
        <v>0</v>
      </c>
      <c r="G723">
        <v>0</v>
      </c>
      <c r="H723" t="s">
        <v>108</v>
      </c>
      <c r="I723" t="s">
        <v>91</v>
      </c>
      <c r="J723">
        <v>11</v>
      </c>
      <c r="K723">
        <v>1319</v>
      </c>
      <c r="L723">
        <v>1519</v>
      </c>
      <c r="M723">
        <f t="shared" si="143"/>
        <v>1308</v>
      </c>
      <c r="N723">
        <f t="shared" si="144"/>
        <v>1530</v>
      </c>
      <c r="O723">
        <f t="shared" si="145"/>
        <v>0.78209801613131869</v>
      </c>
      <c r="P723">
        <f t="shared" si="146"/>
        <v>0.5</v>
      </c>
      <c r="Q723">
        <f t="shared" si="147"/>
        <v>-38.993539021839204</v>
      </c>
      <c r="R723">
        <f t="shared" si="148"/>
        <v>-40</v>
      </c>
      <c r="S723">
        <f>INDEX(Weights!$B$1:$B$36,MATCH(Matches!H864,Weights!$A$1:$A$36,0))</f>
        <v>40</v>
      </c>
      <c r="T723">
        <f t="shared" si="149"/>
        <v>1308</v>
      </c>
      <c r="U723">
        <f t="shared" si="150"/>
        <v>1530</v>
      </c>
      <c r="V723">
        <f t="shared" si="151"/>
        <v>222</v>
      </c>
      <c r="W723">
        <f t="shared" si="152"/>
        <v>0</v>
      </c>
      <c r="X723">
        <f t="shared" si="153"/>
        <v>0</v>
      </c>
      <c r="Y723">
        <f t="shared" si="154"/>
        <v>0</v>
      </c>
      <c r="AA723" t="str">
        <f t="shared" si="155"/>
        <v>222-&gt;0,</v>
      </c>
    </row>
    <row r="724" spans="1:27" ht="15" hidden="1" customHeight="1" x14ac:dyDescent="0.25">
      <c r="A724">
        <v>2015</v>
      </c>
      <c r="B724">
        <v>11</v>
      </c>
      <c r="C724">
        <v>13</v>
      </c>
      <c r="D724" t="s">
        <v>50</v>
      </c>
      <c r="E724" t="s">
        <v>71</v>
      </c>
      <c r="F724">
        <v>4</v>
      </c>
      <c r="G724">
        <v>1</v>
      </c>
      <c r="H724" t="s">
        <v>33</v>
      </c>
      <c r="J724">
        <v>11</v>
      </c>
      <c r="K724">
        <v>1777</v>
      </c>
      <c r="L724">
        <v>1716</v>
      </c>
      <c r="M724">
        <f t="shared" si="143"/>
        <v>1766</v>
      </c>
      <c r="N724">
        <f t="shared" si="144"/>
        <v>1727</v>
      </c>
      <c r="O724">
        <f t="shared" si="145"/>
        <v>0.69000620728031392</v>
      </c>
      <c r="P724">
        <f t="shared" si="146"/>
        <v>1</v>
      </c>
      <c r="Q724">
        <f t="shared" si="147"/>
        <v>35.484581492723059</v>
      </c>
      <c r="R724">
        <f t="shared" si="148"/>
        <v>20</v>
      </c>
      <c r="S724">
        <f>INDEX(Weights!$B$1:$B$36,MATCH(Matches!H904,Weights!$A$1:$A$36,0))</f>
        <v>40</v>
      </c>
      <c r="T724">
        <f t="shared" si="149"/>
        <v>1866</v>
      </c>
      <c r="U724">
        <f t="shared" si="150"/>
        <v>1727</v>
      </c>
      <c r="V724">
        <f t="shared" si="151"/>
        <v>139</v>
      </c>
      <c r="W724">
        <f t="shared" si="152"/>
        <v>3</v>
      </c>
      <c r="X724">
        <f t="shared" si="153"/>
        <v>0</v>
      </c>
      <c r="Y724">
        <f t="shared" si="154"/>
        <v>3</v>
      </c>
      <c r="AA724" t="str">
        <f t="shared" si="155"/>
        <v>139-&gt;3,</v>
      </c>
    </row>
    <row r="725" spans="1:27" ht="15" hidden="1" customHeight="1" x14ac:dyDescent="0.25">
      <c r="A725">
        <v>2015</v>
      </c>
      <c r="B725">
        <v>11</v>
      </c>
      <c r="C725">
        <v>14</v>
      </c>
      <c r="D725" t="s">
        <v>21</v>
      </c>
      <c r="E725" t="s">
        <v>34</v>
      </c>
      <c r="F725">
        <v>1</v>
      </c>
      <c r="G725">
        <v>0</v>
      </c>
      <c r="H725" t="s">
        <v>33</v>
      </c>
      <c r="J725">
        <v>11</v>
      </c>
      <c r="K725">
        <v>1792</v>
      </c>
      <c r="L725">
        <v>1918</v>
      </c>
      <c r="M725">
        <f t="shared" si="143"/>
        <v>1781</v>
      </c>
      <c r="N725">
        <f t="shared" si="144"/>
        <v>1929</v>
      </c>
      <c r="O725">
        <f t="shared" si="145"/>
        <v>0.56864139188366769</v>
      </c>
      <c r="P725">
        <f t="shared" si="146"/>
        <v>1</v>
      </c>
      <c r="Q725">
        <f t="shared" si="147"/>
        <v>25.500824124120481</v>
      </c>
      <c r="R725">
        <f t="shared" si="148"/>
        <v>30</v>
      </c>
      <c r="S725">
        <f>INDEX(Weights!$B$1:$B$36,MATCH(Matches!H930,Weights!$A$1:$A$36,0))</f>
        <v>40</v>
      </c>
      <c r="T725">
        <f t="shared" si="149"/>
        <v>1881</v>
      </c>
      <c r="U725">
        <f t="shared" si="150"/>
        <v>1929</v>
      </c>
      <c r="V725">
        <f t="shared" si="151"/>
        <v>48</v>
      </c>
      <c r="W725">
        <f t="shared" si="152"/>
        <v>-1</v>
      </c>
      <c r="X725">
        <f t="shared" si="153"/>
        <v>0</v>
      </c>
      <c r="Y725">
        <f t="shared" si="154"/>
        <v>-1</v>
      </c>
      <c r="AA725" t="str">
        <f t="shared" si="155"/>
        <v>48-&gt;-1,</v>
      </c>
    </row>
    <row r="726" spans="1:27" ht="15" hidden="1" customHeight="1" x14ac:dyDescent="0.25">
      <c r="A726">
        <v>2015</v>
      </c>
      <c r="B726">
        <v>11</v>
      </c>
      <c r="C726">
        <v>17</v>
      </c>
      <c r="D726" t="s">
        <v>65</v>
      </c>
      <c r="E726" t="s">
        <v>50</v>
      </c>
      <c r="F726">
        <v>3</v>
      </c>
      <c r="G726">
        <v>1</v>
      </c>
      <c r="H726" t="s">
        <v>33</v>
      </c>
      <c r="J726">
        <v>11</v>
      </c>
      <c r="K726">
        <v>1773</v>
      </c>
      <c r="L726">
        <v>1766</v>
      </c>
      <c r="M726">
        <f t="shared" si="143"/>
        <v>1762</v>
      </c>
      <c r="N726">
        <f t="shared" si="144"/>
        <v>1777</v>
      </c>
      <c r="O726">
        <f t="shared" si="145"/>
        <v>0.61994135904452341</v>
      </c>
      <c r="P726">
        <f t="shared" si="146"/>
        <v>1</v>
      </c>
      <c r="Q726">
        <f t="shared" si="147"/>
        <v>28.942902001506226</v>
      </c>
      <c r="R726">
        <f t="shared" si="148"/>
        <v>20</v>
      </c>
      <c r="S726">
        <f>INDEX(Weights!$B$1:$B$36,MATCH(Matches!H977,Weights!$A$1:$A$36,0))</f>
        <v>20</v>
      </c>
      <c r="T726">
        <f t="shared" si="149"/>
        <v>1862</v>
      </c>
      <c r="U726">
        <f t="shared" si="150"/>
        <v>1777</v>
      </c>
      <c r="V726">
        <f t="shared" si="151"/>
        <v>85</v>
      </c>
      <c r="W726">
        <f t="shared" si="152"/>
        <v>2</v>
      </c>
      <c r="X726">
        <f t="shared" si="153"/>
        <v>0</v>
      </c>
      <c r="Y726">
        <f t="shared" si="154"/>
        <v>2</v>
      </c>
      <c r="AA726" t="str">
        <f t="shared" si="155"/>
        <v>85-&gt;2,</v>
      </c>
    </row>
    <row r="727" spans="1:27" ht="15" hidden="1" customHeight="1" x14ac:dyDescent="0.25">
      <c r="A727">
        <v>2015</v>
      </c>
      <c r="B727">
        <v>11</v>
      </c>
      <c r="C727">
        <v>25</v>
      </c>
      <c r="D727" t="s">
        <v>192</v>
      </c>
      <c r="E727" t="s">
        <v>200</v>
      </c>
      <c r="F727">
        <v>0</v>
      </c>
      <c r="G727">
        <v>0</v>
      </c>
      <c r="H727" t="s">
        <v>234</v>
      </c>
      <c r="I727" t="s">
        <v>267</v>
      </c>
      <c r="J727">
        <v>11</v>
      </c>
      <c r="K727">
        <v>1098</v>
      </c>
      <c r="L727">
        <v>1285</v>
      </c>
      <c r="M727">
        <f t="shared" si="143"/>
        <v>1087</v>
      </c>
      <c r="N727">
        <f t="shared" si="144"/>
        <v>1296</v>
      </c>
      <c r="O727">
        <f t="shared" si="145"/>
        <v>0.76907592343339293</v>
      </c>
      <c r="P727">
        <f t="shared" si="146"/>
        <v>0.5</v>
      </c>
      <c r="Q727">
        <f t="shared" si="147"/>
        <v>-40.880655019745532</v>
      </c>
      <c r="R727">
        <f t="shared" si="148"/>
        <v>-40</v>
      </c>
      <c r="S727">
        <f>INDEX(Weights!$B$1:$B$36,MATCH(Matches!H1005,Weights!$A$1:$A$36,0))</f>
        <v>20</v>
      </c>
      <c r="T727">
        <f t="shared" si="149"/>
        <v>1087</v>
      </c>
      <c r="U727">
        <f t="shared" si="150"/>
        <v>1296</v>
      </c>
      <c r="V727">
        <f t="shared" si="151"/>
        <v>209</v>
      </c>
      <c r="W727">
        <f t="shared" si="152"/>
        <v>0</v>
      </c>
      <c r="X727">
        <f t="shared" si="153"/>
        <v>0</v>
      </c>
      <c r="Y727">
        <f t="shared" si="154"/>
        <v>0</v>
      </c>
      <c r="AA727" t="str">
        <f t="shared" si="155"/>
        <v>209-&gt;0,</v>
      </c>
    </row>
    <row r="728" spans="1:27" ht="15" hidden="1" customHeight="1" x14ac:dyDescent="0.25">
      <c r="A728">
        <v>2015</v>
      </c>
      <c r="B728">
        <v>12</v>
      </c>
      <c r="C728">
        <v>5</v>
      </c>
      <c r="D728" t="s">
        <v>134</v>
      </c>
      <c r="E728" t="s">
        <v>191</v>
      </c>
      <c r="F728">
        <v>1</v>
      </c>
      <c r="G728">
        <v>0</v>
      </c>
      <c r="H728" t="s">
        <v>234</v>
      </c>
      <c r="I728" t="s">
        <v>267</v>
      </c>
      <c r="J728">
        <v>11</v>
      </c>
      <c r="K728">
        <v>1534</v>
      </c>
      <c r="L728">
        <v>1337</v>
      </c>
      <c r="M728">
        <f t="shared" si="143"/>
        <v>1523</v>
      </c>
      <c r="N728">
        <f t="shared" si="144"/>
        <v>1348</v>
      </c>
      <c r="O728">
        <f t="shared" si="145"/>
        <v>0.73250728975566759</v>
      </c>
      <c r="P728">
        <f t="shared" si="146"/>
        <v>1</v>
      </c>
      <c r="Q728">
        <f t="shared" si="147"/>
        <v>41.12261597690798</v>
      </c>
      <c r="R728">
        <f t="shared" si="148"/>
        <v>40</v>
      </c>
      <c r="S728">
        <f>INDEX(Weights!$B$1:$B$36,MATCH(Matches!H1019,Weights!$A$1:$A$36,0))</f>
        <v>40</v>
      </c>
      <c r="T728">
        <f t="shared" si="149"/>
        <v>1523</v>
      </c>
      <c r="U728">
        <f t="shared" si="150"/>
        <v>1348</v>
      </c>
      <c r="V728">
        <f t="shared" si="151"/>
        <v>175</v>
      </c>
      <c r="W728">
        <f t="shared" si="152"/>
        <v>1</v>
      </c>
      <c r="X728">
        <f t="shared" si="153"/>
        <v>0</v>
      </c>
      <c r="Y728">
        <f t="shared" si="154"/>
        <v>1</v>
      </c>
      <c r="AA728" t="str">
        <f t="shared" si="155"/>
        <v>175-&gt;1,</v>
      </c>
    </row>
    <row r="729" spans="1:27" ht="15" hidden="1" customHeight="1" x14ac:dyDescent="0.25">
      <c r="A729">
        <v>2015</v>
      </c>
      <c r="B729">
        <v>12</v>
      </c>
      <c r="C729">
        <v>11</v>
      </c>
      <c r="D729" t="s">
        <v>45</v>
      </c>
      <c r="E729" t="s">
        <v>140</v>
      </c>
      <c r="F729">
        <v>1</v>
      </c>
      <c r="G729">
        <v>0</v>
      </c>
      <c r="H729" t="s">
        <v>33</v>
      </c>
      <c r="J729">
        <v>11</v>
      </c>
      <c r="K729">
        <v>1248</v>
      </c>
      <c r="L729">
        <v>1345</v>
      </c>
      <c r="M729">
        <f t="shared" si="143"/>
        <v>1237</v>
      </c>
      <c r="N729">
        <f t="shared" si="144"/>
        <v>1356</v>
      </c>
      <c r="O729">
        <f t="shared" si="145"/>
        <v>0.52731597300649302</v>
      </c>
      <c r="P729">
        <f t="shared" si="146"/>
        <v>1</v>
      </c>
      <c r="Q729">
        <f t="shared" si="147"/>
        <v>23.271359664859379</v>
      </c>
      <c r="R729">
        <f t="shared" si="148"/>
        <v>20</v>
      </c>
      <c r="S729">
        <f>INDEX(Weights!$B$1:$B$36,MATCH(Matches!H1021,Weights!$A$1:$A$36,0))</f>
        <v>20</v>
      </c>
      <c r="T729">
        <f t="shared" si="149"/>
        <v>1337</v>
      </c>
      <c r="U729">
        <f t="shared" si="150"/>
        <v>1356</v>
      </c>
      <c r="V729">
        <f t="shared" si="151"/>
        <v>19</v>
      </c>
      <c r="W729">
        <f t="shared" si="152"/>
        <v>-1</v>
      </c>
      <c r="X729">
        <f t="shared" si="153"/>
        <v>0</v>
      </c>
      <c r="Y729">
        <f t="shared" si="154"/>
        <v>-1</v>
      </c>
      <c r="AA729" t="str">
        <f t="shared" si="155"/>
        <v>19-&gt;-1,</v>
      </c>
    </row>
    <row r="730" spans="1:27" ht="15" hidden="1" customHeight="1" x14ac:dyDescent="0.25">
      <c r="A730">
        <v>2015</v>
      </c>
      <c r="B730">
        <v>12</v>
      </c>
      <c r="C730">
        <v>27</v>
      </c>
      <c r="D730" t="s">
        <v>43</v>
      </c>
      <c r="E730" t="s">
        <v>120</v>
      </c>
      <c r="F730">
        <v>4</v>
      </c>
      <c r="G730">
        <v>1</v>
      </c>
      <c r="H730" t="s">
        <v>235</v>
      </c>
      <c r="J730">
        <v>11</v>
      </c>
      <c r="K730">
        <v>1050</v>
      </c>
      <c r="L730">
        <v>842</v>
      </c>
      <c r="M730">
        <f t="shared" si="143"/>
        <v>1039</v>
      </c>
      <c r="N730">
        <f t="shared" si="144"/>
        <v>853</v>
      </c>
      <c r="O730">
        <f t="shared" si="145"/>
        <v>0.83839690738694328</v>
      </c>
      <c r="P730">
        <f t="shared" si="146"/>
        <v>1</v>
      </c>
      <c r="Q730">
        <f t="shared" si="147"/>
        <v>68.068004282185711</v>
      </c>
      <c r="R730">
        <f t="shared" si="148"/>
        <v>40</v>
      </c>
      <c r="S730">
        <f>INDEX(Weights!$B$1:$B$36,MATCH(Matches!H1031,Weights!$A$1:$A$36,0))</f>
        <v>20</v>
      </c>
      <c r="T730">
        <f t="shared" si="149"/>
        <v>1139</v>
      </c>
      <c r="U730">
        <f t="shared" si="150"/>
        <v>853</v>
      </c>
      <c r="V730">
        <f t="shared" si="151"/>
        <v>286</v>
      </c>
      <c r="W730">
        <f t="shared" si="152"/>
        <v>3</v>
      </c>
      <c r="X730">
        <f t="shared" si="153"/>
        <v>0</v>
      </c>
      <c r="Y730">
        <f t="shared" si="154"/>
        <v>3</v>
      </c>
      <c r="AA730" t="str">
        <f t="shared" si="155"/>
        <v>286-&gt;3,</v>
      </c>
    </row>
    <row r="731" spans="1:27" ht="15" hidden="1" customHeight="1" x14ac:dyDescent="0.25">
      <c r="A731">
        <v>2016</v>
      </c>
      <c r="B731">
        <v>2</v>
      </c>
      <c r="C731">
        <v>5</v>
      </c>
      <c r="D731" t="s">
        <v>259</v>
      </c>
      <c r="E731" t="s">
        <v>225</v>
      </c>
      <c r="F731">
        <v>2</v>
      </c>
      <c r="G731">
        <v>0</v>
      </c>
      <c r="H731" t="s">
        <v>33</v>
      </c>
      <c r="J731">
        <v>11</v>
      </c>
      <c r="K731">
        <v>1418</v>
      </c>
      <c r="L731">
        <v>1396</v>
      </c>
      <c r="M731">
        <f t="shared" si="143"/>
        <v>1407</v>
      </c>
      <c r="N731">
        <f t="shared" si="144"/>
        <v>1407</v>
      </c>
      <c r="O731">
        <f t="shared" si="145"/>
        <v>0.64006499980288512</v>
      </c>
      <c r="P731">
        <f t="shared" si="146"/>
        <v>1</v>
      </c>
      <c r="Q731">
        <f t="shared" si="147"/>
        <v>30.561073510428155</v>
      </c>
      <c r="R731">
        <f t="shared" si="148"/>
        <v>20</v>
      </c>
      <c r="S731">
        <f>INDEX(Weights!$B$1:$B$36,MATCH(Matches!H1053,Weights!$A$1:$A$36,0))</f>
        <v>40</v>
      </c>
      <c r="T731">
        <f t="shared" si="149"/>
        <v>1507</v>
      </c>
      <c r="U731">
        <f t="shared" si="150"/>
        <v>1407</v>
      </c>
      <c r="V731">
        <f t="shared" si="151"/>
        <v>100</v>
      </c>
      <c r="W731">
        <f t="shared" si="152"/>
        <v>2</v>
      </c>
      <c r="X731">
        <f t="shared" si="153"/>
        <v>0</v>
      </c>
      <c r="Y731">
        <f t="shared" si="154"/>
        <v>2</v>
      </c>
      <c r="AA731" t="str">
        <f t="shared" si="155"/>
        <v>100-&gt;2,</v>
      </c>
    </row>
    <row r="732" spans="1:27" ht="15" hidden="1" customHeight="1" x14ac:dyDescent="0.25">
      <c r="A732">
        <v>2016</v>
      </c>
      <c r="B732">
        <v>3</v>
      </c>
      <c r="C732">
        <v>26</v>
      </c>
      <c r="D732" t="s">
        <v>8</v>
      </c>
      <c r="E732" t="s">
        <v>3</v>
      </c>
      <c r="F732">
        <v>1</v>
      </c>
      <c r="G732">
        <v>0</v>
      </c>
      <c r="H732" t="s">
        <v>33</v>
      </c>
      <c r="I732" t="s">
        <v>25</v>
      </c>
      <c r="J732">
        <v>11</v>
      </c>
      <c r="K732">
        <v>1399</v>
      </c>
      <c r="L732">
        <v>1408</v>
      </c>
      <c r="M732">
        <f t="shared" si="143"/>
        <v>1388</v>
      </c>
      <c r="N732">
        <f t="shared" si="144"/>
        <v>1419</v>
      </c>
      <c r="O732">
        <f t="shared" si="145"/>
        <v>0.54449457308300797</v>
      </c>
      <c r="P732">
        <f t="shared" si="146"/>
        <v>1</v>
      </c>
      <c r="Q732">
        <f t="shared" si="147"/>
        <v>24.148998782410906</v>
      </c>
      <c r="R732">
        <f t="shared" si="148"/>
        <v>20</v>
      </c>
      <c r="S732">
        <f>INDEX(Weights!$B$1:$B$36,MATCH(Matches!H1157,Weights!$A$1:$A$36,0))</f>
        <v>20</v>
      </c>
      <c r="T732">
        <f t="shared" si="149"/>
        <v>1388</v>
      </c>
      <c r="U732">
        <f t="shared" si="150"/>
        <v>1419</v>
      </c>
      <c r="V732">
        <f t="shared" si="151"/>
        <v>31</v>
      </c>
      <c r="W732">
        <f t="shared" si="152"/>
        <v>-1</v>
      </c>
      <c r="X732">
        <f t="shared" si="153"/>
        <v>0</v>
      </c>
      <c r="Y732">
        <f t="shared" si="154"/>
        <v>-1</v>
      </c>
      <c r="AA732" t="str">
        <f t="shared" si="155"/>
        <v>31-&gt;-1,</v>
      </c>
    </row>
    <row r="733" spans="1:27" ht="15" hidden="1" customHeight="1" x14ac:dyDescent="0.25">
      <c r="A733">
        <v>2016</v>
      </c>
      <c r="B733">
        <v>3</v>
      </c>
      <c r="C733">
        <v>27</v>
      </c>
      <c r="D733" t="s">
        <v>141</v>
      </c>
      <c r="E733" t="s">
        <v>148</v>
      </c>
      <c r="F733">
        <v>0</v>
      </c>
      <c r="G733">
        <v>0</v>
      </c>
      <c r="H733" t="s">
        <v>171</v>
      </c>
      <c r="J733">
        <v>11</v>
      </c>
      <c r="K733">
        <v>1337</v>
      </c>
      <c r="L733">
        <v>1638</v>
      </c>
      <c r="M733">
        <f t="shared" si="143"/>
        <v>1326</v>
      </c>
      <c r="N733">
        <f t="shared" si="144"/>
        <v>1649</v>
      </c>
      <c r="O733">
        <f t="shared" si="145"/>
        <v>0.78307744340967611</v>
      </c>
      <c r="P733">
        <f t="shared" si="146"/>
        <v>0.5</v>
      </c>
      <c r="Q733">
        <f t="shared" si="147"/>
        <v>-38.858624224892935</v>
      </c>
      <c r="R733">
        <f t="shared" si="148"/>
        <v>-40</v>
      </c>
      <c r="S733">
        <f>INDEX(Weights!$B$1:$B$36,MATCH(Matches!H1169,Weights!$A$1:$A$36,0))</f>
        <v>20</v>
      </c>
      <c r="T733">
        <f t="shared" si="149"/>
        <v>1426</v>
      </c>
      <c r="U733">
        <f t="shared" si="150"/>
        <v>1649</v>
      </c>
      <c r="V733">
        <f t="shared" si="151"/>
        <v>223</v>
      </c>
      <c r="W733">
        <f t="shared" si="152"/>
        <v>0</v>
      </c>
      <c r="X733">
        <f t="shared" si="153"/>
        <v>0</v>
      </c>
      <c r="Y733">
        <f t="shared" si="154"/>
        <v>0</v>
      </c>
      <c r="AA733" t="str">
        <f t="shared" si="155"/>
        <v>223-&gt;0,</v>
      </c>
    </row>
    <row r="734" spans="1:27" ht="15" hidden="1" customHeight="1" x14ac:dyDescent="0.25">
      <c r="A734">
        <v>2016</v>
      </c>
      <c r="B734">
        <v>3</v>
      </c>
      <c r="C734">
        <v>29</v>
      </c>
      <c r="D734" t="s">
        <v>129</v>
      </c>
      <c r="E734" t="s">
        <v>130</v>
      </c>
      <c r="F734">
        <v>3</v>
      </c>
      <c r="G734">
        <v>0</v>
      </c>
      <c r="H734" t="s">
        <v>76</v>
      </c>
      <c r="J734">
        <v>11</v>
      </c>
      <c r="K734">
        <v>1788</v>
      </c>
      <c r="L734">
        <v>1578</v>
      </c>
      <c r="M734">
        <f t="shared" si="143"/>
        <v>1777</v>
      </c>
      <c r="N734">
        <f t="shared" si="144"/>
        <v>1589</v>
      </c>
      <c r="O734">
        <f t="shared" si="145"/>
        <v>0.83995069463475347</v>
      </c>
      <c r="P734">
        <f t="shared" si="146"/>
        <v>1</v>
      </c>
      <c r="Q734">
        <f t="shared" si="147"/>
        <v>68.728820627474988</v>
      </c>
      <c r="R734">
        <f t="shared" si="148"/>
        <v>40</v>
      </c>
      <c r="S734">
        <f>INDEX(Weights!$B$1:$B$36,MATCH(Matches!H1189,Weights!$A$1:$A$36,0))</f>
        <v>40</v>
      </c>
      <c r="T734">
        <f t="shared" si="149"/>
        <v>1877</v>
      </c>
      <c r="U734">
        <f t="shared" si="150"/>
        <v>1589</v>
      </c>
      <c r="V734">
        <f t="shared" si="151"/>
        <v>288</v>
      </c>
      <c r="W734">
        <f t="shared" si="152"/>
        <v>3</v>
      </c>
      <c r="X734">
        <f t="shared" si="153"/>
        <v>0</v>
      </c>
      <c r="Y734">
        <f t="shared" si="154"/>
        <v>3</v>
      </c>
      <c r="AA734" t="str">
        <f t="shared" si="155"/>
        <v>288-&gt;3,</v>
      </c>
    </row>
    <row r="735" spans="1:27" ht="15" hidden="1" customHeight="1" x14ac:dyDescent="0.25">
      <c r="A735">
        <v>2016</v>
      </c>
      <c r="B735">
        <v>3</v>
      </c>
      <c r="C735">
        <v>29</v>
      </c>
      <c r="D735" t="s">
        <v>132</v>
      </c>
      <c r="E735" t="s">
        <v>118</v>
      </c>
      <c r="F735">
        <v>5</v>
      </c>
      <c r="G735">
        <v>0</v>
      </c>
      <c r="H735" t="s">
        <v>108</v>
      </c>
      <c r="J735">
        <v>11</v>
      </c>
      <c r="K735">
        <v>1760</v>
      </c>
      <c r="L735">
        <v>1516</v>
      </c>
      <c r="M735">
        <f t="shared" si="143"/>
        <v>1749</v>
      </c>
      <c r="N735">
        <f t="shared" si="144"/>
        <v>1527</v>
      </c>
      <c r="O735">
        <f t="shared" si="145"/>
        <v>0.86454700541130447</v>
      </c>
      <c r="P735">
        <f t="shared" si="146"/>
        <v>1</v>
      </c>
      <c r="Q735">
        <f t="shared" si="147"/>
        <v>81.208983480960441</v>
      </c>
      <c r="R735">
        <f t="shared" si="148"/>
        <v>40</v>
      </c>
      <c r="S735">
        <f>INDEX(Weights!$B$1:$B$36,MATCH(Matches!H1208,Weights!$A$1:$A$36,0))</f>
        <v>50</v>
      </c>
      <c r="T735">
        <f t="shared" si="149"/>
        <v>1849</v>
      </c>
      <c r="U735">
        <f t="shared" si="150"/>
        <v>1527</v>
      </c>
      <c r="V735">
        <f t="shared" si="151"/>
        <v>322</v>
      </c>
      <c r="W735">
        <f t="shared" si="152"/>
        <v>5</v>
      </c>
      <c r="X735">
        <f t="shared" si="153"/>
        <v>0</v>
      </c>
      <c r="Y735">
        <f t="shared" si="154"/>
        <v>5</v>
      </c>
      <c r="AA735" t="str">
        <f t="shared" si="155"/>
        <v>322-&gt;5,</v>
      </c>
    </row>
    <row r="736" spans="1:27" ht="15" hidden="1" customHeight="1" x14ac:dyDescent="0.25">
      <c r="A736">
        <v>2016</v>
      </c>
      <c r="B736">
        <v>3</v>
      </c>
      <c r="C736">
        <v>29</v>
      </c>
      <c r="D736" t="s">
        <v>125</v>
      </c>
      <c r="E736" t="s">
        <v>146</v>
      </c>
      <c r="F736">
        <v>4</v>
      </c>
      <c r="G736">
        <v>0</v>
      </c>
      <c r="H736" t="s">
        <v>76</v>
      </c>
      <c r="J736">
        <v>11</v>
      </c>
      <c r="K736">
        <v>1733</v>
      </c>
      <c r="L736">
        <v>1510</v>
      </c>
      <c r="M736">
        <f t="shared" si="143"/>
        <v>1722</v>
      </c>
      <c r="N736">
        <f t="shared" si="144"/>
        <v>1521</v>
      </c>
      <c r="O736">
        <f t="shared" si="145"/>
        <v>0.84975685184274619</v>
      </c>
      <c r="P736">
        <f t="shared" si="146"/>
        <v>1</v>
      </c>
      <c r="Q736">
        <f t="shared" si="147"/>
        <v>73.214653279806925</v>
      </c>
      <c r="R736">
        <f t="shared" si="148"/>
        <v>40</v>
      </c>
      <c r="S736">
        <f>INDEX(Weights!$B$1:$B$36,MATCH(Matches!H1243,Weights!$A$1:$A$36,0))</f>
        <v>40</v>
      </c>
      <c r="T736">
        <f t="shared" si="149"/>
        <v>1822</v>
      </c>
      <c r="U736">
        <f t="shared" si="150"/>
        <v>1521</v>
      </c>
      <c r="V736">
        <f t="shared" si="151"/>
        <v>301</v>
      </c>
      <c r="W736">
        <f t="shared" si="152"/>
        <v>4</v>
      </c>
      <c r="X736">
        <f t="shared" si="153"/>
        <v>1</v>
      </c>
      <c r="Y736">
        <f t="shared" si="154"/>
        <v>4</v>
      </c>
      <c r="AA736" t="str">
        <f t="shared" si="155"/>
        <v>301-&gt;4,</v>
      </c>
    </row>
    <row r="737" spans="1:27" ht="15" hidden="1" customHeight="1" x14ac:dyDescent="0.25">
      <c r="A737">
        <v>2016</v>
      </c>
      <c r="B737">
        <v>5</v>
      </c>
      <c r="C737">
        <v>25</v>
      </c>
      <c r="D737" t="s">
        <v>125</v>
      </c>
      <c r="E737" t="s">
        <v>138</v>
      </c>
      <c r="F737">
        <v>1</v>
      </c>
      <c r="G737">
        <v>0</v>
      </c>
      <c r="H737" t="s">
        <v>33</v>
      </c>
      <c r="J737">
        <v>11</v>
      </c>
      <c r="K737">
        <v>1745</v>
      </c>
      <c r="L737">
        <v>1873</v>
      </c>
      <c r="M737">
        <f t="shared" si="143"/>
        <v>1734</v>
      </c>
      <c r="N737">
        <f t="shared" si="144"/>
        <v>1884</v>
      </c>
      <c r="O737">
        <f t="shared" si="145"/>
        <v>0.5714631174083814</v>
      </c>
      <c r="P737">
        <f t="shared" si="146"/>
        <v>1</v>
      </c>
      <c r="Q737">
        <f t="shared" si="147"/>
        <v>25.668735753796561</v>
      </c>
      <c r="R737">
        <f t="shared" si="148"/>
        <v>30</v>
      </c>
      <c r="S737">
        <f>INDEX(Weights!$B$1:$B$36,MATCH(Matches!H1256,Weights!$A$1:$A$36,0))</f>
        <v>30</v>
      </c>
      <c r="T737">
        <f t="shared" si="149"/>
        <v>1834</v>
      </c>
      <c r="U737">
        <f t="shared" si="150"/>
        <v>1884</v>
      </c>
      <c r="V737">
        <f t="shared" si="151"/>
        <v>50</v>
      </c>
      <c r="W737">
        <f t="shared" si="152"/>
        <v>-1</v>
      </c>
      <c r="X737">
        <f t="shared" si="153"/>
        <v>0</v>
      </c>
      <c r="Y737">
        <f t="shared" si="154"/>
        <v>-1</v>
      </c>
      <c r="AA737" t="str">
        <f t="shared" si="155"/>
        <v>50-&gt;-1,</v>
      </c>
    </row>
    <row r="738" spans="1:27" ht="15" hidden="1" customHeight="1" x14ac:dyDescent="0.25">
      <c r="A738">
        <v>2016</v>
      </c>
      <c r="B738">
        <v>5</v>
      </c>
      <c r="C738">
        <v>27</v>
      </c>
      <c r="D738" t="s">
        <v>12</v>
      </c>
      <c r="E738" t="s">
        <v>5</v>
      </c>
      <c r="F738">
        <v>3</v>
      </c>
      <c r="G738">
        <v>0</v>
      </c>
      <c r="H738" t="s">
        <v>33</v>
      </c>
      <c r="J738">
        <v>11</v>
      </c>
      <c r="K738">
        <v>1618</v>
      </c>
      <c r="L738">
        <v>1569</v>
      </c>
      <c r="M738">
        <f t="shared" si="143"/>
        <v>1607</v>
      </c>
      <c r="N738">
        <f t="shared" si="144"/>
        <v>1580</v>
      </c>
      <c r="O738">
        <f t="shared" si="145"/>
        <v>0.67504020104029872</v>
      </c>
      <c r="P738">
        <f t="shared" si="146"/>
        <v>1</v>
      </c>
      <c r="Q738">
        <f t="shared" si="147"/>
        <v>33.850340981298196</v>
      </c>
      <c r="R738">
        <f t="shared" si="148"/>
        <v>20</v>
      </c>
      <c r="S738">
        <f>INDEX(Weights!$B$1:$B$36,MATCH(Matches!H1268,Weights!$A$1:$A$36,0))</f>
        <v>50</v>
      </c>
      <c r="T738">
        <f t="shared" si="149"/>
        <v>1707</v>
      </c>
      <c r="U738">
        <f t="shared" si="150"/>
        <v>1580</v>
      </c>
      <c r="V738">
        <f t="shared" si="151"/>
        <v>127</v>
      </c>
      <c r="W738">
        <f t="shared" si="152"/>
        <v>3</v>
      </c>
      <c r="X738">
        <f t="shared" si="153"/>
        <v>0</v>
      </c>
      <c r="Y738">
        <f t="shared" si="154"/>
        <v>3</v>
      </c>
      <c r="AA738" t="str">
        <f t="shared" si="155"/>
        <v>127-&gt;3,</v>
      </c>
    </row>
    <row r="739" spans="1:27" ht="15" hidden="1" customHeight="1" x14ac:dyDescent="0.25">
      <c r="A739">
        <v>2016</v>
      </c>
      <c r="B739">
        <v>5</v>
      </c>
      <c r="C739">
        <v>29</v>
      </c>
      <c r="D739" t="s">
        <v>109</v>
      </c>
      <c r="E739" t="s">
        <v>75</v>
      </c>
      <c r="F739">
        <v>2</v>
      </c>
      <c r="G739">
        <v>0</v>
      </c>
      <c r="H739" t="s">
        <v>33</v>
      </c>
      <c r="J739">
        <v>11</v>
      </c>
      <c r="K739">
        <v>733</v>
      </c>
      <c r="L739">
        <v>715</v>
      </c>
      <c r="M739">
        <f t="shared" si="143"/>
        <v>722</v>
      </c>
      <c r="N739">
        <f t="shared" si="144"/>
        <v>726</v>
      </c>
      <c r="O739">
        <f t="shared" si="145"/>
        <v>0.63474333505231673</v>
      </c>
      <c r="P739">
        <f t="shared" si="146"/>
        <v>1</v>
      </c>
      <c r="Q739">
        <f t="shared" si="147"/>
        <v>30.115809116243124</v>
      </c>
      <c r="R739">
        <f t="shared" si="148"/>
        <v>20</v>
      </c>
      <c r="S739">
        <f>INDEX(Weights!$B$1:$B$36,MATCH(Matches!H1284,Weights!$A$1:$A$36,0))</f>
        <v>40</v>
      </c>
      <c r="T739">
        <f t="shared" si="149"/>
        <v>822</v>
      </c>
      <c r="U739">
        <f t="shared" si="150"/>
        <v>726</v>
      </c>
      <c r="V739">
        <f t="shared" si="151"/>
        <v>96</v>
      </c>
      <c r="W739">
        <f t="shared" si="152"/>
        <v>2</v>
      </c>
      <c r="X739">
        <f t="shared" si="153"/>
        <v>0</v>
      </c>
      <c r="Y739">
        <f t="shared" si="154"/>
        <v>2</v>
      </c>
      <c r="AA739" t="str">
        <f t="shared" si="155"/>
        <v>96-&gt;2,</v>
      </c>
    </row>
    <row r="740" spans="1:27" ht="15" hidden="1" customHeight="1" x14ac:dyDescent="0.25">
      <c r="A740">
        <v>2016</v>
      </c>
      <c r="B740">
        <v>5</v>
      </c>
      <c r="C740">
        <v>31</v>
      </c>
      <c r="D740" t="s">
        <v>265</v>
      </c>
      <c r="E740" t="s">
        <v>82</v>
      </c>
      <c r="F740">
        <v>5</v>
      </c>
      <c r="G740">
        <v>0</v>
      </c>
      <c r="H740" t="s">
        <v>223</v>
      </c>
      <c r="I740" t="s">
        <v>239</v>
      </c>
      <c r="J740">
        <v>11</v>
      </c>
      <c r="K740">
        <v>1546</v>
      </c>
      <c r="L740">
        <v>1158</v>
      </c>
      <c r="M740">
        <f t="shared" si="143"/>
        <v>1535</v>
      </c>
      <c r="N740">
        <f t="shared" si="144"/>
        <v>1169</v>
      </c>
      <c r="O740">
        <f t="shared" si="145"/>
        <v>0.89156866687336656</v>
      </c>
      <c r="P740">
        <f t="shared" si="146"/>
        <v>1</v>
      </c>
      <c r="Q740">
        <f t="shared" si="147"/>
        <v>101.44669149417776</v>
      </c>
      <c r="R740">
        <f t="shared" si="148"/>
        <v>50</v>
      </c>
      <c r="S740">
        <f>INDEX(Weights!$B$1:$B$36,MATCH(Matches!H1306,Weights!$A$1:$A$36,0))</f>
        <v>20</v>
      </c>
      <c r="T740">
        <f t="shared" si="149"/>
        <v>1535</v>
      </c>
      <c r="U740">
        <f t="shared" si="150"/>
        <v>1169</v>
      </c>
      <c r="V740">
        <f t="shared" si="151"/>
        <v>366</v>
      </c>
      <c r="W740">
        <f t="shared" si="152"/>
        <v>5</v>
      </c>
      <c r="X740">
        <f t="shared" si="153"/>
        <v>0</v>
      </c>
      <c r="Y740">
        <f t="shared" si="154"/>
        <v>5</v>
      </c>
      <c r="AA740" t="str">
        <f t="shared" si="155"/>
        <v>366-&gt;5,</v>
      </c>
    </row>
    <row r="741" spans="1:27" ht="15" hidden="1" customHeight="1" x14ac:dyDescent="0.25">
      <c r="A741">
        <v>2016</v>
      </c>
      <c r="B741">
        <v>6</v>
      </c>
      <c r="C741">
        <v>1</v>
      </c>
      <c r="D741" t="s">
        <v>123</v>
      </c>
      <c r="E741" t="s">
        <v>102</v>
      </c>
      <c r="F741">
        <v>1</v>
      </c>
      <c r="G741">
        <v>0</v>
      </c>
      <c r="H741" t="s">
        <v>33</v>
      </c>
      <c r="I741" t="s">
        <v>125</v>
      </c>
      <c r="J741">
        <v>11</v>
      </c>
      <c r="K741">
        <v>1938</v>
      </c>
      <c r="L741">
        <v>1938</v>
      </c>
      <c r="M741">
        <f t="shared" si="143"/>
        <v>1927</v>
      </c>
      <c r="N741">
        <f t="shared" si="144"/>
        <v>1949</v>
      </c>
      <c r="O741">
        <f t="shared" si="145"/>
        <v>0.53161829782810732</v>
      </c>
      <c r="P741">
        <f t="shared" si="146"/>
        <v>1</v>
      </c>
      <c r="Q741">
        <f t="shared" si="147"/>
        <v>23.485118972395469</v>
      </c>
      <c r="R741">
        <f t="shared" si="148"/>
        <v>20</v>
      </c>
      <c r="S741">
        <f>INDEX(Weights!$B$1:$B$36,MATCH(Matches!H1319,Weights!$A$1:$A$36,0))</f>
        <v>50</v>
      </c>
      <c r="T741">
        <f t="shared" si="149"/>
        <v>1927</v>
      </c>
      <c r="U741">
        <f t="shared" si="150"/>
        <v>1949</v>
      </c>
      <c r="V741">
        <f t="shared" si="151"/>
        <v>22</v>
      </c>
      <c r="W741">
        <f t="shared" si="152"/>
        <v>-1</v>
      </c>
      <c r="X741">
        <f t="shared" si="153"/>
        <v>0</v>
      </c>
      <c r="Y741">
        <f t="shared" si="154"/>
        <v>-1</v>
      </c>
      <c r="AA741" t="str">
        <f t="shared" si="155"/>
        <v>22-&gt;-1,</v>
      </c>
    </row>
    <row r="742" spans="1:27" ht="15" hidden="1" customHeight="1" x14ac:dyDescent="0.25">
      <c r="A742">
        <v>2016</v>
      </c>
      <c r="B742">
        <v>6</v>
      </c>
      <c r="C742">
        <v>1</v>
      </c>
      <c r="D742" t="s">
        <v>187</v>
      </c>
      <c r="E742" t="s">
        <v>186</v>
      </c>
      <c r="F742">
        <v>1</v>
      </c>
      <c r="G742">
        <v>0</v>
      </c>
      <c r="H742" t="s">
        <v>230</v>
      </c>
      <c r="J742">
        <v>11</v>
      </c>
      <c r="K742">
        <v>1285</v>
      </c>
      <c r="L742">
        <v>1199</v>
      </c>
      <c r="M742">
        <f t="shared" si="143"/>
        <v>1274</v>
      </c>
      <c r="N742">
        <f t="shared" si="144"/>
        <v>1210</v>
      </c>
      <c r="O742">
        <f t="shared" si="145"/>
        <v>0.71991900594715197</v>
      </c>
      <c r="P742">
        <f t="shared" si="146"/>
        <v>1</v>
      </c>
      <c r="Q742">
        <f t="shared" si="147"/>
        <v>39.27435361045751</v>
      </c>
      <c r="R742">
        <f t="shared" si="148"/>
        <v>40</v>
      </c>
      <c r="S742">
        <f>INDEX(Weights!$B$1:$B$36,MATCH(Matches!H1325,Weights!$A$1:$A$36,0))</f>
        <v>40</v>
      </c>
      <c r="T742">
        <f t="shared" si="149"/>
        <v>1374</v>
      </c>
      <c r="U742">
        <f t="shared" si="150"/>
        <v>1210</v>
      </c>
      <c r="V742">
        <f t="shared" si="151"/>
        <v>164</v>
      </c>
      <c r="W742">
        <f t="shared" si="152"/>
        <v>1</v>
      </c>
      <c r="X742">
        <f t="shared" si="153"/>
        <v>0</v>
      </c>
      <c r="Y742">
        <f t="shared" si="154"/>
        <v>1</v>
      </c>
      <c r="AA742" t="str">
        <f t="shared" si="155"/>
        <v>164-&gt;1,</v>
      </c>
    </row>
    <row r="743" spans="1:27" ht="15" hidden="1" customHeight="1" x14ac:dyDescent="0.25">
      <c r="A743">
        <v>2016</v>
      </c>
      <c r="B743">
        <v>6</v>
      </c>
      <c r="C743">
        <v>3</v>
      </c>
      <c r="D743" t="s">
        <v>77</v>
      </c>
      <c r="E743" t="s">
        <v>133</v>
      </c>
      <c r="F743">
        <v>4</v>
      </c>
      <c r="G743">
        <v>2</v>
      </c>
      <c r="H743" t="s">
        <v>33</v>
      </c>
      <c r="J743">
        <v>11</v>
      </c>
      <c r="K743">
        <v>1582</v>
      </c>
      <c r="L743">
        <v>1570</v>
      </c>
      <c r="M743">
        <f t="shared" si="143"/>
        <v>1571</v>
      </c>
      <c r="N743">
        <f t="shared" si="144"/>
        <v>1581</v>
      </c>
      <c r="O743">
        <f t="shared" si="145"/>
        <v>0.62669908166673205</v>
      </c>
      <c r="P743">
        <f t="shared" si="146"/>
        <v>1</v>
      </c>
      <c r="Q743">
        <f t="shared" si="147"/>
        <v>29.466844199348166</v>
      </c>
      <c r="R743">
        <f t="shared" si="148"/>
        <v>20</v>
      </c>
      <c r="S743">
        <f>INDEX(Weights!$B$1:$B$36,MATCH(Matches!H1336,Weights!$A$1:$A$36,0))</f>
        <v>20</v>
      </c>
      <c r="T743">
        <f t="shared" si="149"/>
        <v>1671</v>
      </c>
      <c r="U743">
        <f t="shared" si="150"/>
        <v>1581</v>
      </c>
      <c r="V743">
        <f t="shared" si="151"/>
        <v>90</v>
      </c>
      <c r="W743">
        <f t="shared" si="152"/>
        <v>2</v>
      </c>
      <c r="X743">
        <f t="shared" si="153"/>
        <v>0</v>
      </c>
      <c r="Y743">
        <f t="shared" si="154"/>
        <v>2</v>
      </c>
      <c r="AA743" t="str">
        <f t="shared" si="155"/>
        <v>90-&gt;2,</v>
      </c>
    </row>
    <row r="744" spans="1:27" ht="15" hidden="1" customHeight="1" x14ac:dyDescent="0.25">
      <c r="A744">
        <v>2016</v>
      </c>
      <c r="B744">
        <v>6</v>
      </c>
      <c r="C744">
        <v>4</v>
      </c>
      <c r="D744" t="s">
        <v>186</v>
      </c>
      <c r="E744" t="s">
        <v>202</v>
      </c>
      <c r="F744">
        <v>2</v>
      </c>
      <c r="G744">
        <v>1</v>
      </c>
      <c r="H744" t="s">
        <v>230</v>
      </c>
      <c r="J744">
        <v>11</v>
      </c>
      <c r="K744">
        <v>1210</v>
      </c>
      <c r="L744">
        <v>1130</v>
      </c>
      <c r="M744">
        <f t="shared" si="143"/>
        <v>1199</v>
      </c>
      <c r="N744">
        <f t="shared" si="144"/>
        <v>1141</v>
      </c>
      <c r="O744">
        <f t="shared" si="145"/>
        <v>0.71290215740545393</v>
      </c>
      <c r="P744">
        <f t="shared" si="146"/>
        <v>1</v>
      </c>
      <c r="Q744">
        <f t="shared" si="147"/>
        <v>38.314464158251269</v>
      </c>
      <c r="R744">
        <f t="shared" si="148"/>
        <v>40</v>
      </c>
      <c r="S744">
        <f>INDEX(Weights!$B$1:$B$36,MATCH(Matches!H1374,Weights!$A$1:$A$36,0))</f>
        <v>40</v>
      </c>
      <c r="T744">
        <f t="shared" si="149"/>
        <v>1299</v>
      </c>
      <c r="U744">
        <f t="shared" si="150"/>
        <v>1141</v>
      </c>
      <c r="V744">
        <f t="shared" si="151"/>
        <v>158</v>
      </c>
      <c r="W744">
        <f t="shared" si="152"/>
        <v>1</v>
      </c>
      <c r="X744">
        <f t="shared" si="153"/>
        <v>0</v>
      </c>
      <c r="Y744">
        <f t="shared" si="154"/>
        <v>1</v>
      </c>
      <c r="AA744" t="str">
        <f t="shared" si="155"/>
        <v>158-&gt;1,</v>
      </c>
    </row>
    <row r="745" spans="1:27" ht="15" hidden="1" customHeight="1" x14ac:dyDescent="0.25">
      <c r="A745">
        <v>2016</v>
      </c>
      <c r="B745">
        <v>6</v>
      </c>
      <c r="C745">
        <v>8</v>
      </c>
      <c r="D745" t="s">
        <v>265</v>
      </c>
      <c r="E745" t="s">
        <v>203</v>
      </c>
      <c r="F745">
        <v>1</v>
      </c>
      <c r="G745">
        <v>0</v>
      </c>
      <c r="H745" t="s">
        <v>220</v>
      </c>
      <c r="I745" t="s">
        <v>239</v>
      </c>
      <c r="J745">
        <v>11</v>
      </c>
      <c r="K745">
        <v>1562</v>
      </c>
      <c r="L745">
        <v>1317</v>
      </c>
      <c r="M745">
        <f t="shared" si="143"/>
        <v>1551</v>
      </c>
      <c r="N745">
        <f t="shared" si="144"/>
        <v>1328</v>
      </c>
      <c r="O745">
        <f t="shared" si="145"/>
        <v>0.78307744340967611</v>
      </c>
      <c r="P745">
        <f t="shared" si="146"/>
        <v>1</v>
      </c>
      <c r="Q745">
        <f t="shared" si="147"/>
        <v>50.709341494505829</v>
      </c>
      <c r="R745">
        <f t="shared" si="148"/>
        <v>50</v>
      </c>
      <c r="S745">
        <f>INDEX(Weights!$B$1:$B$36,MATCH(Matches!H1427,Weights!$A$1:$A$36,0))</f>
        <v>40</v>
      </c>
      <c r="T745">
        <f t="shared" si="149"/>
        <v>1551</v>
      </c>
      <c r="U745">
        <f t="shared" si="150"/>
        <v>1328</v>
      </c>
      <c r="V745">
        <f t="shared" si="151"/>
        <v>223</v>
      </c>
      <c r="W745">
        <f t="shared" si="152"/>
        <v>1</v>
      </c>
      <c r="X745">
        <f t="shared" si="153"/>
        <v>0</v>
      </c>
      <c r="Y745">
        <f t="shared" si="154"/>
        <v>1</v>
      </c>
      <c r="AA745" t="str">
        <f t="shared" si="155"/>
        <v>223-&gt;1,</v>
      </c>
    </row>
    <row r="746" spans="1:27" ht="15" hidden="1" customHeight="1" x14ac:dyDescent="0.25">
      <c r="A746">
        <v>2016</v>
      </c>
      <c r="B746">
        <v>6</v>
      </c>
      <c r="C746">
        <v>10</v>
      </c>
      <c r="D746" t="s">
        <v>44</v>
      </c>
      <c r="E746" t="s">
        <v>47</v>
      </c>
      <c r="F746">
        <v>5</v>
      </c>
      <c r="G746">
        <v>0</v>
      </c>
      <c r="H746" t="s">
        <v>164</v>
      </c>
      <c r="I746" t="s">
        <v>125</v>
      </c>
      <c r="J746">
        <v>11</v>
      </c>
      <c r="K746">
        <v>2078</v>
      </c>
      <c r="L746">
        <v>1686</v>
      </c>
      <c r="M746">
        <f t="shared" si="143"/>
        <v>2067</v>
      </c>
      <c r="N746">
        <f t="shared" si="144"/>
        <v>1697</v>
      </c>
      <c r="O746">
        <f t="shared" si="145"/>
        <v>0.89377468017814643</v>
      </c>
      <c r="P746">
        <f t="shared" si="146"/>
        <v>1</v>
      </c>
      <c r="Q746">
        <f t="shared" si="147"/>
        <v>103.55346558097146</v>
      </c>
      <c r="R746">
        <f t="shared" si="148"/>
        <v>50</v>
      </c>
      <c r="S746">
        <f>INDEX(Weights!$B$1:$B$36,MATCH(Matches!H1432,Weights!$A$1:$A$36,0))</f>
        <v>20</v>
      </c>
      <c r="T746">
        <f t="shared" si="149"/>
        <v>2067</v>
      </c>
      <c r="U746">
        <f t="shared" si="150"/>
        <v>1697</v>
      </c>
      <c r="V746">
        <f t="shared" si="151"/>
        <v>370</v>
      </c>
      <c r="W746">
        <f t="shared" si="152"/>
        <v>5</v>
      </c>
      <c r="X746">
        <f t="shared" si="153"/>
        <v>0</v>
      </c>
      <c r="Y746">
        <f t="shared" si="154"/>
        <v>5</v>
      </c>
      <c r="AA746" t="str">
        <f t="shared" si="155"/>
        <v>370-&gt;5,</v>
      </c>
    </row>
    <row r="747" spans="1:27" ht="15" hidden="1" customHeight="1" x14ac:dyDescent="0.25">
      <c r="A747">
        <v>2016</v>
      </c>
      <c r="B747">
        <v>6</v>
      </c>
      <c r="C747">
        <v>18</v>
      </c>
      <c r="D747" t="s">
        <v>48</v>
      </c>
      <c r="E747" t="s">
        <v>34</v>
      </c>
      <c r="F747">
        <v>0</v>
      </c>
      <c r="G747">
        <v>0</v>
      </c>
      <c r="H747" t="s">
        <v>138</v>
      </c>
      <c r="I747" t="s">
        <v>26</v>
      </c>
      <c r="J747">
        <v>11</v>
      </c>
      <c r="K747">
        <v>1743</v>
      </c>
      <c r="L747">
        <v>1883</v>
      </c>
      <c r="M747">
        <f t="shared" si="143"/>
        <v>1732</v>
      </c>
      <c r="N747">
        <f t="shared" si="144"/>
        <v>1894</v>
      </c>
      <c r="O747">
        <f t="shared" si="145"/>
        <v>0.71759172319153142</v>
      </c>
      <c r="P747">
        <f t="shared" si="146"/>
        <v>0.5</v>
      </c>
      <c r="Q747">
        <f t="shared" si="147"/>
        <v>-50.553393477735533</v>
      </c>
      <c r="R747">
        <f t="shared" si="148"/>
        <v>-50</v>
      </c>
      <c r="S747">
        <f>INDEX(Weights!$B$1:$B$36,MATCH(Matches!H1481,Weights!$A$1:$A$36,0))</f>
        <v>20</v>
      </c>
      <c r="T747">
        <f t="shared" si="149"/>
        <v>1732</v>
      </c>
      <c r="U747">
        <f t="shared" si="150"/>
        <v>1894</v>
      </c>
      <c r="V747">
        <f t="shared" si="151"/>
        <v>162</v>
      </c>
      <c r="W747">
        <f t="shared" si="152"/>
        <v>0</v>
      </c>
      <c r="X747">
        <f t="shared" si="153"/>
        <v>0</v>
      </c>
      <c r="Y747">
        <f t="shared" si="154"/>
        <v>0</v>
      </c>
      <c r="AA747" t="str">
        <f t="shared" si="155"/>
        <v>162-&gt;0,</v>
      </c>
    </row>
    <row r="748" spans="1:27" ht="15" hidden="1" customHeight="1" x14ac:dyDescent="0.25">
      <c r="A748">
        <v>2016</v>
      </c>
      <c r="B748">
        <v>9</v>
      </c>
      <c r="C748">
        <v>4</v>
      </c>
      <c r="D748" t="s">
        <v>159</v>
      </c>
      <c r="E748" t="s">
        <v>192</v>
      </c>
      <c r="F748">
        <v>4</v>
      </c>
      <c r="G748">
        <v>0</v>
      </c>
      <c r="H748" t="s">
        <v>171</v>
      </c>
      <c r="J748">
        <v>11</v>
      </c>
      <c r="K748">
        <v>1341</v>
      </c>
      <c r="L748">
        <v>1114</v>
      </c>
      <c r="M748">
        <f t="shared" si="143"/>
        <v>1330</v>
      </c>
      <c r="N748">
        <f t="shared" si="144"/>
        <v>1125</v>
      </c>
      <c r="O748">
        <f t="shared" si="145"/>
        <v>0.85267295205611138</v>
      </c>
      <c r="P748">
        <f t="shared" si="146"/>
        <v>1</v>
      </c>
      <c r="Q748">
        <f t="shared" si="147"/>
        <v>74.66381871840322</v>
      </c>
      <c r="R748">
        <f t="shared" si="148"/>
        <v>40</v>
      </c>
      <c r="S748">
        <f>INDEX(Weights!$B$1:$B$36,MATCH(Matches!H1610,Weights!$A$1:$A$36,0))</f>
        <v>40</v>
      </c>
      <c r="T748">
        <f t="shared" si="149"/>
        <v>1430</v>
      </c>
      <c r="U748">
        <f t="shared" si="150"/>
        <v>1125</v>
      </c>
      <c r="V748">
        <f t="shared" si="151"/>
        <v>305</v>
      </c>
      <c r="W748">
        <f t="shared" si="152"/>
        <v>4</v>
      </c>
      <c r="X748">
        <f t="shared" si="153"/>
        <v>1</v>
      </c>
      <c r="Y748">
        <f t="shared" si="154"/>
        <v>4</v>
      </c>
      <c r="AA748" t="str">
        <f t="shared" si="155"/>
        <v>305-&gt;4,</v>
      </c>
    </row>
    <row r="749" spans="1:27" ht="15" hidden="1" customHeight="1" x14ac:dyDescent="0.25">
      <c r="A749">
        <v>2016</v>
      </c>
      <c r="B749">
        <v>9</v>
      </c>
      <c r="C749">
        <v>6</v>
      </c>
      <c r="D749" t="s">
        <v>125</v>
      </c>
      <c r="E749" t="s">
        <v>133</v>
      </c>
      <c r="F749">
        <v>4</v>
      </c>
      <c r="G749">
        <v>0</v>
      </c>
      <c r="H749" t="s">
        <v>76</v>
      </c>
      <c r="J749">
        <v>11</v>
      </c>
      <c r="K749">
        <v>1778</v>
      </c>
      <c r="L749">
        <v>1550</v>
      </c>
      <c r="M749">
        <f t="shared" si="143"/>
        <v>1767</v>
      </c>
      <c r="N749">
        <f t="shared" si="144"/>
        <v>1561</v>
      </c>
      <c r="O749">
        <f t="shared" si="145"/>
        <v>0.85339462211188188</v>
      </c>
      <c r="P749">
        <f t="shared" si="146"/>
        <v>1</v>
      </c>
      <c r="Q749">
        <f t="shared" si="147"/>
        <v>75.031353954795904</v>
      </c>
      <c r="R749">
        <f t="shared" si="148"/>
        <v>40</v>
      </c>
      <c r="S749">
        <f>INDEX(Weights!$B$1:$B$36,MATCH(Matches!H1669,Weights!$A$1:$A$36,0))</f>
        <v>40</v>
      </c>
      <c r="T749">
        <f t="shared" si="149"/>
        <v>1867</v>
      </c>
      <c r="U749">
        <f t="shared" si="150"/>
        <v>1561</v>
      </c>
      <c r="V749">
        <f t="shared" si="151"/>
        <v>306</v>
      </c>
      <c r="W749">
        <f t="shared" si="152"/>
        <v>4</v>
      </c>
      <c r="X749">
        <f t="shared" si="153"/>
        <v>1</v>
      </c>
      <c r="Y749">
        <f t="shared" si="154"/>
        <v>4</v>
      </c>
      <c r="AA749" t="str">
        <f t="shared" si="155"/>
        <v>306-&gt;4,</v>
      </c>
    </row>
    <row r="750" spans="1:27" ht="15" hidden="1" customHeight="1" x14ac:dyDescent="0.25">
      <c r="A750">
        <v>2016</v>
      </c>
      <c r="B750">
        <v>10</v>
      </c>
      <c r="C750">
        <v>8</v>
      </c>
      <c r="D750" t="s">
        <v>65</v>
      </c>
      <c r="E750" t="s">
        <v>52</v>
      </c>
      <c r="F750">
        <v>3</v>
      </c>
      <c r="G750">
        <v>2</v>
      </c>
      <c r="H750" t="s">
        <v>76</v>
      </c>
      <c r="J750">
        <v>11</v>
      </c>
      <c r="K750">
        <v>1820</v>
      </c>
      <c r="L750">
        <v>1740</v>
      </c>
      <c r="M750">
        <f t="shared" si="143"/>
        <v>1809</v>
      </c>
      <c r="N750">
        <f t="shared" si="144"/>
        <v>1751</v>
      </c>
      <c r="O750">
        <f t="shared" si="145"/>
        <v>0.71290215740545393</v>
      </c>
      <c r="P750">
        <f t="shared" si="146"/>
        <v>1</v>
      </c>
      <c r="Q750">
        <f t="shared" si="147"/>
        <v>38.314464158251269</v>
      </c>
      <c r="R750">
        <f t="shared" si="148"/>
        <v>40</v>
      </c>
      <c r="S750">
        <f>INDEX(Weights!$B$1:$B$36,MATCH(Matches!H1732,Weights!$A$1:$A$36,0))</f>
        <v>40</v>
      </c>
      <c r="T750">
        <f t="shared" si="149"/>
        <v>1909</v>
      </c>
      <c r="U750">
        <f t="shared" si="150"/>
        <v>1751</v>
      </c>
      <c r="V750">
        <f t="shared" si="151"/>
        <v>158</v>
      </c>
      <c r="W750">
        <f t="shared" si="152"/>
        <v>1</v>
      </c>
      <c r="X750">
        <f t="shared" si="153"/>
        <v>0</v>
      </c>
      <c r="Y750">
        <f t="shared" si="154"/>
        <v>1</v>
      </c>
      <c r="AA750" t="str">
        <f t="shared" si="155"/>
        <v>158-&gt;1,</v>
      </c>
    </row>
    <row r="751" spans="1:27" ht="15" hidden="1" customHeight="1" x14ac:dyDescent="0.25">
      <c r="A751">
        <v>2016</v>
      </c>
      <c r="B751">
        <v>10</v>
      </c>
      <c r="C751">
        <v>11</v>
      </c>
      <c r="D751" t="s">
        <v>85</v>
      </c>
      <c r="E751" t="s">
        <v>164</v>
      </c>
      <c r="F751">
        <v>4</v>
      </c>
      <c r="G751">
        <v>0</v>
      </c>
      <c r="H751" t="s">
        <v>33</v>
      </c>
      <c r="J751">
        <v>11</v>
      </c>
      <c r="K751">
        <v>1597</v>
      </c>
      <c r="L751">
        <v>1520</v>
      </c>
      <c r="M751">
        <f t="shared" si="143"/>
        <v>1586</v>
      </c>
      <c r="N751">
        <f t="shared" si="144"/>
        <v>1531</v>
      </c>
      <c r="O751">
        <f t="shared" si="145"/>
        <v>0.70935463059876336</v>
      </c>
      <c r="P751">
        <f t="shared" si="146"/>
        <v>1</v>
      </c>
      <c r="Q751">
        <f t="shared" si="147"/>
        <v>37.846809748461787</v>
      </c>
      <c r="R751">
        <f t="shared" si="148"/>
        <v>20</v>
      </c>
      <c r="S751">
        <f>INDEX(Weights!$B$1:$B$36,MATCH(Matches!H1788,Weights!$A$1:$A$36,0))</f>
        <v>40</v>
      </c>
      <c r="T751">
        <f t="shared" si="149"/>
        <v>1686</v>
      </c>
      <c r="U751">
        <f t="shared" si="150"/>
        <v>1531</v>
      </c>
      <c r="V751">
        <f t="shared" si="151"/>
        <v>155</v>
      </c>
      <c r="W751">
        <f t="shared" si="152"/>
        <v>4</v>
      </c>
      <c r="X751">
        <f t="shared" si="153"/>
        <v>1</v>
      </c>
      <c r="Y751">
        <f t="shared" si="154"/>
        <v>4</v>
      </c>
      <c r="AA751" t="str">
        <f t="shared" si="155"/>
        <v>155-&gt;4,</v>
      </c>
    </row>
    <row r="752" spans="1:27" ht="15" hidden="1" customHeight="1" x14ac:dyDescent="0.25">
      <c r="A752">
        <v>2016</v>
      </c>
      <c r="B752">
        <v>10</v>
      </c>
      <c r="C752">
        <v>21</v>
      </c>
      <c r="D752" t="s">
        <v>111</v>
      </c>
      <c r="E752" t="s">
        <v>116</v>
      </c>
      <c r="F752">
        <v>4</v>
      </c>
      <c r="G752">
        <v>3</v>
      </c>
      <c r="H752" t="s">
        <v>233</v>
      </c>
      <c r="I752" t="s">
        <v>109</v>
      </c>
      <c r="J752">
        <v>11</v>
      </c>
      <c r="K752">
        <v>793</v>
      </c>
      <c r="L752">
        <v>604</v>
      </c>
      <c r="M752">
        <f t="shared" si="143"/>
        <v>782</v>
      </c>
      <c r="N752">
        <f t="shared" si="144"/>
        <v>615</v>
      </c>
      <c r="O752">
        <f t="shared" si="145"/>
        <v>0.72338786943917055</v>
      </c>
      <c r="P752">
        <f t="shared" si="146"/>
        <v>1</v>
      </c>
      <c r="Q752">
        <f t="shared" si="147"/>
        <v>39.766874929517968</v>
      </c>
      <c r="R752">
        <f t="shared" si="148"/>
        <v>40</v>
      </c>
      <c r="S752">
        <f>INDEX(Weights!$B$1:$B$36,MATCH(Matches!H1807,Weights!$A$1:$A$36,0))</f>
        <v>40</v>
      </c>
      <c r="T752">
        <f t="shared" si="149"/>
        <v>782</v>
      </c>
      <c r="U752">
        <f t="shared" si="150"/>
        <v>615</v>
      </c>
      <c r="V752">
        <f t="shared" si="151"/>
        <v>167</v>
      </c>
      <c r="W752">
        <f t="shared" si="152"/>
        <v>1</v>
      </c>
      <c r="X752">
        <f t="shared" si="153"/>
        <v>0</v>
      </c>
      <c r="Y752">
        <f t="shared" si="154"/>
        <v>1</v>
      </c>
      <c r="AA752" t="str">
        <f t="shared" si="155"/>
        <v>167-&gt;1,</v>
      </c>
    </row>
    <row r="753" spans="1:27" ht="15" hidden="1" customHeight="1" x14ac:dyDescent="0.25">
      <c r="A753">
        <v>2016</v>
      </c>
      <c r="B753">
        <v>11</v>
      </c>
      <c r="C753">
        <v>10</v>
      </c>
      <c r="D753" t="s">
        <v>122</v>
      </c>
      <c r="E753" t="s">
        <v>21</v>
      </c>
      <c r="F753">
        <v>2</v>
      </c>
      <c r="G753">
        <v>1</v>
      </c>
      <c r="H753" t="s">
        <v>33</v>
      </c>
      <c r="J753">
        <v>11</v>
      </c>
      <c r="K753">
        <v>1563</v>
      </c>
      <c r="L753">
        <v>1683</v>
      </c>
      <c r="M753">
        <f t="shared" si="143"/>
        <v>1552</v>
      </c>
      <c r="N753">
        <f t="shared" si="144"/>
        <v>1694</v>
      </c>
      <c r="O753">
        <f t="shared" si="145"/>
        <v>0.56015014523190287</v>
      </c>
      <c r="P753">
        <f t="shared" si="146"/>
        <v>1</v>
      </c>
      <c r="Q753">
        <f t="shared" si="147"/>
        <v>25.00853389118328</v>
      </c>
      <c r="R753">
        <f t="shared" si="148"/>
        <v>30</v>
      </c>
      <c r="S753">
        <f>INDEX(Weights!$B$1:$B$36,MATCH(Matches!H1840,Weights!$A$1:$A$36,0))</f>
        <v>40</v>
      </c>
      <c r="T753">
        <f t="shared" si="149"/>
        <v>1652</v>
      </c>
      <c r="U753">
        <f t="shared" si="150"/>
        <v>1694</v>
      </c>
      <c r="V753">
        <f t="shared" si="151"/>
        <v>42</v>
      </c>
      <c r="W753">
        <f t="shared" si="152"/>
        <v>-1</v>
      </c>
      <c r="X753">
        <f t="shared" si="153"/>
        <v>0</v>
      </c>
      <c r="Y753">
        <f t="shared" si="154"/>
        <v>-1</v>
      </c>
      <c r="AA753" t="str">
        <f t="shared" si="155"/>
        <v>42-&gt;-1,</v>
      </c>
    </row>
    <row r="754" spans="1:27" ht="15" hidden="1" customHeight="1" x14ac:dyDescent="0.25">
      <c r="A754">
        <v>2016</v>
      </c>
      <c r="B754">
        <v>11</v>
      </c>
      <c r="C754">
        <v>10</v>
      </c>
      <c r="D754" t="s">
        <v>46</v>
      </c>
      <c r="E754" t="s">
        <v>138</v>
      </c>
      <c r="F754">
        <v>2</v>
      </c>
      <c r="G754">
        <v>1</v>
      </c>
      <c r="H754" t="s">
        <v>76</v>
      </c>
      <c r="J754">
        <v>11</v>
      </c>
      <c r="K754">
        <v>1934</v>
      </c>
      <c r="L754">
        <v>1836</v>
      </c>
      <c r="M754">
        <f t="shared" si="143"/>
        <v>1923</v>
      </c>
      <c r="N754">
        <f t="shared" si="144"/>
        <v>1847</v>
      </c>
      <c r="O754">
        <f t="shared" si="145"/>
        <v>0.73363370241380743</v>
      </c>
      <c r="P754">
        <f t="shared" si="146"/>
        <v>1</v>
      </c>
      <c r="Q754">
        <f t="shared" si="147"/>
        <v>41.296515736719833</v>
      </c>
      <c r="R754">
        <f t="shared" si="148"/>
        <v>40</v>
      </c>
      <c r="S754">
        <f>INDEX(Weights!$B$1:$B$36,MATCH(Matches!H1841,Weights!$A$1:$A$36,0))</f>
        <v>40</v>
      </c>
      <c r="T754">
        <f t="shared" si="149"/>
        <v>2023</v>
      </c>
      <c r="U754">
        <f t="shared" si="150"/>
        <v>1847</v>
      </c>
      <c r="V754">
        <f t="shared" si="151"/>
        <v>176</v>
      </c>
      <c r="W754">
        <f t="shared" si="152"/>
        <v>1</v>
      </c>
      <c r="X754">
        <f t="shared" si="153"/>
        <v>0</v>
      </c>
      <c r="Y754">
        <f t="shared" si="154"/>
        <v>1</v>
      </c>
      <c r="AA754" t="str">
        <f t="shared" si="155"/>
        <v>176-&gt;1,</v>
      </c>
    </row>
    <row r="755" spans="1:27" ht="15" hidden="1" customHeight="1" x14ac:dyDescent="0.25">
      <c r="A755">
        <v>2016</v>
      </c>
      <c r="B755">
        <v>11</v>
      </c>
      <c r="C755">
        <v>11</v>
      </c>
      <c r="D755" t="s">
        <v>12</v>
      </c>
      <c r="E755" t="s">
        <v>3</v>
      </c>
      <c r="F755">
        <v>4</v>
      </c>
      <c r="G755">
        <v>0</v>
      </c>
      <c r="H755" t="s">
        <v>76</v>
      </c>
      <c r="J755">
        <v>11</v>
      </c>
      <c r="K755">
        <v>1659</v>
      </c>
      <c r="L755">
        <v>1424</v>
      </c>
      <c r="M755">
        <f t="shared" si="143"/>
        <v>1648</v>
      </c>
      <c r="N755">
        <f t="shared" si="144"/>
        <v>1435</v>
      </c>
      <c r="O755">
        <f t="shared" si="145"/>
        <v>0.85836460417389782</v>
      </c>
      <c r="P755">
        <f t="shared" si="146"/>
        <v>1</v>
      </c>
      <c r="Q755">
        <f t="shared" si="147"/>
        <v>77.664202057977334</v>
      </c>
      <c r="R755">
        <f t="shared" si="148"/>
        <v>40</v>
      </c>
      <c r="S755">
        <f>INDEX(Weights!$B$1:$B$36,MATCH(Matches!H1853,Weights!$A$1:$A$36,0))</f>
        <v>40</v>
      </c>
      <c r="T755">
        <f t="shared" si="149"/>
        <v>1748</v>
      </c>
      <c r="U755">
        <f t="shared" si="150"/>
        <v>1435</v>
      </c>
      <c r="V755">
        <f t="shared" si="151"/>
        <v>313</v>
      </c>
      <c r="W755">
        <f t="shared" si="152"/>
        <v>4</v>
      </c>
      <c r="X755">
        <f t="shared" si="153"/>
        <v>1</v>
      </c>
      <c r="Y755">
        <f t="shared" si="154"/>
        <v>4</v>
      </c>
      <c r="AA755" t="str">
        <f t="shared" si="155"/>
        <v>313-&gt;4,</v>
      </c>
    </row>
    <row r="756" spans="1:27" ht="15" hidden="1" customHeight="1" x14ac:dyDescent="0.25">
      <c r="A756">
        <v>2016</v>
      </c>
      <c r="B756">
        <v>11</v>
      </c>
      <c r="C756">
        <v>23</v>
      </c>
      <c r="D756" t="s">
        <v>36</v>
      </c>
      <c r="E756" t="s">
        <v>74</v>
      </c>
      <c r="F756">
        <v>1</v>
      </c>
      <c r="G756">
        <v>0</v>
      </c>
      <c r="H756" t="s">
        <v>232</v>
      </c>
      <c r="I756" t="s">
        <v>156</v>
      </c>
      <c r="J756">
        <v>11</v>
      </c>
      <c r="K756">
        <v>1310</v>
      </c>
      <c r="L756">
        <v>1122</v>
      </c>
      <c r="M756">
        <f t="shared" si="143"/>
        <v>1299</v>
      </c>
      <c r="N756">
        <f t="shared" si="144"/>
        <v>1133</v>
      </c>
      <c r="O756">
        <f t="shared" si="145"/>
        <v>0.72223453364917056</v>
      </c>
      <c r="P756">
        <f t="shared" si="146"/>
        <v>1</v>
      </c>
      <c r="Q756">
        <f t="shared" si="147"/>
        <v>39.601755194817983</v>
      </c>
      <c r="R756">
        <f t="shared" si="148"/>
        <v>40</v>
      </c>
      <c r="S756">
        <f>INDEX(Weights!$B$1:$B$36,MATCH(Matches!H1945,Weights!$A$1:$A$36,0))</f>
        <v>40</v>
      </c>
      <c r="T756">
        <f t="shared" si="149"/>
        <v>1299</v>
      </c>
      <c r="U756">
        <f t="shared" si="150"/>
        <v>1133</v>
      </c>
      <c r="V756">
        <f t="shared" si="151"/>
        <v>166</v>
      </c>
      <c r="W756">
        <f t="shared" si="152"/>
        <v>1</v>
      </c>
      <c r="X756">
        <f t="shared" si="153"/>
        <v>0</v>
      </c>
      <c r="Y756">
        <f t="shared" si="154"/>
        <v>1</v>
      </c>
      <c r="AA756" t="str">
        <f t="shared" si="155"/>
        <v>166-&gt;1,</v>
      </c>
    </row>
    <row r="757" spans="1:27" ht="15" hidden="1" customHeight="1" x14ac:dyDescent="0.25">
      <c r="A757">
        <v>2017</v>
      </c>
      <c r="B757">
        <v>1</v>
      </c>
      <c r="C757">
        <v>7</v>
      </c>
      <c r="D757" t="s">
        <v>199</v>
      </c>
      <c r="E757" t="s">
        <v>153</v>
      </c>
      <c r="F757">
        <v>2</v>
      </c>
      <c r="G757">
        <v>1</v>
      </c>
      <c r="H757" t="s">
        <v>33</v>
      </c>
      <c r="I757" t="s">
        <v>85</v>
      </c>
      <c r="J757">
        <v>11</v>
      </c>
      <c r="K757">
        <v>1519</v>
      </c>
      <c r="L757">
        <v>1541</v>
      </c>
      <c r="M757">
        <f t="shared" si="143"/>
        <v>1508</v>
      </c>
      <c r="N757">
        <f t="shared" si="144"/>
        <v>1552</v>
      </c>
      <c r="O757">
        <f t="shared" si="145"/>
        <v>0.56298472810359579</v>
      </c>
      <c r="P757">
        <f t="shared" si="146"/>
        <v>1</v>
      </c>
      <c r="Q757">
        <f t="shared" si="147"/>
        <v>25.170745068624473</v>
      </c>
      <c r="R757">
        <f t="shared" si="148"/>
        <v>30</v>
      </c>
      <c r="S757">
        <f>INDEX(Weights!$B$1:$B$36,MATCH(Matches!H1964,Weights!$A$1:$A$36,0))</f>
        <v>20</v>
      </c>
      <c r="T757">
        <f t="shared" si="149"/>
        <v>1508</v>
      </c>
      <c r="U757">
        <f t="shared" si="150"/>
        <v>1552</v>
      </c>
      <c r="V757">
        <f t="shared" si="151"/>
        <v>44</v>
      </c>
      <c r="W757">
        <f t="shared" si="152"/>
        <v>-1</v>
      </c>
      <c r="X757">
        <f t="shared" si="153"/>
        <v>0</v>
      </c>
      <c r="Y757">
        <f t="shared" si="154"/>
        <v>-1</v>
      </c>
      <c r="AA757" t="str">
        <f t="shared" si="155"/>
        <v>44-&gt;-1,</v>
      </c>
    </row>
    <row r="758" spans="1:27" ht="15" hidden="1" customHeight="1" x14ac:dyDescent="0.25">
      <c r="A758">
        <v>2017</v>
      </c>
      <c r="B758">
        <v>1</v>
      </c>
      <c r="C758">
        <v>8</v>
      </c>
      <c r="D758" t="s">
        <v>86</v>
      </c>
      <c r="E758" t="s">
        <v>68</v>
      </c>
      <c r="F758">
        <v>2</v>
      </c>
      <c r="G758">
        <v>1</v>
      </c>
      <c r="H758" t="s">
        <v>33</v>
      </c>
      <c r="I758" t="s">
        <v>154</v>
      </c>
      <c r="J758">
        <v>11</v>
      </c>
      <c r="K758">
        <v>1731</v>
      </c>
      <c r="L758">
        <v>1757</v>
      </c>
      <c r="M758">
        <f t="shared" si="143"/>
        <v>1720</v>
      </c>
      <c r="N758">
        <f t="shared" si="144"/>
        <v>1768</v>
      </c>
      <c r="O758">
        <f t="shared" si="145"/>
        <v>0.56864139188366769</v>
      </c>
      <c r="P758">
        <f t="shared" si="146"/>
        <v>1</v>
      </c>
      <c r="Q758">
        <f t="shared" si="147"/>
        <v>25.500824124120481</v>
      </c>
      <c r="R758">
        <f t="shared" si="148"/>
        <v>30</v>
      </c>
      <c r="S758">
        <f>INDEX(Weights!$B$1:$B$36,MATCH(Matches!H1966,Weights!$A$1:$A$36,0))</f>
        <v>20</v>
      </c>
      <c r="T758">
        <f t="shared" si="149"/>
        <v>1720</v>
      </c>
      <c r="U758">
        <f t="shared" si="150"/>
        <v>1768</v>
      </c>
      <c r="V758">
        <f t="shared" si="151"/>
        <v>48</v>
      </c>
      <c r="W758">
        <f t="shared" si="152"/>
        <v>-1</v>
      </c>
      <c r="X758">
        <f t="shared" si="153"/>
        <v>0</v>
      </c>
      <c r="Y758">
        <f t="shared" si="154"/>
        <v>-1</v>
      </c>
      <c r="AA758" t="str">
        <f t="shared" si="155"/>
        <v>48-&gt;-1,</v>
      </c>
    </row>
    <row r="759" spans="1:27" ht="15" hidden="1" customHeight="1" x14ac:dyDescent="0.25">
      <c r="A759">
        <v>2017</v>
      </c>
      <c r="B759">
        <v>3</v>
      </c>
      <c r="C759">
        <v>22</v>
      </c>
      <c r="D759" t="s">
        <v>24</v>
      </c>
      <c r="E759" t="s">
        <v>8</v>
      </c>
      <c r="F759">
        <v>3</v>
      </c>
      <c r="G759">
        <v>1</v>
      </c>
      <c r="H759" t="s">
        <v>33</v>
      </c>
      <c r="J759">
        <v>11</v>
      </c>
      <c r="K759">
        <v>1417</v>
      </c>
      <c r="L759">
        <v>1395</v>
      </c>
      <c r="M759">
        <f t="shared" si="143"/>
        <v>1406</v>
      </c>
      <c r="N759">
        <f t="shared" si="144"/>
        <v>1406</v>
      </c>
      <c r="O759">
        <f t="shared" si="145"/>
        <v>0.64006499980288512</v>
      </c>
      <c r="P759">
        <f t="shared" si="146"/>
        <v>1</v>
      </c>
      <c r="Q759">
        <f t="shared" si="147"/>
        <v>30.561073510428155</v>
      </c>
      <c r="R759">
        <f t="shared" si="148"/>
        <v>20</v>
      </c>
      <c r="S759">
        <f>INDEX(Weights!$B$1:$B$36,MATCH(Matches!H2047,Weights!$A$1:$A$36,0))</f>
        <v>20</v>
      </c>
      <c r="T759">
        <f t="shared" si="149"/>
        <v>1506</v>
      </c>
      <c r="U759">
        <f t="shared" si="150"/>
        <v>1406</v>
      </c>
      <c r="V759">
        <f t="shared" si="151"/>
        <v>100</v>
      </c>
      <c r="W759">
        <f t="shared" si="152"/>
        <v>2</v>
      </c>
      <c r="X759">
        <f t="shared" si="153"/>
        <v>0</v>
      </c>
      <c r="Y759">
        <f t="shared" si="154"/>
        <v>2</v>
      </c>
      <c r="AA759" t="str">
        <f t="shared" si="155"/>
        <v>100-&gt;2,</v>
      </c>
    </row>
    <row r="760" spans="1:27" ht="15" hidden="1" customHeight="1" x14ac:dyDescent="0.25">
      <c r="A760">
        <v>2017</v>
      </c>
      <c r="B760">
        <v>3</v>
      </c>
      <c r="C760">
        <v>23</v>
      </c>
      <c r="D760" t="s">
        <v>44</v>
      </c>
      <c r="E760" t="s">
        <v>102</v>
      </c>
      <c r="F760">
        <v>1</v>
      </c>
      <c r="G760">
        <v>0</v>
      </c>
      <c r="H760" t="s">
        <v>76</v>
      </c>
      <c r="J760">
        <v>11</v>
      </c>
      <c r="K760">
        <v>2056</v>
      </c>
      <c r="L760">
        <v>1974</v>
      </c>
      <c r="M760">
        <f t="shared" si="143"/>
        <v>2045</v>
      </c>
      <c r="N760">
        <f t="shared" si="144"/>
        <v>1985</v>
      </c>
      <c r="O760">
        <f t="shared" si="145"/>
        <v>0.71525275104919872</v>
      </c>
      <c r="P760">
        <f t="shared" si="146"/>
        <v>1</v>
      </c>
      <c r="Q760">
        <f t="shared" si="147"/>
        <v>38.630750746605401</v>
      </c>
      <c r="R760">
        <f t="shared" si="148"/>
        <v>40</v>
      </c>
      <c r="S760">
        <f>INDEX(Weights!$B$1:$B$36,MATCH(Matches!H2057,Weights!$A$1:$A$36,0))</f>
        <v>30</v>
      </c>
      <c r="T760">
        <f t="shared" si="149"/>
        <v>2145</v>
      </c>
      <c r="U760">
        <f t="shared" si="150"/>
        <v>1985</v>
      </c>
      <c r="V760">
        <f t="shared" si="151"/>
        <v>160</v>
      </c>
      <c r="W760">
        <f t="shared" si="152"/>
        <v>1</v>
      </c>
      <c r="X760">
        <f t="shared" si="153"/>
        <v>0</v>
      </c>
      <c r="Y760">
        <f t="shared" si="154"/>
        <v>1</v>
      </c>
      <c r="AA760" t="str">
        <f t="shared" si="155"/>
        <v>160-&gt;1,</v>
      </c>
    </row>
    <row r="761" spans="1:27" ht="15" hidden="1" customHeight="1" x14ac:dyDescent="0.25">
      <c r="A761">
        <v>2017</v>
      </c>
      <c r="B761">
        <v>3</v>
      </c>
      <c r="C761">
        <v>23</v>
      </c>
      <c r="D761" t="s">
        <v>97</v>
      </c>
      <c r="E761" t="s">
        <v>93</v>
      </c>
      <c r="F761">
        <v>1</v>
      </c>
      <c r="G761">
        <v>1</v>
      </c>
      <c r="H761" t="s">
        <v>76</v>
      </c>
      <c r="I761" t="s">
        <v>117</v>
      </c>
      <c r="J761">
        <v>11</v>
      </c>
      <c r="K761">
        <v>1500</v>
      </c>
      <c r="L761">
        <v>1698</v>
      </c>
      <c r="M761">
        <f t="shared" si="143"/>
        <v>1489</v>
      </c>
      <c r="N761">
        <f t="shared" si="144"/>
        <v>1709</v>
      </c>
      <c r="O761">
        <f t="shared" si="145"/>
        <v>0.78012960399315845</v>
      </c>
      <c r="P761">
        <f t="shared" si="146"/>
        <v>0.5</v>
      </c>
      <c r="Q761">
        <f t="shared" si="147"/>
        <v>-39.267538465047956</v>
      </c>
      <c r="R761">
        <f t="shared" si="148"/>
        <v>-40</v>
      </c>
      <c r="S761">
        <f>INDEX(Weights!$B$1:$B$36,MATCH(Matches!H2061,Weights!$A$1:$A$36,0))</f>
        <v>20</v>
      </c>
      <c r="T761">
        <f t="shared" si="149"/>
        <v>1489</v>
      </c>
      <c r="U761">
        <f t="shared" si="150"/>
        <v>1709</v>
      </c>
      <c r="V761">
        <f t="shared" si="151"/>
        <v>220</v>
      </c>
      <c r="W761">
        <f t="shared" si="152"/>
        <v>0</v>
      </c>
      <c r="X761">
        <f t="shared" si="153"/>
        <v>0</v>
      </c>
      <c r="Y761">
        <f t="shared" si="154"/>
        <v>0</v>
      </c>
      <c r="AA761" t="str">
        <f t="shared" si="155"/>
        <v>220-&gt;0,</v>
      </c>
    </row>
    <row r="762" spans="1:27" ht="15" hidden="1" customHeight="1" x14ac:dyDescent="0.25">
      <c r="A762">
        <v>2017</v>
      </c>
      <c r="B762">
        <v>3</v>
      </c>
      <c r="C762">
        <v>25</v>
      </c>
      <c r="D762" t="s">
        <v>20</v>
      </c>
      <c r="E762" t="s">
        <v>54</v>
      </c>
      <c r="F762">
        <v>0</v>
      </c>
      <c r="G762">
        <v>0</v>
      </c>
      <c r="H762" t="s">
        <v>76</v>
      </c>
      <c r="J762">
        <v>11</v>
      </c>
      <c r="K762">
        <v>984</v>
      </c>
      <c r="L762">
        <v>1285</v>
      </c>
      <c r="M762">
        <f t="shared" si="143"/>
        <v>973</v>
      </c>
      <c r="N762">
        <f t="shared" si="144"/>
        <v>1296</v>
      </c>
      <c r="O762">
        <f t="shared" si="145"/>
        <v>0.78307744340967611</v>
      </c>
      <c r="P762">
        <f t="shared" si="146"/>
        <v>0.5</v>
      </c>
      <c r="Q762">
        <f t="shared" si="147"/>
        <v>-38.858624224892935</v>
      </c>
      <c r="R762">
        <f t="shared" si="148"/>
        <v>-40</v>
      </c>
      <c r="S762">
        <f>INDEX(Weights!$B$1:$B$36,MATCH(Matches!H2093,Weights!$A$1:$A$36,0))</f>
        <v>50</v>
      </c>
      <c r="T762">
        <f t="shared" si="149"/>
        <v>1073</v>
      </c>
      <c r="U762">
        <f t="shared" si="150"/>
        <v>1296</v>
      </c>
      <c r="V762">
        <f t="shared" si="151"/>
        <v>223</v>
      </c>
      <c r="W762">
        <f t="shared" si="152"/>
        <v>0</v>
      </c>
      <c r="X762">
        <f t="shared" si="153"/>
        <v>0</v>
      </c>
      <c r="Y762">
        <f t="shared" si="154"/>
        <v>0</v>
      </c>
      <c r="AA762" t="str">
        <f t="shared" si="155"/>
        <v>223-&gt;0,</v>
      </c>
    </row>
    <row r="763" spans="1:27" ht="15" hidden="1" customHeight="1" x14ac:dyDescent="0.25">
      <c r="A763">
        <v>2017</v>
      </c>
      <c r="B763">
        <v>6</v>
      </c>
      <c r="C763">
        <v>10</v>
      </c>
      <c r="D763" t="s">
        <v>190</v>
      </c>
      <c r="E763" t="s">
        <v>85</v>
      </c>
      <c r="F763">
        <v>1</v>
      </c>
      <c r="G763">
        <v>0</v>
      </c>
      <c r="H763" t="s">
        <v>171</v>
      </c>
      <c r="J763">
        <v>11</v>
      </c>
      <c r="K763">
        <v>1694</v>
      </c>
      <c r="L763">
        <v>1601</v>
      </c>
      <c r="M763">
        <f t="shared" si="143"/>
        <v>1683</v>
      </c>
      <c r="N763">
        <f t="shared" si="144"/>
        <v>1612</v>
      </c>
      <c r="O763">
        <f t="shared" si="145"/>
        <v>0.7279715135441962</v>
      </c>
      <c r="P763">
        <f t="shared" si="146"/>
        <v>1</v>
      </c>
      <c r="Q763">
        <f t="shared" si="147"/>
        <v>40.436941525192651</v>
      </c>
      <c r="R763">
        <f t="shared" si="148"/>
        <v>40</v>
      </c>
      <c r="S763">
        <f>INDEX(Weights!$B$1:$B$36,MATCH(Matches!H2257,Weights!$A$1:$A$36,0))</f>
        <v>20</v>
      </c>
      <c r="T763">
        <f t="shared" si="149"/>
        <v>1783</v>
      </c>
      <c r="U763">
        <f t="shared" si="150"/>
        <v>1612</v>
      </c>
      <c r="V763">
        <f t="shared" si="151"/>
        <v>171</v>
      </c>
      <c r="W763">
        <f t="shared" si="152"/>
        <v>1</v>
      </c>
      <c r="X763">
        <f t="shared" si="153"/>
        <v>0</v>
      </c>
      <c r="Y763">
        <f t="shared" si="154"/>
        <v>1</v>
      </c>
      <c r="AA763" t="str">
        <f t="shared" si="155"/>
        <v>171-&gt;1,</v>
      </c>
    </row>
    <row r="764" spans="1:27" ht="15" hidden="1" customHeight="1" x14ac:dyDescent="0.25">
      <c r="A764">
        <v>2017</v>
      </c>
      <c r="B764">
        <v>6</v>
      </c>
      <c r="C764">
        <v>25</v>
      </c>
      <c r="D764" t="s">
        <v>31</v>
      </c>
      <c r="E764" t="s">
        <v>144</v>
      </c>
      <c r="F764">
        <v>1</v>
      </c>
      <c r="G764">
        <v>0</v>
      </c>
      <c r="H764" t="s">
        <v>29</v>
      </c>
      <c r="I764" t="s">
        <v>30</v>
      </c>
      <c r="J764">
        <v>11</v>
      </c>
      <c r="K764">
        <v>1231</v>
      </c>
      <c r="L764">
        <v>1049</v>
      </c>
      <c r="M764">
        <f t="shared" si="143"/>
        <v>1220</v>
      </c>
      <c r="N764">
        <f t="shared" si="144"/>
        <v>1060</v>
      </c>
      <c r="O764">
        <f t="shared" si="145"/>
        <v>0.71525275104919872</v>
      </c>
      <c r="P764">
        <f t="shared" si="146"/>
        <v>1</v>
      </c>
      <c r="Q764">
        <f t="shared" si="147"/>
        <v>38.630750746605401</v>
      </c>
      <c r="R764">
        <f t="shared" si="148"/>
        <v>40</v>
      </c>
      <c r="S764">
        <f>INDEX(Weights!$B$1:$B$36,MATCH(Matches!H2343,Weights!$A$1:$A$36,0))</f>
        <v>20</v>
      </c>
      <c r="T764">
        <f t="shared" si="149"/>
        <v>1220</v>
      </c>
      <c r="U764">
        <f t="shared" si="150"/>
        <v>1060</v>
      </c>
      <c r="V764">
        <f t="shared" si="151"/>
        <v>160</v>
      </c>
      <c r="W764">
        <f t="shared" si="152"/>
        <v>1</v>
      </c>
      <c r="X764">
        <f t="shared" si="153"/>
        <v>0</v>
      </c>
      <c r="Y764">
        <f t="shared" si="154"/>
        <v>1</v>
      </c>
      <c r="AA764" t="str">
        <f t="shared" si="155"/>
        <v>160-&gt;1,</v>
      </c>
    </row>
    <row r="765" spans="1:27" ht="15" hidden="1" customHeight="1" x14ac:dyDescent="0.25">
      <c r="A765">
        <v>2017</v>
      </c>
      <c r="B765">
        <v>8</v>
      </c>
      <c r="C765">
        <v>31</v>
      </c>
      <c r="D765" t="s">
        <v>84</v>
      </c>
      <c r="E765" t="s">
        <v>175</v>
      </c>
      <c r="F765">
        <v>3</v>
      </c>
      <c r="G765">
        <v>2</v>
      </c>
      <c r="H765" t="s">
        <v>76</v>
      </c>
      <c r="J765">
        <v>11</v>
      </c>
      <c r="K765">
        <v>1549</v>
      </c>
      <c r="L765">
        <v>1451</v>
      </c>
      <c r="M765">
        <f t="shared" si="143"/>
        <v>1538</v>
      </c>
      <c r="N765">
        <f t="shared" si="144"/>
        <v>1462</v>
      </c>
      <c r="O765">
        <f t="shared" si="145"/>
        <v>0.73363370241380743</v>
      </c>
      <c r="P765">
        <f t="shared" si="146"/>
        <v>1</v>
      </c>
      <c r="Q765">
        <f t="shared" si="147"/>
        <v>41.296515736719833</v>
      </c>
      <c r="R765">
        <f t="shared" si="148"/>
        <v>40</v>
      </c>
      <c r="S765">
        <f>INDEX(Weights!$B$1:$B$36,MATCH(Matches!H2436,Weights!$A$1:$A$36,0))</f>
        <v>20</v>
      </c>
      <c r="T765">
        <f t="shared" si="149"/>
        <v>1638</v>
      </c>
      <c r="U765">
        <f t="shared" si="150"/>
        <v>1462</v>
      </c>
      <c r="V765">
        <f t="shared" si="151"/>
        <v>176</v>
      </c>
      <c r="W765">
        <f t="shared" si="152"/>
        <v>1</v>
      </c>
      <c r="X765">
        <f t="shared" si="153"/>
        <v>0</v>
      </c>
      <c r="Y765">
        <f t="shared" si="154"/>
        <v>1</v>
      </c>
      <c r="AA765" t="str">
        <f t="shared" si="155"/>
        <v>176-&gt;1,</v>
      </c>
    </row>
    <row r="766" spans="1:27" ht="15" hidden="1" customHeight="1" x14ac:dyDescent="0.25">
      <c r="A766">
        <v>2017</v>
      </c>
      <c r="B766">
        <v>8</v>
      </c>
      <c r="C766">
        <v>31</v>
      </c>
      <c r="D766" t="s">
        <v>170</v>
      </c>
      <c r="E766" t="s">
        <v>193</v>
      </c>
      <c r="F766">
        <v>2</v>
      </c>
      <c r="G766">
        <v>0</v>
      </c>
      <c r="H766" t="s">
        <v>33</v>
      </c>
      <c r="I766" t="s">
        <v>85</v>
      </c>
      <c r="J766">
        <v>11</v>
      </c>
      <c r="K766">
        <v>1394</v>
      </c>
      <c r="L766">
        <v>1278</v>
      </c>
      <c r="M766">
        <f t="shared" si="143"/>
        <v>1383</v>
      </c>
      <c r="N766">
        <f t="shared" si="144"/>
        <v>1289</v>
      </c>
      <c r="O766">
        <f t="shared" si="145"/>
        <v>0.63207001210007352</v>
      </c>
      <c r="P766">
        <f t="shared" si="146"/>
        <v>1</v>
      </c>
      <c r="Q766">
        <f t="shared" si="147"/>
        <v>29.896992258733466</v>
      </c>
      <c r="R766">
        <f t="shared" si="148"/>
        <v>20</v>
      </c>
      <c r="S766">
        <f>INDEX(Weights!$B$1:$B$36,MATCH(Matches!H2447,Weights!$A$1:$A$36,0))</f>
        <v>20</v>
      </c>
      <c r="T766">
        <f t="shared" si="149"/>
        <v>1383</v>
      </c>
      <c r="U766">
        <f t="shared" si="150"/>
        <v>1289</v>
      </c>
      <c r="V766">
        <f t="shared" si="151"/>
        <v>94</v>
      </c>
      <c r="W766">
        <f t="shared" si="152"/>
        <v>2</v>
      </c>
      <c r="X766">
        <f t="shared" si="153"/>
        <v>0</v>
      </c>
      <c r="Y766">
        <f t="shared" si="154"/>
        <v>2</v>
      </c>
      <c r="AA766" t="str">
        <f t="shared" si="155"/>
        <v>94-&gt;2,</v>
      </c>
    </row>
    <row r="767" spans="1:27" ht="15" hidden="1" customHeight="1" x14ac:dyDescent="0.25">
      <c r="A767">
        <v>2017</v>
      </c>
      <c r="B767">
        <v>9</v>
      </c>
      <c r="C767">
        <v>2</v>
      </c>
      <c r="D767" t="s">
        <v>56</v>
      </c>
      <c r="E767" t="s">
        <v>53</v>
      </c>
      <c r="F767">
        <v>1</v>
      </c>
      <c r="G767">
        <v>1</v>
      </c>
      <c r="H767" t="s">
        <v>76</v>
      </c>
      <c r="J767">
        <v>11</v>
      </c>
      <c r="K767">
        <v>1480</v>
      </c>
      <c r="L767">
        <v>1766</v>
      </c>
      <c r="M767">
        <f t="shared" si="143"/>
        <v>1469</v>
      </c>
      <c r="N767">
        <f t="shared" si="144"/>
        <v>1777</v>
      </c>
      <c r="O767">
        <f t="shared" si="145"/>
        <v>0.76805200316758415</v>
      </c>
      <c r="P767">
        <f t="shared" si="146"/>
        <v>0.5</v>
      </c>
      <c r="Q767">
        <f t="shared" si="147"/>
        <v>-41.036813267621362</v>
      </c>
      <c r="R767">
        <f t="shared" si="148"/>
        <v>-40</v>
      </c>
      <c r="S767">
        <f>INDEX(Weights!$B$1:$B$36,MATCH(Matches!H2473,Weights!$A$1:$A$36,0))</f>
        <v>40</v>
      </c>
      <c r="T767">
        <f t="shared" si="149"/>
        <v>1569</v>
      </c>
      <c r="U767">
        <f t="shared" si="150"/>
        <v>1777</v>
      </c>
      <c r="V767">
        <f t="shared" si="151"/>
        <v>208</v>
      </c>
      <c r="W767">
        <f t="shared" si="152"/>
        <v>0</v>
      </c>
      <c r="X767">
        <f t="shared" si="153"/>
        <v>0</v>
      </c>
      <c r="Y767">
        <f t="shared" si="154"/>
        <v>0</v>
      </c>
      <c r="AA767" t="str">
        <f t="shared" si="155"/>
        <v>208-&gt;0,</v>
      </c>
    </row>
    <row r="768" spans="1:27" ht="15" hidden="1" customHeight="1" x14ac:dyDescent="0.25">
      <c r="A768">
        <v>2017</v>
      </c>
      <c r="B768">
        <v>9</v>
      </c>
      <c r="C768">
        <v>2</v>
      </c>
      <c r="D768" t="s">
        <v>10</v>
      </c>
      <c r="E768" t="s">
        <v>48</v>
      </c>
      <c r="F768">
        <v>1</v>
      </c>
      <c r="G768">
        <v>0</v>
      </c>
      <c r="H768" t="s">
        <v>76</v>
      </c>
      <c r="J768">
        <v>11</v>
      </c>
      <c r="K768">
        <v>1783</v>
      </c>
      <c r="L768">
        <v>1684</v>
      </c>
      <c r="M768">
        <f t="shared" si="143"/>
        <v>1772</v>
      </c>
      <c r="N768">
        <f t="shared" si="144"/>
        <v>1695</v>
      </c>
      <c r="O768">
        <f t="shared" si="145"/>
        <v>0.73475708931654671</v>
      </c>
      <c r="P768">
        <f t="shared" si="146"/>
        <v>1</v>
      </c>
      <c r="Q768">
        <f t="shared" si="147"/>
        <v>41.471419430801078</v>
      </c>
      <c r="R768">
        <f t="shared" si="148"/>
        <v>40</v>
      </c>
      <c r="S768">
        <f>INDEX(Weights!$B$1:$B$36,MATCH(Matches!H2482,Weights!$A$1:$A$36,0))</f>
        <v>40</v>
      </c>
      <c r="T768">
        <f t="shared" si="149"/>
        <v>1872</v>
      </c>
      <c r="U768">
        <f t="shared" si="150"/>
        <v>1695</v>
      </c>
      <c r="V768">
        <f t="shared" si="151"/>
        <v>177</v>
      </c>
      <c r="W768">
        <f t="shared" si="152"/>
        <v>1</v>
      </c>
      <c r="X768">
        <f t="shared" si="153"/>
        <v>0</v>
      </c>
      <c r="Y768">
        <f t="shared" si="154"/>
        <v>1</v>
      </c>
      <c r="AA768" t="str">
        <f t="shared" si="155"/>
        <v>177-&gt;1,</v>
      </c>
    </row>
    <row r="769" spans="1:27" ht="15" hidden="1" customHeight="1" x14ac:dyDescent="0.25">
      <c r="A769">
        <v>2017</v>
      </c>
      <c r="B769">
        <v>9</v>
      </c>
      <c r="C769">
        <v>4</v>
      </c>
      <c r="D769" t="s">
        <v>49</v>
      </c>
      <c r="E769" t="s">
        <v>60</v>
      </c>
      <c r="F769">
        <v>4</v>
      </c>
      <c r="G769">
        <v>0</v>
      </c>
      <c r="H769" t="s">
        <v>76</v>
      </c>
      <c r="J769">
        <v>11</v>
      </c>
      <c r="K769">
        <v>1644</v>
      </c>
      <c r="L769">
        <v>1414</v>
      </c>
      <c r="M769">
        <f t="shared" si="143"/>
        <v>1633</v>
      </c>
      <c r="N769">
        <f t="shared" si="144"/>
        <v>1425</v>
      </c>
      <c r="O769">
        <f t="shared" si="145"/>
        <v>0.85482917753175958</v>
      </c>
      <c r="P769">
        <f t="shared" si="146"/>
        <v>1</v>
      </c>
      <c r="Q769">
        <f t="shared" si="147"/>
        <v>75.772802089114791</v>
      </c>
      <c r="R769">
        <f t="shared" si="148"/>
        <v>40</v>
      </c>
      <c r="S769">
        <f>INDEX(Weights!$B$1:$B$36,MATCH(Matches!H2506,Weights!$A$1:$A$36,0))</f>
        <v>30</v>
      </c>
      <c r="T769">
        <f t="shared" si="149"/>
        <v>1733</v>
      </c>
      <c r="U769">
        <f t="shared" si="150"/>
        <v>1425</v>
      </c>
      <c r="V769">
        <f t="shared" si="151"/>
        <v>308</v>
      </c>
      <c r="W769">
        <f t="shared" si="152"/>
        <v>4</v>
      </c>
      <c r="X769">
        <f t="shared" si="153"/>
        <v>1</v>
      </c>
      <c r="Y769">
        <f t="shared" si="154"/>
        <v>4</v>
      </c>
      <c r="AA769" t="str">
        <f t="shared" si="155"/>
        <v>308-&gt;4,</v>
      </c>
    </row>
    <row r="770" spans="1:27" ht="15" hidden="1" customHeight="1" x14ac:dyDescent="0.25">
      <c r="A770">
        <v>2017</v>
      </c>
      <c r="B770">
        <v>9</v>
      </c>
      <c r="C770">
        <v>5</v>
      </c>
      <c r="D770" t="s">
        <v>13</v>
      </c>
      <c r="E770" t="s">
        <v>63</v>
      </c>
      <c r="F770">
        <v>1</v>
      </c>
      <c r="G770">
        <v>0</v>
      </c>
      <c r="H770" t="s">
        <v>76</v>
      </c>
      <c r="I770" t="s">
        <v>18</v>
      </c>
      <c r="J770">
        <v>11</v>
      </c>
      <c r="K770">
        <v>1567</v>
      </c>
      <c r="L770">
        <v>1372</v>
      </c>
      <c r="M770">
        <f t="shared" ref="M770:M833" si="156">K770-J770</f>
        <v>1556</v>
      </c>
      <c r="N770">
        <f t="shared" ref="N770:N833" si="157">L770+J770</f>
        <v>1383</v>
      </c>
      <c r="O770">
        <f t="shared" ref="O770:O833" si="158">1/(10^(-V770/400)+1)</f>
        <v>0.73024541329742398</v>
      </c>
      <c r="P770">
        <f t="shared" ref="P770:P833" si="159">IF(F770&gt;G770,1,IF(F770=G770,0.5,0))</f>
        <v>1</v>
      </c>
      <c r="Q770">
        <f t="shared" ref="Q770:Q833" si="160">(M770-K770)/(O770-P770)</f>
        <v>40.777805243134928</v>
      </c>
      <c r="R770">
        <f t="shared" ref="R770:R833" si="161">ROUND((Q770/IF(W770=2,1.5,IF(W770=3,1.75,IF(W770&gt;3,1.75+(W770-3)/8,1))))/10,0)*10</f>
        <v>40</v>
      </c>
      <c r="S770">
        <f>INDEX(Weights!$B$1:$B$36,MATCH(Matches!H2522,Weights!$A$1:$A$36,0))</f>
        <v>40</v>
      </c>
      <c r="T770">
        <f t="shared" ref="T770:T833" si="162">M770+IF(ISBLANK(I770),100,0)</f>
        <v>1556</v>
      </c>
      <c r="U770">
        <f t="shared" ref="U770:U833" si="163">N770</f>
        <v>1383</v>
      </c>
      <c r="V770">
        <f t="shared" ref="V770:V833" si="164">ABS(T770-U770)</f>
        <v>173</v>
      </c>
      <c r="W770">
        <f t="shared" ref="W770:W833" si="165">IF(U770&gt;T770,G770-F770,F770-G770)</f>
        <v>1</v>
      </c>
      <c r="X770">
        <f t="shared" ref="X770:X833" si="166">IF(W770=4,1,0)</f>
        <v>0</v>
      </c>
      <c r="Y770">
        <f t="shared" ref="Y770:Y833" si="167">IF(W770&lt;0,MAX(W770,-3),MIN(W770,7))</f>
        <v>1</v>
      </c>
      <c r="AA770" t="str">
        <f t="shared" si="155"/>
        <v>173-&gt;1,</v>
      </c>
    </row>
    <row r="771" spans="1:27" ht="15" hidden="1" customHeight="1" x14ac:dyDescent="0.25">
      <c r="A771">
        <v>2017</v>
      </c>
      <c r="B771">
        <v>10</v>
      </c>
      <c r="C771">
        <v>7</v>
      </c>
      <c r="D771" t="s">
        <v>158</v>
      </c>
      <c r="E771" t="s">
        <v>130</v>
      </c>
      <c r="F771">
        <v>5</v>
      </c>
      <c r="G771">
        <v>2</v>
      </c>
      <c r="H771" t="s">
        <v>33</v>
      </c>
      <c r="J771">
        <v>11</v>
      </c>
      <c r="K771">
        <v>1630</v>
      </c>
      <c r="L771">
        <v>1565</v>
      </c>
      <c r="M771">
        <f t="shared" si="156"/>
        <v>1619</v>
      </c>
      <c r="N771">
        <f t="shared" si="157"/>
        <v>1576</v>
      </c>
      <c r="O771">
        <f t="shared" si="158"/>
        <v>0.69490971272950253</v>
      </c>
      <c r="P771">
        <f t="shared" si="159"/>
        <v>1</v>
      </c>
      <c r="Q771">
        <f t="shared" si="160"/>
        <v>36.054900660430533</v>
      </c>
      <c r="R771">
        <f t="shared" si="161"/>
        <v>20</v>
      </c>
      <c r="S771">
        <f>INDEX(Weights!$B$1:$B$36,MATCH(Matches!H2607,Weights!$A$1:$A$36,0))</f>
        <v>40</v>
      </c>
      <c r="T771">
        <f t="shared" si="162"/>
        <v>1719</v>
      </c>
      <c r="U771">
        <f t="shared" si="163"/>
        <v>1576</v>
      </c>
      <c r="V771">
        <f t="shared" si="164"/>
        <v>143</v>
      </c>
      <c r="W771">
        <f t="shared" si="165"/>
        <v>3</v>
      </c>
      <c r="X771">
        <f t="shared" si="166"/>
        <v>0</v>
      </c>
      <c r="Y771">
        <f t="shared" si="167"/>
        <v>3</v>
      </c>
      <c r="AA771" t="str">
        <f t="shared" ref="AA771:AA834" si="168">V771&amp;"-&gt;"&amp;Y771&amp;","</f>
        <v>143-&gt;3,</v>
      </c>
    </row>
    <row r="772" spans="1:27" ht="15" hidden="1" customHeight="1" x14ac:dyDescent="0.25">
      <c r="A772">
        <v>2017</v>
      </c>
      <c r="B772">
        <v>10</v>
      </c>
      <c r="C772">
        <v>10</v>
      </c>
      <c r="D772" t="s">
        <v>169</v>
      </c>
      <c r="E772" t="s">
        <v>189</v>
      </c>
      <c r="F772">
        <v>1</v>
      </c>
      <c r="G772">
        <v>0</v>
      </c>
      <c r="H772" t="s">
        <v>33</v>
      </c>
      <c r="I772" t="s">
        <v>26</v>
      </c>
      <c r="J772">
        <v>11</v>
      </c>
      <c r="K772">
        <v>1418</v>
      </c>
      <c r="L772">
        <v>1423</v>
      </c>
      <c r="M772">
        <f t="shared" si="156"/>
        <v>1407</v>
      </c>
      <c r="N772">
        <f t="shared" si="157"/>
        <v>1434</v>
      </c>
      <c r="O772">
        <f t="shared" si="158"/>
        <v>0.53877809205717153</v>
      </c>
      <c r="P772">
        <f t="shared" si="159"/>
        <v>1</v>
      </c>
      <c r="Q772">
        <f t="shared" si="160"/>
        <v>23.84969102847457</v>
      </c>
      <c r="R772">
        <f t="shared" si="161"/>
        <v>20</v>
      </c>
      <c r="S772">
        <f>INDEX(Weights!$B$1:$B$36,MATCH(Matches!H2638,Weights!$A$1:$A$36,0))</f>
        <v>20</v>
      </c>
      <c r="T772">
        <f t="shared" si="162"/>
        <v>1407</v>
      </c>
      <c r="U772">
        <f t="shared" si="163"/>
        <v>1434</v>
      </c>
      <c r="V772">
        <f t="shared" si="164"/>
        <v>27</v>
      </c>
      <c r="W772">
        <f t="shared" si="165"/>
        <v>-1</v>
      </c>
      <c r="X772">
        <f t="shared" si="166"/>
        <v>0</v>
      </c>
      <c r="Y772">
        <f t="shared" si="167"/>
        <v>-1</v>
      </c>
      <c r="AA772" t="str">
        <f t="shared" si="168"/>
        <v>27-&gt;-1,</v>
      </c>
    </row>
    <row r="773" spans="1:27" ht="15" hidden="1" customHeight="1" x14ac:dyDescent="0.25">
      <c r="A773">
        <v>2017</v>
      </c>
      <c r="B773">
        <v>10</v>
      </c>
      <c r="C773">
        <v>10</v>
      </c>
      <c r="D773" t="s">
        <v>61</v>
      </c>
      <c r="E773" t="s">
        <v>51</v>
      </c>
      <c r="F773">
        <v>1</v>
      </c>
      <c r="G773">
        <v>1</v>
      </c>
      <c r="H773" t="s">
        <v>76</v>
      </c>
      <c r="J773">
        <v>11</v>
      </c>
      <c r="K773">
        <v>1306</v>
      </c>
      <c r="L773">
        <v>1610</v>
      </c>
      <c r="M773">
        <f t="shared" si="156"/>
        <v>1295</v>
      </c>
      <c r="N773">
        <f t="shared" si="157"/>
        <v>1621</v>
      </c>
      <c r="O773">
        <f t="shared" si="158"/>
        <v>0.78599660228215751</v>
      </c>
      <c r="P773">
        <f t="shared" si="159"/>
        <v>0.5</v>
      </c>
      <c r="Q773">
        <f t="shared" si="160"/>
        <v>-38.461995395132909</v>
      </c>
      <c r="R773">
        <f t="shared" si="161"/>
        <v>-40</v>
      </c>
      <c r="S773">
        <f>INDEX(Weights!$B$1:$B$36,MATCH(Matches!H2650,Weights!$A$1:$A$36,0))</f>
        <v>40</v>
      </c>
      <c r="T773">
        <f t="shared" si="162"/>
        <v>1395</v>
      </c>
      <c r="U773">
        <f t="shared" si="163"/>
        <v>1621</v>
      </c>
      <c r="V773">
        <f t="shared" si="164"/>
        <v>226</v>
      </c>
      <c r="W773">
        <f t="shared" si="165"/>
        <v>0</v>
      </c>
      <c r="X773">
        <f t="shared" si="166"/>
        <v>0</v>
      </c>
      <c r="Y773">
        <f t="shared" si="167"/>
        <v>0</v>
      </c>
      <c r="AA773" t="str">
        <f t="shared" si="168"/>
        <v>226-&gt;0,</v>
      </c>
    </row>
    <row r="774" spans="1:27" ht="15" hidden="1" customHeight="1" x14ac:dyDescent="0.25">
      <c r="A774">
        <v>2017</v>
      </c>
      <c r="B774">
        <v>11</v>
      </c>
      <c r="C774">
        <v>9</v>
      </c>
      <c r="D774" t="s">
        <v>9</v>
      </c>
      <c r="E774" t="s">
        <v>15</v>
      </c>
      <c r="F774">
        <v>4</v>
      </c>
      <c r="G774">
        <v>1</v>
      </c>
      <c r="H774" t="s">
        <v>76</v>
      </c>
      <c r="J774">
        <v>11</v>
      </c>
      <c r="K774">
        <v>1862</v>
      </c>
      <c r="L774">
        <v>1655</v>
      </c>
      <c r="M774">
        <f t="shared" si="156"/>
        <v>1851</v>
      </c>
      <c r="N774">
        <f t="shared" si="157"/>
        <v>1666</v>
      </c>
      <c r="O774">
        <f t="shared" si="158"/>
        <v>0.83761545837139739</v>
      </c>
      <c r="P774">
        <f t="shared" si="159"/>
        <v>1</v>
      </c>
      <c r="Q774">
        <f t="shared" si="160"/>
        <v>67.740438157953619</v>
      </c>
      <c r="R774">
        <f t="shared" si="161"/>
        <v>40</v>
      </c>
      <c r="S774">
        <f>INDEX(Weights!$B$1:$B$36,MATCH(Matches!H2681,Weights!$A$1:$A$36,0))</f>
        <v>40</v>
      </c>
      <c r="T774">
        <f t="shared" si="162"/>
        <v>1951</v>
      </c>
      <c r="U774">
        <f t="shared" si="163"/>
        <v>1666</v>
      </c>
      <c r="V774">
        <f t="shared" si="164"/>
        <v>285</v>
      </c>
      <c r="W774">
        <f t="shared" si="165"/>
        <v>3</v>
      </c>
      <c r="X774">
        <f t="shared" si="166"/>
        <v>0</v>
      </c>
      <c r="Y774">
        <f t="shared" si="167"/>
        <v>3</v>
      </c>
      <c r="AA774" t="str">
        <f t="shared" si="168"/>
        <v>285-&gt;3,</v>
      </c>
    </row>
    <row r="775" spans="1:27" ht="15" hidden="1" customHeight="1" x14ac:dyDescent="0.25">
      <c r="A775">
        <v>2017</v>
      </c>
      <c r="B775">
        <v>12</v>
      </c>
      <c r="C775">
        <v>10</v>
      </c>
      <c r="D775" t="s">
        <v>267</v>
      </c>
      <c r="E775" t="s">
        <v>134</v>
      </c>
      <c r="F775">
        <v>1</v>
      </c>
      <c r="G775">
        <v>1</v>
      </c>
      <c r="H775" t="s">
        <v>234</v>
      </c>
      <c r="I775" t="s">
        <v>88</v>
      </c>
      <c r="J775">
        <v>11</v>
      </c>
      <c r="K775">
        <v>1277</v>
      </c>
      <c r="L775">
        <v>1476</v>
      </c>
      <c r="M775">
        <f t="shared" si="156"/>
        <v>1266</v>
      </c>
      <c r="N775">
        <f t="shared" si="157"/>
        <v>1487</v>
      </c>
      <c r="O775">
        <f t="shared" si="158"/>
        <v>0.78111540272996161</v>
      </c>
      <c r="P775">
        <f t="shared" si="159"/>
        <v>0.5</v>
      </c>
      <c r="Q775">
        <f t="shared" si="160"/>
        <v>-39.129837401924782</v>
      </c>
      <c r="R775">
        <f t="shared" si="161"/>
        <v>-40</v>
      </c>
      <c r="S775">
        <f>INDEX(Weights!$B$1:$B$36,MATCH(Matches!H2807,Weights!$A$1:$A$36,0))</f>
        <v>40</v>
      </c>
      <c r="T775">
        <f t="shared" si="162"/>
        <v>1266</v>
      </c>
      <c r="U775">
        <f t="shared" si="163"/>
        <v>1487</v>
      </c>
      <c r="V775">
        <f t="shared" si="164"/>
        <v>221</v>
      </c>
      <c r="W775">
        <f t="shared" si="165"/>
        <v>0</v>
      </c>
      <c r="X775">
        <f t="shared" si="166"/>
        <v>0</v>
      </c>
      <c r="Y775">
        <f t="shared" si="167"/>
        <v>0</v>
      </c>
      <c r="AA775" t="str">
        <f t="shared" si="168"/>
        <v>221-&gt;0,</v>
      </c>
    </row>
    <row r="776" spans="1:27" ht="15" hidden="1" customHeight="1" x14ac:dyDescent="0.25">
      <c r="A776">
        <v>2017</v>
      </c>
      <c r="B776">
        <v>12</v>
      </c>
      <c r="C776">
        <v>11</v>
      </c>
      <c r="D776" t="s">
        <v>88</v>
      </c>
      <c r="E776" t="s">
        <v>176</v>
      </c>
      <c r="F776">
        <v>1</v>
      </c>
      <c r="G776">
        <v>0</v>
      </c>
      <c r="H776" t="s">
        <v>234</v>
      </c>
      <c r="J776">
        <v>11</v>
      </c>
      <c r="K776">
        <v>1393</v>
      </c>
      <c r="L776">
        <v>1299</v>
      </c>
      <c r="M776">
        <f t="shared" si="156"/>
        <v>1382</v>
      </c>
      <c r="N776">
        <f t="shared" si="157"/>
        <v>1310</v>
      </c>
      <c r="O776">
        <f t="shared" si="158"/>
        <v>0.72910996289775254</v>
      </c>
      <c r="P776">
        <f t="shared" si="159"/>
        <v>1</v>
      </c>
      <c r="Q776">
        <f t="shared" si="160"/>
        <v>40.606882843196075</v>
      </c>
      <c r="R776">
        <f t="shared" si="161"/>
        <v>40</v>
      </c>
      <c r="S776">
        <f>INDEX(Weights!$B$1:$B$36,MATCH(Matches!H2808,Weights!$A$1:$A$36,0))</f>
        <v>40</v>
      </c>
      <c r="T776">
        <f t="shared" si="162"/>
        <v>1482</v>
      </c>
      <c r="U776">
        <f t="shared" si="163"/>
        <v>1310</v>
      </c>
      <c r="V776">
        <f t="shared" si="164"/>
        <v>172</v>
      </c>
      <c r="W776">
        <f t="shared" si="165"/>
        <v>1</v>
      </c>
      <c r="X776">
        <f t="shared" si="166"/>
        <v>0</v>
      </c>
      <c r="Y776">
        <f t="shared" si="167"/>
        <v>1</v>
      </c>
      <c r="AA776" t="str">
        <f t="shared" si="168"/>
        <v>172-&gt;1,</v>
      </c>
    </row>
    <row r="777" spans="1:27" ht="15" hidden="1" customHeight="1" x14ac:dyDescent="0.25">
      <c r="A777">
        <v>2015</v>
      </c>
      <c r="B777">
        <v>3</v>
      </c>
      <c r="C777">
        <v>8</v>
      </c>
      <c r="D777" t="s">
        <v>100</v>
      </c>
      <c r="E777" t="s">
        <v>168</v>
      </c>
      <c r="F777">
        <v>2</v>
      </c>
      <c r="G777">
        <v>0</v>
      </c>
      <c r="H777" t="s">
        <v>33</v>
      </c>
      <c r="J777">
        <v>10</v>
      </c>
      <c r="K777">
        <v>1207</v>
      </c>
      <c r="L777">
        <v>1157</v>
      </c>
      <c r="M777">
        <f t="shared" si="156"/>
        <v>1197</v>
      </c>
      <c r="N777">
        <f t="shared" si="157"/>
        <v>1167</v>
      </c>
      <c r="O777">
        <f t="shared" si="158"/>
        <v>0.67881691979475667</v>
      </c>
      <c r="P777">
        <f t="shared" si="159"/>
        <v>1</v>
      </c>
      <c r="Q777">
        <f t="shared" si="160"/>
        <v>31.134890398366476</v>
      </c>
      <c r="R777">
        <f t="shared" si="161"/>
        <v>20</v>
      </c>
      <c r="S777">
        <f>INDEX(Weights!$B$1:$B$36,MATCH(Matches!H121,Weights!$A$1:$A$36,0))</f>
        <v>40</v>
      </c>
      <c r="T777">
        <f t="shared" si="162"/>
        <v>1297</v>
      </c>
      <c r="U777">
        <f t="shared" si="163"/>
        <v>1167</v>
      </c>
      <c r="V777">
        <f t="shared" si="164"/>
        <v>130</v>
      </c>
      <c r="W777">
        <f t="shared" si="165"/>
        <v>2</v>
      </c>
      <c r="X777">
        <f t="shared" si="166"/>
        <v>0</v>
      </c>
      <c r="Y777">
        <f t="shared" si="167"/>
        <v>2</v>
      </c>
      <c r="AA777" t="str">
        <f t="shared" si="168"/>
        <v>130-&gt;2,</v>
      </c>
    </row>
    <row r="778" spans="1:27" ht="15" hidden="1" customHeight="1" x14ac:dyDescent="0.25">
      <c r="A778">
        <v>2015</v>
      </c>
      <c r="B778">
        <v>3</v>
      </c>
      <c r="C778">
        <v>12</v>
      </c>
      <c r="D778" t="s">
        <v>43</v>
      </c>
      <c r="E778" t="s">
        <v>120</v>
      </c>
      <c r="F778">
        <v>2</v>
      </c>
      <c r="G778">
        <v>0</v>
      </c>
      <c r="H778" t="s">
        <v>108</v>
      </c>
      <c r="J778">
        <v>10</v>
      </c>
      <c r="K778">
        <v>1078</v>
      </c>
      <c r="L778">
        <v>873</v>
      </c>
      <c r="M778">
        <f t="shared" si="156"/>
        <v>1068</v>
      </c>
      <c r="N778">
        <f t="shared" si="157"/>
        <v>883</v>
      </c>
      <c r="O778">
        <f t="shared" si="158"/>
        <v>0.83761545837139739</v>
      </c>
      <c r="P778">
        <f t="shared" si="159"/>
        <v>1</v>
      </c>
      <c r="Q778">
        <f t="shared" si="160"/>
        <v>61.582216507230562</v>
      </c>
      <c r="R778">
        <f t="shared" si="161"/>
        <v>40</v>
      </c>
      <c r="S778">
        <f>INDEX(Weights!$B$1:$B$36,MATCH(Matches!H124,Weights!$A$1:$A$36,0))</f>
        <v>20</v>
      </c>
      <c r="T778">
        <f t="shared" si="162"/>
        <v>1168</v>
      </c>
      <c r="U778">
        <f t="shared" si="163"/>
        <v>883</v>
      </c>
      <c r="V778">
        <f t="shared" si="164"/>
        <v>285</v>
      </c>
      <c r="W778">
        <f t="shared" si="165"/>
        <v>2</v>
      </c>
      <c r="X778">
        <f t="shared" si="166"/>
        <v>0</v>
      </c>
      <c r="Y778">
        <f t="shared" si="167"/>
        <v>2</v>
      </c>
      <c r="AA778" t="str">
        <f t="shared" si="168"/>
        <v>285-&gt;2,</v>
      </c>
    </row>
    <row r="779" spans="1:27" ht="15" hidden="1" customHeight="1" x14ac:dyDescent="0.25">
      <c r="A779">
        <v>2015</v>
      </c>
      <c r="B779">
        <v>3</v>
      </c>
      <c r="C779">
        <v>28</v>
      </c>
      <c r="D779" t="s">
        <v>3</v>
      </c>
      <c r="E779" t="s">
        <v>69</v>
      </c>
      <c r="F779">
        <v>2</v>
      </c>
      <c r="G779">
        <v>0</v>
      </c>
      <c r="H779" t="s">
        <v>2</v>
      </c>
      <c r="J779">
        <v>10</v>
      </c>
      <c r="K779">
        <v>1415</v>
      </c>
      <c r="L779">
        <v>1224</v>
      </c>
      <c r="M779">
        <f t="shared" si="156"/>
        <v>1405</v>
      </c>
      <c r="N779">
        <f t="shared" si="157"/>
        <v>1234</v>
      </c>
      <c r="O779">
        <f t="shared" si="158"/>
        <v>0.82635355394403176</v>
      </c>
      <c r="P779">
        <f t="shared" si="159"/>
        <v>1</v>
      </c>
      <c r="Q779">
        <f t="shared" si="160"/>
        <v>57.588279098881678</v>
      </c>
      <c r="R779">
        <f t="shared" si="161"/>
        <v>40</v>
      </c>
      <c r="S779">
        <f>INDEX(Weights!$B$1:$B$36,MATCH(Matches!H186,Weights!$A$1:$A$36,0))</f>
        <v>40</v>
      </c>
      <c r="T779">
        <f t="shared" si="162"/>
        <v>1505</v>
      </c>
      <c r="U779">
        <f t="shared" si="163"/>
        <v>1234</v>
      </c>
      <c r="V779">
        <f t="shared" si="164"/>
        <v>271</v>
      </c>
      <c r="W779">
        <f t="shared" si="165"/>
        <v>2</v>
      </c>
      <c r="X779">
        <f t="shared" si="166"/>
        <v>0</v>
      </c>
      <c r="Y779">
        <f t="shared" si="167"/>
        <v>2</v>
      </c>
      <c r="AA779" t="str">
        <f t="shared" si="168"/>
        <v>271-&gt;2,</v>
      </c>
    </row>
    <row r="780" spans="1:27" ht="15" hidden="1" customHeight="1" x14ac:dyDescent="0.25">
      <c r="A780">
        <v>2015</v>
      </c>
      <c r="B780">
        <v>3</v>
      </c>
      <c r="C780">
        <v>28</v>
      </c>
      <c r="D780" t="s">
        <v>51</v>
      </c>
      <c r="E780" t="s">
        <v>16</v>
      </c>
      <c r="F780">
        <v>2</v>
      </c>
      <c r="G780">
        <v>2</v>
      </c>
      <c r="H780" t="s">
        <v>2</v>
      </c>
      <c r="J780">
        <v>10</v>
      </c>
      <c r="K780">
        <v>1616</v>
      </c>
      <c r="L780">
        <v>1876</v>
      </c>
      <c r="M780">
        <f t="shared" si="156"/>
        <v>1606</v>
      </c>
      <c r="N780">
        <f t="shared" si="157"/>
        <v>1886</v>
      </c>
      <c r="O780">
        <f t="shared" si="158"/>
        <v>0.73810903254041871</v>
      </c>
      <c r="P780">
        <f t="shared" si="159"/>
        <v>0.5</v>
      </c>
      <c r="Q780">
        <f t="shared" si="160"/>
        <v>-41.997566800841597</v>
      </c>
      <c r="R780">
        <f t="shared" si="161"/>
        <v>-40</v>
      </c>
      <c r="S780">
        <f>INDEX(Weights!$B$1:$B$36,MATCH(Matches!H188,Weights!$A$1:$A$36,0))</f>
        <v>40</v>
      </c>
      <c r="T780">
        <f t="shared" si="162"/>
        <v>1706</v>
      </c>
      <c r="U780">
        <f t="shared" si="163"/>
        <v>1886</v>
      </c>
      <c r="V780">
        <f t="shared" si="164"/>
        <v>180</v>
      </c>
      <c r="W780">
        <f t="shared" si="165"/>
        <v>0</v>
      </c>
      <c r="X780">
        <f t="shared" si="166"/>
        <v>0</v>
      </c>
      <c r="Y780">
        <f t="shared" si="167"/>
        <v>0</v>
      </c>
      <c r="AA780" t="str">
        <f t="shared" si="168"/>
        <v>180-&gt;0,</v>
      </c>
    </row>
    <row r="781" spans="1:27" ht="15" hidden="1" customHeight="1" x14ac:dyDescent="0.25">
      <c r="A781">
        <v>2015</v>
      </c>
      <c r="B781">
        <v>3</v>
      </c>
      <c r="C781">
        <v>28</v>
      </c>
      <c r="D781" t="s">
        <v>97</v>
      </c>
      <c r="E781" t="s">
        <v>174</v>
      </c>
      <c r="F781">
        <v>2</v>
      </c>
      <c r="G781">
        <v>1</v>
      </c>
      <c r="H781" t="s">
        <v>33</v>
      </c>
      <c r="I781" t="s">
        <v>154</v>
      </c>
      <c r="J781">
        <v>10</v>
      </c>
      <c r="K781">
        <v>1520</v>
      </c>
      <c r="L781">
        <v>1499</v>
      </c>
      <c r="M781">
        <f t="shared" si="156"/>
        <v>1510</v>
      </c>
      <c r="N781">
        <f t="shared" si="157"/>
        <v>1509</v>
      </c>
      <c r="O781">
        <f t="shared" si="158"/>
        <v>0.5014391117091529</v>
      </c>
      <c r="P781">
        <f t="shared" si="159"/>
        <v>1</v>
      </c>
      <c r="Q781">
        <f t="shared" si="160"/>
        <v>20.057730630017385</v>
      </c>
      <c r="R781">
        <f t="shared" si="161"/>
        <v>20</v>
      </c>
      <c r="S781">
        <f>INDEX(Weights!$B$1:$B$36,MATCH(Matches!H192,Weights!$A$1:$A$36,0))</f>
        <v>40</v>
      </c>
      <c r="T781">
        <f t="shared" si="162"/>
        <v>1510</v>
      </c>
      <c r="U781">
        <f t="shared" si="163"/>
        <v>1509</v>
      </c>
      <c r="V781">
        <f t="shared" si="164"/>
        <v>1</v>
      </c>
      <c r="W781">
        <f t="shared" si="165"/>
        <v>1</v>
      </c>
      <c r="X781">
        <f t="shared" si="166"/>
        <v>0</v>
      </c>
      <c r="Y781">
        <f t="shared" si="167"/>
        <v>1</v>
      </c>
      <c r="AA781" t="str">
        <f t="shared" si="168"/>
        <v>1-&gt;1,</v>
      </c>
    </row>
    <row r="782" spans="1:27" hidden="1" x14ac:dyDescent="0.25">
      <c r="A782">
        <v>2015</v>
      </c>
      <c r="B782">
        <v>6</v>
      </c>
      <c r="C782">
        <v>10</v>
      </c>
      <c r="D782" t="s">
        <v>35</v>
      </c>
      <c r="E782" t="s">
        <v>140</v>
      </c>
      <c r="F782">
        <v>0</v>
      </c>
      <c r="G782">
        <v>0</v>
      </c>
      <c r="H782" t="s">
        <v>76</v>
      </c>
      <c r="J782">
        <v>10</v>
      </c>
      <c r="K782">
        <v>1115</v>
      </c>
      <c r="L782">
        <v>1393</v>
      </c>
      <c r="M782">
        <f t="shared" si="156"/>
        <v>1105</v>
      </c>
      <c r="N782">
        <f t="shared" si="157"/>
        <v>1403</v>
      </c>
      <c r="O782">
        <f t="shared" si="158"/>
        <v>0.75763917486225174</v>
      </c>
      <c r="P782">
        <f t="shared" si="159"/>
        <v>0.5</v>
      </c>
      <c r="Q782">
        <f t="shared" si="160"/>
        <v>-38.81397308987097</v>
      </c>
      <c r="R782">
        <f t="shared" si="161"/>
        <v>-40</v>
      </c>
      <c r="S782">
        <f>INDEX(Weights!$B$1:$B$36,MATCH(Matches!H360,Weights!$A$1:$A$36,0))</f>
        <v>40</v>
      </c>
      <c r="T782">
        <f t="shared" si="162"/>
        <v>1205</v>
      </c>
      <c r="U782">
        <f t="shared" si="163"/>
        <v>1403</v>
      </c>
      <c r="V782">
        <f t="shared" si="164"/>
        <v>198</v>
      </c>
      <c r="W782">
        <f t="shared" si="165"/>
        <v>0</v>
      </c>
      <c r="X782">
        <f t="shared" si="166"/>
        <v>0</v>
      </c>
      <c r="Y782">
        <f t="shared" si="167"/>
        <v>0</v>
      </c>
      <c r="AA782" t="str">
        <f t="shared" si="168"/>
        <v>198-&gt;0,</v>
      </c>
    </row>
    <row r="783" spans="1:27" ht="15" hidden="1" customHeight="1" x14ac:dyDescent="0.25">
      <c r="A783">
        <v>2015</v>
      </c>
      <c r="B783">
        <v>9</v>
      </c>
      <c r="C783">
        <v>4</v>
      </c>
      <c r="D783" t="s">
        <v>71</v>
      </c>
      <c r="E783" t="s">
        <v>0</v>
      </c>
      <c r="F783">
        <v>2</v>
      </c>
      <c r="G783">
        <v>0</v>
      </c>
      <c r="H783" t="s">
        <v>2</v>
      </c>
      <c r="J783">
        <v>10</v>
      </c>
      <c r="K783">
        <v>1716</v>
      </c>
      <c r="L783">
        <v>1518</v>
      </c>
      <c r="M783">
        <f t="shared" si="156"/>
        <v>1706</v>
      </c>
      <c r="N783">
        <f t="shared" si="157"/>
        <v>1528</v>
      </c>
      <c r="O783">
        <f t="shared" si="158"/>
        <v>0.83205984053033322</v>
      </c>
      <c r="P783">
        <f t="shared" si="159"/>
        <v>1</v>
      </c>
      <c r="Q783">
        <f t="shared" si="160"/>
        <v>59.54501908047903</v>
      </c>
      <c r="R783">
        <f t="shared" si="161"/>
        <v>40</v>
      </c>
      <c r="S783">
        <f>INDEX(Weights!$B$1:$B$36,MATCH(Matches!H604,Weights!$A$1:$A$36,0))</f>
        <v>40</v>
      </c>
      <c r="T783">
        <f t="shared" si="162"/>
        <v>1806</v>
      </c>
      <c r="U783">
        <f t="shared" si="163"/>
        <v>1528</v>
      </c>
      <c r="V783">
        <f t="shared" si="164"/>
        <v>278</v>
      </c>
      <c r="W783">
        <f t="shared" si="165"/>
        <v>2</v>
      </c>
      <c r="X783">
        <f t="shared" si="166"/>
        <v>0</v>
      </c>
      <c r="Y783">
        <f t="shared" si="167"/>
        <v>2</v>
      </c>
      <c r="AA783" t="str">
        <f t="shared" si="168"/>
        <v>278-&gt;2,</v>
      </c>
    </row>
    <row r="784" spans="1:27" ht="15" hidden="1" customHeight="1" x14ac:dyDescent="0.25">
      <c r="A784">
        <v>2015</v>
      </c>
      <c r="B784">
        <v>10</v>
      </c>
      <c r="C784">
        <v>8</v>
      </c>
      <c r="D784" t="s">
        <v>41</v>
      </c>
      <c r="E784" t="s">
        <v>95</v>
      </c>
      <c r="F784">
        <v>1</v>
      </c>
      <c r="G784">
        <v>0</v>
      </c>
      <c r="H784" t="s">
        <v>108</v>
      </c>
      <c r="J784">
        <v>10</v>
      </c>
      <c r="K784">
        <v>1197</v>
      </c>
      <c r="L784">
        <v>1077</v>
      </c>
      <c r="M784">
        <f t="shared" si="156"/>
        <v>1187</v>
      </c>
      <c r="N784">
        <f t="shared" si="157"/>
        <v>1087</v>
      </c>
      <c r="O784">
        <f t="shared" si="158"/>
        <v>0.75974692664795784</v>
      </c>
      <c r="P784">
        <f t="shared" si="159"/>
        <v>1</v>
      </c>
      <c r="Q784">
        <f t="shared" si="160"/>
        <v>41.622776601683789</v>
      </c>
      <c r="R784">
        <f t="shared" si="161"/>
        <v>40</v>
      </c>
      <c r="S784">
        <f>INDEX(Weights!$B$1:$B$36,MATCH(Matches!H744,Weights!$A$1:$A$36,0))</f>
        <v>40</v>
      </c>
      <c r="T784">
        <f t="shared" si="162"/>
        <v>1287</v>
      </c>
      <c r="U784">
        <f t="shared" si="163"/>
        <v>1087</v>
      </c>
      <c r="V784">
        <f t="shared" si="164"/>
        <v>200</v>
      </c>
      <c r="W784">
        <f t="shared" si="165"/>
        <v>1</v>
      </c>
      <c r="X784">
        <f t="shared" si="166"/>
        <v>0</v>
      </c>
      <c r="Y784">
        <f t="shared" si="167"/>
        <v>1</v>
      </c>
      <c r="AA784" t="str">
        <f t="shared" si="168"/>
        <v>200-&gt;1,</v>
      </c>
    </row>
    <row r="785" spans="1:27" ht="15" hidden="1" customHeight="1" x14ac:dyDescent="0.25">
      <c r="A785">
        <v>2015</v>
      </c>
      <c r="B785">
        <v>10</v>
      </c>
      <c r="C785">
        <v>8</v>
      </c>
      <c r="D785" t="s">
        <v>36</v>
      </c>
      <c r="E785" t="s">
        <v>97</v>
      </c>
      <c r="F785">
        <v>1</v>
      </c>
      <c r="G785">
        <v>1</v>
      </c>
      <c r="H785" t="s">
        <v>108</v>
      </c>
      <c r="J785">
        <v>10</v>
      </c>
      <c r="K785">
        <v>1245</v>
      </c>
      <c r="L785">
        <v>1505</v>
      </c>
      <c r="M785">
        <f t="shared" si="156"/>
        <v>1235</v>
      </c>
      <c r="N785">
        <f t="shared" si="157"/>
        <v>1515</v>
      </c>
      <c r="O785">
        <f t="shared" si="158"/>
        <v>0.73810903254041871</v>
      </c>
      <c r="P785">
        <f t="shared" si="159"/>
        <v>0.5</v>
      </c>
      <c r="Q785">
        <f t="shared" si="160"/>
        <v>-41.997566800841597</v>
      </c>
      <c r="R785">
        <f t="shared" si="161"/>
        <v>-40</v>
      </c>
      <c r="S785">
        <f>INDEX(Weights!$B$1:$B$36,MATCH(Matches!H748,Weights!$A$1:$A$36,0))</f>
        <v>40</v>
      </c>
      <c r="T785">
        <f t="shared" si="162"/>
        <v>1335</v>
      </c>
      <c r="U785">
        <f t="shared" si="163"/>
        <v>1515</v>
      </c>
      <c r="V785">
        <f t="shared" si="164"/>
        <v>180</v>
      </c>
      <c r="W785">
        <f t="shared" si="165"/>
        <v>0</v>
      </c>
      <c r="X785">
        <f t="shared" si="166"/>
        <v>0</v>
      </c>
      <c r="Y785">
        <f t="shared" si="167"/>
        <v>0</v>
      </c>
      <c r="AA785" t="str">
        <f t="shared" si="168"/>
        <v>180-&gt;0,</v>
      </c>
    </row>
    <row r="786" spans="1:27" ht="15" hidden="1" customHeight="1" x14ac:dyDescent="0.25">
      <c r="A786">
        <v>2015</v>
      </c>
      <c r="B786">
        <v>10</v>
      </c>
      <c r="C786">
        <v>10</v>
      </c>
      <c r="D786" t="s">
        <v>63</v>
      </c>
      <c r="E786" t="s">
        <v>159</v>
      </c>
      <c r="F786">
        <v>2</v>
      </c>
      <c r="G786">
        <v>0</v>
      </c>
      <c r="H786" t="s">
        <v>33</v>
      </c>
      <c r="J786">
        <v>10</v>
      </c>
      <c r="K786">
        <v>1387</v>
      </c>
      <c r="L786">
        <v>1346</v>
      </c>
      <c r="M786">
        <f t="shared" si="156"/>
        <v>1377</v>
      </c>
      <c r="N786">
        <f t="shared" si="157"/>
        <v>1356</v>
      </c>
      <c r="O786">
        <f t="shared" si="158"/>
        <v>0.66741842187322298</v>
      </c>
      <c r="P786">
        <f t="shared" si="159"/>
        <v>1</v>
      </c>
      <c r="Q786">
        <f t="shared" si="160"/>
        <v>30.067810900181886</v>
      </c>
      <c r="R786">
        <f t="shared" si="161"/>
        <v>20</v>
      </c>
      <c r="S786">
        <f>INDEX(Weights!$B$1:$B$36,MATCH(Matches!H778,Weights!$A$1:$A$36,0))</f>
        <v>40</v>
      </c>
      <c r="T786">
        <f t="shared" si="162"/>
        <v>1477</v>
      </c>
      <c r="U786">
        <f t="shared" si="163"/>
        <v>1356</v>
      </c>
      <c r="V786">
        <f t="shared" si="164"/>
        <v>121</v>
      </c>
      <c r="W786">
        <f t="shared" si="165"/>
        <v>2</v>
      </c>
      <c r="X786">
        <f t="shared" si="166"/>
        <v>0</v>
      </c>
      <c r="Y786">
        <f t="shared" si="167"/>
        <v>2</v>
      </c>
      <c r="AA786" t="str">
        <f t="shared" si="168"/>
        <v>121-&gt;2,</v>
      </c>
    </row>
    <row r="787" spans="1:27" ht="15" hidden="1" customHeight="1" x14ac:dyDescent="0.25">
      <c r="A787">
        <v>2015</v>
      </c>
      <c r="B787">
        <v>10</v>
      </c>
      <c r="C787">
        <v>11</v>
      </c>
      <c r="D787" t="s">
        <v>267</v>
      </c>
      <c r="E787" t="s">
        <v>270</v>
      </c>
      <c r="F787">
        <v>3</v>
      </c>
      <c r="G787">
        <v>0</v>
      </c>
      <c r="H787" t="s">
        <v>76</v>
      </c>
      <c r="J787">
        <v>10</v>
      </c>
      <c r="K787">
        <v>1318</v>
      </c>
      <c r="L787">
        <v>1090</v>
      </c>
      <c r="M787">
        <f t="shared" si="156"/>
        <v>1308</v>
      </c>
      <c r="N787">
        <f t="shared" si="157"/>
        <v>1100</v>
      </c>
      <c r="O787">
        <f t="shared" si="158"/>
        <v>0.85482917753175958</v>
      </c>
      <c r="P787">
        <f t="shared" si="159"/>
        <v>1</v>
      </c>
      <c r="Q787">
        <f t="shared" si="160"/>
        <v>68.884365535558899</v>
      </c>
      <c r="R787">
        <f t="shared" si="161"/>
        <v>40</v>
      </c>
      <c r="S787">
        <f>INDEX(Weights!$B$1:$B$36,MATCH(Matches!H785,Weights!$A$1:$A$36,0))</f>
        <v>40</v>
      </c>
      <c r="T787">
        <f t="shared" si="162"/>
        <v>1408</v>
      </c>
      <c r="U787">
        <f t="shared" si="163"/>
        <v>1100</v>
      </c>
      <c r="V787">
        <f t="shared" si="164"/>
        <v>308</v>
      </c>
      <c r="W787">
        <f t="shared" si="165"/>
        <v>3</v>
      </c>
      <c r="X787">
        <f t="shared" si="166"/>
        <v>0</v>
      </c>
      <c r="Y787">
        <f t="shared" si="167"/>
        <v>3</v>
      </c>
      <c r="AA787" t="str">
        <f t="shared" si="168"/>
        <v>308-&gt;3,</v>
      </c>
    </row>
    <row r="788" spans="1:27" ht="15" hidden="1" customHeight="1" x14ac:dyDescent="0.25">
      <c r="A788">
        <v>2015</v>
      </c>
      <c r="B788">
        <v>10</v>
      </c>
      <c r="C788">
        <v>12</v>
      </c>
      <c r="D788" t="s">
        <v>21</v>
      </c>
      <c r="E788" t="s">
        <v>62</v>
      </c>
      <c r="F788">
        <v>2</v>
      </c>
      <c r="G788">
        <v>0</v>
      </c>
      <c r="H788" t="s">
        <v>2</v>
      </c>
      <c r="J788">
        <v>10</v>
      </c>
      <c r="K788">
        <v>1781</v>
      </c>
      <c r="L788">
        <v>1589</v>
      </c>
      <c r="M788">
        <f t="shared" si="156"/>
        <v>1771</v>
      </c>
      <c r="N788">
        <f t="shared" si="157"/>
        <v>1599</v>
      </c>
      <c r="O788">
        <f t="shared" si="158"/>
        <v>0.82717801696313953</v>
      </c>
      <c r="P788">
        <f t="shared" si="159"/>
        <v>1</v>
      </c>
      <c r="Q788">
        <f t="shared" si="160"/>
        <v>57.863009232263828</v>
      </c>
      <c r="R788">
        <f t="shared" si="161"/>
        <v>40</v>
      </c>
      <c r="S788">
        <f>INDEX(Weights!$B$1:$B$36,MATCH(Matches!H803,Weights!$A$1:$A$36,0))</f>
        <v>40</v>
      </c>
      <c r="T788">
        <f t="shared" si="162"/>
        <v>1871</v>
      </c>
      <c r="U788">
        <f t="shared" si="163"/>
        <v>1599</v>
      </c>
      <c r="V788">
        <f t="shared" si="164"/>
        <v>272</v>
      </c>
      <c r="W788">
        <f t="shared" si="165"/>
        <v>2</v>
      </c>
      <c r="X788">
        <f t="shared" si="166"/>
        <v>0</v>
      </c>
      <c r="Y788">
        <f t="shared" si="167"/>
        <v>2</v>
      </c>
      <c r="AA788" t="str">
        <f t="shared" si="168"/>
        <v>272-&gt;2,</v>
      </c>
    </row>
    <row r="789" spans="1:27" ht="15" hidden="1" customHeight="1" x14ac:dyDescent="0.25">
      <c r="A789">
        <v>2015</v>
      </c>
      <c r="B789">
        <v>10</v>
      </c>
      <c r="C789">
        <v>13</v>
      </c>
      <c r="D789" t="s">
        <v>126</v>
      </c>
      <c r="E789" t="s">
        <v>44</v>
      </c>
      <c r="F789">
        <v>0</v>
      </c>
      <c r="G789">
        <v>0</v>
      </c>
      <c r="H789" t="s">
        <v>76</v>
      </c>
      <c r="J789">
        <v>10</v>
      </c>
      <c r="K789">
        <v>1730</v>
      </c>
      <c r="L789">
        <v>2004</v>
      </c>
      <c r="M789">
        <f t="shared" si="156"/>
        <v>1720</v>
      </c>
      <c r="N789">
        <f t="shared" si="157"/>
        <v>2014</v>
      </c>
      <c r="O789">
        <f t="shared" si="158"/>
        <v>0.75338607778561451</v>
      </c>
      <c r="P789">
        <f t="shared" si="159"/>
        <v>0.5</v>
      </c>
      <c r="Q789">
        <f t="shared" si="160"/>
        <v>-39.465467429748941</v>
      </c>
      <c r="R789">
        <f t="shared" si="161"/>
        <v>-40</v>
      </c>
      <c r="S789">
        <f>INDEX(Weights!$B$1:$B$36,MATCH(Matches!H840,Weights!$A$1:$A$36,0))</f>
        <v>20</v>
      </c>
      <c r="T789">
        <f t="shared" si="162"/>
        <v>1820</v>
      </c>
      <c r="U789">
        <f t="shared" si="163"/>
        <v>2014</v>
      </c>
      <c r="V789">
        <f t="shared" si="164"/>
        <v>194</v>
      </c>
      <c r="W789">
        <f t="shared" si="165"/>
        <v>0</v>
      </c>
      <c r="X789">
        <f t="shared" si="166"/>
        <v>0</v>
      </c>
      <c r="Y789">
        <f t="shared" si="167"/>
        <v>0</v>
      </c>
      <c r="AA789" t="str">
        <f t="shared" si="168"/>
        <v>194-&gt;0,</v>
      </c>
    </row>
    <row r="790" spans="1:27" ht="15" hidden="1" customHeight="1" x14ac:dyDescent="0.25">
      <c r="A790">
        <v>2015</v>
      </c>
      <c r="B790">
        <v>10</v>
      </c>
      <c r="C790">
        <v>13</v>
      </c>
      <c r="D790" t="s">
        <v>25</v>
      </c>
      <c r="E790" t="s">
        <v>17</v>
      </c>
      <c r="F790">
        <v>1</v>
      </c>
      <c r="G790">
        <v>0</v>
      </c>
      <c r="H790" t="s">
        <v>2</v>
      </c>
      <c r="J790">
        <v>10</v>
      </c>
      <c r="K790">
        <v>1806</v>
      </c>
      <c r="L790">
        <v>1690</v>
      </c>
      <c r="M790">
        <f t="shared" si="156"/>
        <v>1796</v>
      </c>
      <c r="N790">
        <f t="shared" si="157"/>
        <v>1700</v>
      </c>
      <c r="O790">
        <f t="shared" si="158"/>
        <v>0.75551888207119688</v>
      </c>
      <c r="P790">
        <f t="shared" si="159"/>
        <v>1</v>
      </c>
      <c r="Q790">
        <f t="shared" si="160"/>
        <v>40.902954325135909</v>
      </c>
      <c r="R790">
        <f t="shared" si="161"/>
        <v>40</v>
      </c>
      <c r="S790">
        <f>INDEX(Weights!$B$1:$B$36,MATCH(Matches!H848,Weights!$A$1:$A$36,0))</f>
        <v>20</v>
      </c>
      <c r="T790">
        <f t="shared" si="162"/>
        <v>1896</v>
      </c>
      <c r="U790">
        <f t="shared" si="163"/>
        <v>1700</v>
      </c>
      <c r="V790">
        <f t="shared" si="164"/>
        <v>196</v>
      </c>
      <c r="W790">
        <f t="shared" si="165"/>
        <v>1</v>
      </c>
      <c r="X790">
        <f t="shared" si="166"/>
        <v>0</v>
      </c>
      <c r="Y790">
        <f t="shared" si="167"/>
        <v>1</v>
      </c>
      <c r="AA790" t="str">
        <f t="shared" si="168"/>
        <v>196-&gt;1,</v>
      </c>
    </row>
    <row r="791" spans="1:27" ht="15" hidden="1" customHeight="1" x14ac:dyDescent="0.25">
      <c r="A791">
        <v>2015</v>
      </c>
      <c r="B791">
        <v>11</v>
      </c>
      <c r="C791">
        <v>10</v>
      </c>
      <c r="D791" t="s">
        <v>82</v>
      </c>
      <c r="E791" t="s">
        <v>79</v>
      </c>
      <c r="F791">
        <v>2</v>
      </c>
      <c r="G791">
        <v>1</v>
      </c>
      <c r="H791" t="s">
        <v>33</v>
      </c>
      <c r="J791">
        <v>10</v>
      </c>
      <c r="K791">
        <v>1184</v>
      </c>
      <c r="L791">
        <v>1271</v>
      </c>
      <c r="M791">
        <f t="shared" si="156"/>
        <v>1174</v>
      </c>
      <c r="N791">
        <f t="shared" si="157"/>
        <v>1281</v>
      </c>
      <c r="O791">
        <f t="shared" si="158"/>
        <v>0.51007244692743847</v>
      </c>
      <c r="P791">
        <f t="shared" si="159"/>
        <v>1</v>
      </c>
      <c r="Q791">
        <f t="shared" si="160"/>
        <v>20.411181076233394</v>
      </c>
      <c r="R791">
        <f t="shared" si="161"/>
        <v>20</v>
      </c>
      <c r="S791">
        <f>INDEX(Weights!$B$1:$B$36,MATCH(Matches!H865,Weights!$A$1:$A$36,0))</f>
        <v>40</v>
      </c>
      <c r="T791">
        <f t="shared" si="162"/>
        <v>1274</v>
      </c>
      <c r="U791">
        <f t="shared" si="163"/>
        <v>1281</v>
      </c>
      <c r="V791">
        <f t="shared" si="164"/>
        <v>7</v>
      </c>
      <c r="W791">
        <f t="shared" si="165"/>
        <v>-1</v>
      </c>
      <c r="X791">
        <f t="shared" si="166"/>
        <v>0</v>
      </c>
      <c r="Y791">
        <f t="shared" si="167"/>
        <v>-1</v>
      </c>
      <c r="AA791" t="str">
        <f t="shared" si="168"/>
        <v>7-&gt;-1,</v>
      </c>
    </row>
    <row r="792" spans="1:27" hidden="1" x14ac:dyDescent="0.25">
      <c r="A792">
        <v>2015</v>
      </c>
      <c r="B792">
        <v>11</v>
      </c>
      <c r="C792">
        <v>13</v>
      </c>
      <c r="D792" t="s">
        <v>7</v>
      </c>
      <c r="E792" t="s">
        <v>16</v>
      </c>
      <c r="F792">
        <v>3</v>
      </c>
      <c r="G792">
        <v>1</v>
      </c>
      <c r="H792" t="s">
        <v>33</v>
      </c>
      <c r="J792">
        <v>10</v>
      </c>
      <c r="K792">
        <v>1928</v>
      </c>
      <c r="L792">
        <v>1877</v>
      </c>
      <c r="M792">
        <f t="shared" si="156"/>
        <v>1918</v>
      </c>
      <c r="N792">
        <f t="shared" si="157"/>
        <v>1887</v>
      </c>
      <c r="O792">
        <f t="shared" si="158"/>
        <v>0.68007067573722146</v>
      </c>
      <c r="P792">
        <f t="shared" si="159"/>
        <v>1</v>
      </c>
      <c r="Q792">
        <f t="shared" si="160"/>
        <v>31.25690345217107</v>
      </c>
      <c r="R792">
        <f t="shared" si="161"/>
        <v>20</v>
      </c>
      <c r="S792">
        <f>INDEX(Weights!$B$1:$B$36,MATCH(Matches!H899,Weights!$A$1:$A$36,0))</f>
        <v>40</v>
      </c>
      <c r="T792">
        <f t="shared" si="162"/>
        <v>2018</v>
      </c>
      <c r="U792">
        <f t="shared" si="163"/>
        <v>1887</v>
      </c>
      <c r="V792">
        <f t="shared" si="164"/>
        <v>131</v>
      </c>
      <c r="W792">
        <f t="shared" si="165"/>
        <v>2</v>
      </c>
      <c r="X792">
        <f t="shared" si="166"/>
        <v>0</v>
      </c>
      <c r="Y792">
        <f t="shared" si="167"/>
        <v>2</v>
      </c>
      <c r="AA792" t="str">
        <f t="shared" si="168"/>
        <v>131-&gt;2,</v>
      </c>
    </row>
    <row r="793" spans="1:27" ht="15" hidden="1" customHeight="1" x14ac:dyDescent="0.25">
      <c r="A793">
        <v>2015</v>
      </c>
      <c r="B793">
        <v>11</v>
      </c>
      <c r="C793">
        <v>14</v>
      </c>
      <c r="D793" t="s">
        <v>70</v>
      </c>
      <c r="E793" t="s">
        <v>49</v>
      </c>
      <c r="F793">
        <v>2</v>
      </c>
      <c r="G793">
        <v>0</v>
      </c>
      <c r="H793" t="s">
        <v>2</v>
      </c>
      <c r="J793">
        <v>10</v>
      </c>
      <c r="K793">
        <v>1822</v>
      </c>
      <c r="L793">
        <v>1613</v>
      </c>
      <c r="M793">
        <f t="shared" si="156"/>
        <v>1812</v>
      </c>
      <c r="N793">
        <f t="shared" si="157"/>
        <v>1623</v>
      </c>
      <c r="O793">
        <f t="shared" si="158"/>
        <v>0.84072304266161502</v>
      </c>
      <c r="P793">
        <f t="shared" si="159"/>
        <v>1</v>
      </c>
      <c r="Q793">
        <f t="shared" si="160"/>
        <v>62.783720678157678</v>
      </c>
      <c r="R793">
        <f t="shared" si="161"/>
        <v>40</v>
      </c>
      <c r="S793">
        <f>INDEX(Weights!$B$1:$B$36,MATCH(Matches!H933,Weights!$A$1:$A$36,0))</f>
        <v>20</v>
      </c>
      <c r="T793">
        <f t="shared" si="162"/>
        <v>1912</v>
      </c>
      <c r="U793">
        <f t="shared" si="163"/>
        <v>1623</v>
      </c>
      <c r="V793">
        <f t="shared" si="164"/>
        <v>289</v>
      </c>
      <c r="W793">
        <f t="shared" si="165"/>
        <v>2</v>
      </c>
      <c r="X793">
        <f t="shared" si="166"/>
        <v>0</v>
      </c>
      <c r="Y793">
        <f t="shared" si="167"/>
        <v>2</v>
      </c>
      <c r="AA793" t="str">
        <f t="shared" si="168"/>
        <v>289-&gt;2,</v>
      </c>
    </row>
    <row r="794" spans="1:27" ht="15" hidden="1" customHeight="1" x14ac:dyDescent="0.25">
      <c r="A794">
        <v>2015</v>
      </c>
      <c r="B794">
        <v>11</v>
      </c>
      <c r="C794">
        <v>15</v>
      </c>
      <c r="D794" t="s">
        <v>27</v>
      </c>
      <c r="E794" t="s">
        <v>200</v>
      </c>
      <c r="F794">
        <v>2</v>
      </c>
      <c r="G794">
        <v>0</v>
      </c>
      <c r="H794" t="s">
        <v>76</v>
      </c>
      <c r="J794">
        <v>10</v>
      </c>
      <c r="K794">
        <v>1509</v>
      </c>
      <c r="L794">
        <v>1314</v>
      </c>
      <c r="M794">
        <f t="shared" si="156"/>
        <v>1499</v>
      </c>
      <c r="N794">
        <f t="shared" si="157"/>
        <v>1324</v>
      </c>
      <c r="O794">
        <f t="shared" si="158"/>
        <v>0.82963282343134337</v>
      </c>
      <c r="P794">
        <f t="shared" si="159"/>
        <v>1</v>
      </c>
      <c r="Q794">
        <f t="shared" si="160"/>
        <v>58.696752516586308</v>
      </c>
      <c r="R794">
        <f t="shared" si="161"/>
        <v>40</v>
      </c>
      <c r="S794">
        <f>INDEX(Weights!$B$1:$B$36,MATCH(Matches!H939,Weights!$A$1:$A$36,0))</f>
        <v>50</v>
      </c>
      <c r="T794">
        <f t="shared" si="162"/>
        <v>1599</v>
      </c>
      <c r="U794">
        <f t="shared" si="163"/>
        <v>1324</v>
      </c>
      <c r="V794">
        <f t="shared" si="164"/>
        <v>275</v>
      </c>
      <c r="W794">
        <f t="shared" si="165"/>
        <v>2</v>
      </c>
      <c r="X794">
        <f t="shared" si="166"/>
        <v>0</v>
      </c>
      <c r="Y794">
        <f t="shared" si="167"/>
        <v>2</v>
      </c>
      <c r="AA794" t="str">
        <f t="shared" si="168"/>
        <v>275-&gt;2,</v>
      </c>
    </row>
    <row r="795" spans="1:27" ht="15" hidden="1" customHeight="1" x14ac:dyDescent="0.25">
      <c r="A795">
        <v>2015</v>
      </c>
      <c r="B795">
        <v>11</v>
      </c>
      <c r="C795">
        <v>17</v>
      </c>
      <c r="D795" t="s">
        <v>153</v>
      </c>
      <c r="E795" t="s">
        <v>28</v>
      </c>
      <c r="F795">
        <v>2</v>
      </c>
      <c r="G795">
        <v>0</v>
      </c>
      <c r="H795" t="s">
        <v>76</v>
      </c>
      <c r="J795">
        <v>10</v>
      </c>
      <c r="K795">
        <v>1538</v>
      </c>
      <c r="L795">
        <v>1332</v>
      </c>
      <c r="M795">
        <f t="shared" si="156"/>
        <v>1528</v>
      </c>
      <c r="N795">
        <f t="shared" si="157"/>
        <v>1342</v>
      </c>
      <c r="O795">
        <f t="shared" si="158"/>
        <v>0.83839690738694328</v>
      </c>
      <c r="P795">
        <f t="shared" si="159"/>
        <v>1</v>
      </c>
      <c r="Q795">
        <f t="shared" si="160"/>
        <v>61.880003892896106</v>
      </c>
      <c r="R795">
        <f t="shared" si="161"/>
        <v>40</v>
      </c>
      <c r="S795">
        <f>INDEX(Weights!$B$1:$B$36,MATCH(Matches!H972,Weights!$A$1:$A$36,0))</f>
        <v>20</v>
      </c>
      <c r="T795">
        <f t="shared" si="162"/>
        <v>1628</v>
      </c>
      <c r="U795">
        <f t="shared" si="163"/>
        <v>1342</v>
      </c>
      <c r="V795">
        <f t="shared" si="164"/>
        <v>286</v>
      </c>
      <c r="W795">
        <f t="shared" si="165"/>
        <v>2</v>
      </c>
      <c r="X795">
        <f t="shared" si="166"/>
        <v>0</v>
      </c>
      <c r="Y795">
        <f t="shared" si="167"/>
        <v>2</v>
      </c>
      <c r="AA795" t="str">
        <f t="shared" si="168"/>
        <v>286-&gt;2,</v>
      </c>
    </row>
    <row r="796" spans="1:27" ht="15" hidden="1" customHeight="1" x14ac:dyDescent="0.25">
      <c r="A796">
        <v>2015</v>
      </c>
      <c r="B796">
        <v>11</v>
      </c>
      <c r="C796">
        <v>17</v>
      </c>
      <c r="D796" t="s">
        <v>126</v>
      </c>
      <c r="E796" t="s">
        <v>137</v>
      </c>
      <c r="F796">
        <v>2</v>
      </c>
      <c r="G796">
        <v>1</v>
      </c>
      <c r="H796" t="s">
        <v>76</v>
      </c>
      <c r="J796">
        <v>10</v>
      </c>
      <c r="K796">
        <v>1728</v>
      </c>
      <c r="L796">
        <v>1624</v>
      </c>
      <c r="M796">
        <f t="shared" si="156"/>
        <v>1718</v>
      </c>
      <c r="N796">
        <f t="shared" si="157"/>
        <v>1634</v>
      </c>
      <c r="O796">
        <f t="shared" si="158"/>
        <v>0.74253555894306977</v>
      </c>
      <c r="P796">
        <f t="shared" si="159"/>
        <v>1</v>
      </c>
      <c r="Q796">
        <f t="shared" si="160"/>
        <v>38.840315031266051</v>
      </c>
      <c r="R796">
        <f t="shared" si="161"/>
        <v>40</v>
      </c>
      <c r="S796">
        <f>INDEX(Weights!$B$1:$B$36,MATCH(Matches!H976,Weights!$A$1:$A$36,0))</f>
        <v>20</v>
      </c>
      <c r="T796">
        <f t="shared" si="162"/>
        <v>1818</v>
      </c>
      <c r="U796">
        <f t="shared" si="163"/>
        <v>1634</v>
      </c>
      <c r="V796">
        <f t="shared" si="164"/>
        <v>184</v>
      </c>
      <c r="W796">
        <f t="shared" si="165"/>
        <v>1</v>
      </c>
      <c r="X796">
        <f t="shared" si="166"/>
        <v>0</v>
      </c>
      <c r="Y796">
        <f t="shared" si="167"/>
        <v>1</v>
      </c>
      <c r="AA796" t="str">
        <f t="shared" si="168"/>
        <v>184-&gt;1,</v>
      </c>
    </row>
    <row r="797" spans="1:27" ht="15" hidden="1" customHeight="1" x14ac:dyDescent="0.25">
      <c r="A797">
        <v>2015</v>
      </c>
      <c r="B797">
        <v>12</v>
      </c>
      <c r="C797">
        <v>28</v>
      </c>
      <c r="D797" t="s">
        <v>112</v>
      </c>
      <c r="E797" t="s">
        <v>106</v>
      </c>
      <c r="F797">
        <v>3</v>
      </c>
      <c r="G797">
        <v>0</v>
      </c>
      <c r="H797" t="s">
        <v>235</v>
      </c>
      <c r="I797" t="s">
        <v>43</v>
      </c>
      <c r="J797">
        <v>10</v>
      </c>
      <c r="K797">
        <v>890</v>
      </c>
      <c r="L797">
        <v>553</v>
      </c>
      <c r="M797">
        <f t="shared" si="156"/>
        <v>880</v>
      </c>
      <c r="N797">
        <f t="shared" si="157"/>
        <v>563</v>
      </c>
      <c r="O797">
        <f t="shared" si="158"/>
        <v>0.86114093565704342</v>
      </c>
      <c r="P797">
        <f t="shared" si="159"/>
        <v>1</v>
      </c>
      <c r="Q797">
        <f t="shared" si="160"/>
        <v>72.015464365378577</v>
      </c>
      <c r="R797">
        <f t="shared" si="161"/>
        <v>40</v>
      </c>
      <c r="S797">
        <f>INDEX(Weights!$B$1:$B$36,MATCH(Matches!H1033,Weights!$A$1:$A$36,0))</f>
        <v>50</v>
      </c>
      <c r="T797">
        <f t="shared" si="162"/>
        <v>880</v>
      </c>
      <c r="U797">
        <f t="shared" si="163"/>
        <v>563</v>
      </c>
      <c r="V797">
        <f t="shared" si="164"/>
        <v>317</v>
      </c>
      <c r="W797">
        <f t="shared" si="165"/>
        <v>3</v>
      </c>
      <c r="X797">
        <f t="shared" si="166"/>
        <v>0</v>
      </c>
      <c r="Y797">
        <f t="shared" si="167"/>
        <v>3</v>
      </c>
      <c r="AA797" t="str">
        <f t="shared" si="168"/>
        <v>317-&gt;3,</v>
      </c>
    </row>
    <row r="798" spans="1:27" ht="15" hidden="1" customHeight="1" x14ac:dyDescent="0.25">
      <c r="A798">
        <v>2015</v>
      </c>
      <c r="B798">
        <v>12</v>
      </c>
      <c r="C798">
        <v>31</v>
      </c>
      <c r="D798" t="s">
        <v>95</v>
      </c>
      <c r="E798" t="s">
        <v>114</v>
      </c>
      <c r="F798">
        <v>5</v>
      </c>
      <c r="G798">
        <v>0</v>
      </c>
      <c r="H798" t="s">
        <v>235</v>
      </c>
      <c r="I798" t="s">
        <v>43</v>
      </c>
      <c r="J798">
        <v>10</v>
      </c>
      <c r="K798">
        <v>1143</v>
      </c>
      <c r="L798">
        <v>775</v>
      </c>
      <c r="M798">
        <f t="shared" si="156"/>
        <v>1133</v>
      </c>
      <c r="N798">
        <f t="shared" si="157"/>
        <v>785</v>
      </c>
      <c r="O798">
        <f t="shared" si="158"/>
        <v>0.88113778355369832</v>
      </c>
      <c r="P798">
        <f t="shared" si="159"/>
        <v>1</v>
      </c>
      <c r="Q798">
        <f t="shared" si="160"/>
        <v>84.131024130091788</v>
      </c>
      <c r="R798">
        <f t="shared" si="161"/>
        <v>40</v>
      </c>
      <c r="S798">
        <f>INDEX(Weights!$B$1:$B$36,MATCH(Matches!H1034,Weights!$A$1:$A$36,0))</f>
        <v>30</v>
      </c>
      <c r="T798">
        <f t="shared" si="162"/>
        <v>1133</v>
      </c>
      <c r="U798">
        <f t="shared" si="163"/>
        <v>785</v>
      </c>
      <c r="V798">
        <f t="shared" si="164"/>
        <v>348</v>
      </c>
      <c r="W798">
        <f t="shared" si="165"/>
        <v>5</v>
      </c>
      <c r="X798">
        <f t="shared" si="166"/>
        <v>0</v>
      </c>
      <c r="Y798">
        <f t="shared" si="167"/>
        <v>5</v>
      </c>
      <c r="AA798" t="str">
        <f t="shared" si="168"/>
        <v>348-&gt;5,</v>
      </c>
    </row>
    <row r="799" spans="1:27" ht="15" hidden="1" customHeight="1" x14ac:dyDescent="0.25">
      <c r="A799">
        <v>2016</v>
      </c>
      <c r="B799">
        <v>1</v>
      </c>
      <c r="C799">
        <v>8</v>
      </c>
      <c r="D799" t="s">
        <v>112</v>
      </c>
      <c r="E799" t="s">
        <v>114</v>
      </c>
      <c r="F799">
        <v>4</v>
      </c>
      <c r="G799">
        <v>2</v>
      </c>
      <c r="H799" t="s">
        <v>81</v>
      </c>
      <c r="J799">
        <v>10</v>
      </c>
      <c r="K799">
        <v>900</v>
      </c>
      <c r="L799">
        <v>765</v>
      </c>
      <c r="M799">
        <f t="shared" si="156"/>
        <v>890</v>
      </c>
      <c r="N799">
        <f t="shared" si="157"/>
        <v>775</v>
      </c>
      <c r="O799">
        <f t="shared" si="158"/>
        <v>0.77515286564968411</v>
      </c>
      <c r="P799">
        <f t="shared" si="159"/>
        <v>1</v>
      </c>
      <c r="Q799">
        <f t="shared" si="160"/>
        <v>44.474660657314935</v>
      </c>
      <c r="R799">
        <f t="shared" si="161"/>
        <v>30</v>
      </c>
      <c r="S799">
        <f>INDEX(Weights!$B$1:$B$36,MATCH(Matches!H1038,Weights!$A$1:$A$36,0))</f>
        <v>20</v>
      </c>
      <c r="T799">
        <f t="shared" si="162"/>
        <v>990</v>
      </c>
      <c r="U799">
        <f t="shared" si="163"/>
        <v>775</v>
      </c>
      <c r="V799">
        <f t="shared" si="164"/>
        <v>215</v>
      </c>
      <c r="W799">
        <f t="shared" si="165"/>
        <v>2</v>
      </c>
      <c r="X799">
        <f t="shared" si="166"/>
        <v>0</v>
      </c>
      <c r="Y799">
        <f t="shared" si="167"/>
        <v>2</v>
      </c>
      <c r="AA799" t="str">
        <f t="shared" si="168"/>
        <v>215-&gt;2,</v>
      </c>
    </row>
    <row r="800" spans="1:27" ht="15" hidden="1" customHeight="1" x14ac:dyDescent="0.25">
      <c r="A800">
        <v>2016</v>
      </c>
      <c r="B800">
        <v>1</v>
      </c>
      <c r="C800">
        <v>10</v>
      </c>
      <c r="D800" t="s">
        <v>68</v>
      </c>
      <c r="E800" t="s">
        <v>13</v>
      </c>
      <c r="F800">
        <v>3</v>
      </c>
      <c r="G800">
        <v>0</v>
      </c>
      <c r="H800" t="s">
        <v>33</v>
      </c>
      <c r="I800" t="s">
        <v>154</v>
      </c>
      <c r="J800">
        <v>10</v>
      </c>
      <c r="K800">
        <v>1770</v>
      </c>
      <c r="L800">
        <v>1593</v>
      </c>
      <c r="M800">
        <f t="shared" si="156"/>
        <v>1760</v>
      </c>
      <c r="N800">
        <f t="shared" si="157"/>
        <v>1603</v>
      </c>
      <c r="O800">
        <f t="shared" si="158"/>
        <v>0.71172252434275529</v>
      </c>
      <c r="P800">
        <f t="shared" si="159"/>
        <v>1</v>
      </c>
      <c r="Q800">
        <f t="shared" si="160"/>
        <v>34.688801049062086</v>
      </c>
      <c r="R800">
        <f t="shared" si="161"/>
        <v>20</v>
      </c>
      <c r="S800">
        <f>INDEX(Weights!$B$1:$B$36,MATCH(Matches!H1041,Weights!$A$1:$A$36,0))</f>
        <v>20</v>
      </c>
      <c r="T800">
        <f t="shared" si="162"/>
        <v>1760</v>
      </c>
      <c r="U800">
        <f t="shared" si="163"/>
        <v>1603</v>
      </c>
      <c r="V800">
        <f t="shared" si="164"/>
        <v>157</v>
      </c>
      <c r="W800">
        <f t="shared" si="165"/>
        <v>3</v>
      </c>
      <c r="X800">
        <f t="shared" si="166"/>
        <v>0</v>
      </c>
      <c r="Y800">
        <f t="shared" si="167"/>
        <v>3</v>
      </c>
      <c r="AA800" t="str">
        <f t="shared" si="168"/>
        <v>157-&gt;3,</v>
      </c>
    </row>
    <row r="801" spans="1:27" ht="15" hidden="1" customHeight="1" x14ac:dyDescent="0.25">
      <c r="A801">
        <v>2016</v>
      </c>
      <c r="B801">
        <v>3</v>
      </c>
      <c r="C801">
        <v>18</v>
      </c>
      <c r="D801" t="s">
        <v>118</v>
      </c>
      <c r="E801" t="s">
        <v>97</v>
      </c>
      <c r="F801">
        <v>1</v>
      </c>
      <c r="G801">
        <v>0</v>
      </c>
      <c r="H801" t="s">
        <v>33</v>
      </c>
      <c r="I801" t="s">
        <v>117</v>
      </c>
      <c r="J801">
        <v>10</v>
      </c>
      <c r="K801">
        <v>1526</v>
      </c>
      <c r="L801">
        <v>1497</v>
      </c>
      <c r="M801">
        <f t="shared" si="156"/>
        <v>1516</v>
      </c>
      <c r="N801">
        <f t="shared" si="157"/>
        <v>1507</v>
      </c>
      <c r="O801">
        <f t="shared" si="158"/>
        <v>0.51294914489286381</v>
      </c>
      <c r="P801">
        <f t="shared" si="159"/>
        <v>1</v>
      </c>
      <c r="Q801">
        <f t="shared" si="160"/>
        <v>20.531736871297163</v>
      </c>
      <c r="R801">
        <f t="shared" si="161"/>
        <v>20</v>
      </c>
      <c r="S801">
        <f>INDEX(Weights!$B$1:$B$36,MATCH(Matches!H1066,Weights!$A$1:$A$36,0))</f>
        <v>40</v>
      </c>
      <c r="T801">
        <f t="shared" si="162"/>
        <v>1516</v>
      </c>
      <c r="U801">
        <f t="shared" si="163"/>
        <v>1507</v>
      </c>
      <c r="V801">
        <f t="shared" si="164"/>
        <v>9</v>
      </c>
      <c r="W801">
        <f t="shared" si="165"/>
        <v>1</v>
      </c>
      <c r="X801">
        <f t="shared" si="166"/>
        <v>0</v>
      </c>
      <c r="Y801">
        <f t="shared" si="167"/>
        <v>1</v>
      </c>
      <c r="AA801" t="str">
        <f t="shared" si="168"/>
        <v>9-&gt;1,</v>
      </c>
    </row>
    <row r="802" spans="1:27" ht="15" hidden="1" customHeight="1" x14ac:dyDescent="0.25">
      <c r="A802">
        <v>2016</v>
      </c>
      <c r="B802">
        <v>3</v>
      </c>
      <c r="C802">
        <v>19</v>
      </c>
      <c r="D802" t="s">
        <v>119</v>
      </c>
      <c r="E802" t="s">
        <v>107</v>
      </c>
      <c r="F802">
        <v>3</v>
      </c>
      <c r="G802">
        <v>2</v>
      </c>
      <c r="H802" t="s">
        <v>33</v>
      </c>
      <c r="J802">
        <v>10</v>
      </c>
      <c r="K802">
        <v>793</v>
      </c>
      <c r="L802">
        <v>872</v>
      </c>
      <c r="M802">
        <f t="shared" si="156"/>
        <v>783</v>
      </c>
      <c r="N802">
        <f t="shared" si="157"/>
        <v>882</v>
      </c>
      <c r="O802">
        <f t="shared" si="158"/>
        <v>0.5014391117091529</v>
      </c>
      <c r="P802">
        <f t="shared" si="159"/>
        <v>1</v>
      </c>
      <c r="Q802">
        <f t="shared" si="160"/>
        <v>20.057730630017385</v>
      </c>
      <c r="R802">
        <f t="shared" si="161"/>
        <v>20</v>
      </c>
      <c r="S802">
        <f>INDEX(Weights!$B$1:$B$36,MATCH(Matches!H1069,Weights!$A$1:$A$36,0))</f>
        <v>40</v>
      </c>
      <c r="T802">
        <f t="shared" si="162"/>
        <v>883</v>
      </c>
      <c r="U802">
        <f t="shared" si="163"/>
        <v>882</v>
      </c>
      <c r="V802">
        <f t="shared" si="164"/>
        <v>1</v>
      </c>
      <c r="W802">
        <f t="shared" si="165"/>
        <v>1</v>
      </c>
      <c r="X802">
        <f t="shared" si="166"/>
        <v>0</v>
      </c>
      <c r="Y802">
        <f t="shared" si="167"/>
        <v>1</v>
      </c>
      <c r="AA802" t="str">
        <f t="shared" si="168"/>
        <v>1-&gt;1,</v>
      </c>
    </row>
    <row r="803" spans="1:27" ht="15" hidden="1" customHeight="1" x14ac:dyDescent="0.25">
      <c r="A803">
        <v>2016</v>
      </c>
      <c r="B803">
        <v>3</v>
      </c>
      <c r="C803">
        <v>26</v>
      </c>
      <c r="D803" t="s">
        <v>174</v>
      </c>
      <c r="E803" t="s">
        <v>31</v>
      </c>
      <c r="F803">
        <v>2</v>
      </c>
      <c r="G803">
        <v>1</v>
      </c>
      <c r="H803" t="s">
        <v>171</v>
      </c>
      <c r="J803">
        <v>10</v>
      </c>
      <c r="K803">
        <v>1517</v>
      </c>
      <c r="L803">
        <v>1411</v>
      </c>
      <c r="M803">
        <f t="shared" si="156"/>
        <v>1507</v>
      </c>
      <c r="N803">
        <f t="shared" si="157"/>
        <v>1421</v>
      </c>
      <c r="O803">
        <f t="shared" si="158"/>
        <v>0.74473040686503478</v>
      </c>
      <c r="P803">
        <f t="shared" si="159"/>
        <v>1</v>
      </c>
      <c r="Q803">
        <f t="shared" si="160"/>
        <v>39.174270140011686</v>
      </c>
      <c r="R803">
        <f t="shared" si="161"/>
        <v>40</v>
      </c>
      <c r="S803">
        <f>INDEX(Weights!$B$1:$B$36,MATCH(Matches!H1154,Weights!$A$1:$A$36,0))</f>
        <v>40</v>
      </c>
      <c r="T803">
        <f t="shared" si="162"/>
        <v>1607</v>
      </c>
      <c r="U803">
        <f t="shared" si="163"/>
        <v>1421</v>
      </c>
      <c r="V803">
        <f t="shared" si="164"/>
        <v>186</v>
      </c>
      <c r="W803">
        <f t="shared" si="165"/>
        <v>1</v>
      </c>
      <c r="X803">
        <f t="shared" si="166"/>
        <v>0</v>
      </c>
      <c r="Y803">
        <f t="shared" si="167"/>
        <v>1</v>
      </c>
      <c r="AA803" t="str">
        <f t="shared" si="168"/>
        <v>186-&gt;1,</v>
      </c>
    </row>
    <row r="804" spans="1:27" ht="15" hidden="1" customHeight="1" x14ac:dyDescent="0.25">
      <c r="A804">
        <v>2016</v>
      </c>
      <c r="B804">
        <v>3</v>
      </c>
      <c r="C804">
        <v>29</v>
      </c>
      <c r="D804" t="s">
        <v>126</v>
      </c>
      <c r="E804" t="s">
        <v>121</v>
      </c>
      <c r="F804">
        <v>2</v>
      </c>
      <c r="G804">
        <v>2</v>
      </c>
      <c r="H804" t="s">
        <v>76</v>
      </c>
      <c r="J804">
        <v>10</v>
      </c>
      <c r="K804">
        <v>1752</v>
      </c>
      <c r="L804">
        <v>2018</v>
      </c>
      <c r="M804">
        <f t="shared" si="156"/>
        <v>1742</v>
      </c>
      <c r="N804">
        <f t="shared" si="157"/>
        <v>2028</v>
      </c>
      <c r="O804">
        <f t="shared" si="158"/>
        <v>0.74473040686503478</v>
      </c>
      <c r="P804">
        <f t="shared" si="159"/>
        <v>0.5</v>
      </c>
      <c r="Q804">
        <f t="shared" si="160"/>
        <v>-40.861289482164153</v>
      </c>
      <c r="R804">
        <f t="shared" si="161"/>
        <v>-40</v>
      </c>
      <c r="S804">
        <f>INDEX(Weights!$B$1:$B$36,MATCH(Matches!H1225,Weights!$A$1:$A$36,0))</f>
        <v>40</v>
      </c>
      <c r="T804">
        <f t="shared" si="162"/>
        <v>1842</v>
      </c>
      <c r="U804">
        <f t="shared" si="163"/>
        <v>2028</v>
      </c>
      <c r="V804">
        <f t="shared" si="164"/>
        <v>186</v>
      </c>
      <c r="W804">
        <f t="shared" si="165"/>
        <v>0</v>
      </c>
      <c r="X804">
        <f t="shared" si="166"/>
        <v>0</v>
      </c>
      <c r="Y804">
        <f t="shared" si="167"/>
        <v>0</v>
      </c>
      <c r="AA804" t="str">
        <f t="shared" si="168"/>
        <v>186-&gt;0,</v>
      </c>
    </row>
    <row r="805" spans="1:27" ht="15" hidden="1" customHeight="1" x14ac:dyDescent="0.25">
      <c r="A805">
        <v>2016</v>
      </c>
      <c r="B805">
        <v>5</v>
      </c>
      <c r="C805">
        <v>27</v>
      </c>
      <c r="D805" t="s">
        <v>170</v>
      </c>
      <c r="E805" t="s">
        <v>27</v>
      </c>
      <c r="F805">
        <v>1</v>
      </c>
      <c r="G805">
        <v>0</v>
      </c>
      <c r="H805" t="s">
        <v>33</v>
      </c>
      <c r="J805">
        <v>10</v>
      </c>
      <c r="K805">
        <v>1410</v>
      </c>
      <c r="L805">
        <v>1497</v>
      </c>
      <c r="M805">
        <f t="shared" si="156"/>
        <v>1400</v>
      </c>
      <c r="N805">
        <f t="shared" si="157"/>
        <v>1507</v>
      </c>
      <c r="O805">
        <f t="shared" si="158"/>
        <v>0.51007244692743847</v>
      </c>
      <c r="P805">
        <f t="shared" si="159"/>
        <v>1</v>
      </c>
      <c r="Q805">
        <f t="shared" si="160"/>
        <v>20.411181076233394</v>
      </c>
      <c r="R805">
        <f t="shared" si="161"/>
        <v>20</v>
      </c>
      <c r="S805">
        <f>INDEX(Weights!$B$1:$B$36,MATCH(Matches!H1270,Weights!$A$1:$A$36,0))</f>
        <v>50</v>
      </c>
      <c r="T805">
        <f t="shared" si="162"/>
        <v>1500</v>
      </c>
      <c r="U805">
        <f t="shared" si="163"/>
        <v>1507</v>
      </c>
      <c r="V805">
        <f t="shared" si="164"/>
        <v>7</v>
      </c>
      <c r="W805">
        <f t="shared" si="165"/>
        <v>-1</v>
      </c>
      <c r="X805">
        <f t="shared" si="166"/>
        <v>0</v>
      </c>
      <c r="Y805">
        <f t="shared" si="167"/>
        <v>-1</v>
      </c>
      <c r="AA805" t="str">
        <f t="shared" si="168"/>
        <v>7-&gt;-1,</v>
      </c>
    </row>
    <row r="806" spans="1:27" ht="15" hidden="1" customHeight="1" x14ac:dyDescent="0.25">
      <c r="A806">
        <v>2016</v>
      </c>
      <c r="B806">
        <v>6</v>
      </c>
      <c r="C806">
        <v>1</v>
      </c>
      <c r="D806" t="s">
        <v>50</v>
      </c>
      <c r="E806" t="s">
        <v>21</v>
      </c>
      <c r="F806">
        <v>2</v>
      </c>
      <c r="G806">
        <v>1</v>
      </c>
      <c r="H806" t="s">
        <v>33</v>
      </c>
      <c r="I806" t="s">
        <v>48</v>
      </c>
      <c r="J806">
        <v>10</v>
      </c>
      <c r="K806">
        <v>1767</v>
      </c>
      <c r="L806">
        <v>1760</v>
      </c>
      <c r="M806">
        <f t="shared" si="156"/>
        <v>1757</v>
      </c>
      <c r="N806">
        <f t="shared" si="157"/>
        <v>1770</v>
      </c>
      <c r="O806">
        <f t="shared" si="158"/>
        <v>0.51869977792955857</v>
      </c>
      <c r="P806">
        <f t="shared" si="159"/>
        <v>1</v>
      </c>
      <c r="Q806">
        <f t="shared" si="160"/>
        <v>20.77705253694322</v>
      </c>
      <c r="R806">
        <f t="shared" si="161"/>
        <v>20</v>
      </c>
      <c r="S806">
        <f>INDEX(Weights!$B$1:$B$36,MATCH(Matches!H1313,Weights!$A$1:$A$36,0))</f>
        <v>20</v>
      </c>
      <c r="T806">
        <f t="shared" si="162"/>
        <v>1757</v>
      </c>
      <c r="U806">
        <f t="shared" si="163"/>
        <v>1770</v>
      </c>
      <c r="V806">
        <f t="shared" si="164"/>
        <v>13</v>
      </c>
      <c r="W806">
        <f t="shared" si="165"/>
        <v>-1</v>
      </c>
      <c r="X806">
        <f t="shared" si="166"/>
        <v>0</v>
      </c>
      <c r="Y806">
        <f t="shared" si="167"/>
        <v>-1</v>
      </c>
      <c r="AA806" t="str">
        <f t="shared" si="168"/>
        <v>13-&gt;-1,</v>
      </c>
    </row>
    <row r="807" spans="1:27" ht="15" hidden="1" customHeight="1" x14ac:dyDescent="0.25">
      <c r="A807">
        <v>2016</v>
      </c>
      <c r="B807">
        <v>6</v>
      </c>
      <c r="C807">
        <v>1</v>
      </c>
      <c r="D807" t="s">
        <v>58</v>
      </c>
      <c r="E807" t="s">
        <v>60</v>
      </c>
      <c r="F807">
        <v>2</v>
      </c>
      <c r="G807">
        <v>1</v>
      </c>
      <c r="H807" t="s">
        <v>243</v>
      </c>
      <c r="J807">
        <v>10</v>
      </c>
      <c r="K807">
        <v>1476</v>
      </c>
      <c r="L807">
        <v>1434</v>
      </c>
      <c r="M807">
        <f t="shared" si="156"/>
        <v>1466</v>
      </c>
      <c r="N807">
        <f t="shared" si="157"/>
        <v>1444</v>
      </c>
      <c r="O807">
        <f t="shared" si="158"/>
        <v>0.66869495630733167</v>
      </c>
      <c r="P807">
        <f t="shared" si="159"/>
        <v>1</v>
      </c>
      <c r="Q807">
        <f t="shared" si="160"/>
        <v>30.183663636815609</v>
      </c>
      <c r="R807">
        <f t="shared" si="161"/>
        <v>30</v>
      </c>
      <c r="S807">
        <f>INDEX(Weights!$B$1:$B$36,MATCH(Matches!H1318,Weights!$A$1:$A$36,0))</f>
        <v>40</v>
      </c>
      <c r="T807">
        <f t="shared" si="162"/>
        <v>1566</v>
      </c>
      <c r="U807">
        <f t="shared" si="163"/>
        <v>1444</v>
      </c>
      <c r="V807">
        <f t="shared" si="164"/>
        <v>122</v>
      </c>
      <c r="W807">
        <f t="shared" si="165"/>
        <v>1</v>
      </c>
      <c r="X807">
        <f t="shared" si="166"/>
        <v>0</v>
      </c>
      <c r="Y807">
        <f t="shared" si="167"/>
        <v>1</v>
      </c>
      <c r="AA807" t="str">
        <f t="shared" si="168"/>
        <v>122-&gt;1,</v>
      </c>
    </row>
    <row r="808" spans="1:27" ht="15" hidden="1" customHeight="1" x14ac:dyDescent="0.25">
      <c r="A808">
        <v>2016</v>
      </c>
      <c r="B808">
        <v>6</v>
      </c>
      <c r="C808">
        <v>13</v>
      </c>
      <c r="D808" t="s">
        <v>55</v>
      </c>
      <c r="E808" t="s">
        <v>50</v>
      </c>
      <c r="F808">
        <v>1</v>
      </c>
      <c r="G808">
        <v>0</v>
      </c>
      <c r="H808" t="s">
        <v>138</v>
      </c>
      <c r="I808" t="s">
        <v>26</v>
      </c>
      <c r="J808">
        <v>10</v>
      </c>
      <c r="K808">
        <v>2003</v>
      </c>
      <c r="L808">
        <v>1745</v>
      </c>
      <c r="M808">
        <f t="shared" si="156"/>
        <v>1993</v>
      </c>
      <c r="N808">
        <f t="shared" si="157"/>
        <v>1755</v>
      </c>
      <c r="O808">
        <f t="shared" si="158"/>
        <v>0.79738631402770377</v>
      </c>
      <c r="P808">
        <f t="shared" si="159"/>
        <v>1</v>
      </c>
      <c r="Q808">
        <f t="shared" si="160"/>
        <v>49.355007545577742</v>
      </c>
      <c r="R808">
        <f t="shared" si="161"/>
        <v>50</v>
      </c>
      <c r="S808">
        <f>INDEX(Weights!$B$1:$B$36,MATCH(Matches!H1455,Weights!$A$1:$A$36,0))</f>
        <v>20</v>
      </c>
      <c r="T808">
        <f t="shared" si="162"/>
        <v>1993</v>
      </c>
      <c r="U808">
        <f t="shared" si="163"/>
        <v>1755</v>
      </c>
      <c r="V808">
        <f t="shared" si="164"/>
        <v>238</v>
      </c>
      <c r="W808">
        <f t="shared" si="165"/>
        <v>1</v>
      </c>
      <c r="X808">
        <f t="shared" si="166"/>
        <v>0</v>
      </c>
      <c r="Y808">
        <f t="shared" si="167"/>
        <v>1</v>
      </c>
      <c r="AA808" t="str">
        <f t="shared" si="168"/>
        <v>238-&gt;1,</v>
      </c>
    </row>
    <row r="809" spans="1:27" ht="15" hidden="1" customHeight="1" x14ac:dyDescent="0.25">
      <c r="A809">
        <v>2016</v>
      </c>
      <c r="B809">
        <v>6</v>
      </c>
      <c r="C809">
        <v>13</v>
      </c>
      <c r="D809" t="s">
        <v>260</v>
      </c>
      <c r="E809" t="s">
        <v>143</v>
      </c>
      <c r="F809">
        <v>4</v>
      </c>
      <c r="G809">
        <v>0</v>
      </c>
      <c r="H809" t="s">
        <v>29</v>
      </c>
      <c r="I809" t="s">
        <v>142</v>
      </c>
      <c r="J809">
        <v>10</v>
      </c>
      <c r="K809">
        <v>1308</v>
      </c>
      <c r="L809">
        <v>968</v>
      </c>
      <c r="M809">
        <f t="shared" si="156"/>
        <v>1298</v>
      </c>
      <c r="N809">
        <f t="shared" si="157"/>
        <v>978</v>
      </c>
      <c r="O809">
        <f t="shared" si="158"/>
        <v>0.86319311139679011</v>
      </c>
      <c r="P809">
        <f t="shared" si="159"/>
        <v>1</v>
      </c>
      <c r="Q809">
        <f t="shared" si="160"/>
        <v>73.095734448019385</v>
      </c>
      <c r="R809">
        <f t="shared" si="161"/>
        <v>40</v>
      </c>
      <c r="S809">
        <f>INDEX(Weights!$B$1:$B$36,MATCH(Matches!H1456,Weights!$A$1:$A$36,0))</f>
        <v>20</v>
      </c>
      <c r="T809">
        <f t="shared" si="162"/>
        <v>1298</v>
      </c>
      <c r="U809">
        <f t="shared" si="163"/>
        <v>978</v>
      </c>
      <c r="V809">
        <f t="shared" si="164"/>
        <v>320</v>
      </c>
      <c r="W809">
        <f t="shared" si="165"/>
        <v>4</v>
      </c>
      <c r="X809">
        <f t="shared" si="166"/>
        <v>1</v>
      </c>
      <c r="Y809">
        <f t="shared" si="167"/>
        <v>4</v>
      </c>
      <c r="AA809" t="str">
        <f t="shared" si="168"/>
        <v>320-&gt;4,</v>
      </c>
    </row>
    <row r="810" spans="1:27" ht="15" hidden="1" customHeight="1" x14ac:dyDescent="0.25">
      <c r="A810">
        <v>2016</v>
      </c>
      <c r="B810">
        <v>6</v>
      </c>
      <c r="C810">
        <v>17</v>
      </c>
      <c r="D810" t="s">
        <v>239</v>
      </c>
      <c r="E810" t="s">
        <v>74</v>
      </c>
      <c r="F810">
        <v>2</v>
      </c>
      <c r="G810">
        <v>0</v>
      </c>
      <c r="H810" t="s">
        <v>33</v>
      </c>
      <c r="J810">
        <v>10</v>
      </c>
      <c r="K810">
        <v>1139</v>
      </c>
      <c r="L810">
        <v>1104</v>
      </c>
      <c r="M810">
        <f t="shared" si="156"/>
        <v>1129</v>
      </c>
      <c r="N810">
        <f t="shared" si="157"/>
        <v>1114</v>
      </c>
      <c r="O810">
        <f t="shared" si="158"/>
        <v>0.65970799414474812</v>
      </c>
      <c r="P810">
        <f t="shared" si="159"/>
        <v>1</v>
      </c>
      <c r="Q810">
        <f t="shared" si="160"/>
        <v>29.386526359522076</v>
      </c>
      <c r="R810">
        <f t="shared" si="161"/>
        <v>20</v>
      </c>
      <c r="S810">
        <f>INDEX(Weights!$B$1:$B$36,MATCH(Matches!H1478,Weights!$A$1:$A$36,0))</f>
        <v>30</v>
      </c>
      <c r="T810">
        <f t="shared" si="162"/>
        <v>1229</v>
      </c>
      <c r="U810">
        <f t="shared" si="163"/>
        <v>1114</v>
      </c>
      <c r="V810">
        <f t="shared" si="164"/>
        <v>115</v>
      </c>
      <c r="W810">
        <f t="shared" si="165"/>
        <v>2</v>
      </c>
      <c r="X810">
        <f t="shared" si="166"/>
        <v>0</v>
      </c>
      <c r="Y810">
        <f t="shared" si="167"/>
        <v>2</v>
      </c>
      <c r="AA810" t="str">
        <f t="shared" si="168"/>
        <v>115-&gt;2,</v>
      </c>
    </row>
    <row r="811" spans="1:27" ht="15" hidden="1" customHeight="1" x14ac:dyDescent="0.25">
      <c r="A811">
        <v>2016</v>
      </c>
      <c r="B811">
        <v>6</v>
      </c>
      <c r="C811">
        <v>22</v>
      </c>
      <c r="D811" t="s">
        <v>4</v>
      </c>
      <c r="E811" t="s">
        <v>34</v>
      </c>
      <c r="F811">
        <v>3</v>
      </c>
      <c r="G811">
        <v>3</v>
      </c>
      <c r="H811" t="s">
        <v>138</v>
      </c>
      <c r="I811" t="s">
        <v>26</v>
      </c>
      <c r="J811">
        <v>10</v>
      </c>
      <c r="K811">
        <v>1748</v>
      </c>
      <c r="L811">
        <v>1873</v>
      </c>
      <c r="M811">
        <f t="shared" si="156"/>
        <v>1738</v>
      </c>
      <c r="N811">
        <f t="shared" si="157"/>
        <v>1883</v>
      </c>
      <c r="O811">
        <f t="shared" si="158"/>
        <v>0.69734507858985317</v>
      </c>
      <c r="P811">
        <f t="shared" si="159"/>
        <v>0.5</v>
      </c>
      <c r="Q811">
        <f t="shared" si="160"/>
        <v>-50.672659645003009</v>
      </c>
      <c r="R811">
        <f t="shared" si="161"/>
        <v>-50</v>
      </c>
      <c r="S811">
        <f>INDEX(Weights!$B$1:$B$36,MATCH(Matches!H1504,Weights!$A$1:$A$36,0))</f>
        <v>40</v>
      </c>
      <c r="T811">
        <f t="shared" si="162"/>
        <v>1738</v>
      </c>
      <c r="U811">
        <f t="shared" si="163"/>
        <v>1883</v>
      </c>
      <c r="V811">
        <f t="shared" si="164"/>
        <v>145</v>
      </c>
      <c r="W811">
        <f t="shared" si="165"/>
        <v>0</v>
      </c>
      <c r="X811">
        <f t="shared" si="166"/>
        <v>0</v>
      </c>
      <c r="Y811">
        <f t="shared" si="167"/>
        <v>0</v>
      </c>
      <c r="AA811" t="str">
        <f t="shared" si="168"/>
        <v>145-&gt;0,</v>
      </c>
    </row>
    <row r="812" spans="1:27" ht="15" hidden="1" customHeight="1" x14ac:dyDescent="0.25">
      <c r="A812">
        <v>2016</v>
      </c>
      <c r="B812">
        <v>8</v>
      </c>
      <c r="C812">
        <v>16</v>
      </c>
      <c r="D812" t="s">
        <v>99</v>
      </c>
      <c r="E812" t="s">
        <v>97</v>
      </c>
      <c r="F812">
        <v>1</v>
      </c>
      <c r="G812">
        <v>0</v>
      </c>
      <c r="H812" t="s">
        <v>33</v>
      </c>
      <c r="I812" t="s">
        <v>74</v>
      </c>
      <c r="J812">
        <v>10</v>
      </c>
      <c r="K812">
        <v>1511</v>
      </c>
      <c r="L812">
        <v>1479</v>
      </c>
      <c r="M812">
        <f t="shared" si="156"/>
        <v>1501</v>
      </c>
      <c r="N812">
        <f t="shared" si="157"/>
        <v>1489</v>
      </c>
      <c r="O812">
        <f t="shared" si="158"/>
        <v>0.51726252443237619</v>
      </c>
      <c r="P812">
        <f t="shared" si="159"/>
        <v>1</v>
      </c>
      <c r="Q812">
        <f t="shared" si="160"/>
        <v>20.715193052376062</v>
      </c>
      <c r="R812">
        <f t="shared" si="161"/>
        <v>20</v>
      </c>
      <c r="S812">
        <f>INDEX(Weights!$B$1:$B$36,MATCH(Matches!H1542,Weights!$A$1:$A$36,0))</f>
        <v>20</v>
      </c>
      <c r="T812">
        <f t="shared" si="162"/>
        <v>1501</v>
      </c>
      <c r="U812">
        <f t="shared" si="163"/>
        <v>1489</v>
      </c>
      <c r="V812">
        <f t="shared" si="164"/>
        <v>12</v>
      </c>
      <c r="W812">
        <f t="shared" si="165"/>
        <v>1</v>
      </c>
      <c r="X812">
        <f t="shared" si="166"/>
        <v>0</v>
      </c>
      <c r="Y812">
        <f t="shared" si="167"/>
        <v>1</v>
      </c>
      <c r="AA812" t="str">
        <f t="shared" si="168"/>
        <v>12-&gt;1,</v>
      </c>
    </row>
    <row r="813" spans="1:27" ht="15" hidden="1" customHeight="1" x14ac:dyDescent="0.25">
      <c r="A813">
        <v>2016</v>
      </c>
      <c r="B813">
        <v>8</v>
      </c>
      <c r="C813">
        <v>18</v>
      </c>
      <c r="D813" t="s">
        <v>122</v>
      </c>
      <c r="E813" t="s">
        <v>91</v>
      </c>
      <c r="F813">
        <v>3</v>
      </c>
      <c r="G813">
        <v>2</v>
      </c>
      <c r="H813" t="s">
        <v>33</v>
      </c>
      <c r="I813" t="s">
        <v>131</v>
      </c>
      <c r="J813">
        <v>10</v>
      </c>
      <c r="K813">
        <v>1539</v>
      </c>
      <c r="L813">
        <v>1519</v>
      </c>
      <c r="M813">
        <f t="shared" si="156"/>
        <v>1529</v>
      </c>
      <c r="N813">
        <f t="shared" si="157"/>
        <v>1529</v>
      </c>
      <c r="O813">
        <f t="shared" si="158"/>
        <v>0.5</v>
      </c>
      <c r="P813">
        <f t="shared" si="159"/>
        <v>1</v>
      </c>
      <c r="Q813">
        <f t="shared" si="160"/>
        <v>20</v>
      </c>
      <c r="R813">
        <f t="shared" si="161"/>
        <v>20</v>
      </c>
      <c r="S813">
        <f>INDEX(Weights!$B$1:$B$36,MATCH(Matches!H1543,Weights!$A$1:$A$36,0))</f>
        <v>20</v>
      </c>
      <c r="T813">
        <f t="shared" si="162"/>
        <v>1529</v>
      </c>
      <c r="U813">
        <f t="shared" si="163"/>
        <v>1529</v>
      </c>
      <c r="V813">
        <f t="shared" si="164"/>
        <v>0</v>
      </c>
      <c r="W813">
        <f t="shared" si="165"/>
        <v>1</v>
      </c>
      <c r="X813">
        <f t="shared" si="166"/>
        <v>0</v>
      </c>
      <c r="Y813">
        <f t="shared" si="167"/>
        <v>1</v>
      </c>
      <c r="AA813" t="str">
        <f t="shared" si="168"/>
        <v>0-&gt;1,</v>
      </c>
    </row>
    <row r="814" spans="1:27" ht="15" hidden="1" customHeight="1" x14ac:dyDescent="0.25">
      <c r="A814">
        <v>2016</v>
      </c>
      <c r="B814">
        <v>10</v>
      </c>
      <c r="C814">
        <v>4</v>
      </c>
      <c r="D814" t="s">
        <v>170</v>
      </c>
      <c r="E814" t="s">
        <v>134</v>
      </c>
      <c r="F814">
        <v>1</v>
      </c>
      <c r="G814">
        <v>0</v>
      </c>
      <c r="H814" t="s">
        <v>33</v>
      </c>
      <c r="J814">
        <v>10</v>
      </c>
      <c r="K814">
        <v>1422</v>
      </c>
      <c r="L814">
        <v>1489</v>
      </c>
      <c r="M814">
        <f t="shared" si="156"/>
        <v>1412</v>
      </c>
      <c r="N814">
        <f t="shared" si="157"/>
        <v>1499</v>
      </c>
      <c r="O814">
        <f t="shared" si="158"/>
        <v>0.51869977792955857</v>
      </c>
      <c r="P814">
        <f t="shared" si="159"/>
        <v>1</v>
      </c>
      <c r="Q814">
        <f t="shared" si="160"/>
        <v>20.77705253694322</v>
      </c>
      <c r="R814">
        <f t="shared" si="161"/>
        <v>20</v>
      </c>
      <c r="S814">
        <f>INDEX(Weights!$B$1:$B$36,MATCH(Matches!H1674,Weights!$A$1:$A$36,0))</f>
        <v>20</v>
      </c>
      <c r="T814">
        <f t="shared" si="162"/>
        <v>1512</v>
      </c>
      <c r="U814">
        <f t="shared" si="163"/>
        <v>1499</v>
      </c>
      <c r="V814">
        <f t="shared" si="164"/>
        <v>13</v>
      </c>
      <c r="W814">
        <f t="shared" si="165"/>
        <v>1</v>
      </c>
      <c r="X814">
        <f t="shared" si="166"/>
        <v>0</v>
      </c>
      <c r="Y814">
        <f t="shared" si="167"/>
        <v>1</v>
      </c>
      <c r="AA814" t="str">
        <f t="shared" si="168"/>
        <v>13-&gt;1,</v>
      </c>
    </row>
    <row r="815" spans="1:27" ht="15" hidden="1" customHeight="1" x14ac:dyDescent="0.25">
      <c r="A815">
        <v>2016</v>
      </c>
      <c r="B815">
        <v>10</v>
      </c>
      <c r="C815">
        <v>6</v>
      </c>
      <c r="D815" t="s">
        <v>128</v>
      </c>
      <c r="E815" t="s">
        <v>44</v>
      </c>
      <c r="F815">
        <v>2</v>
      </c>
      <c r="G815">
        <v>2</v>
      </c>
      <c r="H815" t="s">
        <v>76</v>
      </c>
      <c r="J815">
        <v>10</v>
      </c>
      <c r="K815">
        <v>1823</v>
      </c>
      <c r="L815">
        <v>2091</v>
      </c>
      <c r="M815">
        <f t="shared" si="156"/>
        <v>1813</v>
      </c>
      <c r="N815">
        <f t="shared" si="157"/>
        <v>2101</v>
      </c>
      <c r="O815">
        <f t="shared" si="158"/>
        <v>0.74691292142894317</v>
      </c>
      <c r="P815">
        <f t="shared" si="159"/>
        <v>0.5</v>
      </c>
      <c r="Q815">
        <f t="shared" si="160"/>
        <v>-40.50010806290593</v>
      </c>
      <c r="R815">
        <f t="shared" si="161"/>
        <v>-40</v>
      </c>
      <c r="S815">
        <f>INDEX(Weights!$B$1:$B$36,MATCH(Matches!H1695,Weights!$A$1:$A$36,0))</f>
        <v>40</v>
      </c>
      <c r="T815">
        <f t="shared" si="162"/>
        <v>1913</v>
      </c>
      <c r="U815">
        <f t="shared" si="163"/>
        <v>2101</v>
      </c>
      <c r="V815">
        <f t="shared" si="164"/>
        <v>188</v>
      </c>
      <c r="W815">
        <f t="shared" si="165"/>
        <v>0</v>
      </c>
      <c r="X815">
        <f t="shared" si="166"/>
        <v>0</v>
      </c>
      <c r="Y815">
        <f t="shared" si="167"/>
        <v>0</v>
      </c>
      <c r="AA815" t="str">
        <f t="shared" si="168"/>
        <v>188-&gt;0,</v>
      </c>
    </row>
    <row r="816" spans="1:27" ht="15" hidden="1" customHeight="1" x14ac:dyDescent="0.25">
      <c r="A816">
        <v>2016</v>
      </c>
      <c r="B816">
        <v>10</v>
      </c>
      <c r="C816">
        <v>6</v>
      </c>
      <c r="D816" t="s">
        <v>154</v>
      </c>
      <c r="E816" t="s">
        <v>38</v>
      </c>
      <c r="F816">
        <v>3</v>
      </c>
      <c r="G816">
        <v>1</v>
      </c>
      <c r="H816" t="s">
        <v>76</v>
      </c>
      <c r="J816">
        <v>10</v>
      </c>
      <c r="K816">
        <v>1589</v>
      </c>
      <c r="L816">
        <v>1393</v>
      </c>
      <c r="M816">
        <f t="shared" si="156"/>
        <v>1579</v>
      </c>
      <c r="N816">
        <f t="shared" si="157"/>
        <v>1403</v>
      </c>
      <c r="O816">
        <f t="shared" si="158"/>
        <v>0.83044491135323728</v>
      </c>
      <c r="P816">
        <f t="shared" si="159"/>
        <v>1</v>
      </c>
      <c r="Q816">
        <f t="shared" si="160"/>
        <v>58.977881936844646</v>
      </c>
      <c r="R816">
        <f t="shared" si="161"/>
        <v>40</v>
      </c>
      <c r="S816">
        <f>INDEX(Weights!$B$1:$B$36,MATCH(Matches!H1699,Weights!$A$1:$A$36,0))</f>
        <v>20</v>
      </c>
      <c r="T816">
        <f t="shared" si="162"/>
        <v>1679</v>
      </c>
      <c r="U816">
        <f t="shared" si="163"/>
        <v>1403</v>
      </c>
      <c r="V816">
        <f t="shared" si="164"/>
        <v>276</v>
      </c>
      <c r="W816">
        <f t="shared" si="165"/>
        <v>2</v>
      </c>
      <c r="X816">
        <f t="shared" si="166"/>
        <v>0</v>
      </c>
      <c r="Y816">
        <f t="shared" si="167"/>
        <v>2</v>
      </c>
      <c r="AA816" t="str">
        <f t="shared" si="168"/>
        <v>276-&gt;2,</v>
      </c>
    </row>
    <row r="817" spans="1:27" ht="15" hidden="1" customHeight="1" x14ac:dyDescent="0.25">
      <c r="A817">
        <v>2016</v>
      </c>
      <c r="B817">
        <v>10</v>
      </c>
      <c r="C817">
        <v>6</v>
      </c>
      <c r="D817" t="s">
        <v>46</v>
      </c>
      <c r="E817" t="s">
        <v>124</v>
      </c>
      <c r="F817">
        <v>3</v>
      </c>
      <c r="G817">
        <v>0</v>
      </c>
      <c r="H817" t="s">
        <v>76</v>
      </c>
      <c r="J817">
        <v>10</v>
      </c>
      <c r="K817">
        <v>1915</v>
      </c>
      <c r="L817">
        <v>1684</v>
      </c>
      <c r="M817">
        <f t="shared" si="156"/>
        <v>1905</v>
      </c>
      <c r="N817">
        <f t="shared" si="157"/>
        <v>1694</v>
      </c>
      <c r="O817">
        <f t="shared" si="158"/>
        <v>0.85695913926444844</v>
      </c>
      <c r="P817">
        <f t="shared" si="159"/>
        <v>1</v>
      </c>
      <c r="Q817">
        <f t="shared" si="160"/>
        <v>69.910093861135351</v>
      </c>
      <c r="R817">
        <f t="shared" si="161"/>
        <v>40</v>
      </c>
      <c r="S817">
        <f>INDEX(Weights!$B$1:$B$36,MATCH(Matches!H1700,Weights!$A$1:$A$36,0))</f>
        <v>20</v>
      </c>
      <c r="T817">
        <f t="shared" si="162"/>
        <v>2005</v>
      </c>
      <c r="U817">
        <f t="shared" si="163"/>
        <v>1694</v>
      </c>
      <c r="V817">
        <f t="shared" si="164"/>
        <v>311</v>
      </c>
      <c r="W817">
        <f t="shared" si="165"/>
        <v>3</v>
      </c>
      <c r="X817">
        <f t="shared" si="166"/>
        <v>0</v>
      </c>
      <c r="Y817">
        <f t="shared" si="167"/>
        <v>3</v>
      </c>
      <c r="AA817" t="str">
        <f t="shared" si="168"/>
        <v>311-&gt;3,</v>
      </c>
    </row>
    <row r="818" spans="1:27" ht="15" hidden="1" customHeight="1" x14ac:dyDescent="0.25">
      <c r="A818">
        <v>2016</v>
      </c>
      <c r="B818">
        <v>10</v>
      </c>
      <c r="C818">
        <v>8</v>
      </c>
      <c r="D818" t="s">
        <v>119</v>
      </c>
      <c r="E818" t="s">
        <v>75</v>
      </c>
      <c r="F818">
        <v>2</v>
      </c>
      <c r="G818">
        <v>1</v>
      </c>
      <c r="H818" t="s">
        <v>23</v>
      </c>
      <c r="J818">
        <v>10</v>
      </c>
      <c r="K818">
        <v>815</v>
      </c>
      <c r="L818">
        <v>697</v>
      </c>
      <c r="M818">
        <f t="shared" si="156"/>
        <v>805</v>
      </c>
      <c r="N818">
        <f t="shared" si="157"/>
        <v>707</v>
      </c>
      <c r="O818">
        <f t="shared" si="158"/>
        <v>0.75763917486225174</v>
      </c>
      <c r="P818">
        <f t="shared" si="159"/>
        <v>1</v>
      </c>
      <c r="Q818">
        <f t="shared" si="160"/>
        <v>41.260793671239554</v>
      </c>
      <c r="R818">
        <f t="shared" si="161"/>
        <v>40</v>
      </c>
      <c r="S818">
        <f>INDEX(Weights!$B$1:$B$36,MATCH(Matches!H1738,Weights!$A$1:$A$36,0))</f>
        <v>40</v>
      </c>
      <c r="T818">
        <f t="shared" si="162"/>
        <v>905</v>
      </c>
      <c r="U818">
        <f t="shared" si="163"/>
        <v>707</v>
      </c>
      <c r="V818">
        <f t="shared" si="164"/>
        <v>198</v>
      </c>
      <c r="W818">
        <f t="shared" si="165"/>
        <v>1</v>
      </c>
      <c r="X818">
        <f t="shared" si="166"/>
        <v>0</v>
      </c>
      <c r="Y818">
        <f t="shared" si="167"/>
        <v>1</v>
      </c>
      <c r="AA818" t="str">
        <f t="shared" si="168"/>
        <v>198-&gt;1,</v>
      </c>
    </row>
    <row r="819" spans="1:27" ht="15" hidden="1" customHeight="1" x14ac:dyDescent="0.25">
      <c r="A819">
        <v>2016</v>
      </c>
      <c r="B819">
        <v>10</v>
      </c>
      <c r="C819">
        <v>11</v>
      </c>
      <c r="D819" t="s">
        <v>49</v>
      </c>
      <c r="E819" t="s">
        <v>105</v>
      </c>
      <c r="F819">
        <v>0</v>
      </c>
      <c r="G819">
        <v>0</v>
      </c>
      <c r="H819" t="s">
        <v>76</v>
      </c>
      <c r="J819">
        <v>10</v>
      </c>
      <c r="K819">
        <v>1641</v>
      </c>
      <c r="L819">
        <v>1921</v>
      </c>
      <c r="M819">
        <f t="shared" si="156"/>
        <v>1631</v>
      </c>
      <c r="N819">
        <f t="shared" si="157"/>
        <v>1931</v>
      </c>
      <c r="O819">
        <f t="shared" si="158"/>
        <v>0.75974692664795784</v>
      </c>
      <c r="P819">
        <f t="shared" si="159"/>
        <v>0.5</v>
      </c>
      <c r="Q819">
        <f t="shared" si="160"/>
        <v>-38.499011822970573</v>
      </c>
      <c r="R819">
        <f t="shared" si="161"/>
        <v>-40</v>
      </c>
      <c r="S819">
        <f>INDEX(Weights!$B$1:$B$36,MATCH(Matches!H1796,Weights!$A$1:$A$36,0))</f>
        <v>20</v>
      </c>
      <c r="T819">
        <f t="shared" si="162"/>
        <v>1731</v>
      </c>
      <c r="U819">
        <f t="shared" si="163"/>
        <v>1931</v>
      </c>
      <c r="V819">
        <f t="shared" si="164"/>
        <v>200</v>
      </c>
      <c r="W819">
        <f t="shared" si="165"/>
        <v>0</v>
      </c>
      <c r="X819">
        <f t="shared" si="166"/>
        <v>0</v>
      </c>
      <c r="Y819">
        <f t="shared" si="167"/>
        <v>0</v>
      </c>
      <c r="AA819" t="str">
        <f t="shared" si="168"/>
        <v>200-&gt;0,</v>
      </c>
    </row>
    <row r="820" spans="1:27" ht="15" hidden="1" customHeight="1" x14ac:dyDescent="0.25">
      <c r="A820">
        <v>2016</v>
      </c>
      <c r="B820">
        <v>11</v>
      </c>
      <c r="C820">
        <v>15</v>
      </c>
      <c r="D820" t="s">
        <v>120</v>
      </c>
      <c r="E820" t="s">
        <v>113</v>
      </c>
      <c r="F820">
        <v>1</v>
      </c>
      <c r="G820">
        <v>0</v>
      </c>
      <c r="H820" t="s">
        <v>238</v>
      </c>
      <c r="I820" t="s">
        <v>74</v>
      </c>
      <c r="J820">
        <v>10</v>
      </c>
      <c r="K820">
        <v>900</v>
      </c>
      <c r="L820">
        <v>685</v>
      </c>
      <c r="M820">
        <f t="shared" si="156"/>
        <v>890</v>
      </c>
      <c r="N820">
        <f t="shared" si="157"/>
        <v>695</v>
      </c>
      <c r="O820">
        <f t="shared" si="158"/>
        <v>0.75445404194218657</v>
      </c>
      <c r="P820">
        <f t="shared" si="159"/>
        <v>1</v>
      </c>
      <c r="Q820">
        <f t="shared" si="160"/>
        <v>40.725573652674484</v>
      </c>
      <c r="R820">
        <f t="shared" si="161"/>
        <v>40</v>
      </c>
      <c r="S820">
        <f>INDEX(Weights!$B$1:$B$36,MATCH(Matches!H1924,Weights!$A$1:$A$36,0))</f>
        <v>20</v>
      </c>
      <c r="T820">
        <f t="shared" si="162"/>
        <v>890</v>
      </c>
      <c r="U820">
        <f t="shared" si="163"/>
        <v>695</v>
      </c>
      <c r="V820">
        <f t="shared" si="164"/>
        <v>195</v>
      </c>
      <c r="W820">
        <f t="shared" si="165"/>
        <v>1</v>
      </c>
      <c r="X820">
        <f t="shared" si="166"/>
        <v>0</v>
      </c>
      <c r="Y820">
        <f t="shared" si="167"/>
        <v>1</v>
      </c>
      <c r="AA820" t="str">
        <f t="shared" si="168"/>
        <v>195-&gt;1,</v>
      </c>
    </row>
    <row r="821" spans="1:27" ht="15" hidden="1" customHeight="1" x14ac:dyDescent="0.25">
      <c r="A821">
        <v>2016</v>
      </c>
      <c r="B821">
        <v>11</v>
      </c>
      <c r="C821">
        <v>15</v>
      </c>
      <c r="D821" t="s">
        <v>70</v>
      </c>
      <c r="E821" t="s">
        <v>71</v>
      </c>
      <c r="F821">
        <v>2</v>
      </c>
      <c r="G821">
        <v>0</v>
      </c>
      <c r="H821" t="s">
        <v>33</v>
      </c>
      <c r="J821">
        <v>10</v>
      </c>
      <c r="K821">
        <v>1768</v>
      </c>
      <c r="L821">
        <v>1725</v>
      </c>
      <c r="M821">
        <f t="shared" si="156"/>
        <v>1758</v>
      </c>
      <c r="N821">
        <f t="shared" si="157"/>
        <v>1735</v>
      </c>
      <c r="O821">
        <f t="shared" si="158"/>
        <v>0.66996901390348318</v>
      </c>
      <c r="P821">
        <f t="shared" si="159"/>
        <v>1</v>
      </c>
      <c r="Q821">
        <f t="shared" si="160"/>
        <v>30.300185198596843</v>
      </c>
      <c r="R821">
        <f t="shared" si="161"/>
        <v>20</v>
      </c>
      <c r="S821">
        <f>INDEX(Weights!$B$1:$B$36,MATCH(Matches!H1935,Weights!$A$1:$A$36,0))</f>
        <v>50</v>
      </c>
      <c r="T821">
        <f t="shared" si="162"/>
        <v>1858</v>
      </c>
      <c r="U821">
        <f t="shared" si="163"/>
        <v>1735</v>
      </c>
      <c r="V821">
        <f t="shared" si="164"/>
        <v>123</v>
      </c>
      <c r="W821">
        <f t="shared" si="165"/>
        <v>2</v>
      </c>
      <c r="X821">
        <f t="shared" si="166"/>
        <v>0</v>
      </c>
      <c r="Y821">
        <f t="shared" si="167"/>
        <v>2</v>
      </c>
      <c r="AA821" t="str">
        <f t="shared" si="168"/>
        <v>123-&gt;2,</v>
      </c>
    </row>
    <row r="822" spans="1:27" ht="15" hidden="1" customHeight="1" x14ac:dyDescent="0.25">
      <c r="A822">
        <v>2017</v>
      </c>
      <c r="B822">
        <v>1</v>
      </c>
      <c r="C822">
        <v>14</v>
      </c>
      <c r="D822" t="s">
        <v>77</v>
      </c>
      <c r="E822" t="s">
        <v>9</v>
      </c>
      <c r="F822">
        <v>1</v>
      </c>
      <c r="G822">
        <v>1</v>
      </c>
      <c r="H822" t="s">
        <v>81</v>
      </c>
      <c r="J822">
        <v>10</v>
      </c>
      <c r="K822">
        <v>1517</v>
      </c>
      <c r="L822">
        <v>1880</v>
      </c>
      <c r="M822">
        <f t="shared" si="156"/>
        <v>1507</v>
      </c>
      <c r="N822">
        <f t="shared" si="157"/>
        <v>1890</v>
      </c>
      <c r="O822">
        <f t="shared" si="158"/>
        <v>0.83604342554204703</v>
      </c>
      <c r="P822">
        <f t="shared" si="159"/>
        <v>0.5</v>
      </c>
      <c r="Q822">
        <f t="shared" si="160"/>
        <v>-29.758058750501466</v>
      </c>
      <c r="R822">
        <f t="shared" si="161"/>
        <v>-30</v>
      </c>
      <c r="S822">
        <f>INDEX(Weights!$B$1:$B$36,MATCH(Matches!H1980,Weights!$A$1:$A$36,0))</f>
        <v>50</v>
      </c>
      <c r="T822">
        <f t="shared" si="162"/>
        <v>1607</v>
      </c>
      <c r="U822">
        <f t="shared" si="163"/>
        <v>1890</v>
      </c>
      <c r="V822">
        <f t="shared" si="164"/>
        <v>283</v>
      </c>
      <c r="W822">
        <f t="shared" si="165"/>
        <v>0</v>
      </c>
      <c r="X822">
        <f t="shared" si="166"/>
        <v>0</v>
      </c>
      <c r="Y822">
        <f t="shared" si="167"/>
        <v>0</v>
      </c>
      <c r="AA822" t="str">
        <f t="shared" si="168"/>
        <v>283-&gt;0,</v>
      </c>
    </row>
    <row r="823" spans="1:27" ht="15" hidden="1" customHeight="1" x14ac:dyDescent="0.25">
      <c r="A823">
        <v>2017</v>
      </c>
      <c r="B823">
        <v>3</v>
      </c>
      <c r="C823">
        <v>24</v>
      </c>
      <c r="D823" t="s">
        <v>149</v>
      </c>
      <c r="E823" t="s">
        <v>169</v>
      </c>
      <c r="F823">
        <v>1</v>
      </c>
      <c r="G823">
        <v>0</v>
      </c>
      <c r="H823" t="s">
        <v>33</v>
      </c>
      <c r="J823">
        <v>10</v>
      </c>
      <c r="K823">
        <v>1312</v>
      </c>
      <c r="L823">
        <v>1386</v>
      </c>
      <c r="M823">
        <f t="shared" si="156"/>
        <v>1302</v>
      </c>
      <c r="N823">
        <f t="shared" si="157"/>
        <v>1396</v>
      </c>
      <c r="O823">
        <f t="shared" si="158"/>
        <v>0.50863383582108268</v>
      </c>
      <c r="P823">
        <f t="shared" si="159"/>
        <v>1</v>
      </c>
      <c r="Q823">
        <f t="shared" si="160"/>
        <v>20.351421666793438</v>
      </c>
      <c r="R823">
        <f t="shared" si="161"/>
        <v>20</v>
      </c>
      <c r="S823">
        <f>INDEX(Weights!$B$1:$B$36,MATCH(Matches!H2084,Weights!$A$1:$A$36,0))</f>
        <v>40</v>
      </c>
      <c r="T823">
        <f t="shared" si="162"/>
        <v>1402</v>
      </c>
      <c r="U823">
        <f t="shared" si="163"/>
        <v>1396</v>
      </c>
      <c r="V823">
        <f t="shared" si="164"/>
        <v>6</v>
      </c>
      <c r="W823">
        <f t="shared" si="165"/>
        <v>1</v>
      </c>
      <c r="X823">
        <f t="shared" si="166"/>
        <v>0</v>
      </c>
      <c r="Y823">
        <f t="shared" si="167"/>
        <v>1</v>
      </c>
      <c r="AA823" t="str">
        <f t="shared" si="168"/>
        <v>6-&gt;1,</v>
      </c>
    </row>
    <row r="824" spans="1:27" ht="15" hidden="1" customHeight="1" x14ac:dyDescent="0.25">
      <c r="A824">
        <v>2017</v>
      </c>
      <c r="B824">
        <v>3</v>
      </c>
      <c r="C824">
        <v>25</v>
      </c>
      <c r="D824" t="s">
        <v>176</v>
      </c>
      <c r="E824" t="s">
        <v>28</v>
      </c>
      <c r="F824">
        <v>2</v>
      </c>
      <c r="G824">
        <v>0</v>
      </c>
      <c r="H824" t="s">
        <v>33</v>
      </c>
      <c r="J824">
        <v>10</v>
      </c>
      <c r="K824">
        <v>1328</v>
      </c>
      <c r="L824">
        <v>1283</v>
      </c>
      <c r="M824">
        <f t="shared" si="156"/>
        <v>1318</v>
      </c>
      <c r="N824">
        <f t="shared" si="157"/>
        <v>1293</v>
      </c>
      <c r="O824">
        <f t="shared" si="158"/>
        <v>0.67250964333498497</v>
      </c>
      <c r="P824">
        <f t="shared" si="159"/>
        <v>1</v>
      </c>
      <c r="Q824">
        <f t="shared" si="160"/>
        <v>30.535250264571456</v>
      </c>
      <c r="R824">
        <f t="shared" si="161"/>
        <v>20</v>
      </c>
      <c r="S824">
        <f>INDEX(Weights!$B$1:$B$36,MATCH(Matches!H2105,Weights!$A$1:$A$36,0))</f>
        <v>40</v>
      </c>
      <c r="T824">
        <f t="shared" si="162"/>
        <v>1418</v>
      </c>
      <c r="U824">
        <f t="shared" si="163"/>
        <v>1293</v>
      </c>
      <c r="V824">
        <f t="shared" si="164"/>
        <v>125</v>
      </c>
      <c r="W824">
        <f t="shared" si="165"/>
        <v>2</v>
      </c>
      <c r="X824">
        <f t="shared" si="166"/>
        <v>0</v>
      </c>
      <c r="Y824">
        <f t="shared" si="167"/>
        <v>2</v>
      </c>
      <c r="AA824" t="str">
        <f t="shared" si="168"/>
        <v>125-&gt;2,</v>
      </c>
    </row>
    <row r="825" spans="1:27" ht="15" hidden="1" customHeight="1" x14ac:dyDescent="0.25">
      <c r="A825">
        <v>2017</v>
      </c>
      <c r="B825">
        <v>3</v>
      </c>
      <c r="C825">
        <v>27</v>
      </c>
      <c r="D825" t="s">
        <v>83</v>
      </c>
      <c r="E825" t="s">
        <v>173</v>
      </c>
      <c r="F825">
        <v>2</v>
      </c>
      <c r="G825">
        <v>1</v>
      </c>
      <c r="H825" t="s">
        <v>33</v>
      </c>
      <c r="I825" t="s">
        <v>85</v>
      </c>
      <c r="J825">
        <v>10</v>
      </c>
      <c r="K825">
        <v>1290</v>
      </c>
      <c r="L825">
        <v>1286</v>
      </c>
      <c r="M825">
        <f t="shared" si="156"/>
        <v>1280</v>
      </c>
      <c r="N825">
        <f t="shared" si="157"/>
        <v>1296</v>
      </c>
      <c r="O825">
        <f t="shared" si="158"/>
        <v>0.52300958729756231</v>
      </c>
      <c r="P825">
        <f t="shared" si="159"/>
        <v>1</v>
      </c>
      <c r="Q825">
        <f t="shared" si="160"/>
        <v>20.96478196143185</v>
      </c>
      <c r="R825">
        <f t="shared" si="161"/>
        <v>20</v>
      </c>
      <c r="S825">
        <f>INDEX(Weights!$B$1:$B$36,MATCH(Matches!H2120,Weights!$A$1:$A$36,0))</f>
        <v>20</v>
      </c>
      <c r="T825">
        <f t="shared" si="162"/>
        <v>1280</v>
      </c>
      <c r="U825">
        <f t="shared" si="163"/>
        <v>1296</v>
      </c>
      <c r="V825">
        <f t="shared" si="164"/>
        <v>16</v>
      </c>
      <c r="W825">
        <f t="shared" si="165"/>
        <v>-1</v>
      </c>
      <c r="X825">
        <f t="shared" si="166"/>
        <v>0</v>
      </c>
      <c r="Y825">
        <f t="shared" si="167"/>
        <v>-1</v>
      </c>
      <c r="AA825" t="str">
        <f t="shared" si="168"/>
        <v>16-&gt;-1,</v>
      </c>
    </row>
    <row r="826" spans="1:27" ht="15" hidden="1" customHeight="1" x14ac:dyDescent="0.25">
      <c r="A826">
        <v>2017</v>
      </c>
      <c r="B826">
        <v>3</v>
      </c>
      <c r="C826">
        <v>27</v>
      </c>
      <c r="D826" t="s">
        <v>149</v>
      </c>
      <c r="E826" t="s">
        <v>177</v>
      </c>
      <c r="F826">
        <v>2</v>
      </c>
      <c r="G826">
        <v>1</v>
      </c>
      <c r="H826" t="s">
        <v>33</v>
      </c>
      <c r="J826">
        <v>10</v>
      </c>
      <c r="K826">
        <v>1322</v>
      </c>
      <c r="L826">
        <v>1418</v>
      </c>
      <c r="M826">
        <f t="shared" si="156"/>
        <v>1312</v>
      </c>
      <c r="N826">
        <f t="shared" si="157"/>
        <v>1428</v>
      </c>
      <c r="O826">
        <f t="shared" si="158"/>
        <v>0.52300958729756231</v>
      </c>
      <c r="P826">
        <f t="shared" si="159"/>
        <v>1</v>
      </c>
      <c r="Q826">
        <f t="shared" si="160"/>
        <v>20.96478196143185</v>
      </c>
      <c r="R826">
        <f t="shared" si="161"/>
        <v>20</v>
      </c>
      <c r="S826">
        <f>INDEX(Weights!$B$1:$B$36,MATCH(Matches!H2122,Weights!$A$1:$A$36,0))</f>
        <v>20</v>
      </c>
      <c r="T826">
        <f t="shared" si="162"/>
        <v>1412</v>
      </c>
      <c r="U826">
        <f t="shared" si="163"/>
        <v>1428</v>
      </c>
      <c r="V826">
        <f t="shared" si="164"/>
        <v>16</v>
      </c>
      <c r="W826">
        <f t="shared" si="165"/>
        <v>-1</v>
      </c>
      <c r="X826">
        <f t="shared" si="166"/>
        <v>0</v>
      </c>
      <c r="Y826">
        <f t="shared" si="167"/>
        <v>-1</v>
      </c>
      <c r="AA826" t="str">
        <f t="shared" si="168"/>
        <v>16-&gt;-1,</v>
      </c>
    </row>
    <row r="827" spans="1:27" ht="15" hidden="1" customHeight="1" x14ac:dyDescent="0.25">
      <c r="A827">
        <v>2017</v>
      </c>
      <c r="B827">
        <v>3</v>
      </c>
      <c r="C827">
        <v>28</v>
      </c>
      <c r="D827" t="s">
        <v>225</v>
      </c>
      <c r="E827" t="s">
        <v>264</v>
      </c>
      <c r="F827">
        <v>2</v>
      </c>
      <c r="G827">
        <v>0</v>
      </c>
      <c r="H827" t="s">
        <v>23</v>
      </c>
      <c r="J827">
        <v>10</v>
      </c>
      <c r="K827">
        <v>1382</v>
      </c>
      <c r="L827">
        <v>1182</v>
      </c>
      <c r="M827">
        <f t="shared" si="156"/>
        <v>1372</v>
      </c>
      <c r="N827">
        <f t="shared" si="157"/>
        <v>1192</v>
      </c>
      <c r="O827">
        <f t="shared" si="158"/>
        <v>0.83366246918343812</v>
      </c>
      <c r="P827">
        <f t="shared" si="159"/>
        <v>1</v>
      </c>
      <c r="Q827">
        <f t="shared" si="160"/>
        <v>60.118723362727231</v>
      </c>
      <c r="R827">
        <f t="shared" si="161"/>
        <v>40</v>
      </c>
      <c r="S827">
        <f>INDEX(Weights!$B$1:$B$36,MATCH(Matches!H2145,Weights!$A$1:$A$36,0))</f>
        <v>20</v>
      </c>
      <c r="T827">
        <f t="shared" si="162"/>
        <v>1472</v>
      </c>
      <c r="U827">
        <f t="shared" si="163"/>
        <v>1192</v>
      </c>
      <c r="V827">
        <f t="shared" si="164"/>
        <v>280</v>
      </c>
      <c r="W827">
        <f t="shared" si="165"/>
        <v>2</v>
      </c>
      <c r="X827">
        <f t="shared" si="166"/>
        <v>0</v>
      </c>
      <c r="Y827">
        <f t="shared" si="167"/>
        <v>2</v>
      </c>
      <c r="AA827" t="str">
        <f t="shared" si="168"/>
        <v>280-&gt;2,</v>
      </c>
    </row>
    <row r="828" spans="1:27" ht="15" hidden="1" customHeight="1" x14ac:dyDescent="0.25">
      <c r="A828">
        <v>2017</v>
      </c>
      <c r="B828">
        <v>6</v>
      </c>
      <c r="C828">
        <v>8</v>
      </c>
      <c r="D828" t="s">
        <v>93</v>
      </c>
      <c r="E828" t="s">
        <v>158</v>
      </c>
      <c r="F828">
        <v>3</v>
      </c>
      <c r="G828">
        <v>2</v>
      </c>
      <c r="H828" t="s">
        <v>76</v>
      </c>
      <c r="J828">
        <v>10</v>
      </c>
      <c r="K828">
        <v>1720</v>
      </c>
      <c r="L828">
        <v>1612</v>
      </c>
      <c r="M828">
        <f t="shared" si="156"/>
        <v>1710</v>
      </c>
      <c r="N828">
        <f t="shared" si="157"/>
        <v>1622</v>
      </c>
      <c r="O828">
        <f t="shared" si="158"/>
        <v>0.74691292142894317</v>
      </c>
      <c r="P828">
        <f t="shared" si="159"/>
        <v>1</v>
      </c>
      <c r="Q828">
        <f t="shared" si="160"/>
        <v>39.512092266663849</v>
      </c>
      <c r="R828">
        <f t="shared" si="161"/>
        <v>40</v>
      </c>
      <c r="S828">
        <f>INDEX(Weights!$B$1:$B$36,MATCH(Matches!H2231,Weights!$A$1:$A$36,0))</f>
        <v>20</v>
      </c>
      <c r="T828">
        <f t="shared" si="162"/>
        <v>1810</v>
      </c>
      <c r="U828">
        <f t="shared" si="163"/>
        <v>1622</v>
      </c>
      <c r="V828">
        <f t="shared" si="164"/>
        <v>188</v>
      </c>
      <c r="W828">
        <f t="shared" si="165"/>
        <v>1</v>
      </c>
      <c r="X828">
        <f t="shared" si="166"/>
        <v>0</v>
      </c>
      <c r="Y828">
        <f t="shared" si="167"/>
        <v>1</v>
      </c>
      <c r="AA828" t="str">
        <f t="shared" si="168"/>
        <v>188-&gt;1,</v>
      </c>
    </row>
    <row r="829" spans="1:27" ht="15" hidden="1" customHeight="1" x14ac:dyDescent="0.25">
      <c r="A829">
        <v>2017</v>
      </c>
      <c r="B829">
        <v>6</v>
      </c>
      <c r="C829">
        <v>10</v>
      </c>
      <c r="D829" t="s">
        <v>174</v>
      </c>
      <c r="E829" t="s">
        <v>177</v>
      </c>
      <c r="F829">
        <v>3</v>
      </c>
      <c r="G829">
        <v>1</v>
      </c>
      <c r="H829" t="s">
        <v>171</v>
      </c>
      <c r="J829">
        <v>10</v>
      </c>
      <c r="K829">
        <v>1599</v>
      </c>
      <c r="L829">
        <v>1408</v>
      </c>
      <c r="M829">
        <f t="shared" si="156"/>
        <v>1589</v>
      </c>
      <c r="N829">
        <f t="shared" si="157"/>
        <v>1418</v>
      </c>
      <c r="O829">
        <f t="shared" si="158"/>
        <v>0.82635355394403176</v>
      </c>
      <c r="P829">
        <f t="shared" si="159"/>
        <v>1</v>
      </c>
      <c r="Q829">
        <f t="shared" si="160"/>
        <v>57.588279098881678</v>
      </c>
      <c r="R829">
        <f t="shared" si="161"/>
        <v>40</v>
      </c>
      <c r="S829">
        <f>INDEX(Weights!$B$1:$B$36,MATCH(Matches!H2258,Weights!$A$1:$A$36,0))</f>
        <v>40</v>
      </c>
      <c r="T829">
        <f t="shared" si="162"/>
        <v>1689</v>
      </c>
      <c r="U829">
        <f t="shared" si="163"/>
        <v>1418</v>
      </c>
      <c r="V829">
        <f t="shared" si="164"/>
        <v>271</v>
      </c>
      <c r="W829">
        <f t="shared" si="165"/>
        <v>2</v>
      </c>
      <c r="X829">
        <f t="shared" si="166"/>
        <v>0</v>
      </c>
      <c r="Y829">
        <f t="shared" si="167"/>
        <v>2</v>
      </c>
      <c r="AA829" t="str">
        <f t="shared" si="168"/>
        <v>271-&gt;2,</v>
      </c>
    </row>
    <row r="830" spans="1:27" ht="15" hidden="1" customHeight="1" x14ac:dyDescent="0.25">
      <c r="A830">
        <v>2017</v>
      </c>
      <c r="B830">
        <v>6</v>
      </c>
      <c r="C830">
        <v>10</v>
      </c>
      <c r="D830" t="s">
        <v>153</v>
      </c>
      <c r="E830" t="s">
        <v>189</v>
      </c>
      <c r="F830">
        <v>2</v>
      </c>
      <c r="G830">
        <v>1</v>
      </c>
      <c r="H830" t="s">
        <v>171</v>
      </c>
      <c r="J830">
        <v>10</v>
      </c>
      <c r="K830">
        <v>1534</v>
      </c>
      <c r="L830">
        <v>1433</v>
      </c>
      <c r="M830">
        <f t="shared" si="156"/>
        <v>1524</v>
      </c>
      <c r="N830">
        <f t="shared" si="157"/>
        <v>1443</v>
      </c>
      <c r="O830">
        <f t="shared" si="158"/>
        <v>0.73922025414066794</v>
      </c>
      <c r="P830">
        <f t="shared" si="159"/>
        <v>1</v>
      </c>
      <c r="Q830">
        <f t="shared" si="160"/>
        <v>38.346536334896683</v>
      </c>
      <c r="R830">
        <f t="shared" si="161"/>
        <v>40</v>
      </c>
      <c r="S830">
        <f>INDEX(Weights!$B$1:$B$36,MATCH(Matches!H2266,Weights!$A$1:$A$36,0))</f>
        <v>40</v>
      </c>
      <c r="T830">
        <f t="shared" si="162"/>
        <v>1624</v>
      </c>
      <c r="U830">
        <f t="shared" si="163"/>
        <v>1443</v>
      </c>
      <c r="V830">
        <f t="shared" si="164"/>
        <v>181</v>
      </c>
      <c r="W830">
        <f t="shared" si="165"/>
        <v>1</v>
      </c>
      <c r="X830">
        <f t="shared" si="166"/>
        <v>0</v>
      </c>
      <c r="Y830">
        <f t="shared" si="167"/>
        <v>1</v>
      </c>
      <c r="AA830" t="str">
        <f t="shared" si="168"/>
        <v>181-&gt;1,</v>
      </c>
    </row>
    <row r="831" spans="1:27" ht="15" hidden="1" customHeight="1" x14ac:dyDescent="0.25">
      <c r="A831">
        <v>2017</v>
      </c>
      <c r="B831">
        <v>6</v>
      </c>
      <c r="C831">
        <v>10</v>
      </c>
      <c r="D831" t="s">
        <v>65</v>
      </c>
      <c r="E831" t="s">
        <v>67</v>
      </c>
      <c r="F831">
        <v>3</v>
      </c>
      <c r="G831">
        <v>1</v>
      </c>
      <c r="H831" t="s">
        <v>76</v>
      </c>
      <c r="J831">
        <v>10</v>
      </c>
      <c r="K831">
        <v>1873</v>
      </c>
      <c r="L831">
        <v>1667</v>
      </c>
      <c r="M831">
        <f t="shared" si="156"/>
        <v>1863</v>
      </c>
      <c r="N831">
        <f t="shared" si="157"/>
        <v>1677</v>
      </c>
      <c r="O831">
        <f t="shared" si="158"/>
        <v>0.83839690738694328</v>
      </c>
      <c r="P831">
        <f t="shared" si="159"/>
        <v>1</v>
      </c>
      <c r="Q831">
        <f t="shared" si="160"/>
        <v>61.880003892896106</v>
      </c>
      <c r="R831">
        <f t="shared" si="161"/>
        <v>40</v>
      </c>
      <c r="S831">
        <f>INDEX(Weights!$B$1:$B$36,MATCH(Matches!H2271,Weights!$A$1:$A$36,0))</f>
        <v>40</v>
      </c>
      <c r="T831">
        <f t="shared" si="162"/>
        <v>1963</v>
      </c>
      <c r="U831">
        <f t="shared" si="163"/>
        <v>1677</v>
      </c>
      <c r="V831">
        <f t="shared" si="164"/>
        <v>286</v>
      </c>
      <c r="W831">
        <f t="shared" si="165"/>
        <v>2</v>
      </c>
      <c r="X831">
        <f t="shared" si="166"/>
        <v>0</v>
      </c>
      <c r="Y831">
        <f t="shared" si="167"/>
        <v>2</v>
      </c>
      <c r="AA831" t="str">
        <f t="shared" si="168"/>
        <v>286-&gt;2,</v>
      </c>
    </row>
    <row r="832" spans="1:27" ht="15" hidden="1" customHeight="1" x14ac:dyDescent="0.25">
      <c r="A832">
        <v>2017</v>
      </c>
      <c r="B832">
        <v>6</v>
      </c>
      <c r="C832">
        <v>11</v>
      </c>
      <c r="D832" t="s">
        <v>169</v>
      </c>
      <c r="E832" t="s">
        <v>83</v>
      </c>
      <c r="F832">
        <v>1</v>
      </c>
      <c r="G832">
        <v>0</v>
      </c>
      <c r="H832" t="s">
        <v>171</v>
      </c>
      <c r="J832">
        <v>10</v>
      </c>
      <c r="K832">
        <v>1396</v>
      </c>
      <c r="L832">
        <v>1278</v>
      </c>
      <c r="M832">
        <f t="shared" si="156"/>
        <v>1386</v>
      </c>
      <c r="N832">
        <f t="shared" si="157"/>
        <v>1288</v>
      </c>
      <c r="O832">
        <f t="shared" si="158"/>
        <v>0.75763917486225174</v>
      </c>
      <c r="P832">
        <f t="shared" si="159"/>
        <v>1</v>
      </c>
      <c r="Q832">
        <f t="shared" si="160"/>
        <v>41.260793671239554</v>
      </c>
      <c r="R832">
        <f t="shared" si="161"/>
        <v>40</v>
      </c>
      <c r="S832">
        <f>INDEX(Weights!$B$1:$B$36,MATCH(Matches!H2280,Weights!$A$1:$A$36,0))</f>
        <v>40</v>
      </c>
      <c r="T832">
        <f t="shared" si="162"/>
        <v>1486</v>
      </c>
      <c r="U832">
        <f t="shared" si="163"/>
        <v>1288</v>
      </c>
      <c r="V832">
        <f t="shared" si="164"/>
        <v>198</v>
      </c>
      <c r="W832">
        <f t="shared" si="165"/>
        <v>1</v>
      </c>
      <c r="X832">
        <f t="shared" si="166"/>
        <v>0</v>
      </c>
      <c r="Y832">
        <f t="shared" si="167"/>
        <v>1</v>
      </c>
      <c r="AA832" t="str">
        <f t="shared" si="168"/>
        <v>198-&gt;1,</v>
      </c>
    </row>
    <row r="833" spans="1:27" ht="15" hidden="1" customHeight="1" x14ac:dyDescent="0.25">
      <c r="A833">
        <v>2017</v>
      </c>
      <c r="B833">
        <v>7</v>
      </c>
      <c r="C833">
        <v>1</v>
      </c>
      <c r="D833" t="s">
        <v>27</v>
      </c>
      <c r="E833" t="s">
        <v>28</v>
      </c>
      <c r="F833">
        <v>2</v>
      </c>
      <c r="G833">
        <v>1</v>
      </c>
      <c r="H833" t="s">
        <v>29</v>
      </c>
      <c r="I833" t="s">
        <v>30</v>
      </c>
      <c r="J833">
        <v>10</v>
      </c>
      <c r="K833">
        <v>1444</v>
      </c>
      <c r="L833">
        <v>1244</v>
      </c>
      <c r="M833">
        <f t="shared" si="156"/>
        <v>1434</v>
      </c>
      <c r="N833">
        <f t="shared" si="157"/>
        <v>1254</v>
      </c>
      <c r="O833">
        <f t="shared" si="158"/>
        <v>0.73810903254041871</v>
      </c>
      <c r="P833">
        <f t="shared" si="159"/>
        <v>1</v>
      </c>
      <c r="Q833">
        <f t="shared" si="160"/>
        <v>38.183829312644548</v>
      </c>
      <c r="R833">
        <f t="shared" si="161"/>
        <v>40</v>
      </c>
      <c r="S833">
        <f>INDEX(Weights!$B$1:$B$36,MATCH(Matches!H2368,Weights!$A$1:$A$36,0))</f>
        <v>20</v>
      </c>
      <c r="T833">
        <f t="shared" si="162"/>
        <v>1434</v>
      </c>
      <c r="U833">
        <f t="shared" si="163"/>
        <v>1254</v>
      </c>
      <c r="V833">
        <f t="shared" si="164"/>
        <v>180</v>
      </c>
      <c r="W833">
        <f t="shared" si="165"/>
        <v>1</v>
      </c>
      <c r="X833">
        <f t="shared" si="166"/>
        <v>0</v>
      </c>
      <c r="Y833">
        <f t="shared" si="167"/>
        <v>1</v>
      </c>
      <c r="AA833" t="str">
        <f t="shared" si="168"/>
        <v>180-&gt;1,</v>
      </c>
    </row>
    <row r="834" spans="1:27" ht="15" hidden="1" customHeight="1" x14ac:dyDescent="0.25">
      <c r="A834">
        <v>2017</v>
      </c>
      <c r="B834">
        <v>7</v>
      </c>
      <c r="C834">
        <v>3</v>
      </c>
      <c r="D834" t="s">
        <v>168</v>
      </c>
      <c r="E834" t="s">
        <v>202</v>
      </c>
      <c r="F834">
        <v>4</v>
      </c>
      <c r="G834">
        <v>3</v>
      </c>
      <c r="H834" t="s">
        <v>205</v>
      </c>
      <c r="J834">
        <v>10</v>
      </c>
      <c r="K834">
        <v>1130</v>
      </c>
      <c r="L834">
        <v>1080</v>
      </c>
      <c r="M834">
        <f t="shared" ref="M834:M897" si="169">K834-J834</f>
        <v>1120</v>
      </c>
      <c r="N834">
        <f t="shared" ref="N834:N897" si="170">L834+J834</f>
        <v>1090</v>
      </c>
      <c r="O834">
        <f t="shared" ref="O834:O897" si="171">1/(10^(-V834/400)+1)</f>
        <v>0.67881691979475667</v>
      </c>
      <c r="P834">
        <f t="shared" ref="P834:P897" si="172">IF(F834&gt;G834,1,IF(F834=G834,0.5,0))</f>
        <v>1</v>
      </c>
      <c r="Q834">
        <f t="shared" ref="Q834:Q897" si="173">(M834-K834)/(O834-P834)</f>
        <v>31.134890398366476</v>
      </c>
      <c r="R834">
        <f t="shared" ref="R834:R897" si="174">ROUND((Q834/IF(W834=2,1.5,IF(W834=3,1.75,IF(W834&gt;3,1.75+(W834-3)/8,1))))/10,0)*10</f>
        <v>30</v>
      </c>
      <c r="S834">
        <f>INDEX(Weights!$B$1:$B$36,MATCH(Matches!H2374,Weights!$A$1:$A$36,0))</f>
        <v>40</v>
      </c>
      <c r="T834">
        <f t="shared" ref="T834:T897" si="175">M834+IF(ISBLANK(I834),100,0)</f>
        <v>1220</v>
      </c>
      <c r="U834">
        <f t="shared" ref="U834:U897" si="176">N834</f>
        <v>1090</v>
      </c>
      <c r="V834">
        <f t="shared" ref="V834:V897" si="177">ABS(T834-U834)</f>
        <v>130</v>
      </c>
      <c r="W834">
        <f t="shared" ref="W834:W897" si="178">IF(U834&gt;T834,G834-F834,F834-G834)</f>
        <v>1</v>
      </c>
      <c r="X834">
        <f t="shared" ref="X834:X897" si="179">IF(W834=4,1,0)</f>
        <v>0</v>
      </c>
      <c r="Y834">
        <f t="shared" ref="Y834:Y897" si="180">IF(W834&lt;0,MAX(W834,-3),MIN(W834,7))</f>
        <v>1</v>
      </c>
      <c r="AA834" t="str">
        <f t="shared" si="168"/>
        <v>130-&gt;1,</v>
      </c>
    </row>
    <row r="835" spans="1:27" ht="15" hidden="1" customHeight="1" x14ac:dyDescent="0.25">
      <c r="A835">
        <v>2017</v>
      </c>
      <c r="B835">
        <v>8</v>
      </c>
      <c r="C835">
        <v>31</v>
      </c>
      <c r="D835" t="s">
        <v>124</v>
      </c>
      <c r="E835" t="s">
        <v>135</v>
      </c>
      <c r="F835">
        <v>0</v>
      </c>
      <c r="G835">
        <v>0</v>
      </c>
      <c r="H835" t="s">
        <v>76</v>
      </c>
      <c r="J835">
        <v>10</v>
      </c>
      <c r="K835">
        <v>1698</v>
      </c>
      <c r="L835">
        <v>1961</v>
      </c>
      <c r="M835">
        <f t="shared" si="169"/>
        <v>1688</v>
      </c>
      <c r="N835">
        <f t="shared" si="170"/>
        <v>1971</v>
      </c>
      <c r="O835">
        <f t="shared" si="171"/>
        <v>0.74143352296929954</v>
      </c>
      <c r="P835">
        <f t="shared" si="172"/>
        <v>0.5</v>
      </c>
      <c r="Q835">
        <f t="shared" si="173"/>
        <v>-41.419268861315466</v>
      </c>
      <c r="R835">
        <f t="shared" si="174"/>
        <v>-40</v>
      </c>
      <c r="S835">
        <f>INDEX(Weights!$B$1:$B$36,MATCH(Matches!H2450,Weights!$A$1:$A$36,0))</f>
        <v>40</v>
      </c>
      <c r="T835">
        <f t="shared" si="175"/>
        <v>1788</v>
      </c>
      <c r="U835">
        <f t="shared" si="176"/>
        <v>1971</v>
      </c>
      <c r="V835">
        <f t="shared" si="177"/>
        <v>183</v>
      </c>
      <c r="W835">
        <f t="shared" si="178"/>
        <v>0</v>
      </c>
      <c r="X835">
        <f t="shared" si="179"/>
        <v>0</v>
      </c>
      <c r="Y835">
        <f t="shared" si="180"/>
        <v>0</v>
      </c>
      <c r="AA835" t="str">
        <f t="shared" ref="AA835:AA898" si="181">V835&amp;"-&gt;"&amp;Y835&amp;","</f>
        <v>183-&gt;0,</v>
      </c>
    </row>
    <row r="836" spans="1:27" ht="15" hidden="1" customHeight="1" x14ac:dyDescent="0.25">
      <c r="A836">
        <v>2017</v>
      </c>
      <c r="B836">
        <v>10</v>
      </c>
      <c r="C836">
        <v>5</v>
      </c>
      <c r="D836" t="s">
        <v>102</v>
      </c>
      <c r="E836" t="s">
        <v>138</v>
      </c>
      <c r="F836">
        <v>2</v>
      </c>
      <c r="G836">
        <v>1</v>
      </c>
      <c r="H836" t="s">
        <v>76</v>
      </c>
      <c r="J836">
        <v>10</v>
      </c>
      <c r="K836">
        <v>1869</v>
      </c>
      <c r="L836">
        <v>1767</v>
      </c>
      <c r="M836">
        <f t="shared" si="169"/>
        <v>1859</v>
      </c>
      <c r="N836">
        <f t="shared" si="170"/>
        <v>1777</v>
      </c>
      <c r="O836">
        <f t="shared" si="171"/>
        <v>0.74032841951483042</v>
      </c>
      <c r="P836">
        <f t="shared" si="172"/>
        <v>1</v>
      </c>
      <c r="Q836">
        <f t="shared" si="173"/>
        <v>38.510182675039104</v>
      </c>
      <c r="R836">
        <f t="shared" si="174"/>
        <v>40</v>
      </c>
      <c r="S836">
        <f>INDEX(Weights!$B$1:$B$36,MATCH(Matches!H2560,Weights!$A$1:$A$36,0))</f>
        <v>40</v>
      </c>
      <c r="T836">
        <f t="shared" si="175"/>
        <v>1959</v>
      </c>
      <c r="U836">
        <f t="shared" si="176"/>
        <v>1777</v>
      </c>
      <c r="V836">
        <f t="shared" si="177"/>
        <v>182</v>
      </c>
      <c r="W836">
        <f t="shared" si="178"/>
        <v>1</v>
      </c>
      <c r="X836">
        <f t="shared" si="179"/>
        <v>0</v>
      </c>
      <c r="Y836">
        <f t="shared" si="180"/>
        <v>1</v>
      </c>
      <c r="AA836" t="str">
        <f t="shared" si="181"/>
        <v>182-&gt;1,</v>
      </c>
    </row>
    <row r="837" spans="1:27" ht="15" hidden="1" customHeight="1" x14ac:dyDescent="0.25">
      <c r="A837">
        <v>2017</v>
      </c>
      <c r="B837">
        <v>10</v>
      </c>
      <c r="C837">
        <v>7</v>
      </c>
      <c r="D837" t="s">
        <v>168</v>
      </c>
      <c r="E837" t="s">
        <v>101</v>
      </c>
      <c r="F837">
        <v>1</v>
      </c>
      <c r="G837">
        <v>0</v>
      </c>
      <c r="H837" t="s">
        <v>33</v>
      </c>
      <c r="J837">
        <v>10</v>
      </c>
      <c r="K837">
        <v>1109</v>
      </c>
      <c r="L837">
        <v>1188</v>
      </c>
      <c r="M837">
        <f t="shared" si="169"/>
        <v>1099</v>
      </c>
      <c r="N837">
        <f t="shared" si="170"/>
        <v>1198</v>
      </c>
      <c r="O837">
        <f t="shared" si="171"/>
        <v>0.5014391117091529</v>
      </c>
      <c r="P837">
        <f t="shared" si="172"/>
        <v>1</v>
      </c>
      <c r="Q837">
        <f t="shared" si="173"/>
        <v>20.057730630017385</v>
      </c>
      <c r="R837">
        <f t="shared" si="174"/>
        <v>20</v>
      </c>
      <c r="S837">
        <f>INDEX(Weights!$B$1:$B$36,MATCH(Matches!H2601,Weights!$A$1:$A$36,0))</f>
        <v>20</v>
      </c>
      <c r="T837">
        <f t="shared" si="175"/>
        <v>1199</v>
      </c>
      <c r="U837">
        <f t="shared" si="176"/>
        <v>1198</v>
      </c>
      <c r="V837">
        <f t="shared" si="177"/>
        <v>1</v>
      </c>
      <c r="W837">
        <f t="shared" si="178"/>
        <v>1</v>
      </c>
      <c r="X837">
        <f t="shared" si="179"/>
        <v>0</v>
      </c>
      <c r="Y837">
        <f t="shared" si="180"/>
        <v>1</v>
      </c>
      <c r="AA837" t="str">
        <f t="shared" si="181"/>
        <v>1-&gt;1,</v>
      </c>
    </row>
    <row r="838" spans="1:27" ht="15" hidden="1" customHeight="1" x14ac:dyDescent="0.25">
      <c r="A838">
        <v>2017</v>
      </c>
      <c r="B838">
        <v>10</v>
      </c>
      <c r="C838">
        <v>10</v>
      </c>
      <c r="D838" t="s">
        <v>93</v>
      </c>
      <c r="E838" t="s">
        <v>118</v>
      </c>
      <c r="F838">
        <v>2</v>
      </c>
      <c r="G838">
        <v>1</v>
      </c>
      <c r="H838" t="s">
        <v>76</v>
      </c>
      <c r="J838">
        <v>10</v>
      </c>
      <c r="K838">
        <v>1711</v>
      </c>
      <c r="L838">
        <v>1607</v>
      </c>
      <c r="M838">
        <f t="shared" si="169"/>
        <v>1701</v>
      </c>
      <c r="N838">
        <f t="shared" si="170"/>
        <v>1617</v>
      </c>
      <c r="O838">
        <f t="shared" si="171"/>
        <v>0.74253555894306977</v>
      </c>
      <c r="P838">
        <f t="shared" si="172"/>
        <v>1</v>
      </c>
      <c r="Q838">
        <f t="shared" si="173"/>
        <v>38.840315031266051</v>
      </c>
      <c r="R838">
        <f t="shared" si="174"/>
        <v>40</v>
      </c>
      <c r="S838">
        <f>INDEX(Weights!$B$1:$B$36,MATCH(Matches!H2636,Weights!$A$1:$A$36,0))</f>
        <v>50</v>
      </c>
      <c r="T838">
        <f t="shared" si="175"/>
        <v>1801</v>
      </c>
      <c r="U838">
        <f t="shared" si="176"/>
        <v>1617</v>
      </c>
      <c r="V838">
        <f t="shared" si="177"/>
        <v>184</v>
      </c>
      <c r="W838">
        <f t="shared" si="178"/>
        <v>1</v>
      </c>
      <c r="X838">
        <f t="shared" si="179"/>
        <v>0</v>
      </c>
      <c r="Y838">
        <f t="shared" si="180"/>
        <v>1</v>
      </c>
      <c r="AA838" t="str">
        <f t="shared" si="181"/>
        <v>184-&gt;1,</v>
      </c>
    </row>
    <row r="839" spans="1:27" ht="15" hidden="1" customHeight="1" x14ac:dyDescent="0.25">
      <c r="A839">
        <v>2017</v>
      </c>
      <c r="B839">
        <v>11</v>
      </c>
      <c r="C839">
        <v>13</v>
      </c>
      <c r="D839" t="s">
        <v>51</v>
      </c>
      <c r="E839" t="s">
        <v>158</v>
      </c>
      <c r="F839">
        <v>1</v>
      </c>
      <c r="G839">
        <v>0</v>
      </c>
      <c r="H839" t="s">
        <v>33</v>
      </c>
      <c r="I839" t="s">
        <v>34</v>
      </c>
      <c r="J839">
        <v>10</v>
      </c>
      <c r="K839">
        <v>1620</v>
      </c>
      <c r="L839">
        <v>1600</v>
      </c>
      <c r="M839">
        <f t="shared" si="169"/>
        <v>1610</v>
      </c>
      <c r="N839">
        <f t="shared" si="170"/>
        <v>1610</v>
      </c>
      <c r="O839">
        <f t="shared" si="171"/>
        <v>0.5</v>
      </c>
      <c r="P839">
        <f t="shared" si="172"/>
        <v>1</v>
      </c>
      <c r="Q839">
        <f t="shared" si="173"/>
        <v>20</v>
      </c>
      <c r="R839">
        <f t="shared" si="174"/>
        <v>20</v>
      </c>
      <c r="S839">
        <f>INDEX(Weights!$B$1:$B$36,MATCH(Matches!H2730,Weights!$A$1:$A$36,0))</f>
        <v>40</v>
      </c>
      <c r="T839">
        <f t="shared" si="175"/>
        <v>1610</v>
      </c>
      <c r="U839">
        <f t="shared" si="176"/>
        <v>1610</v>
      </c>
      <c r="V839">
        <f t="shared" si="177"/>
        <v>0</v>
      </c>
      <c r="W839">
        <f t="shared" si="178"/>
        <v>1</v>
      </c>
      <c r="X839">
        <f t="shared" si="179"/>
        <v>0</v>
      </c>
      <c r="Y839">
        <f t="shared" si="180"/>
        <v>1</v>
      </c>
      <c r="AA839" t="str">
        <f t="shared" si="181"/>
        <v>0-&gt;1,</v>
      </c>
    </row>
    <row r="840" spans="1:27" ht="15" hidden="1" customHeight="1" x14ac:dyDescent="0.25">
      <c r="A840">
        <v>2017</v>
      </c>
      <c r="B840">
        <v>11</v>
      </c>
      <c r="C840">
        <v>14</v>
      </c>
      <c r="D840" t="s">
        <v>154</v>
      </c>
      <c r="E840" t="s">
        <v>98</v>
      </c>
      <c r="F840">
        <v>1</v>
      </c>
      <c r="G840">
        <v>0</v>
      </c>
      <c r="H840" t="s">
        <v>33</v>
      </c>
      <c r="J840">
        <v>10</v>
      </c>
      <c r="K840">
        <v>1539</v>
      </c>
      <c r="L840">
        <v>1609</v>
      </c>
      <c r="M840">
        <f t="shared" si="169"/>
        <v>1529</v>
      </c>
      <c r="N840">
        <f t="shared" si="170"/>
        <v>1619</v>
      </c>
      <c r="O840">
        <f t="shared" si="171"/>
        <v>0.51438718416599871</v>
      </c>
      <c r="P840">
        <f t="shared" si="172"/>
        <v>1</v>
      </c>
      <c r="Q840">
        <f t="shared" si="173"/>
        <v>20.592537251772892</v>
      </c>
      <c r="R840">
        <f t="shared" si="174"/>
        <v>20</v>
      </c>
      <c r="S840">
        <f>INDEX(Weights!$B$1:$B$36,MATCH(Matches!H2768,Weights!$A$1:$A$36,0))</f>
        <v>40</v>
      </c>
      <c r="T840">
        <f t="shared" si="175"/>
        <v>1629</v>
      </c>
      <c r="U840">
        <f t="shared" si="176"/>
        <v>1619</v>
      </c>
      <c r="V840">
        <f t="shared" si="177"/>
        <v>10</v>
      </c>
      <c r="W840">
        <f t="shared" si="178"/>
        <v>1</v>
      </c>
      <c r="X840">
        <f t="shared" si="179"/>
        <v>0</v>
      </c>
      <c r="Y840">
        <f t="shared" si="180"/>
        <v>1</v>
      </c>
      <c r="AA840" t="str">
        <f t="shared" si="181"/>
        <v>10-&gt;1,</v>
      </c>
    </row>
    <row r="841" spans="1:27" ht="15" hidden="1" customHeight="1" x14ac:dyDescent="0.25">
      <c r="A841">
        <v>2017</v>
      </c>
      <c r="B841">
        <v>12</v>
      </c>
      <c r="C841">
        <v>15</v>
      </c>
      <c r="D841" t="s">
        <v>281</v>
      </c>
      <c r="E841" t="s">
        <v>274</v>
      </c>
      <c r="F841">
        <v>4</v>
      </c>
      <c r="G841">
        <v>3</v>
      </c>
      <c r="H841" t="s">
        <v>240</v>
      </c>
      <c r="I841" t="s">
        <v>82</v>
      </c>
      <c r="J841">
        <v>10</v>
      </c>
      <c r="K841">
        <v>758</v>
      </c>
      <c r="L841">
        <v>547</v>
      </c>
      <c r="M841">
        <f t="shared" si="169"/>
        <v>748</v>
      </c>
      <c r="N841">
        <f t="shared" si="170"/>
        <v>557</v>
      </c>
      <c r="O841">
        <f t="shared" si="171"/>
        <v>0.75016348182864212</v>
      </c>
      <c r="P841">
        <f t="shared" si="172"/>
        <v>1</v>
      </c>
      <c r="Q841">
        <f t="shared" si="173"/>
        <v>40.026174208612687</v>
      </c>
      <c r="R841">
        <f t="shared" si="174"/>
        <v>40</v>
      </c>
      <c r="S841">
        <f>INDEX(Weights!$B$1:$B$36,MATCH(Matches!H2820,Weights!$A$1:$A$36,0))</f>
        <v>40</v>
      </c>
      <c r="T841">
        <f t="shared" si="175"/>
        <v>748</v>
      </c>
      <c r="U841">
        <f t="shared" si="176"/>
        <v>557</v>
      </c>
      <c r="V841">
        <f t="shared" si="177"/>
        <v>191</v>
      </c>
      <c r="W841">
        <f t="shared" si="178"/>
        <v>1</v>
      </c>
      <c r="X841">
        <f t="shared" si="179"/>
        <v>0</v>
      </c>
      <c r="Y841">
        <f t="shared" si="180"/>
        <v>1</v>
      </c>
      <c r="AA841" t="str">
        <f t="shared" si="181"/>
        <v>191-&gt;1,</v>
      </c>
    </row>
    <row r="842" spans="1:27" ht="15" hidden="1" customHeight="1" x14ac:dyDescent="0.25">
      <c r="A842">
        <v>2017</v>
      </c>
      <c r="B842">
        <v>12</v>
      </c>
      <c r="C842">
        <v>26</v>
      </c>
      <c r="D842" t="s">
        <v>259</v>
      </c>
      <c r="E842" t="s">
        <v>261</v>
      </c>
      <c r="F842">
        <v>1</v>
      </c>
      <c r="G842">
        <v>0</v>
      </c>
      <c r="H842" t="s">
        <v>231</v>
      </c>
      <c r="I842" t="s">
        <v>155</v>
      </c>
      <c r="J842">
        <v>10</v>
      </c>
      <c r="K842">
        <v>1414</v>
      </c>
      <c r="L842">
        <v>1197</v>
      </c>
      <c r="M842">
        <f t="shared" si="169"/>
        <v>1404</v>
      </c>
      <c r="N842">
        <f t="shared" si="170"/>
        <v>1207</v>
      </c>
      <c r="O842">
        <f t="shared" si="171"/>
        <v>0.75658059429505287</v>
      </c>
      <c r="P842">
        <f t="shared" si="172"/>
        <v>1</v>
      </c>
      <c r="Q842">
        <f t="shared" si="173"/>
        <v>41.081359027394768</v>
      </c>
      <c r="R842">
        <f t="shared" si="174"/>
        <v>40</v>
      </c>
      <c r="S842">
        <f>INDEX(Weights!$B$1:$B$36,MATCH(Matches!H2836,Weights!$A$1:$A$36,0))</f>
        <v>40</v>
      </c>
      <c r="T842">
        <f t="shared" si="175"/>
        <v>1404</v>
      </c>
      <c r="U842">
        <f t="shared" si="176"/>
        <v>1207</v>
      </c>
      <c r="V842">
        <f t="shared" si="177"/>
        <v>197</v>
      </c>
      <c r="W842">
        <f t="shared" si="178"/>
        <v>1</v>
      </c>
      <c r="X842">
        <f t="shared" si="179"/>
        <v>0</v>
      </c>
      <c r="Y842">
        <f t="shared" si="180"/>
        <v>1</v>
      </c>
      <c r="AA842" t="str">
        <f t="shared" si="181"/>
        <v>197-&gt;1,</v>
      </c>
    </row>
    <row r="843" spans="1:27" ht="15" hidden="1" customHeight="1" x14ac:dyDescent="0.25">
      <c r="A843">
        <v>2015</v>
      </c>
      <c r="B843">
        <v>1</v>
      </c>
      <c r="C843">
        <v>4</v>
      </c>
      <c r="D843" t="s">
        <v>92</v>
      </c>
      <c r="E843" t="s">
        <v>158</v>
      </c>
      <c r="F843">
        <v>2</v>
      </c>
      <c r="G843">
        <v>0</v>
      </c>
      <c r="H843" t="s">
        <v>33</v>
      </c>
      <c r="I843" t="s">
        <v>93</v>
      </c>
      <c r="J843">
        <v>9</v>
      </c>
      <c r="K843">
        <v>1642</v>
      </c>
      <c r="L843">
        <v>1482</v>
      </c>
      <c r="M843">
        <f t="shared" si="169"/>
        <v>1633</v>
      </c>
      <c r="N843">
        <f t="shared" si="170"/>
        <v>1491</v>
      </c>
      <c r="O843">
        <f t="shared" si="171"/>
        <v>0.69368791642196537</v>
      </c>
      <c r="P843">
        <f t="shared" si="172"/>
        <v>1</v>
      </c>
      <c r="Q843">
        <f t="shared" si="173"/>
        <v>29.381798768337529</v>
      </c>
      <c r="R843">
        <f t="shared" si="174"/>
        <v>20</v>
      </c>
      <c r="S843">
        <f>INDEX(Weights!$B$1:$B$36,MATCH(Matches!H24,Weights!$A$1:$A$36,0))</f>
        <v>40</v>
      </c>
      <c r="T843">
        <f t="shared" si="175"/>
        <v>1633</v>
      </c>
      <c r="U843">
        <f t="shared" si="176"/>
        <v>1491</v>
      </c>
      <c r="V843">
        <f t="shared" si="177"/>
        <v>142</v>
      </c>
      <c r="W843">
        <f t="shared" si="178"/>
        <v>2</v>
      </c>
      <c r="X843">
        <f t="shared" si="179"/>
        <v>0</v>
      </c>
      <c r="Y843">
        <f t="shared" si="180"/>
        <v>2</v>
      </c>
      <c r="AA843" t="str">
        <f t="shared" si="181"/>
        <v>142-&gt;2,</v>
      </c>
    </row>
    <row r="844" spans="1:27" ht="15" hidden="1" customHeight="1" x14ac:dyDescent="0.25">
      <c r="A844">
        <v>2015</v>
      </c>
      <c r="B844">
        <v>1</v>
      </c>
      <c r="C844">
        <v>26</v>
      </c>
      <c r="D844" t="s">
        <v>174</v>
      </c>
      <c r="E844" t="s">
        <v>96</v>
      </c>
      <c r="F844">
        <v>1</v>
      </c>
      <c r="G844">
        <v>1</v>
      </c>
      <c r="H844" t="s">
        <v>44</v>
      </c>
      <c r="I844" t="s">
        <v>159</v>
      </c>
      <c r="J844">
        <v>9</v>
      </c>
      <c r="K844">
        <v>1492</v>
      </c>
      <c r="L844">
        <v>1604</v>
      </c>
      <c r="M844">
        <f t="shared" si="169"/>
        <v>1483</v>
      </c>
      <c r="N844">
        <f t="shared" si="170"/>
        <v>1613</v>
      </c>
      <c r="O844">
        <f t="shared" si="171"/>
        <v>0.67881691979475667</v>
      </c>
      <c r="P844">
        <f t="shared" si="172"/>
        <v>0.5</v>
      </c>
      <c r="Q844">
        <f t="shared" si="173"/>
        <v>-50.330807679329574</v>
      </c>
      <c r="R844">
        <f t="shared" si="174"/>
        <v>-50</v>
      </c>
      <c r="S844">
        <f>INDEX(Weights!$B$1:$B$36,MATCH(Matches!H86,Weights!$A$1:$A$36,0))</f>
        <v>40</v>
      </c>
      <c r="T844">
        <f t="shared" si="175"/>
        <v>1483</v>
      </c>
      <c r="U844">
        <f t="shared" si="176"/>
        <v>1613</v>
      </c>
      <c r="V844">
        <f t="shared" si="177"/>
        <v>130</v>
      </c>
      <c r="W844">
        <f t="shared" si="178"/>
        <v>0</v>
      </c>
      <c r="X844">
        <f t="shared" si="179"/>
        <v>0</v>
      </c>
      <c r="Y844">
        <f t="shared" si="180"/>
        <v>0</v>
      </c>
      <c r="AA844" t="str">
        <f t="shared" si="181"/>
        <v>130-&gt;0,</v>
      </c>
    </row>
    <row r="845" spans="1:27" ht="15" hidden="1" customHeight="1" x14ac:dyDescent="0.25">
      <c r="A845">
        <v>2015</v>
      </c>
      <c r="B845">
        <v>2</v>
      </c>
      <c r="C845">
        <v>28</v>
      </c>
      <c r="D845" t="s">
        <v>163</v>
      </c>
      <c r="E845" t="s">
        <v>162</v>
      </c>
      <c r="F845">
        <v>1</v>
      </c>
      <c r="G845">
        <v>0</v>
      </c>
      <c r="H845" t="s">
        <v>33</v>
      </c>
      <c r="J845">
        <v>9</v>
      </c>
      <c r="K845">
        <v>566</v>
      </c>
      <c r="L845">
        <v>625</v>
      </c>
      <c r="M845">
        <f t="shared" si="169"/>
        <v>557</v>
      </c>
      <c r="N845">
        <f t="shared" si="170"/>
        <v>634</v>
      </c>
      <c r="O845">
        <f t="shared" si="171"/>
        <v>0.53305139388444112</v>
      </c>
      <c r="P845">
        <f t="shared" si="172"/>
        <v>1</v>
      </c>
      <c r="Q845">
        <f t="shared" si="173"/>
        <v>19.274069741569612</v>
      </c>
      <c r="R845">
        <f t="shared" si="174"/>
        <v>20</v>
      </c>
      <c r="S845">
        <f>INDEX(Weights!$B$1:$B$36,MATCH(Matches!H115,Weights!$A$1:$A$36,0))</f>
        <v>50</v>
      </c>
      <c r="T845">
        <f t="shared" si="175"/>
        <v>657</v>
      </c>
      <c r="U845">
        <f t="shared" si="176"/>
        <v>634</v>
      </c>
      <c r="V845">
        <f t="shared" si="177"/>
        <v>23</v>
      </c>
      <c r="W845">
        <f t="shared" si="178"/>
        <v>1</v>
      </c>
      <c r="X845">
        <f t="shared" si="179"/>
        <v>0</v>
      </c>
      <c r="Y845">
        <f t="shared" si="180"/>
        <v>1</v>
      </c>
      <c r="AA845" t="str">
        <f t="shared" si="181"/>
        <v>23-&gt;1,</v>
      </c>
    </row>
    <row r="846" spans="1:27" ht="15" hidden="1" customHeight="1" x14ac:dyDescent="0.25">
      <c r="A846">
        <v>2015</v>
      </c>
      <c r="B846">
        <v>3</v>
      </c>
      <c r="C846">
        <v>25</v>
      </c>
      <c r="D846" t="s">
        <v>52</v>
      </c>
      <c r="E846" t="s">
        <v>125</v>
      </c>
      <c r="F846">
        <v>3</v>
      </c>
      <c r="G846">
        <v>2</v>
      </c>
      <c r="H846" t="s">
        <v>33</v>
      </c>
      <c r="J846">
        <v>9</v>
      </c>
      <c r="K846">
        <v>1764</v>
      </c>
      <c r="L846">
        <v>1808</v>
      </c>
      <c r="M846">
        <f t="shared" si="169"/>
        <v>1755</v>
      </c>
      <c r="N846">
        <f t="shared" si="170"/>
        <v>1817</v>
      </c>
      <c r="O846">
        <f t="shared" si="171"/>
        <v>0.55446937402167606</v>
      </c>
      <c r="P846">
        <f t="shared" si="172"/>
        <v>1</v>
      </c>
      <c r="Q846">
        <f t="shared" si="173"/>
        <v>20.200631505942468</v>
      </c>
      <c r="R846">
        <f t="shared" si="174"/>
        <v>20</v>
      </c>
      <c r="S846">
        <f>INDEX(Weights!$B$1:$B$36,MATCH(Matches!H142,Weights!$A$1:$A$36,0))</f>
        <v>40</v>
      </c>
      <c r="T846">
        <f t="shared" si="175"/>
        <v>1855</v>
      </c>
      <c r="U846">
        <f t="shared" si="176"/>
        <v>1817</v>
      </c>
      <c r="V846">
        <f t="shared" si="177"/>
        <v>38</v>
      </c>
      <c r="W846">
        <f t="shared" si="178"/>
        <v>1</v>
      </c>
      <c r="X846">
        <f t="shared" si="179"/>
        <v>0</v>
      </c>
      <c r="Y846">
        <f t="shared" si="180"/>
        <v>1</v>
      </c>
      <c r="AA846" t="str">
        <f t="shared" si="181"/>
        <v>38-&gt;1,</v>
      </c>
    </row>
    <row r="847" spans="1:27" ht="15" hidden="1" customHeight="1" x14ac:dyDescent="0.25">
      <c r="A847">
        <v>2015</v>
      </c>
      <c r="B847">
        <v>3</v>
      </c>
      <c r="C847">
        <v>28</v>
      </c>
      <c r="D847" t="s">
        <v>123</v>
      </c>
      <c r="E847" t="s">
        <v>138</v>
      </c>
      <c r="F847">
        <v>1</v>
      </c>
      <c r="G847">
        <v>0</v>
      </c>
      <c r="H847" t="s">
        <v>33</v>
      </c>
      <c r="I847" t="s">
        <v>125</v>
      </c>
      <c r="J847">
        <v>9</v>
      </c>
      <c r="K847">
        <v>1901</v>
      </c>
      <c r="L847">
        <v>1838</v>
      </c>
      <c r="M847">
        <f t="shared" si="169"/>
        <v>1892</v>
      </c>
      <c r="N847">
        <f t="shared" si="170"/>
        <v>1847</v>
      </c>
      <c r="O847">
        <f t="shared" si="171"/>
        <v>0.56440049024042127</v>
      </c>
      <c r="P847">
        <f t="shared" si="172"/>
        <v>1</v>
      </c>
      <c r="Q847">
        <f t="shared" si="173"/>
        <v>20.661180277653177</v>
      </c>
      <c r="R847">
        <f t="shared" si="174"/>
        <v>20</v>
      </c>
      <c r="S847">
        <f>INDEX(Weights!$B$1:$B$36,MATCH(Matches!H196,Weights!$A$1:$A$36,0))</f>
        <v>40</v>
      </c>
      <c r="T847">
        <f t="shared" si="175"/>
        <v>1892</v>
      </c>
      <c r="U847">
        <f t="shared" si="176"/>
        <v>1847</v>
      </c>
      <c r="V847">
        <f t="shared" si="177"/>
        <v>45</v>
      </c>
      <c r="W847">
        <f t="shared" si="178"/>
        <v>1</v>
      </c>
      <c r="X847">
        <f t="shared" si="179"/>
        <v>0</v>
      </c>
      <c r="Y847">
        <f t="shared" si="180"/>
        <v>1</v>
      </c>
      <c r="AA847" t="str">
        <f t="shared" si="181"/>
        <v>45-&gt;1,</v>
      </c>
    </row>
    <row r="848" spans="1:27" ht="15" hidden="1" customHeight="1" x14ac:dyDescent="0.25">
      <c r="A848">
        <v>2015</v>
      </c>
      <c r="B848">
        <v>3</v>
      </c>
      <c r="C848">
        <v>31</v>
      </c>
      <c r="D848" t="s">
        <v>97</v>
      </c>
      <c r="E848" t="s">
        <v>174</v>
      </c>
      <c r="F848">
        <v>1</v>
      </c>
      <c r="G848">
        <v>0</v>
      </c>
      <c r="H848" t="s">
        <v>33</v>
      </c>
      <c r="I848" t="s">
        <v>154</v>
      </c>
      <c r="J848">
        <v>9</v>
      </c>
      <c r="K848">
        <v>1529</v>
      </c>
      <c r="L848">
        <v>1490</v>
      </c>
      <c r="M848">
        <f t="shared" si="169"/>
        <v>1520</v>
      </c>
      <c r="N848">
        <f t="shared" si="170"/>
        <v>1499</v>
      </c>
      <c r="O848">
        <f t="shared" si="171"/>
        <v>0.53018468000390206</v>
      </c>
      <c r="P848">
        <f t="shared" si="172"/>
        <v>1</v>
      </c>
      <c r="Q848">
        <f t="shared" si="173"/>
        <v>19.15646343774986</v>
      </c>
      <c r="R848">
        <f t="shared" si="174"/>
        <v>20</v>
      </c>
      <c r="S848">
        <f>INDEX(Weights!$B$1:$B$36,MATCH(Matches!H238,Weights!$A$1:$A$36,0))</f>
        <v>40</v>
      </c>
      <c r="T848">
        <f t="shared" si="175"/>
        <v>1520</v>
      </c>
      <c r="U848">
        <f t="shared" si="176"/>
        <v>1499</v>
      </c>
      <c r="V848">
        <f t="shared" si="177"/>
        <v>21</v>
      </c>
      <c r="W848">
        <f t="shared" si="178"/>
        <v>1</v>
      </c>
      <c r="X848">
        <f t="shared" si="179"/>
        <v>0</v>
      </c>
      <c r="Y848">
        <f t="shared" si="180"/>
        <v>1</v>
      </c>
      <c r="AA848" t="str">
        <f t="shared" si="181"/>
        <v>21-&gt;1,</v>
      </c>
    </row>
    <row r="849" spans="1:27" ht="15" hidden="1" customHeight="1" x14ac:dyDescent="0.25">
      <c r="A849">
        <v>2015</v>
      </c>
      <c r="B849">
        <v>3</v>
      </c>
      <c r="C849">
        <v>31</v>
      </c>
      <c r="D849" t="s">
        <v>104</v>
      </c>
      <c r="E849" t="s">
        <v>55</v>
      </c>
      <c r="F849">
        <v>2</v>
      </c>
      <c r="G849">
        <v>0</v>
      </c>
      <c r="H849" t="s">
        <v>33</v>
      </c>
      <c r="J849">
        <v>9</v>
      </c>
      <c r="K849">
        <v>2022</v>
      </c>
      <c r="L849">
        <v>1953</v>
      </c>
      <c r="M849">
        <f t="shared" si="169"/>
        <v>2013</v>
      </c>
      <c r="N849">
        <f t="shared" si="170"/>
        <v>1962</v>
      </c>
      <c r="O849">
        <f t="shared" si="171"/>
        <v>0.704584592662721</v>
      </c>
      <c r="P849">
        <f t="shared" si="172"/>
        <v>1</v>
      </c>
      <c r="Q849">
        <f t="shared" si="173"/>
        <v>30.465574159185955</v>
      </c>
      <c r="R849">
        <f t="shared" si="174"/>
        <v>20</v>
      </c>
      <c r="S849">
        <f>INDEX(Weights!$B$1:$B$36,MATCH(Matches!H247,Weights!$A$1:$A$36,0))</f>
        <v>50</v>
      </c>
      <c r="T849">
        <f t="shared" si="175"/>
        <v>2113</v>
      </c>
      <c r="U849">
        <f t="shared" si="176"/>
        <v>1962</v>
      </c>
      <c r="V849">
        <f t="shared" si="177"/>
        <v>151</v>
      </c>
      <c r="W849">
        <f t="shared" si="178"/>
        <v>2</v>
      </c>
      <c r="X849">
        <f t="shared" si="179"/>
        <v>0</v>
      </c>
      <c r="Y849">
        <f t="shared" si="180"/>
        <v>2</v>
      </c>
      <c r="AA849" t="str">
        <f t="shared" si="181"/>
        <v>151-&gt;2,</v>
      </c>
    </row>
    <row r="850" spans="1:27" hidden="1" x14ac:dyDescent="0.25">
      <c r="A850">
        <v>2015</v>
      </c>
      <c r="B850">
        <v>3</v>
      </c>
      <c r="C850">
        <v>31</v>
      </c>
      <c r="D850" t="s">
        <v>68</v>
      </c>
      <c r="E850" t="s">
        <v>117</v>
      </c>
      <c r="F850">
        <v>3</v>
      </c>
      <c r="G850">
        <v>1</v>
      </c>
      <c r="H850" t="s">
        <v>33</v>
      </c>
      <c r="J850">
        <v>9</v>
      </c>
      <c r="K850">
        <v>1799</v>
      </c>
      <c r="L850">
        <v>1738</v>
      </c>
      <c r="M850">
        <f t="shared" si="169"/>
        <v>1790</v>
      </c>
      <c r="N850">
        <f t="shared" si="170"/>
        <v>1747</v>
      </c>
      <c r="O850">
        <f t="shared" si="171"/>
        <v>0.69490971272950253</v>
      </c>
      <c r="P850">
        <f t="shared" si="172"/>
        <v>1</v>
      </c>
      <c r="Q850">
        <f t="shared" si="173"/>
        <v>29.49946417671589</v>
      </c>
      <c r="R850">
        <f t="shared" si="174"/>
        <v>20</v>
      </c>
      <c r="S850">
        <f>INDEX(Weights!$B$1:$B$36,MATCH(Matches!H254,Weights!$A$1:$A$36,0))</f>
        <v>50</v>
      </c>
      <c r="T850">
        <f t="shared" si="175"/>
        <v>1890</v>
      </c>
      <c r="U850">
        <f t="shared" si="176"/>
        <v>1747</v>
      </c>
      <c r="V850">
        <f t="shared" si="177"/>
        <v>143</v>
      </c>
      <c r="W850">
        <f t="shared" si="178"/>
        <v>2</v>
      </c>
      <c r="X850">
        <f t="shared" si="179"/>
        <v>0</v>
      </c>
      <c r="Y850">
        <f t="shared" si="180"/>
        <v>2</v>
      </c>
      <c r="AA850" t="str">
        <f t="shared" si="181"/>
        <v>143-&gt;2,</v>
      </c>
    </row>
    <row r="851" spans="1:27" ht="15" hidden="1" customHeight="1" x14ac:dyDescent="0.25">
      <c r="A851">
        <v>2015</v>
      </c>
      <c r="B851">
        <v>5</v>
      </c>
      <c r="C851">
        <v>24</v>
      </c>
      <c r="D851" t="s">
        <v>142</v>
      </c>
      <c r="E851" t="s">
        <v>27</v>
      </c>
      <c r="F851">
        <v>0</v>
      </c>
      <c r="G851">
        <v>0</v>
      </c>
      <c r="H851" t="s">
        <v>29</v>
      </c>
      <c r="I851" t="s">
        <v>30</v>
      </c>
      <c r="J851">
        <v>9</v>
      </c>
      <c r="K851">
        <v>1335</v>
      </c>
      <c r="L851">
        <v>1496</v>
      </c>
      <c r="M851">
        <f t="shared" si="169"/>
        <v>1326</v>
      </c>
      <c r="N851">
        <f t="shared" si="170"/>
        <v>1505</v>
      </c>
      <c r="O851">
        <f t="shared" si="171"/>
        <v>0.73699476054068935</v>
      </c>
      <c r="P851">
        <f t="shared" si="172"/>
        <v>0.5</v>
      </c>
      <c r="Q851">
        <f t="shared" si="173"/>
        <v>-37.975523085265849</v>
      </c>
      <c r="R851">
        <f t="shared" si="174"/>
        <v>-40</v>
      </c>
      <c r="S851">
        <f>INDEX(Weights!$B$1:$B$36,MATCH(Matches!H290,Weights!$A$1:$A$36,0))</f>
        <v>40</v>
      </c>
      <c r="T851">
        <f t="shared" si="175"/>
        <v>1326</v>
      </c>
      <c r="U851">
        <f t="shared" si="176"/>
        <v>1505</v>
      </c>
      <c r="V851">
        <f t="shared" si="177"/>
        <v>179</v>
      </c>
      <c r="W851">
        <f t="shared" si="178"/>
        <v>0</v>
      </c>
      <c r="X851">
        <f t="shared" si="179"/>
        <v>0</v>
      </c>
      <c r="Y851">
        <f t="shared" si="180"/>
        <v>0</v>
      </c>
      <c r="AA851" t="str">
        <f t="shared" si="181"/>
        <v>179-&gt;0,</v>
      </c>
    </row>
    <row r="852" spans="1:27" ht="15" hidden="1" customHeight="1" x14ac:dyDescent="0.25">
      <c r="A852">
        <v>2015</v>
      </c>
      <c r="B852">
        <v>5</v>
      </c>
      <c r="C852">
        <v>24</v>
      </c>
      <c r="D852" t="s">
        <v>38</v>
      </c>
      <c r="E852" t="s">
        <v>36</v>
      </c>
      <c r="F852">
        <v>1</v>
      </c>
      <c r="G852">
        <v>0</v>
      </c>
      <c r="H852" t="s">
        <v>108</v>
      </c>
      <c r="J852">
        <v>9</v>
      </c>
      <c r="K852">
        <v>1361</v>
      </c>
      <c r="L852">
        <v>1230</v>
      </c>
      <c r="M852">
        <f t="shared" si="169"/>
        <v>1352</v>
      </c>
      <c r="N852">
        <f t="shared" si="170"/>
        <v>1239</v>
      </c>
      <c r="O852">
        <f t="shared" si="171"/>
        <v>0.77313991307676733</v>
      </c>
      <c r="P852">
        <f t="shared" si="172"/>
        <v>1</v>
      </c>
      <c r="Q852">
        <f t="shared" si="173"/>
        <v>39.672029232032848</v>
      </c>
      <c r="R852">
        <f t="shared" si="174"/>
        <v>40</v>
      </c>
      <c r="S852">
        <f>INDEX(Weights!$B$1:$B$36,MATCH(Matches!H292,Weights!$A$1:$A$36,0))</f>
        <v>40</v>
      </c>
      <c r="T852">
        <f t="shared" si="175"/>
        <v>1452</v>
      </c>
      <c r="U852">
        <f t="shared" si="176"/>
        <v>1239</v>
      </c>
      <c r="V852">
        <f t="shared" si="177"/>
        <v>213</v>
      </c>
      <c r="W852">
        <f t="shared" si="178"/>
        <v>1</v>
      </c>
      <c r="X852">
        <f t="shared" si="179"/>
        <v>0</v>
      </c>
      <c r="Y852">
        <f t="shared" si="180"/>
        <v>1</v>
      </c>
      <c r="AA852" t="str">
        <f t="shared" si="181"/>
        <v>213-&gt;1,</v>
      </c>
    </row>
    <row r="853" spans="1:27" ht="15" hidden="1" customHeight="1" x14ac:dyDescent="0.25">
      <c r="A853">
        <v>2015</v>
      </c>
      <c r="B853">
        <v>6</v>
      </c>
      <c r="C853">
        <v>6</v>
      </c>
      <c r="D853" t="s">
        <v>138</v>
      </c>
      <c r="E853" t="s">
        <v>47</v>
      </c>
      <c r="F853">
        <v>4</v>
      </c>
      <c r="G853">
        <v>0</v>
      </c>
      <c r="H853" t="s">
        <v>33</v>
      </c>
      <c r="J853">
        <v>9</v>
      </c>
      <c r="K853">
        <v>1842</v>
      </c>
      <c r="L853">
        <v>1716</v>
      </c>
      <c r="M853">
        <f t="shared" si="169"/>
        <v>1833</v>
      </c>
      <c r="N853">
        <f t="shared" si="170"/>
        <v>1725</v>
      </c>
      <c r="O853">
        <f t="shared" si="171"/>
        <v>0.76805200316758415</v>
      </c>
      <c r="P853">
        <f t="shared" si="172"/>
        <v>1</v>
      </c>
      <c r="Q853">
        <f t="shared" si="173"/>
        <v>38.801800933433228</v>
      </c>
      <c r="R853">
        <f t="shared" si="174"/>
        <v>20</v>
      </c>
      <c r="S853">
        <f>INDEX(Weights!$B$1:$B$36,MATCH(Matches!H329,Weights!$A$1:$A$36,0))</f>
        <v>50</v>
      </c>
      <c r="T853">
        <f t="shared" si="175"/>
        <v>1933</v>
      </c>
      <c r="U853">
        <f t="shared" si="176"/>
        <v>1725</v>
      </c>
      <c r="V853">
        <f t="shared" si="177"/>
        <v>208</v>
      </c>
      <c r="W853">
        <f t="shared" si="178"/>
        <v>4</v>
      </c>
      <c r="X853">
        <f t="shared" si="179"/>
        <v>1</v>
      </c>
      <c r="Y853">
        <f t="shared" si="180"/>
        <v>4</v>
      </c>
      <c r="AA853" t="str">
        <f t="shared" si="181"/>
        <v>208-&gt;4,</v>
      </c>
    </row>
    <row r="854" spans="1:27" ht="15" hidden="1" customHeight="1" x14ac:dyDescent="0.25">
      <c r="A854">
        <v>2015</v>
      </c>
      <c r="B854">
        <v>6</v>
      </c>
      <c r="C854">
        <v>8</v>
      </c>
      <c r="D854" t="s">
        <v>25</v>
      </c>
      <c r="E854" t="s">
        <v>51</v>
      </c>
      <c r="F854">
        <v>4</v>
      </c>
      <c r="G854">
        <v>0</v>
      </c>
      <c r="H854" t="s">
        <v>33</v>
      </c>
      <c r="J854">
        <v>9</v>
      </c>
      <c r="K854">
        <v>1713</v>
      </c>
      <c r="L854">
        <v>1607</v>
      </c>
      <c r="M854">
        <f t="shared" si="169"/>
        <v>1704</v>
      </c>
      <c r="N854">
        <f t="shared" si="170"/>
        <v>1616</v>
      </c>
      <c r="O854">
        <f t="shared" si="171"/>
        <v>0.74691292142894317</v>
      </c>
      <c r="P854">
        <f t="shared" si="172"/>
        <v>1</v>
      </c>
      <c r="Q854">
        <f t="shared" si="173"/>
        <v>35.560883039997464</v>
      </c>
      <c r="R854">
        <f t="shared" si="174"/>
        <v>20</v>
      </c>
      <c r="S854">
        <f>INDEX(Weights!$B$1:$B$36,MATCH(Matches!H351,Weights!$A$1:$A$36,0))</f>
        <v>40</v>
      </c>
      <c r="T854">
        <f t="shared" si="175"/>
        <v>1804</v>
      </c>
      <c r="U854">
        <f t="shared" si="176"/>
        <v>1616</v>
      </c>
      <c r="V854">
        <f t="shared" si="177"/>
        <v>188</v>
      </c>
      <c r="W854">
        <f t="shared" si="178"/>
        <v>4</v>
      </c>
      <c r="X854">
        <f t="shared" si="179"/>
        <v>1</v>
      </c>
      <c r="Y854">
        <f t="shared" si="180"/>
        <v>4</v>
      </c>
      <c r="AA854" t="str">
        <f t="shared" si="181"/>
        <v>188-&gt;4,</v>
      </c>
    </row>
    <row r="855" spans="1:27" ht="15" hidden="1" customHeight="1" x14ac:dyDescent="0.25">
      <c r="A855">
        <v>2015</v>
      </c>
      <c r="B855">
        <v>6</v>
      </c>
      <c r="C855">
        <v>11</v>
      </c>
      <c r="D855" t="s">
        <v>187</v>
      </c>
      <c r="E855" t="s">
        <v>136</v>
      </c>
      <c r="F855">
        <v>2</v>
      </c>
      <c r="G855">
        <v>2</v>
      </c>
      <c r="H855" t="s">
        <v>76</v>
      </c>
      <c r="J855">
        <v>9</v>
      </c>
      <c r="K855">
        <v>1241</v>
      </c>
      <c r="L855">
        <v>1482</v>
      </c>
      <c r="M855">
        <f t="shared" si="169"/>
        <v>1232</v>
      </c>
      <c r="N855">
        <f t="shared" si="170"/>
        <v>1491</v>
      </c>
      <c r="O855">
        <f t="shared" si="171"/>
        <v>0.71407890258535023</v>
      </c>
      <c r="P855">
        <f t="shared" si="172"/>
        <v>0.5</v>
      </c>
      <c r="Q855">
        <f t="shared" si="173"/>
        <v>-42.040574252345245</v>
      </c>
      <c r="R855">
        <f t="shared" si="174"/>
        <v>-40</v>
      </c>
      <c r="S855">
        <f>INDEX(Weights!$B$1:$B$36,MATCH(Matches!H382,Weights!$A$1:$A$36,0))</f>
        <v>40</v>
      </c>
      <c r="T855">
        <f t="shared" si="175"/>
        <v>1332</v>
      </c>
      <c r="U855">
        <f t="shared" si="176"/>
        <v>1491</v>
      </c>
      <c r="V855">
        <f t="shared" si="177"/>
        <v>159</v>
      </c>
      <c r="W855">
        <f t="shared" si="178"/>
        <v>0</v>
      </c>
      <c r="X855">
        <f t="shared" si="179"/>
        <v>0</v>
      </c>
      <c r="Y855">
        <f t="shared" si="180"/>
        <v>0</v>
      </c>
      <c r="AA855" t="str">
        <f t="shared" si="181"/>
        <v>159-&gt;0,</v>
      </c>
    </row>
    <row r="856" spans="1:27" ht="15" hidden="1" customHeight="1" x14ac:dyDescent="0.25">
      <c r="A856">
        <v>2015</v>
      </c>
      <c r="B856">
        <v>6</v>
      </c>
      <c r="C856">
        <v>13</v>
      </c>
      <c r="D856" t="s">
        <v>12</v>
      </c>
      <c r="E856" t="s">
        <v>67</v>
      </c>
      <c r="F856">
        <v>0</v>
      </c>
      <c r="G856">
        <v>0</v>
      </c>
      <c r="H856" t="s">
        <v>2</v>
      </c>
      <c r="J856">
        <v>9</v>
      </c>
      <c r="K856">
        <v>1537</v>
      </c>
      <c r="L856">
        <v>1778</v>
      </c>
      <c r="M856">
        <f t="shared" si="169"/>
        <v>1528</v>
      </c>
      <c r="N856">
        <f t="shared" si="170"/>
        <v>1787</v>
      </c>
      <c r="O856">
        <f t="shared" si="171"/>
        <v>0.71407890258535023</v>
      </c>
      <c r="P856">
        <f t="shared" si="172"/>
        <v>0.5</v>
      </c>
      <c r="Q856">
        <f t="shared" si="173"/>
        <v>-42.040574252345245</v>
      </c>
      <c r="R856">
        <f t="shared" si="174"/>
        <v>-40</v>
      </c>
      <c r="S856">
        <f>INDEX(Weights!$B$1:$B$36,MATCH(Matches!H416,Weights!$A$1:$A$36,0))</f>
        <v>40</v>
      </c>
      <c r="T856">
        <f t="shared" si="175"/>
        <v>1628</v>
      </c>
      <c r="U856">
        <f t="shared" si="176"/>
        <v>1787</v>
      </c>
      <c r="V856">
        <f t="shared" si="177"/>
        <v>159</v>
      </c>
      <c r="W856">
        <f t="shared" si="178"/>
        <v>0</v>
      </c>
      <c r="X856">
        <f t="shared" si="179"/>
        <v>0</v>
      </c>
      <c r="Y856">
        <f t="shared" si="180"/>
        <v>0</v>
      </c>
      <c r="AA856" t="str">
        <f t="shared" si="181"/>
        <v>159-&gt;0,</v>
      </c>
    </row>
    <row r="857" spans="1:27" ht="15" hidden="1" customHeight="1" x14ac:dyDescent="0.25">
      <c r="A857">
        <v>2015</v>
      </c>
      <c r="B857">
        <v>6</v>
      </c>
      <c r="C857">
        <v>14</v>
      </c>
      <c r="D857" t="s">
        <v>267</v>
      </c>
      <c r="E857" t="s">
        <v>72</v>
      </c>
      <c r="F857">
        <v>2</v>
      </c>
      <c r="G857">
        <v>1</v>
      </c>
      <c r="H857" t="s">
        <v>171</v>
      </c>
      <c r="J857">
        <v>9</v>
      </c>
      <c r="K857">
        <v>1348</v>
      </c>
      <c r="L857">
        <v>1210</v>
      </c>
      <c r="M857">
        <f t="shared" si="169"/>
        <v>1339</v>
      </c>
      <c r="N857">
        <f t="shared" si="170"/>
        <v>1219</v>
      </c>
      <c r="O857">
        <f t="shared" si="171"/>
        <v>0.78012960399315845</v>
      </c>
      <c r="P857">
        <f t="shared" si="172"/>
        <v>1</v>
      </c>
      <c r="Q857">
        <f t="shared" si="173"/>
        <v>40.933205031021792</v>
      </c>
      <c r="R857">
        <f t="shared" si="174"/>
        <v>40</v>
      </c>
      <c r="S857">
        <f>INDEX(Weights!$B$1:$B$36,MATCH(Matches!H435,Weights!$A$1:$A$36,0))</f>
        <v>50</v>
      </c>
      <c r="T857">
        <f t="shared" si="175"/>
        <v>1439</v>
      </c>
      <c r="U857">
        <f t="shared" si="176"/>
        <v>1219</v>
      </c>
      <c r="V857">
        <f t="shared" si="177"/>
        <v>220</v>
      </c>
      <c r="W857">
        <f t="shared" si="178"/>
        <v>1</v>
      </c>
      <c r="X857">
        <f t="shared" si="179"/>
        <v>0</v>
      </c>
      <c r="Y857">
        <f t="shared" si="180"/>
        <v>1</v>
      </c>
      <c r="AA857" t="str">
        <f t="shared" si="181"/>
        <v>220-&gt;1,</v>
      </c>
    </row>
    <row r="858" spans="1:27" ht="15" hidden="1" customHeight="1" x14ac:dyDescent="0.25">
      <c r="A858">
        <v>2015</v>
      </c>
      <c r="B858">
        <v>6</v>
      </c>
      <c r="C858">
        <v>14</v>
      </c>
      <c r="D858" t="s">
        <v>68</v>
      </c>
      <c r="E858" t="s">
        <v>62</v>
      </c>
      <c r="F858">
        <v>3</v>
      </c>
      <c r="G858">
        <v>1</v>
      </c>
      <c r="H858" t="s">
        <v>2</v>
      </c>
      <c r="J858">
        <v>9</v>
      </c>
      <c r="K858">
        <v>1806</v>
      </c>
      <c r="L858">
        <v>1589</v>
      </c>
      <c r="M858">
        <f t="shared" si="169"/>
        <v>1797</v>
      </c>
      <c r="N858">
        <f t="shared" si="170"/>
        <v>1598</v>
      </c>
      <c r="O858">
        <f t="shared" si="171"/>
        <v>0.84828106871271181</v>
      </c>
      <c r="P858">
        <f t="shared" si="172"/>
        <v>1</v>
      </c>
      <c r="Q858">
        <f t="shared" si="173"/>
        <v>59.320217481350447</v>
      </c>
      <c r="R858">
        <f t="shared" si="174"/>
        <v>40</v>
      </c>
      <c r="S858">
        <f>INDEX(Weights!$B$1:$B$36,MATCH(Matches!H447,Weights!$A$1:$A$36,0))</f>
        <v>40</v>
      </c>
      <c r="T858">
        <f t="shared" si="175"/>
        <v>1897</v>
      </c>
      <c r="U858">
        <f t="shared" si="176"/>
        <v>1598</v>
      </c>
      <c r="V858">
        <f t="shared" si="177"/>
        <v>299</v>
      </c>
      <c r="W858">
        <f t="shared" si="178"/>
        <v>2</v>
      </c>
      <c r="X858">
        <f t="shared" si="179"/>
        <v>0</v>
      </c>
      <c r="Y858">
        <f t="shared" si="180"/>
        <v>2</v>
      </c>
      <c r="AA858" t="str">
        <f t="shared" si="181"/>
        <v>299-&gt;2,</v>
      </c>
    </row>
    <row r="859" spans="1:27" hidden="1" x14ac:dyDescent="0.25">
      <c r="A859">
        <v>2015</v>
      </c>
      <c r="B859">
        <v>6</v>
      </c>
      <c r="C859">
        <v>16</v>
      </c>
      <c r="D859" t="s">
        <v>136</v>
      </c>
      <c r="E859" t="s">
        <v>187</v>
      </c>
      <c r="F859">
        <v>4</v>
      </c>
      <c r="G859">
        <v>1</v>
      </c>
      <c r="H859" t="s">
        <v>76</v>
      </c>
      <c r="J859">
        <v>9</v>
      </c>
      <c r="K859">
        <v>1491</v>
      </c>
      <c r="L859">
        <v>1232</v>
      </c>
      <c r="M859">
        <f t="shared" si="169"/>
        <v>1482</v>
      </c>
      <c r="N859">
        <f t="shared" si="170"/>
        <v>1241</v>
      </c>
      <c r="O859">
        <f t="shared" si="171"/>
        <v>0.87685226508079694</v>
      </c>
      <c r="P859">
        <f t="shared" si="172"/>
        <v>1</v>
      </c>
      <c r="Q859">
        <f t="shared" si="173"/>
        <v>73.082951999928213</v>
      </c>
      <c r="R859">
        <f t="shared" si="174"/>
        <v>40</v>
      </c>
      <c r="S859">
        <f>INDEX(Weights!$B$1:$B$36,MATCH(Matches!H460,Weights!$A$1:$A$36,0))</f>
        <v>40</v>
      </c>
      <c r="T859">
        <f t="shared" si="175"/>
        <v>1582</v>
      </c>
      <c r="U859">
        <f t="shared" si="176"/>
        <v>1241</v>
      </c>
      <c r="V859">
        <f t="shared" si="177"/>
        <v>341</v>
      </c>
      <c r="W859">
        <f t="shared" si="178"/>
        <v>3</v>
      </c>
      <c r="X859">
        <f t="shared" si="179"/>
        <v>0</v>
      </c>
      <c r="Y859">
        <f t="shared" si="180"/>
        <v>3</v>
      </c>
      <c r="AA859" t="str">
        <f t="shared" si="181"/>
        <v>341-&gt;3,</v>
      </c>
    </row>
    <row r="860" spans="1:27" ht="15" hidden="1" customHeight="1" x14ac:dyDescent="0.25">
      <c r="A860">
        <v>2015</v>
      </c>
      <c r="B860">
        <v>6</v>
      </c>
      <c r="C860">
        <v>16</v>
      </c>
      <c r="D860" t="s">
        <v>34</v>
      </c>
      <c r="E860" t="s">
        <v>16</v>
      </c>
      <c r="F860">
        <v>1</v>
      </c>
      <c r="G860">
        <v>0</v>
      </c>
      <c r="H860" t="s">
        <v>33</v>
      </c>
      <c r="I860" t="s">
        <v>131</v>
      </c>
      <c r="J860">
        <v>9</v>
      </c>
      <c r="K860">
        <v>1906</v>
      </c>
      <c r="L860">
        <v>1869</v>
      </c>
      <c r="M860">
        <f t="shared" si="169"/>
        <v>1897</v>
      </c>
      <c r="N860">
        <f t="shared" si="170"/>
        <v>1878</v>
      </c>
      <c r="O860">
        <f t="shared" si="171"/>
        <v>0.52731597300649302</v>
      </c>
      <c r="P860">
        <f t="shared" si="172"/>
        <v>1</v>
      </c>
      <c r="Q860">
        <f t="shared" si="173"/>
        <v>19.040203362157673</v>
      </c>
      <c r="R860">
        <f t="shared" si="174"/>
        <v>20</v>
      </c>
      <c r="S860">
        <f>INDEX(Weights!$B$1:$B$36,MATCH(Matches!H473,Weights!$A$1:$A$36,0))</f>
        <v>40</v>
      </c>
      <c r="T860">
        <f t="shared" si="175"/>
        <v>1897</v>
      </c>
      <c r="U860">
        <f t="shared" si="176"/>
        <v>1878</v>
      </c>
      <c r="V860">
        <f t="shared" si="177"/>
        <v>19</v>
      </c>
      <c r="W860">
        <f t="shared" si="178"/>
        <v>1</v>
      </c>
      <c r="X860">
        <f t="shared" si="179"/>
        <v>0</v>
      </c>
      <c r="Y860">
        <f t="shared" si="180"/>
        <v>1</v>
      </c>
      <c r="AA860" t="str">
        <f t="shared" si="181"/>
        <v>19-&gt;1,</v>
      </c>
    </row>
    <row r="861" spans="1:27" ht="15" hidden="1" customHeight="1" x14ac:dyDescent="0.25">
      <c r="A861">
        <v>2015</v>
      </c>
      <c r="B861">
        <v>7</v>
      </c>
      <c r="C861">
        <v>3</v>
      </c>
      <c r="D861" t="s">
        <v>133</v>
      </c>
      <c r="E861" t="s">
        <v>103</v>
      </c>
      <c r="F861">
        <v>1</v>
      </c>
      <c r="G861">
        <v>0</v>
      </c>
      <c r="H861" t="s">
        <v>33</v>
      </c>
      <c r="I861" t="s">
        <v>125</v>
      </c>
      <c r="J861">
        <v>9</v>
      </c>
      <c r="K861">
        <v>1497</v>
      </c>
      <c r="L861">
        <v>1443</v>
      </c>
      <c r="M861">
        <f t="shared" si="169"/>
        <v>1488</v>
      </c>
      <c r="N861">
        <f t="shared" si="170"/>
        <v>1452</v>
      </c>
      <c r="O861">
        <f t="shared" si="171"/>
        <v>0.55162354731096053</v>
      </c>
      <c r="P861">
        <f t="shared" si="172"/>
        <v>1</v>
      </c>
      <c r="Q861">
        <f t="shared" si="173"/>
        <v>20.072418937311433</v>
      </c>
      <c r="R861">
        <f t="shared" si="174"/>
        <v>20</v>
      </c>
      <c r="S861">
        <f>INDEX(Weights!$B$1:$B$36,MATCH(Matches!H496,Weights!$A$1:$A$36,0))</f>
        <v>40</v>
      </c>
      <c r="T861">
        <f t="shared" si="175"/>
        <v>1488</v>
      </c>
      <c r="U861">
        <f t="shared" si="176"/>
        <v>1452</v>
      </c>
      <c r="V861">
        <f t="shared" si="177"/>
        <v>36</v>
      </c>
      <c r="W861">
        <f t="shared" si="178"/>
        <v>1</v>
      </c>
      <c r="X861">
        <f t="shared" si="179"/>
        <v>0</v>
      </c>
      <c r="Y861">
        <f t="shared" si="180"/>
        <v>1</v>
      </c>
      <c r="AA861" t="str">
        <f t="shared" si="181"/>
        <v>36-&gt;1,</v>
      </c>
    </row>
    <row r="862" spans="1:27" ht="15" hidden="1" customHeight="1" x14ac:dyDescent="0.25">
      <c r="A862">
        <v>2015</v>
      </c>
      <c r="B862">
        <v>8</v>
      </c>
      <c r="C862">
        <v>28</v>
      </c>
      <c r="D862" t="s">
        <v>191</v>
      </c>
      <c r="E862" t="s">
        <v>267</v>
      </c>
      <c r="F862">
        <v>3</v>
      </c>
      <c r="G862">
        <v>1</v>
      </c>
      <c r="H862" t="s">
        <v>33</v>
      </c>
      <c r="J862">
        <v>9</v>
      </c>
      <c r="K862">
        <v>1415</v>
      </c>
      <c r="L862">
        <v>1339</v>
      </c>
      <c r="M862">
        <f t="shared" si="169"/>
        <v>1406</v>
      </c>
      <c r="N862">
        <f t="shared" si="170"/>
        <v>1348</v>
      </c>
      <c r="O862">
        <f t="shared" si="171"/>
        <v>0.71290215740545393</v>
      </c>
      <c r="P862">
        <f t="shared" si="172"/>
        <v>1</v>
      </c>
      <c r="Q862">
        <f t="shared" si="173"/>
        <v>31.348197947660129</v>
      </c>
      <c r="R862">
        <f t="shared" si="174"/>
        <v>20</v>
      </c>
      <c r="S862">
        <f>INDEX(Weights!$B$1:$B$36,MATCH(Matches!H548,Weights!$A$1:$A$36,0))</f>
        <v>40</v>
      </c>
      <c r="T862">
        <f t="shared" si="175"/>
        <v>1506</v>
      </c>
      <c r="U862">
        <f t="shared" si="176"/>
        <v>1348</v>
      </c>
      <c r="V862">
        <f t="shared" si="177"/>
        <v>158</v>
      </c>
      <c r="W862">
        <f t="shared" si="178"/>
        <v>2</v>
      </c>
      <c r="X862">
        <f t="shared" si="179"/>
        <v>0</v>
      </c>
      <c r="Y862">
        <f t="shared" si="180"/>
        <v>2</v>
      </c>
      <c r="AA862" t="str">
        <f t="shared" si="181"/>
        <v>158-&gt;2,</v>
      </c>
    </row>
    <row r="863" spans="1:27" ht="15" hidden="1" customHeight="1" x14ac:dyDescent="0.25">
      <c r="A863">
        <v>2015</v>
      </c>
      <c r="B863">
        <v>9</v>
      </c>
      <c r="C863">
        <v>5</v>
      </c>
      <c r="D863" t="s">
        <v>55</v>
      </c>
      <c r="E863" t="s">
        <v>90</v>
      </c>
      <c r="F863">
        <v>2</v>
      </c>
      <c r="G863">
        <v>0</v>
      </c>
      <c r="H863" t="s">
        <v>2</v>
      </c>
      <c r="J863">
        <v>9</v>
      </c>
      <c r="K863">
        <v>1973</v>
      </c>
      <c r="L863">
        <v>1756</v>
      </c>
      <c r="M863">
        <f t="shared" si="169"/>
        <v>1964</v>
      </c>
      <c r="N863">
        <f t="shared" si="170"/>
        <v>1765</v>
      </c>
      <c r="O863">
        <f t="shared" si="171"/>
        <v>0.84828106871271181</v>
      </c>
      <c r="P863">
        <f t="shared" si="172"/>
        <v>1</v>
      </c>
      <c r="Q863">
        <f t="shared" si="173"/>
        <v>59.320217481350447</v>
      </c>
      <c r="R863">
        <f t="shared" si="174"/>
        <v>40</v>
      </c>
      <c r="S863">
        <f>INDEX(Weights!$B$1:$B$36,MATCH(Matches!H629,Weights!$A$1:$A$36,0))</f>
        <v>20</v>
      </c>
      <c r="T863">
        <f t="shared" si="175"/>
        <v>2064</v>
      </c>
      <c r="U863">
        <f t="shared" si="176"/>
        <v>1765</v>
      </c>
      <c r="V863">
        <f t="shared" si="177"/>
        <v>299</v>
      </c>
      <c r="W863">
        <f t="shared" si="178"/>
        <v>2</v>
      </c>
      <c r="X863">
        <f t="shared" si="179"/>
        <v>0</v>
      </c>
      <c r="Y863">
        <f t="shared" si="180"/>
        <v>2</v>
      </c>
      <c r="AA863" t="str">
        <f t="shared" si="181"/>
        <v>299-&gt;2,</v>
      </c>
    </row>
    <row r="864" spans="1:27" ht="15" hidden="1" customHeight="1" x14ac:dyDescent="0.25">
      <c r="A864">
        <v>2015</v>
      </c>
      <c r="B864">
        <v>10</v>
      </c>
      <c r="C864">
        <v>8</v>
      </c>
      <c r="D864" t="s">
        <v>135</v>
      </c>
      <c r="E864" t="s">
        <v>128</v>
      </c>
      <c r="F864">
        <v>2</v>
      </c>
      <c r="G864">
        <v>0</v>
      </c>
      <c r="H864" t="s">
        <v>76</v>
      </c>
      <c r="J864">
        <v>9</v>
      </c>
      <c r="K864">
        <v>2006</v>
      </c>
      <c r="L864">
        <v>1797</v>
      </c>
      <c r="M864">
        <f t="shared" si="169"/>
        <v>1997</v>
      </c>
      <c r="N864">
        <f t="shared" si="170"/>
        <v>1806</v>
      </c>
      <c r="O864">
        <f t="shared" si="171"/>
        <v>0.84225867247042552</v>
      </c>
      <c r="P864">
        <f t="shared" si="172"/>
        <v>1</v>
      </c>
      <c r="Q864">
        <f t="shared" si="173"/>
        <v>57.055434621675886</v>
      </c>
      <c r="R864">
        <f t="shared" si="174"/>
        <v>40</v>
      </c>
      <c r="S864">
        <f>INDEX(Weights!$B$1:$B$36,MATCH(Matches!H718,Weights!$A$1:$A$36,0))</f>
        <v>20</v>
      </c>
      <c r="T864">
        <f t="shared" si="175"/>
        <v>2097</v>
      </c>
      <c r="U864">
        <f t="shared" si="176"/>
        <v>1806</v>
      </c>
      <c r="V864">
        <f t="shared" si="177"/>
        <v>291</v>
      </c>
      <c r="W864">
        <f t="shared" si="178"/>
        <v>2</v>
      </c>
      <c r="X864">
        <f t="shared" si="179"/>
        <v>0</v>
      </c>
      <c r="Y864">
        <f t="shared" si="180"/>
        <v>2</v>
      </c>
      <c r="AA864" t="str">
        <f t="shared" si="181"/>
        <v>291-&gt;2,</v>
      </c>
    </row>
    <row r="865" spans="1:27" ht="15" hidden="1" customHeight="1" x14ac:dyDescent="0.25">
      <c r="A865">
        <v>2015</v>
      </c>
      <c r="B865">
        <v>10</v>
      </c>
      <c r="C865">
        <v>13</v>
      </c>
      <c r="D865" t="s">
        <v>257</v>
      </c>
      <c r="E865" t="s">
        <v>112</v>
      </c>
      <c r="F865">
        <v>2</v>
      </c>
      <c r="G865">
        <v>0</v>
      </c>
      <c r="H865" t="s">
        <v>108</v>
      </c>
      <c r="J865">
        <v>9</v>
      </c>
      <c r="K865">
        <v>1148</v>
      </c>
      <c r="L865">
        <v>925</v>
      </c>
      <c r="M865">
        <f t="shared" si="169"/>
        <v>1139</v>
      </c>
      <c r="N865">
        <f t="shared" si="170"/>
        <v>934</v>
      </c>
      <c r="O865">
        <f t="shared" si="171"/>
        <v>0.85267295205611138</v>
      </c>
      <c r="P865">
        <f t="shared" si="172"/>
        <v>1</v>
      </c>
      <c r="Q865">
        <f t="shared" si="173"/>
        <v>61.088578951420814</v>
      </c>
      <c r="R865">
        <f t="shared" si="174"/>
        <v>40</v>
      </c>
      <c r="S865">
        <f>INDEX(Weights!$B$1:$B$36,MATCH(Matches!H827,Weights!$A$1:$A$36,0))</f>
        <v>40</v>
      </c>
      <c r="T865">
        <f t="shared" si="175"/>
        <v>1239</v>
      </c>
      <c r="U865">
        <f t="shared" si="176"/>
        <v>934</v>
      </c>
      <c r="V865">
        <f t="shared" si="177"/>
        <v>305</v>
      </c>
      <c r="W865">
        <f t="shared" si="178"/>
        <v>2</v>
      </c>
      <c r="X865">
        <f t="shared" si="179"/>
        <v>0</v>
      </c>
      <c r="Y865">
        <f t="shared" si="180"/>
        <v>2</v>
      </c>
      <c r="AA865" t="str">
        <f t="shared" si="181"/>
        <v>305-&gt;2,</v>
      </c>
    </row>
    <row r="866" spans="1:27" ht="15" hidden="1" customHeight="1" x14ac:dyDescent="0.25">
      <c r="A866">
        <v>2015</v>
      </c>
      <c r="B866">
        <v>11</v>
      </c>
      <c r="C866">
        <v>3</v>
      </c>
      <c r="D866" t="s">
        <v>109</v>
      </c>
      <c r="E866" t="s">
        <v>116</v>
      </c>
      <c r="F866">
        <v>6</v>
      </c>
      <c r="G866">
        <v>1</v>
      </c>
      <c r="H866" t="s">
        <v>33</v>
      </c>
      <c r="J866">
        <v>9</v>
      </c>
      <c r="K866">
        <v>737</v>
      </c>
      <c r="L866">
        <v>602</v>
      </c>
      <c r="M866">
        <f t="shared" si="169"/>
        <v>728</v>
      </c>
      <c r="N866">
        <f t="shared" si="170"/>
        <v>611</v>
      </c>
      <c r="O866">
        <f t="shared" si="171"/>
        <v>0.77715310531472603</v>
      </c>
      <c r="P866">
        <f t="shared" si="172"/>
        <v>1</v>
      </c>
      <c r="Q866">
        <f t="shared" si="173"/>
        <v>40.386472572169673</v>
      </c>
      <c r="R866">
        <f t="shared" si="174"/>
        <v>20</v>
      </c>
      <c r="S866">
        <f>INDEX(Weights!$B$1:$B$36,MATCH(Matches!H855,Weights!$A$1:$A$36,0))</f>
        <v>40</v>
      </c>
      <c r="T866">
        <f t="shared" si="175"/>
        <v>828</v>
      </c>
      <c r="U866">
        <f t="shared" si="176"/>
        <v>611</v>
      </c>
      <c r="V866">
        <f t="shared" si="177"/>
        <v>217</v>
      </c>
      <c r="W866">
        <f t="shared" si="178"/>
        <v>5</v>
      </c>
      <c r="X866">
        <f t="shared" si="179"/>
        <v>0</v>
      </c>
      <c r="Y866">
        <f t="shared" si="180"/>
        <v>5</v>
      </c>
      <c r="AA866" t="str">
        <f t="shared" si="181"/>
        <v>217-&gt;5,</v>
      </c>
    </row>
    <row r="867" spans="1:27" ht="15" hidden="1" customHeight="1" x14ac:dyDescent="0.25">
      <c r="A867">
        <v>2015</v>
      </c>
      <c r="B867">
        <v>11</v>
      </c>
      <c r="C867">
        <v>4</v>
      </c>
      <c r="D867" t="s">
        <v>202</v>
      </c>
      <c r="E867" t="s">
        <v>178</v>
      </c>
      <c r="F867">
        <v>2</v>
      </c>
      <c r="G867">
        <v>1</v>
      </c>
      <c r="H867" t="s">
        <v>33</v>
      </c>
      <c r="J867">
        <v>9</v>
      </c>
      <c r="K867">
        <v>1184</v>
      </c>
      <c r="L867">
        <v>1245</v>
      </c>
      <c r="M867">
        <f t="shared" si="169"/>
        <v>1175</v>
      </c>
      <c r="N867">
        <f t="shared" si="170"/>
        <v>1254</v>
      </c>
      <c r="O867">
        <f t="shared" si="171"/>
        <v>0.53018468000390206</v>
      </c>
      <c r="P867">
        <f t="shared" si="172"/>
        <v>1</v>
      </c>
      <c r="Q867">
        <f t="shared" si="173"/>
        <v>19.15646343774986</v>
      </c>
      <c r="R867">
        <f t="shared" si="174"/>
        <v>20</v>
      </c>
      <c r="S867">
        <f>INDEX(Weights!$B$1:$B$36,MATCH(Matches!H856,Weights!$A$1:$A$36,0))</f>
        <v>40</v>
      </c>
      <c r="T867">
        <f t="shared" si="175"/>
        <v>1275</v>
      </c>
      <c r="U867">
        <f t="shared" si="176"/>
        <v>1254</v>
      </c>
      <c r="V867">
        <f t="shared" si="177"/>
        <v>21</v>
      </c>
      <c r="W867">
        <f t="shared" si="178"/>
        <v>1</v>
      </c>
      <c r="X867">
        <f t="shared" si="179"/>
        <v>0</v>
      </c>
      <c r="Y867">
        <f t="shared" si="180"/>
        <v>1</v>
      </c>
      <c r="AA867" t="str">
        <f t="shared" si="181"/>
        <v>21-&gt;1,</v>
      </c>
    </row>
    <row r="868" spans="1:27" ht="15" hidden="1" customHeight="1" x14ac:dyDescent="0.25">
      <c r="A868">
        <v>2015</v>
      </c>
      <c r="B868">
        <v>11</v>
      </c>
      <c r="C868">
        <v>12</v>
      </c>
      <c r="D868" t="s">
        <v>95</v>
      </c>
      <c r="E868" t="s">
        <v>109</v>
      </c>
      <c r="F868">
        <v>3</v>
      </c>
      <c r="G868">
        <v>0</v>
      </c>
      <c r="H868" t="s">
        <v>108</v>
      </c>
      <c r="I868" t="s">
        <v>117</v>
      </c>
      <c r="J868">
        <v>9</v>
      </c>
      <c r="K868">
        <v>1080</v>
      </c>
      <c r="L868">
        <v>728</v>
      </c>
      <c r="M868">
        <f t="shared" si="169"/>
        <v>1071</v>
      </c>
      <c r="N868">
        <f t="shared" si="170"/>
        <v>737</v>
      </c>
      <c r="O868">
        <f t="shared" si="171"/>
        <v>0.87243460363575975</v>
      </c>
      <c r="P868">
        <f t="shared" si="172"/>
        <v>1</v>
      </c>
      <c r="Q868">
        <f t="shared" si="173"/>
        <v>70.552048255328614</v>
      </c>
      <c r="R868">
        <f t="shared" si="174"/>
        <v>40</v>
      </c>
      <c r="S868">
        <f>INDEX(Weights!$B$1:$B$36,MATCH(Matches!H870,Weights!$A$1:$A$36,0))</f>
        <v>20</v>
      </c>
      <c r="T868">
        <f t="shared" si="175"/>
        <v>1071</v>
      </c>
      <c r="U868">
        <f t="shared" si="176"/>
        <v>737</v>
      </c>
      <c r="V868">
        <f t="shared" si="177"/>
        <v>334</v>
      </c>
      <c r="W868">
        <f t="shared" si="178"/>
        <v>3</v>
      </c>
      <c r="X868">
        <f t="shared" si="179"/>
        <v>0</v>
      </c>
      <c r="Y868">
        <f t="shared" si="180"/>
        <v>3</v>
      </c>
      <c r="AA868" t="str">
        <f t="shared" si="181"/>
        <v>334-&gt;3,</v>
      </c>
    </row>
    <row r="869" spans="1:27" ht="15" hidden="1" customHeight="1" x14ac:dyDescent="0.25">
      <c r="A869">
        <v>2015</v>
      </c>
      <c r="B869">
        <v>11</v>
      </c>
      <c r="C869">
        <v>12</v>
      </c>
      <c r="D869" t="s">
        <v>85</v>
      </c>
      <c r="E869" t="s">
        <v>159</v>
      </c>
      <c r="F869">
        <v>2</v>
      </c>
      <c r="G869">
        <v>0</v>
      </c>
      <c r="H869" t="s">
        <v>76</v>
      </c>
      <c r="J869">
        <v>9</v>
      </c>
      <c r="K869">
        <v>1556</v>
      </c>
      <c r="L869">
        <v>1337</v>
      </c>
      <c r="M869">
        <f t="shared" si="169"/>
        <v>1547</v>
      </c>
      <c r="N869">
        <f t="shared" si="170"/>
        <v>1346</v>
      </c>
      <c r="O869">
        <f t="shared" si="171"/>
        <v>0.84975685184274619</v>
      </c>
      <c r="P869">
        <f t="shared" si="172"/>
        <v>1</v>
      </c>
      <c r="Q869">
        <f t="shared" si="173"/>
        <v>59.902898138023843</v>
      </c>
      <c r="R869">
        <f t="shared" si="174"/>
        <v>40</v>
      </c>
      <c r="S869">
        <f>INDEX(Weights!$B$1:$B$36,MATCH(Matches!H884,Weights!$A$1:$A$36,0))</f>
        <v>20</v>
      </c>
      <c r="T869">
        <f t="shared" si="175"/>
        <v>1647</v>
      </c>
      <c r="U869">
        <f t="shared" si="176"/>
        <v>1346</v>
      </c>
      <c r="V869">
        <f t="shared" si="177"/>
        <v>301</v>
      </c>
      <c r="W869">
        <f t="shared" si="178"/>
        <v>2</v>
      </c>
      <c r="X869">
        <f t="shared" si="179"/>
        <v>0</v>
      </c>
      <c r="Y869">
        <f t="shared" si="180"/>
        <v>2</v>
      </c>
      <c r="AA869" t="str">
        <f t="shared" si="181"/>
        <v>301-&gt;2,</v>
      </c>
    </row>
    <row r="870" spans="1:27" ht="15" hidden="1" customHeight="1" x14ac:dyDescent="0.25">
      <c r="A870">
        <v>2015</v>
      </c>
      <c r="B870">
        <v>11</v>
      </c>
      <c r="C870">
        <v>13</v>
      </c>
      <c r="D870" t="s">
        <v>90</v>
      </c>
      <c r="E870" t="s">
        <v>131</v>
      </c>
      <c r="F870">
        <v>3</v>
      </c>
      <c r="G870">
        <v>2</v>
      </c>
      <c r="H870" t="s">
        <v>33</v>
      </c>
      <c r="J870">
        <v>9</v>
      </c>
      <c r="K870">
        <v>1735</v>
      </c>
      <c r="L870">
        <v>1797</v>
      </c>
      <c r="M870">
        <f t="shared" si="169"/>
        <v>1726</v>
      </c>
      <c r="N870">
        <f t="shared" si="170"/>
        <v>1806</v>
      </c>
      <c r="O870">
        <f t="shared" si="171"/>
        <v>0.5287505638922686</v>
      </c>
      <c r="P870">
        <f t="shared" si="172"/>
        <v>1</v>
      </c>
      <c r="Q870">
        <f t="shared" si="173"/>
        <v>19.098166088717669</v>
      </c>
      <c r="R870">
        <f t="shared" si="174"/>
        <v>20</v>
      </c>
      <c r="S870">
        <f>INDEX(Weights!$B$1:$B$36,MATCH(Matches!H921,Weights!$A$1:$A$36,0))</f>
        <v>40</v>
      </c>
      <c r="T870">
        <f t="shared" si="175"/>
        <v>1826</v>
      </c>
      <c r="U870">
        <f t="shared" si="176"/>
        <v>1806</v>
      </c>
      <c r="V870">
        <f t="shared" si="177"/>
        <v>20</v>
      </c>
      <c r="W870">
        <f t="shared" si="178"/>
        <v>1</v>
      </c>
      <c r="X870">
        <f t="shared" si="179"/>
        <v>0</v>
      </c>
      <c r="Y870">
        <f t="shared" si="180"/>
        <v>1</v>
      </c>
      <c r="AA870" t="str">
        <f t="shared" si="181"/>
        <v>20-&gt;1,</v>
      </c>
    </row>
    <row r="871" spans="1:27" ht="15" hidden="1" customHeight="1" x14ac:dyDescent="0.25">
      <c r="A871">
        <v>2015</v>
      </c>
      <c r="B871">
        <v>11</v>
      </c>
      <c r="C871">
        <v>13</v>
      </c>
      <c r="D871" t="s">
        <v>55</v>
      </c>
      <c r="E871" t="s">
        <v>105</v>
      </c>
      <c r="F871">
        <v>2</v>
      </c>
      <c r="G871">
        <v>0</v>
      </c>
      <c r="H871" t="s">
        <v>33</v>
      </c>
      <c r="J871">
        <v>9</v>
      </c>
      <c r="K871">
        <v>2003</v>
      </c>
      <c r="L871">
        <v>1947</v>
      </c>
      <c r="M871">
        <f t="shared" si="169"/>
        <v>1994</v>
      </c>
      <c r="N871">
        <f t="shared" si="170"/>
        <v>1956</v>
      </c>
      <c r="O871">
        <f t="shared" si="171"/>
        <v>0.6887735686687132</v>
      </c>
      <c r="P871">
        <f t="shared" si="172"/>
        <v>1</v>
      </c>
      <c r="Q871">
        <f t="shared" si="173"/>
        <v>28.917852386450743</v>
      </c>
      <c r="R871">
        <f t="shared" si="174"/>
        <v>20</v>
      </c>
      <c r="S871">
        <f>INDEX(Weights!$B$1:$B$36,MATCH(Matches!H922,Weights!$A$1:$A$36,0))</f>
        <v>20</v>
      </c>
      <c r="T871">
        <f t="shared" si="175"/>
        <v>2094</v>
      </c>
      <c r="U871">
        <f t="shared" si="176"/>
        <v>1956</v>
      </c>
      <c r="V871">
        <f t="shared" si="177"/>
        <v>138</v>
      </c>
      <c r="W871">
        <f t="shared" si="178"/>
        <v>2</v>
      </c>
      <c r="X871">
        <f t="shared" si="179"/>
        <v>0</v>
      </c>
      <c r="Y871">
        <f t="shared" si="180"/>
        <v>2</v>
      </c>
      <c r="AA871" t="str">
        <f t="shared" si="181"/>
        <v>138-&gt;2,</v>
      </c>
    </row>
    <row r="872" spans="1:27" ht="15" hidden="1" customHeight="1" x14ac:dyDescent="0.25">
      <c r="A872">
        <v>2015</v>
      </c>
      <c r="B872">
        <v>11</v>
      </c>
      <c r="C872">
        <v>17</v>
      </c>
      <c r="D872" t="s">
        <v>121</v>
      </c>
      <c r="E872" t="s">
        <v>128</v>
      </c>
      <c r="F872">
        <v>3</v>
      </c>
      <c r="G872">
        <v>0</v>
      </c>
      <c r="H872" t="s">
        <v>76</v>
      </c>
      <c r="J872">
        <v>9</v>
      </c>
      <c r="K872">
        <v>2038</v>
      </c>
      <c r="L872">
        <v>1786</v>
      </c>
      <c r="M872">
        <f t="shared" si="169"/>
        <v>2029</v>
      </c>
      <c r="N872">
        <f t="shared" si="170"/>
        <v>1795</v>
      </c>
      <c r="O872">
        <f t="shared" si="171"/>
        <v>0.87243460363575975</v>
      </c>
      <c r="P872">
        <f t="shared" si="172"/>
        <v>1</v>
      </c>
      <c r="Q872">
        <f t="shared" si="173"/>
        <v>70.552048255328614</v>
      </c>
      <c r="R872">
        <f t="shared" si="174"/>
        <v>40</v>
      </c>
      <c r="S872">
        <f>INDEX(Weights!$B$1:$B$36,MATCH(Matches!H947,Weights!$A$1:$A$36,0))</f>
        <v>40</v>
      </c>
      <c r="T872">
        <f t="shared" si="175"/>
        <v>2129</v>
      </c>
      <c r="U872">
        <f t="shared" si="176"/>
        <v>1795</v>
      </c>
      <c r="V872">
        <f t="shared" si="177"/>
        <v>334</v>
      </c>
      <c r="W872">
        <f t="shared" si="178"/>
        <v>3</v>
      </c>
      <c r="X872">
        <f t="shared" si="179"/>
        <v>0</v>
      </c>
      <c r="Y872">
        <f t="shared" si="180"/>
        <v>3</v>
      </c>
      <c r="AA872" t="str">
        <f t="shared" si="181"/>
        <v>334-&gt;3,</v>
      </c>
    </row>
    <row r="873" spans="1:27" ht="15" hidden="1" customHeight="1" x14ac:dyDescent="0.25">
      <c r="A873">
        <v>2015</v>
      </c>
      <c r="B873">
        <v>11</v>
      </c>
      <c r="C873">
        <v>17</v>
      </c>
      <c r="D873" t="s">
        <v>90</v>
      </c>
      <c r="E873" t="s">
        <v>17</v>
      </c>
      <c r="F873">
        <v>3</v>
      </c>
      <c r="G873">
        <v>1</v>
      </c>
      <c r="H873" t="s">
        <v>33</v>
      </c>
      <c r="J873">
        <v>9</v>
      </c>
      <c r="K873">
        <v>1744</v>
      </c>
      <c r="L873">
        <v>1673</v>
      </c>
      <c r="M873">
        <f t="shared" si="169"/>
        <v>1735</v>
      </c>
      <c r="N873">
        <f t="shared" si="170"/>
        <v>1682</v>
      </c>
      <c r="O873">
        <f t="shared" si="171"/>
        <v>0.70697529480854104</v>
      </c>
      <c r="P873">
        <f t="shared" si="172"/>
        <v>1</v>
      </c>
      <c r="Q873">
        <f t="shared" si="173"/>
        <v>30.714133793324709</v>
      </c>
      <c r="R873">
        <f t="shared" si="174"/>
        <v>20</v>
      </c>
      <c r="S873">
        <f>INDEX(Weights!$B$1:$B$36,MATCH(Matches!H982,Weights!$A$1:$A$36,0))</f>
        <v>40</v>
      </c>
      <c r="T873">
        <f t="shared" si="175"/>
        <v>1835</v>
      </c>
      <c r="U873">
        <f t="shared" si="176"/>
        <v>1682</v>
      </c>
      <c r="V873">
        <f t="shared" si="177"/>
        <v>153</v>
      </c>
      <c r="W873">
        <f t="shared" si="178"/>
        <v>2</v>
      </c>
      <c r="X873">
        <f t="shared" si="179"/>
        <v>0</v>
      </c>
      <c r="Y873">
        <f t="shared" si="180"/>
        <v>2</v>
      </c>
      <c r="AA873" t="str">
        <f t="shared" si="181"/>
        <v>153-&gt;2,</v>
      </c>
    </row>
    <row r="874" spans="1:27" ht="15" hidden="1" customHeight="1" x14ac:dyDescent="0.25">
      <c r="A874">
        <v>2015</v>
      </c>
      <c r="B874">
        <v>11</v>
      </c>
      <c r="C874">
        <v>23</v>
      </c>
      <c r="D874" t="s">
        <v>192</v>
      </c>
      <c r="E874" t="s">
        <v>269</v>
      </c>
      <c r="F874">
        <v>2</v>
      </c>
      <c r="G874">
        <v>0</v>
      </c>
      <c r="H874" t="s">
        <v>234</v>
      </c>
      <c r="I874" t="s">
        <v>267</v>
      </c>
      <c r="J874">
        <v>9</v>
      </c>
      <c r="K874">
        <v>1087</v>
      </c>
      <c r="L874">
        <v>764</v>
      </c>
      <c r="M874">
        <f t="shared" si="169"/>
        <v>1078</v>
      </c>
      <c r="N874">
        <f t="shared" si="170"/>
        <v>773</v>
      </c>
      <c r="O874">
        <f t="shared" si="171"/>
        <v>0.85267295205611138</v>
      </c>
      <c r="P874">
        <f t="shared" si="172"/>
        <v>1</v>
      </c>
      <c r="Q874">
        <f t="shared" si="173"/>
        <v>61.088578951420814</v>
      </c>
      <c r="R874">
        <f t="shared" si="174"/>
        <v>40</v>
      </c>
      <c r="S874">
        <f>INDEX(Weights!$B$1:$B$36,MATCH(Matches!H999,Weights!$A$1:$A$36,0))</f>
        <v>40</v>
      </c>
      <c r="T874">
        <f t="shared" si="175"/>
        <v>1078</v>
      </c>
      <c r="U874">
        <f t="shared" si="176"/>
        <v>773</v>
      </c>
      <c r="V874">
        <f t="shared" si="177"/>
        <v>305</v>
      </c>
      <c r="W874">
        <f t="shared" si="178"/>
        <v>2</v>
      </c>
      <c r="X874">
        <f t="shared" si="179"/>
        <v>0</v>
      </c>
      <c r="Y874">
        <f t="shared" si="180"/>
        <v>2</v>
      </c>
      <c r="AA874" t="str">
        <f t="shared" si="181"/>
        <v>305-&gt;2,</v>
      </c>
    </row>
    <row r="875" spans="1:27" ht="15" hidden="1" customHeight="1" x14ac:dyDescent="0.25">
      <c r="A875">
        <v>2015</v>
      </c>
      <c r="B875">
        <v>12</v>
      </c>
      <c r="C875">
        <v>3</v>
      </c>
      <c r="D875" t="s">
        <v>267</v>
      </c>
      <c r="E875" t="s">
        <v>134</v>
      </c>
      <c r="F875">
        <v>0</v>
      </c>
      <c r="G875">
        <v>0</v>
      </c>
      <c r="H875" t="s">
        <v>234</v>
      </c>
      <c r="J875">
        <v>9</v>
      </c>
      <c r="K875">
        <v>1277</v>
      </c>
      <c r="L875">
        <v>1523</v>
      </c>
      <c r="M875">
        <f t="shared" si="169"/>
        <v>1268</v>
      </c>
      <c r="N875">
        <f t="shared" si="170"/>
        <v>1532</v>
      </c>
      <c r="O875">
        <f t="shared" si="171"/>
        <v>0.71991900594715197</v>
      </c>
      <c r="P875">
        <f t="shared" si="172"/>
        <v>0.5</v>
      </c>
      <c r="Q875">
        <f t="shared" si="173"/>
        <v>-40.924157333462851</v>
      </c>
      <c r="R875">
        <f t="shared" si="174"/>
        <v>-40</v>
      </c>
      <c r="S875">
        <f>INDEX(Weights!$B$1:$B$36,MATCH(Matches!H1016,Weights!$A$1:$A$36,0))</f>
        <v>40</v>
      </c>
      <c r="T875">
        <f t="shared" si="175"/>
        <v>1368</v>
      </c>
      <c r="U875">
        <f t="shared" si="176"/>
        <v>1532</v>
      </c>
      <c r="V875">
        <f t="shared" si="177"/>
        <v>164</v>
      </c>
      <c r="W875">
        <f t="shared" si="178"/>
        <v>0</v>
      </c>
      <c r="X875">
        <f t="shared" si="179"/>
        <v>0</v>
      </c>
      <c r="Y875">
        <f t="shared" si="180"/>
        <v>0</v>
      </c>
      <c r="AA875" t="str">
        <f t="shared" si="181"/>
        <v>164-&gt;0,</v>
      </c>
    </row>
    <row r="876" spans="1:27" ht="15" hidden="1" customHeight="1" x14ac:dyDescent="0.25">
      <c r="A876">
        <v>2016</v>
      </c>
      <c r="B876">
        <v>1</v>
      </c>
      <c r="C876">
        <v>16</v>
      </c>
      <c r="D876" t="s">
        <v>154</v>
      </c>
      <c r="E876" t="s">
        <v>17</v>
      </c>
      <c r="F876">
        <v>2</v>
      </c>
      <c r="G876">
        <v>1</v>
      </c>
      <c r="H876" t="s">
        <v>33</v>
      </c>
      <c r="J876">
        <v>9</v>
      </c>
      <c r="K876">
        <v>1636</v>
      </c>
      <c r="L876">
        <v>1672</v>
      </c>
      <c r="M876">
        <f t="shared" si="169"/>
        <v>1627</v>
      </c>
      <c r="N876">
        <f t="shared" si="170"/>
        <v>1681</v>
      </c>
      <c r="O876">
        <f t="shared" si="171"/>
        <v>0.56581520306923316</v>
      </c>
      <c r="P876">
        <f t="shared" si="172"/>
        <v>1</v>
      </c>
      <c r="Q876">
        <f t="shared" si="173"/>
        <v>20.728501006070694</v>
      </c>
      <c r="R876">
        <f t="shared" si="174"/>
        <v>20</v>
      </c>
      <c r="S876">
        <f>INDEX(Weights!$B$1:$B$36,MATCH(Matches!H1046,Weights!$A$1:$A$36,0))</f>
        <v>30</v>
      </c>
      <c r="T876">
        <f t="shared" si="175"/>
        <v>1727</v>
      </c>
      <c r="U876">
        <f t="shared" si="176"/>
        <v>1681</v>
      </c>
      <c r="V876">
        <f t="shared" si="177"/>
        <v>46</v>
      </c>
      <c r="W876">
        <f t="shared" si="178"/>
        <v>1</v>
      </c>
      <c r="X876">
        <f t="shared" si="179"/>
        <v>0</v>
      </c>
      <c r="Y876">
        <f t="shared" si="180"/>
        <v>1</v>
      </c>
      <c r="AA876" t="str">
        <f t="shared" si="181"/>
        <v>46-&gt;1,</v>
      </c>
    </row>
    <row r="877" spans="1:27" ht="15" hidden="1" customHeight="1" x14ac:dyDescent="0.25">
      <c r="A877">
        <v>2016</v>
      </c>
      <c r="B877">
        <v>2</v>
      </c>
      <c r="C877">
        <v>21</v>
      </c>
      <c r="D877" t="s">
        <v>101</v>
      </c>
      <c r="E877" t="s">
        <v>186</v>
      </c>
      <c r="F877">
        <v>2</v>
      </c>
      <c r="G877">
        <v>0</v>
      </c>
      <c r="H877" t="s">
        <v>33</v>
      </c>
      <c r="J877">
        <v>9</v>
      </c>
      <c r="K877">
        <v>1235</v>
      </c>
      <c r="L877">
        <v>1161</v>
      </c>
      <c r="M877">
        <f t="shared" si="169"/>
        <v>1226</v>
      </c>
      <c r="N877">
        <f t="shared" si="170"/>
        <v>1170</v>
      </c>
      <c r="O877">
        <f t="shared" si="171"/>
        <v>0.71054001236983777</v>
      </c>
      <c r="P877">
        <f t="shared" si="172"/>
        <v>1</v>
      </c>
      <c r="Q877">
        <f t="shared" si="173"/>
        <v>31.092380241165273</v>
      </c>
      <c r="R877">
        <f t="shared" si="174"/>
        <v>20</v>
      </c>
      <c r="S877">
        <f>INDEX(Weights!$B$1:$B$36,MATCH(Matches!H1058,Weights!$A$1:$A$36,0))</f>
        <v>40</v>
      </c>
      <c r="T877">
        <f t="shared" si="175"/>
        <v>1326</v>
      </c>
      <c r="U877">
        <f t="shared" si="176"/>
        <v>1170</v>
      </c>
      <c r="V877">
        <f t="shared" si="177"/>
        <v>156</v>
      </c>
      <c r="W877">
        <f t="shared" si="178"/>
        <v>2</v>
      </c>
      <c r="X877">
        <f t="shared" si="179"/>
        <v>0</v>
      </c>
      <c r="Y877">
        <f t="shared" si="180"/>
        <v>2</v>
      </c>
      <c r="AA877" t="str">
        <f t="shared" si="181"/>
        <v>156-&gt;2,</v>
      </c>
    </row>
    <row r="878" spans="1:27" ht="15" hidden="1" customHeight="1" x14ac:dyDescent="0.25">
      <c r="A878">
        <v>2016</v>
      </c>
      <c r="B878">
        <v>3</v>
      </c>
      <c r="C878">
        <v>22</v>
      </c>
      <c r="D878" t="s">
        <v>140</v>
      </c>
      <c r="E878" t="s">
        <v>100</v>
      </c>
      <c r="F878">
        <v>2</v>
      </c>
      <c r="G878">
        <v>1</v>
      </c>
      <c r="H878" t="s">
        <v>230</v>
      </c>
      <c r="J878">
        <v>9</v>
      </c>
      <c r="K878">
        <v>1344</v>
      </c>
      <c r="L878">
        <v>1210</v>
      </c>
      <c r="M878">
        <f t="shared" si="169"/>
        <v>1335</v>
      </c>
      <c r="N878">
        <f t="shared" si="170"/>
        <v>1219</v>
      </c>
      <c r="O878">
        <f t="shared" si="171"/>
        <v>0.77615457534183074</v>
      </c>
      <c r="P878">
        <f t="shared" si="172"/>
        <v>1</v>
      </c>
      <c r="Q878">
        <f t="shared" si="173"/>
        <v>40.206316540727848</v>
      </c>
      <c r="R878">
        <f t="shared" si="174"/>
        <v>40</v>
      </c>
      <c r="S878">
        <f>INDEX(Weights!$B$1:$B$36,MATCH(Matches!H1070,Weights!$A$1:$A$36,0))</f>
        <v>20</v>
      </c>
      <c r="T878">
        <f t="shared" si="175"/>
        <v>1435</v>
      </c>
      <c r="U878">
        <f t="shared" si="176"/>
        <v>1219</v>
      </c>
      <c r="V878">
        <f t="shared" si="177"/>
        <v>216</v>
      </c>
      <c r="W878">
        <f t="shared" si="178"/>
        <v>1</v>
      </c>
      <c r="X878">
        <f t="shared" si="179"/>
        <v>0</v>
      </c>
      <c r="Y878">
        <f t="shared" si="180"/>
        <v>1</v>
      </c>
      <c r="AA878" t="str">
        <f t="shared" si="181"/>
        <v>216-&gt;1,</v>
      </c>
    </row>
    <row r="879" spans="1:27" ht="15" hidden="1" customHeight="1" x14ac:dyDescent="0.25">
      <c r="A879">
        <v>2016</v>
      </c>
      <c r="B879">
        <v>3</v>
      </c>
      <c r="C879">
        <v>24</v>
      </c>
      <c r="D879" t="s">
        <v>259</v>
      </c>
      <c r="E879" t="s">
        <v>261</v>
      </c>
      <c r="F879">
        <v>3</v>
      </c>
      <c r="G879">
        <v>0</v>
      </c>
      <c r="H879" t="s">
        <v>108</v>
      </c>
      <c r="J879">
        <v>9</v>
      </c>
      <c r="K879">
        <v>1427</v>
      </c>
      <c r="L879">
        <v>1173</v>
      </c>
      <c r="M879">
        <f t="shared" si="169"/>
        <v>1418</v>
      </c>
      <c r="N879">
        <f t="shared" si="170"/>
        <v>1182</v>
      </c>
      <c r="O879">
        <f t="shared" si="171"/>
        <v>0.87371042094508145</v>
      </c>
      <c r="P879">
        <f t="shared" si="172"/>
        <v>1</v>
      </c>
      <c r="Q879">
        <f t="shared" si="173"/>
        <v>71.264787382704327</v>
      </c>
      <c r="R879">
        <f t="shared" si="174"/>
        <v>40</v>
      </c>
      <c r="S879">
        <f>INDEX(Weights!$B$1:$B$36,MATCH(Matches!H1089,Weights!$A$1:$A$36,0))</f>
        <v>40</v>
      </c>
      <c r="T879">
        <f t="shared" si="175"/>
        <v>1518</v>
      </c>
      <c r="U879">
        <f t="shared" si="176"/>
        <v>1182</v>
      </c>
      <c r="V879">
        <f t="shared" si="177"/>
        <v>336</v>
      </c>
      <c r="W879">
        <f t="shared" si="178"/>
        <v>3</v>
      </c>
      <c r="X879">
        <f t="shared" si="179"/>
        <v>0</v>
      </c>
      <c r="Y879">
        <f t="shared" si="180"/>
        <v>3</v>
      </c>
      <c r="AA879" t="str">
        <f t="shared" si="181"/>
        <v>336-&gt;3,</v>
      </c>
    </row>
    <row r="880" spans="1:27" ht="15" hidden="1" customHeight="1" x14ac:dyDescent="0.25">
      <c r="A880">
        <v>2016</v>
      </c>
      <c r="B880">
        <v>3</v>
      </c>
      <c r="C880">
        <v>28</v>
      </c>
      <c r="D880" t="s">
        <v>54</v>
      </c>
      <c r="E880" t="s">
        <v>1</v>
      </c>
      <c r="F880">
        <v>3</v>
      </c>
      <c r="G880">
        <v>2</v>
      </c>
      <c r="H880" t="s">
        <v>33</v>
      </c>
      <c r="I880" t="s">
        <v>55</v>
      </c>
      <c r="J880">
        <v>9</v>
      </c>
      <c r="K880">
        <v>1241</v>
      </c>
      <c r="L880">
        <v>1194</v>
      </c>
      <c r="M880">
        <f t="shared" si="169"/>
        <v>1232</v>
      </c>
      <c r="N880">
        <f t="shared" si="170"/>
        <v>1203</v>
      </c>
      <c r="O880">
        <f t="shared" si="171"/>
        <v>0.54163770271476341</v>
      </c>
      <c r="P880">
        <f t="shared" si="172"/>
        <v>1</v>
      </c>
      <c r="Q880">
        <f t="shared" si="173"/>
        <v>19.635122812903052</v>
      </c>
      <c r="R880">
        <f t="shared" si="174"/>
        <v>20</v>
      </c>
      <c r="S880">
        <f>INDEX(Weights!$B$1:$B$36,MATCH(Matches!H1175,Weights!$A$1:$A$36,0))</f>
        <v>20</v>
      </c>
      <c r="T880">
        <f t="shared" si="175"/>
        <v>1232</v>
      </c>
      <c r="U880">
        <f t="shared" si="176"/>
        <v>1203</v>
      </c>
      <c r="V880">
        <f t="shared" si="177"/>
        <v>29</v>
      </c>
      <c r="W880">
        <f t="shared" si="178"/>
        <v>1</v>
      </c>
      <c r="X880">
        <f t="shared" si="179"/>
        <v>0</v>
      </c>
      <c r="Y880">
        <f t="shared" si="180"/>
        <v>1</v>
      </c>
      <c r="AA880" t="str">
        <f t="shared" si="181"/>
        <v>29-&gt;1,</v>
      </c>
    </row>
    <row r="881" spans="1:27" ht="15" hidden="1" customHeight="1" x14ac:dyDescent="0.25">
      <c r="A881">
        <v>2016</v>
      </c>
      <c r="B881">
        <v>3</v>
      </c>
      <c r="C881">
        <v>28</v>
      </c>
      <c r="D881" t="s">
        <v>175</v>
      </c>
      <c r="E881" t="s">
        <v>270</v>
      </c>
      <c r="F881">
        <v>4</v>
      </c>
      <c r="G881">
        <v>0</v>
      </c>
      <c r="H881" t="s">
        <v>171</v>
      </c>
      <c r="I881" t="s">
        <v>147</v>
      </c>
      <c r="J881">
        <v>9</v>
      </c>
      <c r="K881">
        <v>1474</v>
      </c>
      <c r="L881">
        <v>1115</v>
      </c>
      <c r="M881">
        <f t="shared" si="169"/>
        <v>1465</v>
      </c>
      <c r="N881">
        <f t="shared" si="170"/>
        <v>1124</v>
      </c>
      <c r="O881">
        <f t="shared" si="171"/>
        <v>0.87685226508079694</v>
      </c>
      <c r="P881">
        <f t="shared" si="172"/>
        <v>1</v>
      </c>
      <c r="Q881">
        <f t="shared" si="173"/>
        <v>73.082951999928213</v>
      </c>
      <c r="R881">
        <f t="shared" si="174"/>
        <v>40</v>
      </c>
      <c r="S881">
        <f>INDEX(Weights!$B$1:$B$36,MATCH(Matches!H1176,Weights!$A$1:$A$36,0))</f>
        <v>40</v>
      </c>
      <c r="T881">
        <f t="shared" si="175"/>
        <v>1465</v>
      </c>
      <c r="U881">
        <f t="shared" si="176"/>
        <v>1124</v>
      </c>
      <c r="V881">
        <f t="shared" si="177"/>
        <v>341</v>
      </c>
      <c r="W881">
        <f t="shared" si="178"/>
        <v>4</v>
      </c>
      <c r="X881">
        <f t="shared" si="179"/>
        <v>1</v>
      </c>
      <c r="Y881">
        <f t="shared" si="180"/>
        <v>4</v>
      </c>
      <c r="AA881" t="str">
        <f t="shared" si="181"/>
        <v>341-&gt;4,</v>
      </c>
    </row>
    <row r="882" spans="1:27" hidden="1" x14ac:dyDescent="0.25">
      <c r="A882">
        <v>2016</v>
      </c>
      <c r="B882">
        <v>3</v>
      </c>
      <c r="C882">
        <v>29</v>
      </c>
      <c r="D882" t="s">
        <v>66</v>
      </c>
      <c r="E882" t="s">
        <v>13</v>
      </c>
      <c r="F882">
        <v>2</v>
      </c>
      <c r="G882">
        <v>0</v>
      </c>
      <c r="H882" t="s">
        <v>33</v>
      </c>
      <c r="J882">
        <v>9</v>
      </c>
      <c r="K882">
        <v>1634</v>
      </c>
      <c r="L882">
        <v>1570</v>
      </c>
      <c r="M882">
        <f t="shared" si="169"/>
        <v>1625</v>
      </c>
      <c r="N882">
        <f t="shared" si="170"/>
        <v>1579</v>
      </c>
      <c r="O882">
        <f t="shared" si="171"/>
        <v>0.69855862641802302</v>
      </c>
      <c r="P882">
        <f t="shared" si="172"/>
        <v>1</v>
      </c>
      <c r="Q882">
        <f t="shared" si="173"/>
        <v>29.856551849716311</v>
      </c>
      <c r="R882">
        <f t="shared" si="174"/>
        <v>20</v>
      </c>
      <c r="S882">
        <f>INDEX(Weights!$B$1:$B$36,MATCH(Matches!H1222,Weights!$A$1:$A$36,0))</f>
        <v>20</v>
      </c>
      <c r="T882">
        <f t="shared" si="175"/>
        <v>1725</v>
      </c>
      <c r="U882">
        <f t="shared" si="176"/>
        <v>1579</v>
      </c>
      <c r="V882">
        <f t="shared" si="177"/>
        <v>146</v>
      </c>
      <c r="W882">
        <f t="shared" si="178"/>
        <v>2</v>
      </c>
      <c r="X882">
        <f t="shared" si="179"/>
        <v>0</v>
      </c>
      <c r="Y882">
        <f t="shared" si="180"/>
        <v>2</v>
      </c>
      <c r="AA882" t="str">
        <f t="shared" si="181"/>
        <v>146-&gt;2,</v>
      </c>
    </row>
    <row r="883" spans="1:27" ht="15" hidden="1" customHeight="1" x14ac:dyDescent="0.25">
      <c r="A883">
        <v>2016</v>
      </c>
      <c r="B883">
        <v>5</v>
      </c>
      <c r="C883">
        <v>26</v>
      </c>
      <c r="D883" t="s">
        <v>20</v>
      </c>
      <c r="E883" t="s">
        <v>3</v>
      </c>
      <c r="F883">
        <v>0</v>
      </c>
      <c r="G883">
        <v>0</v>
      </c>
      <c r="H883" t="s">
        <v>33</v>
      </c>
      <c r="I883" t="s">
        <v>48</v>
      </c>
      <c r="J883">
        <v>9</v>
      </c>
      <c r="K883">
        <v>962</v>
      </c>
      <c r="L883">
        <v>1399</v>
      </c>
      <c r="M883">
        <f t="shared" si="169"/>
        <v>953</v>
      </c>
      <c r="N883">
        <f t="shared" si="170"/>
        <v>1408</v>
      </c>
      <c r="O883">
        <f t="shared" si="171"/>
        <v>0.93208648470274358</v>
      </c>
      <c r="P883">
        <f t="shared" si="172"/>
        <v>0.5</v>
      </c>
      <c r="Q883">
        <f t="shared" si="173"/>
        <v>-20.829163416651653</v>
      </c>
      <c r="R883">
        <f t="shared" si="174"/>
        <v>-20</v>
      </c>
      <c r="S883">
        <f>INDEX(Weights!$B$1:$B$36,MATCH(Matches!H1257,Weights!$A$1:$A$36,0))</f>
        <v>20</v>
      </c>
      <c r="T883">
        <f t="shared" si="175"/>
        <v>953</v>
      </c>
      <c r="U883">
        <f t="shared" si="176"/>
        <v>1408</v>
      </c>
      <c r="V883">
        <f t="shared" si="177"/>
        <v>455</v>
      </c>
      <c r="W883">
        <f t="shared" si="178"/>
        <v>0</v>
      </c>
      <c r="X883">
        <f t="shared" si="179"/>
        <v>0</v>
      </c>
      <c r="Y883">
        <f t="shared" si="180"/>
        <v>0</v>
      </c>
      <c r="AA883" t="str">
        <f t="shared" si="181"/>
        <v>455-&gt;0,</v>
      </c>
    </row>
    <row r="884" spans="1:27" ht="15" hidden="1" customHeight="1" x14ac:dyDescent="0.25">
      <c r="A884">
        <v>2016</v>
      </c>
      <c r="B884">
        <v>6</v>
      </c>
      <c r="C884">
        <v>1</v>
      </c>
      <c r="D884" t="s">
        <v>55</v>
      </c>
      <c r="E884" t="s">
        <v>92</v>
      </c>
      <c r="F884">
        <v>6</v>
      </c>
      <c r="G884">
        <v>1</v>
      </c>
      <c r="H884" t="s">
        <v>33</v>
      </c>
      <c r="I884" t="s">
        <v>48</v>
      </c>
      <c r="J884">
        <v>9</v>
      </c>
      <c r="K884">
        <v>2013</v>
      </c>
      <c r="L884">
        <v>1786</v>
      </c>
      <c r="M884">
        <f t="shared" si="169"/>
        <v>2004</v>
      </c>
      <c r="N884">
        <f t="shared" si="170"/>
        <v>1795</v>
      </c>
      <c r="O884">
        <f t="shared" si="171"/>
        <v>0.76907592343339293</v>
      </c>
      <c r="P884">
        <f t="shared" si="172"/>
        <v>1</v>
      </c>
      <c r="Q884">
        <f t="shared" si="173"/>
        <v>38.973848607787183</v>
      </c>
      <c r="R884">
        <f t="shared" si="174"/>
        <v>20</v>
      </c>
      <c r="S884">
        <f>INDEX(Weights!$B$1:$B$36,MATCH(Matches!H1324,Weights!$A$1:$A$36,0))</f>
        <v>40</v>
      </c>
      <c r="T884">
        <f t="shared" si="175"/>
        <v>2004</v>
      </c>
      <c r="U884">
        <f t="shared" si="176"/>
        <v>1795</v>
      </c>
      <c r="V884">
        <f t="shared" si="177"/>
        <v>209</v>
      </c>
      <c r="W884">
        <f t="shared" si="178"/>
        <v>5</v>
      </c>
      <c r="X884">
        <f t="shared" si="179"/>
        <v>0</v>
      </c>
      <c r="Y884">
        <f t="shared" si="180"/>
        <v>5</v>
      </c>
      <c r="AA884" t="str">
        <f t="shared" si="181"/>
        <v>209-&gt;5,</v>
      </c>
    </row>
    <row r="885" spans="1:27" ht="15" hidden="1" customHeight="1" x14ac:dyDescent="0.25">
      <c r="A885">
        <v>2016</v>
      </c>
      <c r="B885">
        <v>6</v>
      </c>
      <c r="C885">
        <v>3</v>
      </c>
      <c r="D885" t="s">
        <v>63</v>
      </c>
      <c r="E885" t="s">
        <v>54</v>
      </c>
      <c r="F885">
        <v>2</v>
      </c>
      <c r="G885">
        <v>0</v>
      </c>
      <c r="H885" t="s">
        <v>33</v>
      </c>
      <c r="I885" t="s">
        <v>6</v>
      </c>
      <c r="J885">
        <v>9</v>
      </c>
      <c r="K885">
        <v>1400</v>
      </c>
      <c r="L885">
        <v>1232</v>
      </c>
      <c r="M885">
        <f t="shared" si="169"/>
        <v>1391</v>
      </c>
      <c r="N885">
        <f t="shared" si="170"/>
        <v>1241</v>
      </c>
      <c r="O885">
        <f t="shared" si="171"/>
        <v>0.70338500347182864</v>
      </c>
      <c r="P885">
        <f t="shared" si="172"/>
        <v>1</v>
      </c>
      <c r="Q885">
        <f t="shared" si="173"/>
        <v>30.342363350954894</v>
      </c>
      <c r="R885">
        <f t="shared" si="174"/>
        <v>20</v>
      </c>
      <c r="S885">
        <f>INDEX(Weights!$B$1:$B$36,MATCH(Matches!H1341,Weights!$A$1:$A$36,0))</f>
        <v>40</v>
      </c>
      <c r="T885">
        <f t="shared" si="175"/>
        <v>1391</v>
      </c>
      <c r="U885">
        <f t="shared" si="176"/>
        <v>1241</v>
      </c>
      <c r="V885">
        <f t="shared" si="177"/>
        <v>150</v>
      </c>
      <c r="W885">
        <f t="shared" si="178"/>
        <v>2</v>
      </c>
      <c r="X885">
        <f t="shared" si="179"/>
        <v>0</v>
      </c>
      <c r="Y885">
        <f t="shared" si="180"/>
        <v>2</v>
      </c>
      <c r="AA885" t="str">
        <f t="shared" si="181"/>
        <v>150-&gt;2,</v>
      </c>
    </row>
    <row r="886" spans="1:27" ht="15" hidden="1" customHeight="1" x14ac:dyDescent="0.25">
      <c r="A886">
        <v>2016</v>
      </c>
      <c r="B886">
        <v>6</v>
      </c>
      <c r="C886">
        <v>5</v>
      </c>
      <c r="D886" t="s">
        <v>68</v>
      </c>
      <c r="E886" t="s">
        <v>10</v>
      </c>
      <c r="F886">
        <v>3</v>
      </c>
      <c r="G886">
        <v>0</v>
      </c>
      <c r="H886" t="s">
        <v>33</v>
      </c>
      <c r="J886">
        <v>9</v>
      </c>
      <c r="K886">
        <v>1764</v>
      </c>
      <c r="L886">
        <v>1655</v>
      </c>
      <c r="M886">
        <f t="shared" si="169"/>
        <v>1755</v>
      </c>
      <c r="N886">
        <f t="shared" si="170"/>
        <v>1664</v>
      </c>
      <c r="O886">
        <f t="shared" si="171"/>
        <v>0.75016348182864212</v>
      </c>
      <c r="P886">
        <f t="shared" si="172"/>
        <v>1</v>
      </c>
      <c r="Q886">
        <f t="shared" si="173"/>
        <v>36.023556787751417</v>
      </c>
      <c r="R886">
        <f t="shared" si="174"/>
        <v>20</v>
      </c>
      <c r="S886">
        <f>INDEX(Weights!$B$1:$B$36,MATCH(Matches!H1393,Weights!$A$1:$A$36,0))</f>
        <v>20</v>
      </c>
      <c r="T886">
        <f t="shared" si="175"/>
        <v>1855</v>
      </c>
      <c r="U886">
        <f t="shared" si="176"/>
        <v>1664</v>
      </c>
      <c r="V886">
        <f t="shared" si="177"/>
        <v>191</v>
      </c>
      <c r="W886">
        <f t="shared" si="178"/>
        <v>3</v>
      </c>
      <c r="X886">
        <f t="shared" si="179"/>
        <v>0</v>
      </c>
      <c r="Y886">
        <f t="shared" si="180"/>
        <v>3</v>
      </c>
      <c r="AA886" t="str">
        <f t="shared" si="181"/>
        <v>191-&gt;3,</v>
      </c>
    </row>
    <row r="887" spans="1:27" ht="15" hidden="1" customHeight="1" x14ac:dyDescent="0.25">
      <c r="A887">
        <v>2016</v>
      </c>
      <c r="B887">
        <v>6</v>
      </c>
      <c r="C887">
        <v>7</v>
      </c>
      <c r="D887" t="s">
        <v>135</v>
      </c>
      <c r="E887" t="s">
        <v>126</v>
      </c>
      <c r="F887">
        <v>2</v>
      </c>
      <c r="G887">
        <v>1</v>
      </c>
      <c r="H887" t="s">
        <v>164</v>
      </c>
      <c r="I887" t="s">
        <v>125</v>
      </c>
      <c r="J887">
        <v>9</v>
      </c>
      <c r="K887">
        <v>2014</v>
      </c>
      <c r="L887">
        <v>1741</v>
      </c>
      <c r="M887">
        <f t="shared" si="169"/>
        <v>2005</v>
      </c>
      <c r="N887">
        <f t="shared" si="170"/>
        <v>1750</v>
      </c>
      <c r="O887">
        <f t="shared" si="171"/>
        <v>0.81273768163653481</v>
      </c>
      <c r="P887">
        <f t="shared" si="172"/>
        <v>1</v>
      </c>
      <c r="Q887">
        <f t="shared" si="173"/>
        <v>48.060923728026943</v>
      </c>
      <c r="R887">
        <f t="shared" si="174"/>
        <v>50</v>
      </c>
      <c r="S887">
        <f>INDEX(Weights!$B$1:$B$36,MATCH(Matches!H1412,Weights!$A$1:$A$36,0))</f>
        <v>40</v>
      </c>
      <c r="T887">
        <f t="shared" si="175"/>
        <v>2005</v>
      </c>
      <c r="U887">
        <f t="shared" si="176"/>
        <v>1750</v>
      </c>
      <c r="V887">
        <f t="shared" si="177"/>
        <v>255</v>
      </c>
      <c r="W887">
        <f t="shared" si="178"/>
        <v>1</v>
      </c>
      <c r="X887">
        <f t="shared" si="179"/>
        <v>0</v>
      </c>
      <c r="Y887">
        <f t="shared" si="180"/>
        <v>1</v>
      </c>
      <c r="AA887" t="str">
        <f t="shared" si="181"/>
        <v>255-&gt;1,</v>
      </c>
    </row>
    <row r="888" spans="1:27" ht="15" hidden="1" customHeight="1" x14ac:dyDescent="0.25">
      <c r="A888">
        <v>2016</v>
      </c>
      <c r="B888">
        <v>6</v>
      </c>
      <c r="C888">
        <v>12</v>
      </c>
      <c r="D888" t="s">
        <v>138</v>
      </c>
      <c r="E888" t="s">
        <v>103</v>
      </c>
      <c r="F888">
        <v>4</v>
      </c>
      <c r="G888">
        <v>0</v>
      </c>
      <c r="H888" t="s">
        <v>164</v>
      </c>
      <c r="I888" t="s">
        <v>125</v>
      </c>
      <c r="J888">
        <v>9</v>
      </c>
      <c r="K888">
        <v>1885</v>
      </c>
      <c r="L888">
        <v>1478</v>
      </c>
      <c r="M888">
        <f t="shared" si="169"/>
        <v>1876</v>
      </c>
      <c r="N888">
        <f t="shared" si="170"/>
        <v>1487</v>
      </c>
      <c r="O888">
        <f t="shared" si="171"/>
        <v>0.90372043835198002</v>
      </c>
      <c r="P888">
        <f t="shared" si="172"/>
        <v>1</v>
      </c>
      <c r="Q888">
        <f t="shared" si="173"/>
        <v>93.477783300492291</v>
      </c>
      <c r="R888">
        <f t="shared" si="174"/>
        <v>50</v>
      </c>
      <c r="S888">
        <f>INDEX(Weights!$B$1:$B$36,MATCH(Matches!H1445,Weights!$A$1:$A$36,0))</f>
        <v>30</v>
      </c>
      <c r="T888">
        <f t="shared" si="175"/>
        <v>1876</v>
      </c>
      <c r="U888">
        <f t="shared" si="176"/>
        <v>1487</v>
      </c>
      <c r="V888">
        <f t="shared" si="177"/>
        <v>389</v>
      </c>
      <c r="W888">
        <f t="shared" si="178"/>
        <v>4</v>
      </c>
      <c r="X888">
        <f t="shared" si="179"/>
        <v>1</v>
      </c>
      <c r="Y888">
        <f t="shared" si="180"/>
        <v>4</v>
      </c>
      <c r="AA888" t="str">
        <f t="shared" si="181"/>
        <v>389-&gt;4,</v>
      </c>
    </row>
    <row r="889" spans="1:27" ht="15" hidden="1" customHeight="1" x14ac:dyDescent="0.25">
      <c r="A889">
        <v>2016</v>
      </c>
      <c r="B889">
        <v>6</v>
      </c>
      <c r="C889">
        <v>13</v>
      </c>
      <c r="D889" t="s">
        <v>89</v>
      </c>
      <c r="E889" t="s">
        <v>40</v>
      </c>
      <c r="F889">
        <v>0</v>
      </c>
      <c r="G889">
        <v>0</v>
      </c>
      <c r="H889" t="s">
        <v>29</v>
      </c>
      <c r="I889" t="s">
        <v>142</v>
      </c>
      <c r="J889">
        <v>9</v>
      </c>
      <c r="K889">
        <v>1256</v>
      </c>
      <c r="L889">
        <v>1396</v>
      </c>
      <c r="M889">
        <f t="shared" si="169"/>
        <v>1247</v>
      </c>
      <c r="N889">
        <f t="shared" si="170"/>
        <v>1405</v>
      </c>
      <c r="O889">
        <f t="shared" si="171"/>
        <v>0.71290215740545393</v>
      </c>
      <c r="P889">
        <f t="shared" si="172"/>
        <v>0.5</v>
      </c>
      <c r="Q889">
        <f t="shared" si="173"/>
        <v>-42.272939408783309</v>
      </c>
      <c r="R889">
        <f t="shared" si="174"/>
        <v>-40</v>
      </c>
      <c r="S889">
        <f>INDEX(Weights!$B$1:$B$36,MATCH(Matches!H1453,Weights!$A$1:$A$36,0))</f>
        <v>40</v>
      </c>
      <c r="T889">
        <f t="shared" si="175"/>
        <v>1247</v>
      </c>
      <c r="U889">
        <f t="shared" si="176"/>
        <v>1405</v>
      </c>
      <c r="V889">
        <f t="shared" si="177"/>
        <v>158</v>
      </c>
      <c r="W889">
        <f t="shared" si="178"/>
        <v>0</v>
      </c>
      <c r="X889">
        <f t="shared" si="179"/>
        <v>0</v>
      </c>
      <c r="Y889">
        <f t="shared" si="180"/>
        <v>0</v>
      </c>
      <c r="AA889" t="str">
        <f t="shared" si="181"/>
        <v>158-&gt;0,</v>
      </c>
    </row>
    <row r="890" spans="1:27" ht="15" hidden="1" customHeight="1" x14ac:dyDescent="0.25">
      <c r="A890">
        <v>2016</v>
      </c>
      <c r="B890">
        <v>6</v>
      </c>
      <c r="C890">
        <v>16</v>
      </c>
      <c r="D890" t="s">
        <v>105</v>
      </c>
      <c r="E890" t="s">
        <v>10</v>
      </c>
      <c r="F890">
        <v>2</v>
      </c>
      <c r="G890">
        <v>1</v>
      </c>
      <c r="H890" t="s">
        <v>138</v>
      </c>
      <c r="I890" t="s">
        <v>26</v>
      </c>
      <c r="J890">
        <v>9</v>
      </c>
      <c r="K890">
        <v>1966</v>
      </c>
      <c r="L890">
        <v>1679</v>
      </c>
      <c r="M890">
        <f t="shared" si="169"/>
        <v>1957</v>
      </c>
      <c r="N890">
        <f t="shared" si="170"/>
        <v>1688</v>
      </c>
      <c r="O890">
        <f t="shared" si="171"/>
        <v>0.82469531344616842</v>
      </c>
      <c r="P890">
        <f t="shared" si="172"/>
        <v>1</v>
      </c>
      <c r="Q890">
        <f t="shared" si="173"/>
        <v>51.339186515337857</v>
      </c>
      <c r="R890">
        <f t="shared" si="174"/>
        <v>50</v>
      </c>
      <c r="S890">
        <f>INDEX(Weights!$B$1:$B$36,MATCH(Matches!H1469,Weights!$A$1:$A$36,0))</f>
        <v>40</v>
      </c>
      <c r="T890">
        <f t="shared" si="175"/>
        <v>1957</v>
      </c>
      <c r="U890">
        <f t="shared" si="176"/>
        <v>1688</v>
      </c>
      <c r="V890">
        <f t="shared" si="177"/>
        <v>269</v>
      </c>
      <c r="W890">
        <f t="shared" si="178"/>
        <v>1</v>
      </c>
      <c r="X890">
        <f t="shared" si="179"/>
        <v>0</v>
      </c>
      <c r="Y890">
        <f t="shared" si="180"/>
        <v>1</v>
      </c>
      <c r="AA890" t="str">
        <f t="shared" si="181"/>
        <v>269-&gt;1,</v>
      </c>
    </row>
    <row r="891" spans="1:27" ht="15" hidden="1" customHeight="1" x14ac:dyDescent="0.25">
      <c r="A891">
        <v>2016</v>
      </c>
      <c r="B891">
        <v>6</v>
      </c>
      <c r="C891">
        <v>19</v>
      </c>
      <c r="D891" t="s">
        <v>174</v>
      </c>
      <c r="E891" t="s">
        <v>141</v>
      </c>
      <c r="F891">
        <v>1</v>
      </c>
      <c r="G891">
        <v>0</v>
      </c>
      <c r="H891" t="s">
        <v>29</v>
      </c>
      <c r="I891" t="s">
        <v>142</v>
      </c>
      <c r="J891">
        <v>9</v>
      </c>
      <c r="K891">
        <v>1581</v>
      </c>
      <c r="L891">
        <v>1352</v>
      </c>
      <c r="M891">
        <f t="shared" si="169"/>
        <v>1572</v>
      </c>
      <c r="N891">
        <f t="shared" si="170"/>
        <v>1361</v>
      </c>
      <c r="O891">
        <f t="shared" si="171"/>
        <v>0.77111426068759747</v>
      </c>
      <c r="P891">
        <f t="shared" si="172"/>
        <v>1</v>
      </c>
      <c r="Q891">
        <f t="shared" si="173"/>
        <v>39.320929416734181</v>
      </c>
      <c r="R891">
        <f t="shared" si="174"/>
        <v>40</v>
      </c>
      <c r="S891">
        <f>INDEX(Weights!$B$1:$B$36,MATCH(Matches!H1488,Weights!$A$1:$A$36,0))</f>
        <v>20</v>
      </c>
      <c r="T891">
        <f t="shared" si="175"/>
        <v>1572</v>
      </c>
      <c r="U891">
        <f t="shared" si="176"/>
        <v>1361</v>
      </c>
      <c r="V891">
        <f t="shared" si="177"/>
        <v>211</v>
      </c>
      <c r="W891">
        <f t="shared" si="178"/>
        <v>1</v>
      </c>
      <c r="X891">
        <f t="shared" si="179"/>
        <v>0</v>
      </c>
      <c r="Y891">
        <f t="shared" si="180"/>
        <v>1</v>
      </c>
      <c r="AA891" t="str">
        <f t="shared" si="181"/>
        <v>211-&gt;1,</v>
      </c>
    </row>
    <row r="892" spans="1:27" ht="15" hidden="1" customHeight="1" x14ac:dyDescent="0.25">
      <c r="A892">
        <v>2016</v>
      </c>
      <c r="B892">
        <v>9</v>
      </c>
      <c r="C892">
        <v>1</v>
      </c>
      <c r="D892" t="s">
        <v>117</v>
      </c>
      <c r="E892" t="s">
        <v>122</v>
      </c>
      <c r="F892">
        <v>2</v>
      </c>
      <c r="G892">
        <v>0</v>
      </c>
      <c r="H892" t="s">
        <v>76</v>
      </c>
      <c r="J892">
        <v>9</v>
      </c>
      <c r="K892">
        <v>1752</v>
      </c>
      <c r="L892">
        <v>1538</v>
      </c>
      <c r="M892">
        <f t="shared" si="169"/>
        <v>1743</v>
      </c>
      <c r="N892">
        <f t="shared" si="170"/>
        <v>1547</v>
      </c>
      <c r="O892">
        <f t="shared" si="171"/>
        <v>0.8460451004320948</v>
      </c>
      <c r="P892">
        <f t="shared" si="172"/>
        <v>1</v>
      </c>
      <c r="Q892">
        <f t="shared" si="173"/>
        <v>58.458678647186225</v>
      </c>
      <c r="R892">
        <f t="shared" si="174"/>
        <v>40</v>
      </c>
      <c r="S892">
        <f>INDEX(Weights!$B$1:$B$36,MATCH(Matches!H1574,Weights!$A$1:$A$36,0))</f>
        <v>40</v>
      </c>
      <c r="T892">
        <f t="shared" si="175"/>
        <v>1843</v>
      </c>
      <c r="U892">
        <f t="shared" si="176"/>
        <v>1547</v>
      </c>
      <c r="V892">
        <f t="shared" si="177"/>
        <v>296</v>
      </c>
      <c r="W892">
        <f t="shared" si="178"/>
        <v>2</v>
      </c>
      <c r="X892">
        <f t="shared" si="179"/>
        <v>0</v>
      </c>
      <c r="Y892">
        <f t="shared" si="180"/>
        <v>2</v>
      </c>
      <c r="AA892" t="str">
        <f t="shared" si="181"/>
        <v>296-&gt;2,</v>
      </c>
    </row>
    <row r="893" spans="1:27" ht="15" hidden="1" customHeight="1" x14ac:dyDescent="0.25">
      <c r="A893">
        <v>2016</v>
      </c>
      <c r="B893">
        <v>9</v>
      </c>
      <c r="C893">
        <v>1</v>
      </c>
      <c r="D893" t="s">
        <v>158</v>
      </c>
      <c r="E893" t="s">
        <v>38</v>
      </c>
      <c r="F893">
        <v>1</v>
      </c>
      <c r="G893">
        <v>0</v>
      </c>
      <c r="H893" t="s">
        <v>76</v>
      </c>
      <c r="J893">
        <v>9</v>
      </c>
      <c r="K893">
        <v>1545</v>
      </c>
      <c r="L893">
        <v>1417</v>
      </c>
      <c r="M893">
        <f t="shared" si="169"/>
        <v>1536</v>
      </c>
      <c r="N893">
        <f t="shared" si="170"/>
        <v>1426</v>
      </c>
      <c r="O893">
        <f t="shared" si="171"/>
        <v>0.77009667666098203</v>
      </c>
      <c r="P893">
        <f t="shared" si="172"/>
        <v>1</v>
      </c>
      <c r="Q893">
        <f t="shared" si="173"/>
        <v>39.146889524204489</v>
      </c>
      <c r="R893">
        <f t="shared" si="174"/>
        <v>40</v>
      </c>
      <c r="S893">
        <f>INDEX(Weights!$B$1:$B$36,MATCH(Matches!H1581,Weights!$A$1:$A$36,0))</f>
        <v>20</v>
      </c>
      <c r="T893">
        <f t="shared" si="175"/>
        <v>1636</v>
      </c>
      <c r="U893">
        <f t="shared" si="176"/>
        <v>1426</v>
      </c>
      <c r="V893">
        <f t="shared" si="177"/>
        <v>210</v>
      </c>
      <c r="W893">
        <f t="shared" si="178"/>
        <v>1</v>
      </c>
      <c r="X893">
        <f t="shared" si="179"/>
        <v>0</v>
      </c>
      <c r="Y893">
        <f t="shared" si="180"/>
        <v>1</v>
      </c>
      <c r="AA893" t="str">
        <f t="shared" si="181"/>
        <v>210-&gt;1,</v>
      </c>
    </row>
    <row r="894" spans="1:27" ht="15" hidden="1" customHeight="1" x14ac:dyDescent="0.25">
      <c r="A894">
        <v>2016</v>
      </c>
      <c r="B894">
        <v>9</v>
      </c>
      <c r="C894">
        <v>4</v>
      </c>
      <c r="D894" t="s">
        <v>174</v>
      </c>
      <c r="E894" t="s">
        <v>173</v>
      </c>
      <c r="F894">
        <v>4</v>
      </c>
      <c r="G894">
        <v>1</v>
      </c>
      <c r="H894" t="s">
        <v>171</v>
      </c>
      <c r="J894">
        <v>9</v>
      </c>
      <c r="K894">
        <v>1545</v>
      </c>
      <c r="L894">
        <v>1296</v>
      </c>
      <c r="M894">
        <f t="shared" si="169"/>
        <v>1536</v>
      </c>
      <c r="N894">
        <f t="shared" si="170"/>
        <v>1305</v>
      </c>
      <c r="O894">
        <f t="shared" si="171"/>
        <v>0.87050025774326956</v>
      </c>
      <c r="P894">
        <f t="shared" si="172"/>
        <v>1</v>
      </c>
      <c r="Q894">
        <f t="shared" si="173"/>
        <v>69.498207820041017</v>
      </c>
      <c r="R894">
        <f t="shared" si="174"/>
        <v>40</v>
      </c>
      <c r="S894">
        <f>INDEX(Weights!$B$1:$B$36,MATCH(Matches!H1609,Weights!$A$1:$A$36,0))</f>
        <v>40</v>
      </c>
      <c r="T894">
        <f t="shared" si="175"/>
        <v>1636</v>
      </c>
      <c r="U894">
        <f t="shared" si="176"/>
        <v>1305</v>
      </c>
      <c r="V894">
        <f t="shared" si="177"/>
        <v>331</v>
      </c>
      <c r="W894">
        <f t="shared" si="178"/>
        <v>3</v>
      </c>
      <c r="X894">
        <f t="shared" si="179"/>
        <v>0</v>
      </c>
      <c r="Y894">
        <f t="shared" si="180"/>
        <v>3</v>
      </c>
      <c r="AA894" t="str">
        <f t="shared" si="181"/>
        <v>331-&gt;3,</v>
      </c>
    </row>
    <row r="895" spans="1:27" ht="15" hidden="1" customHeight="1" x14ac:dyDescent="0.25">
      <c r="A895">
        <v>2016</v>
      </c>
      <c r="B895">
        <v>9</v>
      </c>
      <c r="C895">
        <v>4</v>
      </c>
      <c r="D895" t="s">
        <v>96</v>
      </c>
      <c r="E895" t="s">
        <v>150</v>
      </c>
      <c r="F895">
        <v>4</v>
      </c>
      <c r="G895">
        <v>1</v>
      </c>
      <c r="H895" t="s">
        <v>171</v>
      </c>
      <c r="J895">
        <v>9</v>
      </c>
      <c r="K895">
        <v>1565</v>
      </c>
      <c r="L895">
        <v>1323</v>
      </c>
      <c r="M895">
        <f t="shared" si="169"/>
        <v>1556</v>
      </c>
      <c r="N895">
        <f t="shared" si="170"/>
        <v>1332</v>
      </c>
      <c r="O895">
        <f t="shared" si="171"/>
        <v>0.86588958245504388</v>
      </c>
      <c r="P895">
        <f t="shared" si="172"/>
        <v>1</v>
      </c>
      <c r="Q895">
        <f t="shared" si="173"/>
        <v>67.108880613118998</v>
      </c>
      <c r="R895">
        <f t="shared" si="174"/>
        <v>40</v>
      </c>
      <c r="S895">
        <f>INDEX(Weights!$B$1:$B$36,MATCH(Matches!H1624,Weights!$A$1:$A$36,0))</f>
        <v>20</v>
      </c>
      <c r="T895">
        <f t="shared" si="175"/>
        <v>1656</v>
      </c>
      <c r="U895">
        <f t="shared" si="176"/>
        <v>1332</v>
      </c>
      <c r="V895">
        <f t="shared" si="177"/>
        <v>324</v>
      </c>
      <c r="W895">
        <f t="shared" si="178"/>
        <v>3</v>
      </c>
      <c r="X895">
        <f t="shared" si="179"/>
        <v>0</v>
      </c>
      <c r="Y895">
        <f t="shared" si="180"/>
        <v>3</v>
      </c>
      <c r="AA895" t="str">
        <f t="shared" si="181"/>
        <v>324-&gt;3,</v>
      </c>
    </row>
    <row r="896" spans="1:27" ht="15" hidden="1" customHeight="1" x14ac:dyDescent="0.25">
      <c r="A896">
        <v>2016</v>
      </c>
      <c r="B896">
        <v>9</v>
      </c>
      <c r="C896">
        <v>6</v>
      </c>
      <c r="D896" t="s">
        <v>157</v>
      </c>
      <c r="E896" t="s">
        <v>74</v>
      </c>
      <c r="F896">
        <v>3</v>
      </c>
      <c r="G896">
        <v>0</v>
      </c>
      <c r="H896" t="s">
        <v>33</v>
      </c>
      <c r="J896">
        <v>9</v>
      </c>
      <c r="K896">
        <v>1218</v>
      </c>
      <c r="L896">
        <v>1118</v>
      </c>
      <c r="M896">
        <f t="shared" si="169"/>
        <v>1209</v>
      </c>
      <c r="N896">
        <f t="shared" si="170"/>
        <v>1127</v>
      </c>
      <c r="O896">
        <f t="shared" si="171"/>
        <v>0.74032841951483042</v>
      </c>
      <c r="P896">
        <f t="shared" si="172"/>
        <v>1</v>
      </c>
      <c r="Q896">
        <f t="shared" si="173"/>
        <v>34.659164407535194</v>
      </c>
      <c r="R896">
        <f t="shared" si="174"/>
        <v>20</v>
      </c>
      <c r="S896">
        <f>INDEX(Weights!$B$1:$B$36,MATCH(Matches!H1652,Weights!$A$1:$A$36,0))</f>
        <v>20</v>
      </c>
      <c r="T896">
        <f t="shared" si="175"/>
        <v>1309</v>
      </c>
      <c r="U896">
        <f t="shared" si="176"/>
        <v>1127</v>
      </c>
      <c r="V896">
        <f t="shared" si="177"/>
        <v>182</v>
      </c>
      <c r="W896">
        <f t="shared" si="178"/>
        <v>3</v>
      </c>
      <c r="X896">
        <f t="shared" si="179"/>
        <v>0</v>
      </c>
      <c r="Y896">
        <f t="shared" si="180"/>
        <v>3</v>
      </c>
      <c r="AA896" t="str">
        <f t="shared" si="181"/>
        <v>182-&gt;3,</v>
      </c>
    </row>
    <row r="897" spans="1:27" ht="15" hidden="1" customHeight="1" x14ac:dyDescent="0.25">
      <c r="A897">
        <v>2016</v>
      </c>
      <c r="B897">
        <v>9</v>
      </c>
      <c r="C897">
        <v>6</v>
      </c>
      <c r="D897" t="s">
        <v>30</v>
      </c>
      <c r="E897" t="s">
        <v>151</v>
      </c>
      <c r="F897">
        <v>1</v>
      </c>
      <c r="G897">
        <v>0</v>
      </c>
      <c r="H897" t="s">
        <v>33</v>
      </c>
      <c r="J897">
        <v>9</v>
      </c>
      <c r="K897">
        <v>1596</v>
      </c>
      <c r="L897">
        <v>1638</v>
      </c>
      <c r="M897">
        <f t="shared" si="169"/>
        <v>1587</v>
      </c>
      <c r="N897">
        <f t="shared" si="170"/>
        <v>1647</v>
      </c>
      <c r="O897">
        <f t="shared" si="171"/>
        <v>0.55731163376229276</v>
      </c>
      <c r="P897">
        <f t="shared" si="172"/>
        <v>1</v>
      </c>
      <c r="Q897">
        <f t="shared" si="173"/>
        <v>20.330328706147505</v>
      </c>
      <c r="R897">
        <f t="shared" si="174"/>
        <v>20</v>
      </c>
      <c r="S897">
        <f>INDEX(Weights!$B$1:$B$36,MATCH(Matches!H1662,Weights!$A$1:$A$36,0))</f>
        <v>20</v>
      </c>
      <c r="T897">
        <f t="shared" si="175"/>
        <v>1687</v>
      </c>
      <c r="U897">
        <f t="shared" si="176"/>
        <v>1647</v>
      </c>
      <c r="V897">
        <f t="shared" si="177"/>
        <v>40</v>
      </c>
      <c r="W897">
        <f t="shared" si="178"/>
        <v>1</v>
      </c>
      <c r="X897">
        <f t="shared" si="179"/>
        <v>0</v>
      </c>
      <c r="Y897">
        <f t="shared" si="180"/>
        <v>1</v>
      </c>
      <c r="AA897" t="str">
        <f t="shared" si="181"/>
        <v>40-&gt;1,</v>
      </c>
    </row>
    <row r="898" spans="1:27" ht="15" hidden="1" customHeight="1" x14ac:dyDescent="0.25">
      <c r="A898">
        <v>2016</v>
      </c>
      <c r="B898">
        <v>10</v>
      </c>
      <c r="C898">
        <v>8</v>
      </c>
      <c r="D898" t="s">
        <v>152</v>
      </c>
      <c r="E898" t="s">
        <v>172</v>
      </c>
      <c r="F898">
        <v>2</v>
      </c>
      <c r="G898">
        <v>0</v>
      </c>
      <c r="H898" t="s">
        <v>76</v>
      </c>
      <c r="J898">
        <v>9</v>
      </c>
      <c r="K898">
        <v>1695</v>
      </c>
      <c r="L898">
        <v>1470</v>
      </c>
      <c r="M898">
        <f t="shared" ref="M898:M961" si="182">K898-J898</f>
        <v>1686</v>
      </c>
      <c r="N898">
        <f t="shared" ref="N898:N961" si="183">L898+J898</f>
        <v>1479</v>
      </c>
      <c r="O898">
        <f t="shared" ref="O898:O961" si="184">1/(10^(-V898/400)+1)</f>
        <v>0.85411336194562437</v>
      </c>
      <c r="P898">
        <f t="shared" ref="P898:P961" si="185">IF(F898&gt;G898,1,IF(F898=G898,0.5,0))</f>
        <v>1</v>
      </c>
      <c r="Q898">
        <f t="shared" ref="Q898:Q961" si="186">(M898-K898)/(O898-P898)</f>
        <v>61.691736268851933</v>
      </c>
      <c r="R898">
        <f t="shared" ref="R898:R961" si="187">ROUND((Q898/IF(W898=2,1.5,IF(W898=3,1.75,IF(W898&gt;3,1.75+(W898-3)/8,1))))/10,0)*10</f>
        <v>40</v>
      </c>
      <c r="S898">
        <f>INDEX(Weights!$B$1:$B$36,MATCH(Matches!H1734,Weights!$A$1:$A$36,0))</f>
        <v>40</v>
      </c>
      <c r="T898">
        <f t="shared" ref="T898:T961" si="188">M898+IF(ISBLANK(I898),100,0)</f>
        <v>1786</v>
      </c>
      <c r="U898">
        <f t="shared" ref="U898:U961" si="189">N898</f>
        <v>1479</v>
      </c>
      <c r="V898">
        <f t="shared" ref="V898:V961" si="190">ABS(T898-U898)</f>
        <v>307</v>
      </c>
      <c r="W898">
        <f t="shared" ref="W898:W961" si="191">IF(U898&gt;T898,G898-F898,F898-G898)</f>
        <v>2</v>
      </c>
      <c r="X898">
        <f t="shared" ref="X898:X961" si="192">IF(W898=4,1,0)</f>
        <v>0</v>
      </c>
      <c r="Y898">
        <f t="shared" ref="Y898:Y961" si="193">IF(W898&lt;0,MAX(W898,-3),MIN(W898,7))</f>
        <v>2</v>
      </c>
      <c r="AA898" t="str">
        <f t="shared" si="181"/>
        <v>307-&gt;2,</v>
      </c>
    </row>
    <row r="899" spans="1:27" ht="15" hidden="1" customHeight="1" x14ac:dyDescent="0.25">
      <c r="A899">
        <v>2016</v>
      </c>
      <c r="B899">
        <v>10</v>
      </c>
      <c r="C899">
        <v>9</v>
      </c>
      <c r="D899" t="s">
        <v>70</v>
      </c>
      <c r="E899" t="s">
        <v>63</v>
      </c>
      <c r="F899">
        <v>3</v>
      </c>
      <c r="G899">
        <v>0</v>
      </c>
      <c r="H899" t="s">
        <v>76</v>
      </c>
      <c r="I899" t="s">
        <v>65</v>
      </c>
      <c r="J899">
        <v>9</v>
      </c>
      <c r="K899">
        <v>1752</v>
      </c>
      <c r="L899">
        <v>1397</v>
      </c>
      <c r="M899">
        <f t="shared" si="182"/>
        <v>1743</v>
      </c>
      <c r="N899">
        <f t="shared" si="183"/>
        <v>1406</v>
      </c>
      <c r="O899">
        <f t="shared" si="184"/>
        <v>0.87434422681854618</v>
      </c>
      <c r="P899">
        <f t="shared" si="185"/>
        <v>1</v>
      </c>
      <c r="Q899">
        <f t="shared" si="186"/>
        <v>71.62424592305446</v>
      </c>
      <c r="R899">
        <f t="shared" si="187"/>
        <v>40</v>
      </c>
      <c r="S899">
        <f>INDEX(Weights!$B$1:$B$36,MATCH(Matches!H1753,Weights!$A$1:$A$36,0))</f>
        <v>40</v>
      </c>
      <c r="T899">
        <f t="shared" si="188"/>
        <v>1743</v>
      </c>
      <c r="U899">
        <f t="shared" si="189"/>
        <v>1406</v>
      </c>
      <c r="V899">
        <f t="shared" si="190"/>
        <v>337</v>
      </c>
      <c r="W899">
        <f t="shared" si="191"/>
        <v>3</v>
      </c>
      <c r="X899">
        <f t="shared" si="192"/>
        <v>0</v>
      </c>
      <c r="Y899">
        <f t="shared" si="193"/>
        <v>3</v>
      </c>
      <c r="AA899" t="str">
        <f t="shared" ref="AA899:AA962" si="194">V899&amp;"-&gt;"&amp;Y899&amp;","</f>
        <v>337-&gt;3,</v>
      </c>
    </row>
    <row r="900" spans="1:27" ht="15" hidden="1" customHeight="1" x14ac:dyDescent="0.25">
      <c r="A900">
        <v>2016</v>
      </c>
      <c r="B900">
        <v>10</v>
      </c>
      <c r="C900">
        <v>11</v>
      </c>
      <c r="D900" t="s">
        <v>102</v>
      </c>
      <c r="E900" t="s">
        <v>128</v>
      </c>
      <c r="F900">
        <v>2</v>
      </c>
      <c r="G900">
        <v>1</v>
      </c>
      <c r="H900" t="s">
        <v>76</v>
      </c>
      <c r="J900">
        <v>9</v>
      </c>
      <c r="K900">
        <v>1958</v>
      </c>
      <c r="L900">
        <v>1814</v>
      </c>
      <c r="M900">
        <f t="shared" si="182"/>
        <v>1949</v>
      </c>
      <c r="N900">
        <f t="shared" si="183"/>
        <v>1823</v>
      </c>
      <c r="O900">
        <f t="shared" si="184"/>
        <v>0.78599660228215751</v>
      </c>
      <c r="P900">
        <f t="shared" si="185"/>
        <v>1</v>
      </c>
      <c r="Q900">
        <f t="shared" si="186"/>
        <v>42.055407044827618</v>
      </c>
      <c r="R900">
        <f t="shared" si="187"/>
        <v>40</v>
      </c>
      <c r="S900">
        <f>INDEX(Weights!$B$1:$B$36,MATCH(Matches!H1771,Weights!$A$1:$A$36,0))</f>
        <v>20</v>
      </c>
      <c r="T900">
        <f t="shared" si="188"/>
        <v>2049</v>
      </c>
      <c r="U900">
        <f t="shared" si="189"/>
        <v>1823</v>
      </c>
      <c r="V900">
        <f t="shared" si="190"/>
        <v>226</v>
      </c>
      <c r="W900">
        <f t="shared" si="191"/>
        <v>1</v>
      </c>
      <c r="X900">
        <f t="shared" si="192"/>
        <v>0</v>
      </c>
      <c r="Y900">
        <f t="shared" si="193"/>
        <v>1</v>
      </c>
      <c r="AA900" t="str">
        <f t="shared" si="194"/>
        <v>226-&gt;1,</v>
      </c>
    </row>
    <row r="901" spans="1:27" ht="15" hidden="1" customHeight="1" x14ac:dyDescent="0.25">
      <c r="A901">
        <v>2016</v>
      </c>
      <c r="B901">
        <v>10</v>
      </c>
      <c r="C901">
        <v>11</v>
      </c>
      <c r="D901" t="s">
        <v>264</v>
      </c>
      <c r="E901" t="s">
        <v>41</v>
      </c>
      <c r="F901">
        <v>2</v>
      </c>
      <c r="G901">
        <v>0</v>
      </c>
      <c r="H901" t="s">
        <v>33</v>
      </c>
      <c r="J901">
        <v>9</v>
      </c>
      <c r="K901">
        <v>1197</v>
      </c>
      <c r="L901">
        <v>1124</v>
      </c>
      <c r="M901">
        <f t="shared" si="182"/>
        <v>1188</v>
      </c>
      <c r="N901">
        <f t="shared" si="183"/>
        <v>1133</v>
      </c>
      <c r="O901">
        <f t="shared" si="184"/>
        <v>0.70935463059876336</v>
      </c>
      <c r="P901">
        <f t="shared" si="185"/>
        <v>1</v>
      </c>
      <c r="Q901">
        <f t="shared" si="186"/>
        <v>30.965571612377826</v>
      </c>
      <c r="R901">
        <f t="shared" si="187"/>
        <v>20</v>
      </c>
      <c r="S901">
        <f>INDEX(Weights!$B$1:$B$36,MATCH(Matches!H1777,Weights!$A$1:$A$36,0))</f>
        <v>40</v>
      </c>
      <c r="T901">
        <f t="shared" si="188"/>
        <v>1288</v>
      </c>
      <c r="U901">
        <f t="shared" si="189"/>
        <v>1133</v>
      </c>
      <c r="V901">
        <f t="shared" si="190"/>
        <v>155</v>
      </c>
      <c r="W901">
        <f t="shared" si="191"/>
        <v>2</v>
      </c>
      <c r="X901">
        <f t="shared" si="192"/>
        <v>0</v>
      </c>
      <c r="Y901">
        <f t="shared" si="193"/>
        <v>2</v>
      </c>
      <c r="AA901" t="str">
        <f t="shared" si="194"/>
        <v>155-&gt;2,</v>
      </c>
    </row>
    <row r="902" spans="1:27" ht="15" hidden="1" customHeight="1" x14ac:dyDescent="0.25">
      <c r="A902">
        <v>2016</v>
      </c>
      <c r="B902">
        <v>10</v>
      </c>
      <c r="C902">
        <v>11</v>
      </c>
      <c r="D902" t="s">
        <v>257</v>
      </c>
      <c r="E902" t="s">
        <v>268</v>
      </c>
      <c r="F902">
        <v>1</v>
      </c>
      <c r="G902">
        <v>0</v>
      </c>
      <c r="H902" t="s">
        <v>33</v>
      </c>
      <c r="J902">
        <v>9</v>
      </c>
      <c r="K902">
        <v>1226</v>
      </c>
      <c r="L902">
        <v>1274</v>
      </c>
      <c r="M902">
        <f t="shared" si="182"/>
        <v>1217</v>
      </c>
      <c r="N902">
        <f t="shared" si="183"/>
        <v>1283</v>
      </c>
      <c r="O902">
        <f t="shared" si="184"/>
        <v>0.54877433585974189</v>
      </c>
      <c r="P902">
        <f t="shared" si="185"/>
        <v>1</v>
      </c>
      <c r="Q902">
        <f t="shared" si="186"/>
        <v>19.945674005817313</v>
      </c>
      <c r="R902">
        <f t="shared" si="187"/>
        <v>20</v>
      </c>
      <c r="S902">
        <f>INDEX(Weights!$B$1:$B$36,MATCH(Matches!H1781,Weights!$A$1:$A$36,0))</f>
        <v>20</v>
      </c>
      <c r="T902">
        <f t="shared" si="188"/>
        <v>1317</v>
      </c>
      <c r="U902">
        <f t="shared" si="189"/>
        <v>1283</v>
      </c>
      <c r="V902">
        <f t="shared" si="190"/>
        <v>34</v>
      </c>
      <c r="W902">
        <f t="shared" si="191"/>
        <v>1</v>
      </c>
      <c r="X902">
        <f t="shared" si="192"/>
        <v>0</v>
      </c>
      <c r="Y902">
        <f t="shared" si="193"/>
        <v>1</v>
      </c>
      <c r="AA902" t="str">
        <f t="shared" si="194"/>
        <v>34-&gt;1,</v>
      </c>
    </row>
    <row r="903" spans="1:27" ht="15" hidden="1" customHeight="1" x14ac:dyDescent="0.25">
      <c r="A903">
        <v>2016</v>
      </c>
      <c r="B903">
        <v>10</v>
      </c>
      <c r="C903">
        <v>11</v>
      </c>
      <c r="D903" t="s">
        <v>119</v>
      </c>
      <c r="E903" t="s">
        <v>75</v>
      </c>
      <c r="F903">
        <v>2</v>
      </c>
      <c r="G903">
        <v>1</v>
      </c>
      <c r="H903" t="s">
        <v>23</v>
      </c>
      <c r="J903">
        <v>9</v>
      </c>
      <c r="K903">
        <v>824</v>
      </c>
      <c r="L903">
        <v>688</v>
      </c>
      <c r="M903">
        <f t="shared" si="182"/>
        <v>815</v>
      </c>
      <c r="N903">
        <f t="shared" si="183"/>
        <v>697</v>
      </c>
      <c r="O903">
        <f t="shared" si="184"/>
        <v>0.77814845421913248</v>
      </c>
      <c r="P903">
        <f t="shared" si="185"/>
        <v>1</v>
      </c>
      <c r="Q903">
        <f t="shared" si="186"/>
        <v>40.567668655731133</v>
      </c>
      <c r="R903">
        <f t="shared" si="187"/>
        <v>40</v>
      </c>
      <c r="S903">
        <f>INDEX(Weights!$B$1:$B$36,MATCH(Matches!H1798,Weights!$A$1:$A$36,0))</f>
        <v>40</v>
      </c>
      <c r="T903">
        <f t="shared" si="188"/>
        <v>915</v>
      </c>
      <c r="U903">
        <f t="shared" si="189"/>
        <v>697</v>
      </c>
      <c r="V903">
        <f t="shared" si="190"/>
        <v>218</v>
      </c>
      <c r="W903">
        <f t="shared" si="191"/>
        <v>1</v>
      </c>
      <c r="X903">
        <f t="shared" si="192"/>
        <v>0</v>
      </c>
      <c r="Y903">
        <f t="shared" si="193"/>
        <v>1</v>
      </c>
      <c r="AA903" t="str">
        <f t="shared" si="194"/>
        <v>218-&gt;1,</v>
      </c>
    </row>
    <row r="904" spans="1:27" ht="15" hidden="1" customHeight="1" x14ac:dyDescent="0.25">
      <c r="A904">
        <v>2016</v>
      </c>
      <c r="B904">
        <v>11</v>
      </c>
      <c r="C904">
        <v>7</v>
      </c>
      <c r="D904" t="s">
        <v>80</v>
      </c>
      <c r="E904" t="s">
        <v>42</v>
      </c>
      <c r="F904">
        <v>1</v>
      </c>
      <c r="G904">
        <v>0</v>
      </c>
      <c r="H904" t="s">
        <v>76</v>
      </c>
      <c r="J904">
        <v>9</v>
      </c>
      <c r="K904">
        <v>1243</v>
      </c>
      <c r="L904">
        <v>1112</v>
      </c>
      <c r="M904">
        <f t="shared" si="182"/>
        <v>1234</v>
      </c>
      <c r="N904">
        <f t="shared" si="183"/>
        <v>1121</v>
      </c>
      <c r="O904">
        <f t="shared" si="184"/>
        <v>0.77313991307676733</v>
      </c>
      <c r="P904">
        <f t="shared" si="185"/>
        <v>1</v>
      </c>
      <c r="Q904">
        <f t="shared" si="186"/>
        <v>39.672029232032848</v>
      </c>
      <c r="R904">
        <f t="shared" si="187"/>
        <v>40</v>
      </c>
      <c r="S904">
        <f>INDEX(Weights!$B$1:$B$36,MATCH(Matches!H1820,Weights!$A$1:$A$36,0))</f>
        <v>20</v>
      </c>
      <c r="T904">
        <f t="shared" si="188"/>
        <v>1334</v>
      </c>
      <c r="U904">
        <f t="shared" si="189"/>
        <v>1121</v>
      </c>
      <c r="V904">
        <f t="shared" si="190"/>
        <v>213</v>
      </c>
      <c r="W904">
        <f t="shared" si="191"/>
        <v>1</v>
      </c>
      <c r="X904">
        <f t="shared" si="192"/>
        <v>0</v>
      </c>
      <c r="Y904">
        <f t="shared" si="193"/>
        <v>1</v>
      </c>
      <c r="AA904" t="str">
        <f t="shared" si="194"/>
        <v>213-&gt;1,</v>
      </c>
    </row>
    <row r="905" spans="1:27" ht="15" hidden="1" customHeight="1" x14ac:dyDescent="0.25">
      <c r="A905">
        <v>2016</v>
      </c>
      <c r="B905">
        <v>11</v>
      </c>
      <c r="C905">
        <v>11</v>
      </c>
      <c r="D905" t="s">
        <v>87</v>
      </c>
      <c r="E905" t="s">
        <v>170</v>
      </c>
      <c r="F905">
        <v>2</v>
      </c>
      <c r="G905">
        <v>2</v>
      </c>
      <c r="H905" t="s">
        <v>33</v>
      </c>
      <c r="I905" t="s">
        <v>96</v>
      </c>
      <c r="J905">
        <v>9</v>
      </c>
      <c r="K905">
        <v>973</v>
      </c>
      <c r="L905">
        <v>1420</v>
      </c>
      <c r="M905">
        <f t="shared" si="182"/>
        <v>964</v>
      </c>
      <c r="N905">
        <f t="shared" si="183"/>
        <v>1429</v>
      </c>
      <c r="O905">
        <f t="shared" si="184"/>
        <v>0.93564100596821764</v>
      </c>
      <c r="P905">
        <f t="shared" si="185"/>
        <v>0.5</v>
      </c>
      <c r="Q905">
        <f t="shared" si="186"/>
        <v>-20.659212233700053</v>
      </c>
      <c r="R905">
        <f t="shared" si="187"/>
        <v>-20</v>
      </c>
      <c r="S905">
        <f>INDEX(Weights!$B$1:$B$36,MATCH(Matches!H1845,Weights!$A$1:$A$36,0))</f>
        <v>40</v>
      </c>
      <c r="T905">
        <f t="shared" si="188"/>
        <v>964</v>
      </c>
      <c r="U905">
        <f t="shared" si="189"/>
        <v>1429</v>
      </c>
      <c r="V905">
        <f t="shared" si="190"/>
        <v>465</v>
      </c>
      <c r="W905">
        <f t="shared" si="191"/>
        <v>0</v>
      </c>
      <c r="X905">
        <f t="shared" si="192"/>
        <v>0</v>
      </c>
      <c r="Y905">
        <f t="shared" si="193"/>
        <v>0</v>
      </c>
      <c r="AA905" t="str">
        <f t="shared" si="194"/>
        <v>465-&gt;0,</v>
      </c>
    </row>
    <row r="906" spans="1:27" ht="15" hidden="1" customHeight="1" x14ac:dyDescent="0.25">
      <c r="A906">
        <v>2016</v>
      </c>
      <c r="B906">
        <v>11</v>
      </c>
      <c r="C906">
        <v>11</v>
      </c>
      <c r="D906" t="s">
        <v>50</v>
      </c>
      <c r="E906" t="s">
        <v>66</v>
      </c>
      <c r="F906">
        <v>2</v>
      </c>
      <c r="G906">
        <v>1</v>
      </c>
      <c r="H906" t="s">
        <v>76</v>
      </c>
      <c r="J906">
        <v>9</v>
      </c>
      <c r="K906">
        <v>1700</v>
      </c>
      <c r="L906">
        <v>1576</v>
      </c>
      <c r="M906">
        <f t="shared" si="182"/>
        <v>1691</v>
      </c>
      <c r="N906">
        <f t="shared" si="183"/>
        <v>1585</v>
      </c>
      <c r="O906">
        <f t="shared" si="184"/>
        <v>0.76599467076648886</v>
      </c>
      <c r="P906">
        <f t="shared" si="185"/>
        <v>1</v>
      </c>
      <c r="Q906">
        <f t="shared" si="186"/>
        <v>38.460662539095452</v>
      </c>
      <c r="R906">
        <f t="shared" si="187"/>
        <v>40</v>
      </c>
      <c r="S906">
        <f>INDEX(Weights!$B$1:$B$36,MATCH(Matches!H1846,Weights!$A$1:$A$36,0))</f>
        <v>40</v>
      </c>
      <c r="T906">
        <f t="shared" si="188"/>
        <v>1791</v>
      </c>
      <c r="U906">
        <f t="shared" si="189"/>
        <v>1585</v>
      </c>
      <c r="V906">
        <f t="shared" si="190"/>
        <v>206</v>
      </c>
      <c r="W906">
        <f t="shared" si="191"/>
        <v>1</v>
      </c>
      <c r="X906">
        <f t="shared" si="192"/>
        <v>0</v>
      </c>
      <c r="Y906">
        <f t="shared" si="193"/>
        <v>1</v>
      </c>
      <c r="AA906" t="str">
        <f t="shared" si="194"/>
        <v>206-&gt;1,</v>
      </c>
    </row>
    <row r="907" spans="1:27" ht="15" hidden="1" customHeight="1" x14ac:dyDescent="0.25">
      <c r="A907">
        <v>2016</v>
      </c>
      <c r="B907">
        <v>11</v>
      </c>
      <c r="C907">
        <v>11</v>
      </c>
      <c r="D907" t="s">
        <v>105</v>
      </c>
      <c r="E907" t="s">
        <v>23</v>
      </c>
      <c r="F907">
        <v>3</v>
      </c>
      <c r="G907">
        <v>0</v>
      </c>
      <c r="H907" t="s">
        <v>76</v>
      </c>
      <c r="J907">
        <v>9</v>
      </c>
      <c r="K907">
        <v>1930</v>
      </c>
      <c r="L907">
        <v>1670</v>
      </c>
      <c r="M907">
        <f t="shared" si="182"/>
        <v>1921</v>
      </c>
      <c r="N907">
        <f t="shared" si="183"/>
        <v>1679</v>
      </c>
      <c r="O907">
        <f t="shared" si="184"/>
        <v>0.87747251432941953</v>
      </c>
      <c r="P907">
        <f t="shared" si="185"/>
        <v>1</v>
      </c>
      <c r="Q907">
        <f t="shared" si="186"/>
        <v>73.452906919161151</v>
      </c>
      <c r="R907">
        <f t="shared" si="187"/>
        <v>40</v>
      </c>
      <c r="S907">
        <f>INDEX(Weights!$B$1:$B$36,MATCH(Matches!H1848,Weights!$A$1:$A$36,0))</f>
        <v>20</v>
      </c>
      <c r="T907">
        <f t="shared" si="188"/>
        <v>2021</v>
      </c>
      <c r="U907">
        <f t="shared" si="189"/>
        <v>1679</v>
      </c>
      <c r="V907">
        <f t="shared" si="190"/>
        <v>342</v>
      </c>
      <c r="W907">
        <f t="shared" si="191"/>
        <v>3</v>
      </c>
      <c r="X907">
        <f t="shared" si="192"/>
        <v>0</v>
      </c>
      <c r="Y907">
        <f t="shared" si="193"/>
        <v>3</v>
      </c>
      <c r="AA907" t="str">
        <f t="shared" si="194"/>
        <v>342-&gt;3,</v>
      </c>
    </row>
    <row r="908" spans="1:27" ht="15" hidden="1" customHeight="1" x14ac:dyDescent="0.25">
      <c r="A908">
        <v>2016</v>
      </c>
      <c r="B908">
        <v>11</v>
      </c>
      <c r="C908">
        <v>13</v>
      </c>
      <c r="D908" t="s">
        <v>40</v>
      </c>
      <c r="E908" t="s">
        <v>176</v>
      </c>
      <c r="F908">
        <v>3</v>
      </c>
      <c r="G908">
        <v>0</v>
      </c>
      <c r="H908" t="s">
        <v>33</v>
      </c>
      <c r="J908">
        <v>9</v>
      </c>
      <c r="K908">
        <v>1411</v>
      </c>
      <c r="L908">
        <v>1318</v>
      </c>
      <c r="M908">
        <f t="shared" si="182"/>
        <v>1402</v>
      </c>
      <c r="N908">
        <f t="shared" si="183"/>
        <v>1327</v>
      </c>
      <c r="O908">
        <f t="shared" si="184"/>
        <v>0.73250728975566759</v>
      </c>
      <c r="P908">
        <f t="shared" si="185"/>
        <v>1</v>
      </c>
      <c r="Q908">
        <f t="shared" si="186"/>
        <v>33.645776708379252</v>
      </c>
      <c r="R908">
        <f t="shared" si="187"/>
        <v>20</v>
      </c>
      <c r="S908">
        <f>INDEX(Weights!$B$1:$B$36,MATCH(Matches!H1898,Weights!$A$1:$A$36,0))</f>
        <v>40</v>
      </c>
      <c r="T908">
        <f t="shared" si="188"/>
        <v>1502</v>
      </c>
      <c r="U908">
        <f t="shared" si="189"/>
        <v>1327</v>
      </c>
      <c r="V908">
        <f t="shared" si="190"/>
        <v>175</v>
      </c>
      <c r="W908">
        <f t="shared" si="191"/>
        <v>3</v>
      </c>
      <c r="X908">
        <f t="shared" si="192"/>
        <v>0</v>
      </c>
      <c r="Y908">
        <f t="shared" si="193"/>
        <v>3</v>
      </c>
      <c r="AA908" t="str">
        <f t="shared" si="194"/>
        <v>175-&gt;3,</v>
      </c>
    </row>
    <row r="909" spans="1:27" ht="15" hidden="1" customHeight="1" x14ac:dyDescent="0.25">
      <c r="A909">
        <v>2016</v>
      </c>
      <c r="B909">
        <v>11</v>
      </c>
      <c r="C909">
        <v>15</v>
      </c>
      <c r="D909" t="s">
        <v>87</v>
      </c>
      <c r="E909" t="s">
        <v>189</v>
      </c>
      <c r="F909">
        <v>1</v>
      </c>
      <c r="G909">
        <v>1</v>
      </c>
      <c r="H909" t="s">
        <v>33</v>
      </c>
      <c r="I909" t="s">
        <v>96</v>
      </c>
      <c r="J909">
        <v>9</v>
      </c>
      <c r="K909">
        <v>982</v>
      </c>
      <c r="L909">
        <v>1456</v>
      </c>
      <c r="M909">
        <f t="shared" si="182"/>
        <v>973</v>
      </c>
      <c r="N909">
        <f t="shared" si="183"/>
        <v>1465</v>
      </c>
      <c r="O909">
        <f t="shared" si="184"/>
        <v>0.94439018324179658</v>
      </c>
      <c r="P909">
        <f t="shared" si="185"/>
        <v>0.5</v>
      </c>
      <c r="Q909">
        <f t="shared" si="186"/>
        <v>-20.252472577917008</v>
      </c>
      <c r="R909">
        <f t="shared" si="187"/>
        <v>-20</v>
      </c>
      <c r="S909">
        <f>INDEX(Weights!$B$1:$B$36,MATCH(Matches!H1909,Weights!$A$1:$A$36,0))</f>
        <v>20</v>
      </c>
      <c r="T909">
        <f t="shared" si="188"/>
        <v>973</v>
      </c>
      <c r="U909">
        <f t="shared" si="189"/>
        <v>1465</v>
      </c>
      <c r="V909">
        <f t="shared" si="190"/>
        <v>492</v>
      </c>
      <c r="W909">
        <f t="shared" si="191"/>
        <v>0</v>
      </c>
      <c r="X909">
        <f t="shared" si="192"/>
        <v>0</v>
      </c>
      <c r="Y909">
        <f t="shared" si="193"/>
        <v>0</v>
      </c>
      <c r="AA909" t="str">
        <f t="shared" si="194"/>
        <v>492-&gt;0,</v>
      </c>
    </row>
    <row r="910" spans="1:27" ht="15" hidden="1" customHeight="1" x14ac:dyDescent="0.25">
      <c r="A910">
        <v>2016</v>
      </c>
      <c r="B910">
        <v>11</v>
      </c>
      <c r="C910">
        <v>15</v>
      </c>
      <c r="D910" t="s">
        <v>92</v>
      </c>
      <c r="E910" t="s">
        <v>98</v>
      </c>
      <c r="F910">
        <v>2</v>
      </c>
      <c r="G910">
        <v>1</v>
      </c>
      <c r="H910" t="s">
        <v>76</v>
      </c>
      <c r="J910">
        <v>9</v>
      </c>
      <c r="K910">
        <v>1790</v>
      </c>
      <c r="L910">
        <v>1667</v>
      </c>
      <c r="M910">
        <f t="shared" si="182"/>
        <v>1781</v>
      </c>
      <c r="N910">
        <f t="shared" si="183"/>
        <v>1676</v>
      </c>
      <c r="O910">
        <f t="shared" si="184"/>
        <v>0.76496126355268923</v>
      </c>
      <c r="P910">
        <f t="shared" si="185"/>
        <v>1</v>
      </c>
      <c r="Q910">
        <f t="shared" si="186"/>
        <v>38.291560514824127</v>
      </c>
      <c r="R910">
        <f t="shared" si="187"/>
        <v>40</v>
      </c>
      <c r="S910">
        <f>INDEX(Weights!$B$1:$B$36,MATCH(Matches!H1930,Weights!$A$1:$A$36,0))</f>
        <v>40</v>
      </c>
      <c r="T910">
        <f t="shared" si="188"/>
        <v>1881</v>
      </c>
      <c r="U910">
        <f t="shared" si="189"/>
        <v>1676</v>
      </c>
      <c r="V910">
        <f t="shared" si="190"/>
        <v>205</v>
      </c>
      <c r="W910">
        <f t="shared" si="191"/>
        <v>1</v>
      </c>
      <c r="X910">
        <f t="shared" si="192"/>
        <v>0</v>
      </c>
      <c r="Y910">
        <f t="shared" si="193"/>
        <v>1</v>
      </c>
      <c r="AA910" t="str">
        <f t="shared" si="194"/>
        <v>205-&gt;1,</v>
      </c>
    </row>
    <row r="911" spans="1:27" ht="15" hidden="1" customHeight="1" x14ac:dyDescent="0.25">
      <c r="A911">
        <v>2017</v>
      </c>
      <c r="B911">
        <v>1</v>
      </c>
      <c r="C911">
        <v>5</v>
      </c>
      <c r="D911" t="s">
        <v>190</v>
      </c>
      <c r="E911" t="s">
        <v>174</v>
      </c>
      <c r="F911">
        <v>2</v>
      </c>
      <c r="G911">
        <v>0</v>
      </c>
      <c r="H911" t="s">
        <v>33</v>
      </c>
      <c r="J911">
        <v>9</v>
      </c>
      <c r="K911">
        <v>1627</v>
      </c>
      <c r="L911">
        <v>1568</v>
      </c>
      <c r="M911">
        <f t="shared" si="182"/>
        <v>1618</v>
      </c>
      <c r="N911">
        <f t="shared" si="183"/>
        <v>1577</v>
      </c>
      <c r="O911">
        <f t="shared" si="184"/>
        <v>0.69246339257951772</v>
      </c>
      <c r="P911">
        <f t="shared" si="185"/>
        <v>1</v>
      </c>
      <c r="Q911">
        <f t="shared" si="186"/>
        <v>29.264808750701558</v>
      </c>
      <c r="R911">
        <f t="shared" si="187"/>
        <v>20</v>
      </c>
      <c r="S911">
        <f>INDEX(Weights!$B$1:$B$36,MATCH(Matches!H1961,Weights!$A$1:$A$36,0))</f>
        <v>20</v>
      </c>
      <c r="T911">
        <f t="shared" si="188"/>
        <v>1718</v>
      </c>
      <c r="U911">
        <f t="shared" si="189"/>
        <v>1577</v>
      </c>
      <c r="V911">
        <f t="shared" si="190"/>
        <v>141</v>
      </c>
      <c r="W911">
        <f t="shared" si="191"/>
        <v>2</v>
      </c>
      <c r="X911">
        <f t="shared" si="192"/>
        <v>0</v>
      </c>
      <c r="Y911">
        <f t="shared" si="193"/>
        <v>2</v>
      </c>
      <c r="AA911" t="str">
        <f t="shared" si="194"/>
        <v>141-&gt;2,</v>
      </c>
    </row>
    <row r="912" spans="1:27" ht="15" hidden="1" customHeight="1" x14ac:dyDescent="0.25">
      <c r="A912">
        <v>2017</v>
      </c>
      <c r="B912">
        <v>1</v>
      </c>
      <c r="C912">
        <v>20</v>
      </c>
      <c r="D912" t="s">
        <v>174</v>
      </c>
      <c r="E912" t="s">
        <v>86</v>
      </c>
      <c r="F912">
        <v>2</v>
      </c>
      <c r="G912">
        <v>2</v>
      </c>
      <c r="H912" t="s">
        <v>44</v>
      </c>
      <c r="I912" t="s">
        <v>189</v>
      </c>
      <c r="J912">
        <v>9</v>
      </c>
      <c r="K912">
        <v>1604</v>
      </c>
      <c r="L912">
        <v>1711</v>
      </c>
      <c r="M912">
        <f t="shared" si="182"/>
        <v>1595</v>
      </c>
      <c r="N912">
        <f t="shared" si="183"/>
        <v>1720</v>
      </c>
      <c r="O912">
        <f t="shared" si="184"/>
        <v>0.67250964333498497</v>
      </c>
      <c r="P912">
        <f t="shared" si="185"/>
        <v>0.5</v>
      </c>
      <c r="Q912">
        <f t="shared" si="186"/>
        <v>-52.17099650785029</v>
      </c>
      <c r="R912">
        <f t="shared" si="187"/>
        <v>-50</v>
      </c>
      <c r="S912">
        <f>INDEX(Weights!$B$1:$B$36,MATCH(Matches!H2002,Weights!$A$1:$A$36,0))</f>
        <v>20</v>
      </c>
      <c r="T912">
        <f t="shared" si="188"/>
        <v>1595</v>
      </c>
      <c r="U912">
        <f t="shared" si="189"/>
        <v>1720</v>
      </c>
      <c r="V912">
        <f t="shared" si="190"/>
        <v>125</v>
      </c>
      <c r="W912">
        <f t="shared" si="191"/>
        <v>0</v>
      </c>
      <c r="X912">
        <f t="shared" si="192"/>
        <v>0</v>
      </c>
      <c r="Y912">
        <f t="shared" si="193"/>
        <v>0</v>
      </c>
      <c r="AA912" t="str">
        <f t="shared" si="194"/>
        <v>125-&gt;0,</v>
      </c>
    </row>
    <row r="913" spans="1:27" ht="15" hidden="1" customHeight="1" x14ac:dyDescent="0.25">
      <c r="A913">
        <v>2017</v>
      </c>
      <c r="B913">
        <v>1</v>
      </c>
      <c r="C913">
        <v>23</v>
      </c>
      <c r="D913" t="s">
        <v>147</v>
      </c>
      <c r="E913" t="s">
        <v>152</v>
      </c>
      <c r="F913">
        <v>2</v>
      </c>
      <c r="G913">
        <v>2</v>
      </c>
      <c r="H913" t="s">
        <v>44</v>
      </c>
      <c r="I913" t="s">
        <v>189</v>
      </c>
      <c r="J913">
        <v>9</v>
      </c>
      <c r="K913">
        <v>1604</v>
      </c>
      <c r="L913">
        <v>1720</v>
      </c>
      <c r="M913">
        <f t="shared" si="182"/>
        <v>1595</v>
      </c>
      <c r="N913">
        <f t="shared" si="183"/>
        <v>1729</v>
      </c>
      <c r="O913">
        <f t="shared" si="184"/>
        <v>0.68381631419365863</v>
      </c>
      <c r="P913">
        <f t="shared" si="185"/>
        <v>0.5</v>
      </c>
      <c r="Q913">
        <f t="shared" si="186"/>
        <v>-48.961921793938821</v>
      </c>
      <c r="R913">
        <f t="shared" si="187"/>
        <v>-50</v>
      </c>
      <c r="S913">
        <f>INDEX(Weights!$B$1:$B$36,MATCH(Matches!H2014,Weights!$A$1:$A$36,0))</f>
        <v>40</v>
      </c>
      <c r="T913">
        <f t="shared" si="188"/>
        <v>1595</v>
      </c>
      <c r="U913">
        <f t="shared" si="189"/>
        <v>1729</v>
      </c>
      <c r="V913">
        <f t="shared" si="190"/>
        <v>134</v>
      </c>
      <c r="W913">
        <f t="shared" si="191"/>
        <v>0</v>
      </c>
      <c r="X913">
        <f t="shared" si="192"/>
        <v>0</v>
      </c>
      <c r="Y913">
        <f t="shared" si="193"/>
        <v>0</v>
      </c>
      <c r="AA913" t="str">
        <f t="shared" si="194"/>
        <v>134-&gt;0,</v>
      </c>
    </row>
    <row r="914" spans="1:27" ht="15" hidden="1" customHeight="1" x14ac:dyDescent="0.25">
      <c r="A914">
        <v>2017</v>
      </c>
      <c r="B914">
        <v>1</v>
      </c>
      <c r="C914">
        <v>25</v>
      </c>
      <c r="D914" t="s">
        <v>91</v>
      </c>
      <c r="E914" t="s">
        <v>56</v>
      </c>
      <c r="F914">
        <v>1</v>
      </c>
      <c r="G914">
        <v>0</v>
      </c>
      <c r="H914" t="s">
        <v>33</v>
      </c>
      <c r="I914" t="s">
        <v>154</v>
      </c>
      <c r="J914">
        <v>9</v>
      </c>
      <c r="K914">
        <v>1508</v>
      </c>
      <c r="L914">
        <v>1470</v>
      </c>
      <c r="M914">
        <f t="shared" si="182"/>
        <v>1499</v>
      </c>
      <c r="N914">
        <f t="shared" si="183"/>
        <v>1479</v>
      </c>
      <c r="O914">
        <f t="shared" si="184"/>
        <v>0.5287505638922686</v>
      </c>
      <c r="P914">
        <f t="shared" si="185"/>
        <v>1</v>
      </c>
      <c r="Q914">
        <f t="shared" si="186"/>
        <v>19.098166088717669</v>
      </c>
      <c r="R914">
        <f t="shared" si="187"/>
        <v>20</v>
      </c>
      <c r="S914">
        <f>INDEX(Weights!$B$1:$B$36,MATCH(Matches!H2021,Weights!$A$1:$A$36,0))</f>
        <v>20</v>
      </c>
      <c r="T914">
        <f t="shared" si="188"/>
        <v>1499</v>
      </c>
      <c r="U914">
        <f t="shared" si="189"/>
        <v>1479</v>
      </c>
      <c r="V914">
        <f t="shared" si="190"/>
        <v>20</v>
      </c>
      <c r="W914">
        <f t="shared" si="191"/>
        <v>1</v>
      </c>
      <c r="X914">
        <f t="shared" si="192"/>
        <v>0</v>
      </c>
      <c r="Y914">
        <f t="shared" si="193"/>
        <v>1</v>
      </c>
      <c r="AA914" t="str">
        <f t="shared" si="194"/>
        <v>20-&gt;1,</v>
      </c>
    </row>
    <row r="915" spans="1:27" ht="15" hidden="1" customHeight="1" x14ac:dyDescent="0.25">
      <c r="A915">
        <v>2017</v>
      </c>
      <c r="B915">
        <v>2</v>
      </c>
      <c r="C915">
        <v>1</v>
      </c>
      <c r="D915" t="s">
        <v>199</v>
      </c>
      <c r="E915" t="s">
        <v>151</v>
      </c>
      <c r="F915">
        <v>1</v>
      </c>
      <c r="G915">
        <v>1</v>
      </c>
      <c r="H915" t="s">
        <v>44</v>
      </c>
      <c r="I915" t="s">
        <v>189</v>
      </c>
      <c r="J915">
        <v>9</v>
      </c>
      <c r="K915">
        <v>1596</v>
      </c>
      <c r="L915">
        <v>1711</v>
      </c>
      <c r="M915">
        <f t="shared" si="182"/>
        <v>1587</v>
      </c>
      <c r="N915">
        <f t="shared" si="183"/>
        <v>1720</v>
      </c>
      <c r="O915">
        <f t="shared" si="184"/>
        <v>0.68257038547477189</v>
      </c>
      <c r="P915">
        <f t="shared" si="185"/>
        <v>0.5</v>
      </c>
      <c r="Q915">
        <f t="shared" si="186"/>
        <v>-49.296056294100595</v>
      </c>
      <c r="R915">
        <f t="shared" si="187"/>
        <v>-50</v>
      </c>
      <c r="S915">
        <f>INDEX(Weights!$B$1:$B$36,MATCH(Matches!H2028,Weights!$A$1:$A$36,0))</f>
        <v>20</v>
      </c>
      <c r="T915">
        <f t="shared" si="188"/>
        <v>1587</v>
      </c>
      <c r="U915">
        <f t="shared" si="189"/>
        <v>1720</v>
      </c>
      <c r="V915">
        <f t="shared" si="190"/>
        <v>133</v>
      </c>
      <c r="W915">
        <f t="shared" si="191"/>
        <v>0</v>
      </c>
      <c r="X915">
        <f t="shared" si="192"/>
        <v>0</v>
      </c>
      <c r="Y915">
        <f t="shared" si="193"/>
        <v>0</v>
      </c>
      <c r="AA915" t="str">
        <f t="shared" si="194"/>
        <v>133-&gt;0,</v>
      </c>
    </row>
    <row r="916" spans="1:27" ht="15" hidden="1" customHeight="1" x14ac:dyDescent="0.25">
      <c r="A916">
        <v>2017</v>
      </c>
      <c r="B916">
        <v>3</v>
      </c>
      <c r="C916">
        <v>23</v>
      </c>
      <c r="D916" t="s">
        <v>95</v>
      </c>
      <c r="E916" t="s">
        <v>41</v>
      </c>
      <c r="F916">
        <v>2</v>
      </c>
      <c r="G916">
        <v>1</v>
      </c>
      <c r="H916" t="s">
        <v>33</v>
      </c>
      <c r="I916" t="s">
        <v>122</v>
      </c>
      <c r="J916">
        <v>9</v>
      </c>
      <c r="K916">
        <v>1149</v>
      </c>
      <c r="L916">
        <v>1103</v>
      </c>
      <c r="M916">
        <f t="shared" si="182"/>
        <v>1140</v>
      </c>
      <c r="N916">
        <f t="shared" si="183"/>
        <v>1112</v>
      </c>
      <c r="O916">
        <f t="shared" si="184"/>
        <v>0.5402082283237456</v>
      </c>
      <c r="P916">
        <f t="shared" si="185"/>
        <v>1</v>
      </c>
      <c r="Q916">
        <f t="shared" si="186"/>
        <v>19.574077994455763</v>
      </c>
      <c r="R916">
        <f t="shared" si="187"/>
        <v>20</v>
      </c>
      <c r="S916">
        <f>INDEX(Weights!$B$1:$B$36,MATCH(Matches!H2056,Weights!$A$1:$A$36,0))</f>
        <v>20</v>
      </c>
      <c r="T916">
        <f t="shared" si="188"/>
        <v>1140</v>
      </c>
      <c r="U916">
        <f t="shared" si="189"/>
        <v>1112</v>
      </c>
      <c r="V916">
        <f t="shared" si="190"/>
        <v>28</v>
      </c>
      <c r="W916">
        <f t="shared" si="191"/>
        <v>1</v>
      </c>
      <c r="X916">
        <f t="shared" si="192"/>
        <v>0</v>
      </c>
      <c r="Y916">
        <f t="shared" si="193"/>
        <v>1</v>
      </c>
      <c r="AA916" t="str">
        <f t="shared" si="194"/>
        <v>28-&gt;1,</v>
      </c>
    </row>
    <row r="917" spans="1:27" ht="15" hidden="1" customHeight="1" x14ac:dyDescent="0.25">
      <c r="A917">
        <v>2017</v>
      </c>
      <c r="B917">
        <v>3</v>
      </c>
      <c r="C917">
        <v>24</v>
      </c>
      <c r="D917" t="s">
        <v>9</v>
      </c>
      <c r="E917" t="s">
        <v>70</v>
      </c>
      <c r="F917">
        <v>1</v>
      </c>
      <c r="G917">
        <v>0</v>
      </c>
      <c r="H917" t="s">
        <v>76</v>
      </c>
      <c r="J917">
        <v>9</v>
      </c>
      <c r="K917">
        <v>1889</v>
      </c>
      <c r="L917">
        <v>1759</v>
      </c>
      <c r="M917">
        <f t="shared" si="182"/>
        <v>1880</v>
      </c>
      <c r="N917">
        <f t="shared" si="183"/>
        <v>1768</v>
      </c>
      <c r="O917">
        <f t="shared" si="184"/>
        <v>0.77212867346858394</v>
      </c>
      <c r="P917">
        <f t="shared" si="185"/>
        <v>1</v>
      </c>
      <c r="Q917">
        <f t="shared" si="186"/>
        <v>39.495974052528247</v>
      </c>
      <c r="R917">
        <f t="shared" si="187"/>
        <v>40</v>
      </c>
      <c r="S917">
        <f>INDEX(Weights!$B$1:$B$36,MATCH(Matches!H2075,Weights!$A$1:$A$36,0))</f>
        <v>40</v>
      </c>
      <c r="T917">
        <f t="shared" si="188"/>
        <v>1980</v>
      </c>
      <c r="U917">
        <f t="shared" si="189"/>
        <v>1768</v>
      </c>
      <c r="V917">
        <f t="shared" si="190"/>
        <v>212</v>
      </c>
      <c r="W917">
        <f t="shared" si="191"/>
        <v>1</v>
      </c>
      <c r="X917">
        <f t="shared" si="192"/>
        <v>0</v>
      </c>
      <c r="Y917">
        <f t="shared" si="193"/>
        <v>1</v>
      </c>
      <c r="AA917" t="str">
        <f t="shared" si="194"/>
        <v>212-&gt;1,</v>
      </c>
    </row>
    <row r="918" spans="1:27" ht="15" hidden="1" customHeight="1" x14ac:dyDescent="0.25">
      <c r="A918">
        <v>2017</v>
      </c>
      <c r="B918">
        <v>3</v>
      </c>
      <c r="C918">
        <v>25</v>
      </c>
      <c r="D918" t="s">
        <v>34</v>
      </c>
      <c r="E918" t="s">
        <v>4</v>
      </c>
      <c r="F918">
        <v>3</v>
      </c>
      <c r="G918">
        <v>0</v>
      </c>
      <c r="H918" t="s">
        <v>76</v>
      </c>
      <c r="J918">
        <v>9</v>
      </c>
      <c r="K918">
        <v>1939</v>
      </c>
      <c r="L918">
        <v>1681</v>
      </c>
      <c r="M918">
        <f t="shared" si="182"/>
        <v>1930</v>
      </c>
      <c r="N918">
        <f t="shared" si="183"/>
        <v>1690</v>
      </c>
      <c r="O918">
        <f t="shared" si="184"/>
        <v>0.87622931893106459</v>
      </c>
      <c r="P918">
        <f t="shared" si="185"/>
        <v>1</v>
      </c>
      <c r="Q918">
        <f t="shared" si="186"/>
        <v>72.715120594572426</v>
      </c>
      <c r="R918">
        <f t="shared" si="187"/>
        <v>40</v>
      </c>
      <c r="S918">
        <f>INDEX(Weights!$B$1:$B$36,MATCH(Matches!H2101,Weights!$A$1:$A$36,0))</f>
        <v>40</v>
      </c>
      <c r="T918">
        <f t="shared" si="188"/>
        <v>2030</v>
      </c>
      <c r="U918">
        <f t="shared" si="189"/>
        <v>1690</v>
      </c>
      <c r="V918">
        <f t="shared" si="190"/>
        <v>340</v>
      </c>
      <c r="W918">
        <f t="shared" si="191"/>
        <v>3</v>
      </c>
      <c r="X918">
        <f t="shared" si="192"/>
        <v>0</v>
      </c>
      <c r="Y918">
        <f t="shared" si="193"/>
        <v>3</v>
      </c>
      <c r="AA918" t="str">
        <f t="shared" si="194"/>
        <v>340-&gt;3,</v>
      </c>
    </row>
    <row r="919" spans="1:27" ht="15" hidden="1" customHeight="1" x14ac:dyDescent="0.25">
      <c r="A919">
        <v>2017</v>
      </c>
      <c r="B919">
        <v>3</v>
      </c>
      <c r="C919">
        <v>28</v>
      </c>
      <c r="D919" t="s">
        <v>158</v>
      </c>
      <c r="E919" t="s">
        <v>97</v>
      </c>
      <c r="F919">
        <v>1</v>
      </c>
      <c r="G919">
        <v>0</v>
      </c>
      <c r="H919" t="s">
        <v>76</v>
      </c>
      <c r="J919">
        <v>9</v>
      </c>
      <c r="K919">
        <v>1622</v>
      </c>
      <c r="L919">
        <v>1491</v>
      </c>
      <c r="M919">
        <f t="shared" si="182"/>
        <v>1613</v>
      </c>
      <c r="N919">
        <f t="shared" si="183"/>
        <v>1500</v>
      </c>
      <c r="O919">
        <f t="shared" si="184"/>
        <v>0.77313991307676733</v>
      </c>
      <c r="P919">
        <f t="shared" si="185"/>
        <v>1</v>
      </c>
      <c r="Q919">
        <f t="shared" si="186"/>
        <v>39.672029232032848</v>
      </c>
      <c r="R919">
        <f t="shared" si="187"/>
        <v>40</v>
      </c>
      <c r="S919">
        <f>INDEX(Weights!$B$1:$B$36,MATCH(Matches!H2162,Weights!$A$1:$A$36,0))</f>
        <v>40</v>
      </c>
      <c r="T919">
        <f t="shared" si="188"/>
        <v>1713</v>
      </c>
      <c r="U919">
        <f t="shared" si="189"/>
        <v>1500</v>
      </c>
      <c r="V919">
        <f t="shared" si="190"/>
        <v>213</v>
      </c>
      <c r="W919">
        <f t="shared" si="191"/>
        <v>1</v>
      </c>
      <c r="X919">
        <f t="shared" si="192"/>
        <v>0</v>
      </c>
      <c r="Y919">
        <f t="shared" si="193"/>
        <v>1</v>
      </c>
      <c r="AA919" t="str">
        <f t="shared" si="194"/>
        <v>213-&gt;1,</v>
      </c>
    </row>
    <row r="920" spans="1:27" ht="15" hidden="1" customHeight="1" x14ac:dyDescent="0.25">
      <c r="A920">
        <v>2017</v>
      </c>
      <c r="B920">
        <v>3</v>
      </c>
      <c r="C920">
        <v>28</v>
      </c>
      <c r="D920" t="s">
        <v>192</v>
      </c>
      <c r="E920" t="s">
        <v>269</v>
      </c>
      <c r="F920">
        <v>6</v>
      </c>
      <c r="G920">
        <v>0</v>
      </c>
      <c r="H920" t="s">
        <v>171</v>
      </c>
      <c r="J920">
        <v>9</v>
      </c>
      <c r="K920">
        <v>1074</v>
      </c>
      <c r="L920">
        <v>791</v>
      </c>
      <c r="M920">
        <f t="shared" si="182"/>
        <v>1065</v>
      </c>
      <c r="N920">
        <f t="shared" si="183"/>
        <v>800</v>
      </c>
      <c r="O920">
        <f t="shared" si="184"/>
        <v>0.89101091104576546</v>
      </c>
      <c r="P920">
        <f t="shared" si="185"/>
        <v>1</v>
      </c>
      <c r="Q920">
        <f t="shared" si="186"/>
        <v>82.57707341492852</v>
      </c>
      <c r="R920">
        <f t="shared" si="187"/>
        <v>40</v>
      </c>
      <c r="S920">
        <f>INDEX(Weights!$B$1:$B$36,MATCH(Matches!H2165,Weights!$A$1:$A$36,0))</f>
        <v>20</v>
      </c>
      <c r="T920">
        <f t="shared" si="188"/>
        <v>1165</v>
      </c>
      <c r="U920">
        <f t="shared" si="189"/>
        <v>800</v>
      </c>
      <c r="V920">
        <f t="shared" si="190"/>
        <v>365</v>
      </c>
      <c r="W920">
        <f t="shared" si="191"/>
        <v>6</v>
      </c>
      <c r="X920">
        <f t="shared" si="192"/>
        <v>0</v>
      </c>
      <c r="Y920">
        <f t="shared" si="193"/>
        <v>6</v>
      </c>
      <c r="AA920" t="str">
        <f t="shared" si="194"/>
        <v>365-&gt;6,</v>
      </c>
    </row>
    <row r="921" spans="1:27" ht="15" hidden="1" customHeight="1" x14ac:dyDescent="0.25">
      <c r="A921">
        <v>2017</v>
      </c>
      <c r="B921">
        <v>3</v>
      </c>
      <c r="C921">
        <v>28</v>
      </c>
      <c r="D921" t="s">
        <v>98</v>
      </c>
      <c r="E921" t="s">
        <v>122</v>
      </c>
      <c r="F921">
        <v>1</v>
      </c>
      <c r="G921">
        <v>0</v>
      </c>
      <c r="H921" t="s">
        <v>76</v>
      </c>
      <c r="J921">
        <v>9</v>
      </c>
      <c r="K921">
        <v>1644</v>
      </c>
      <c r="L921">
        <v>1520</v>
      </c>
      <c r="M921">
        <f t="shared" si="182"/>
        <v>1635</v>
      </c>
      <c r="N921">
        <f t="shared" si="183"/>
        <v>1529</v>
      </c>
      <c r="O921">
        <f t="shared" si="184"/>
        <v>0.76599467076648886</v>
      </c>
      <c r="P921">
        <f t="shared" si="185"/>
        <v>1</v>
      </c>
      <c r="Q921">
        <f t="shared" si="186"/>
        <v>38.460662539095452</v>
      </c>
      <c r="R921">
        <f t="shared" si="187"/>
        <v>40</v>
      </c>
      <c r="S921">
        <f>INDEX(Weights!$B$1:$B$36,MATCH(Matches!H2169,Weights!$A$1:$A$36,0))</f>
        <v>40</v>
      </c>
      <c r="T921">
        <f t="shared" si="188"/>
        <v>1735</v>
      </c>
      <c r="U921">
        <f t="shared" si="189"/>
        <v>1529</v>
      </c>
      <c r="V921">
        <f t="shared" si="190"/>
        <v>206</v>
      </c>
      <c r="W921">
        <f t="shared" si="191"/>
        <v>1</v>
      </c>
      <c r="X921">
        <f t="shared" si="192"/>
        <v>0</v>
      </c>
      <c r="Y921">
        <f t="shared" si="193"/>
        <v>1</v>
      </c>
      <c r="AA921" t="str">
        <f t="shared" si="194"/>
        <v>206-&gt;1,</v>
      </c>
    </row>
    <row r="922" spans="1:27" ht="15" hidden="1" customHeight="1" x14ac:dyDescent="0.25">
      <c r="A922">
        <v>2017</v>
      </c>
      <c r="B922">
        <v>6</v>
      </c>
      <c r="C922">
        <v>1</v>
      </c>
      <c r="D922" t="s">
        <v>123</v>
      </c>
      <c r="E922" t="s">
        <v>53</v>
      </c>
      <c r="F922">
        <v>3</v>
      </c>
      <c r="G922">
        <v>1</v>
      </c>
      <c r="H922" t="s">
        <v>33</v>
      </c>
      <c r="I922" t="s">
        <v>125</v>
      </c>
      <c r="J922">
        <v>9</v>
      </c>
      <c r="K922">
        <v>1931</v>
      </c>
      <c r="L922">
        <v>1772</v>
      </c>
      <c r="M922">
        <f t="shared" si="182"/>
        <v>1922</v>
      </c>
      <c r="N922">
        <f t="shared" si="183"/>
        <v>1781</v>
      </c>
      <c r="O922">
        <f t="shared" si="184"/>
        <v>0.69246339257951772</v>
      </c>
      <c r="P922">
        <f t="shared" si="185"/>
        <v>1</v>
      </c>
      <c r="Q922">
        <f t="shared" si="186"/>
        <v>29.264808750701558</v>
      </c>
      <c r="R922">
        <f t="shared" si="187"/>
        <v>20</v>
      </c>
      <c r="S922">
        <f>INDEX(Weights!$B$1:$B$36,MATCH(Matches!H2183,Weights!$A$1:$A$36,0))</f>
        <v>20</v>
      </c>
      <c r="T922">
        <f t="shared" si="188"/>
        <v>1922</v>
      </c>
      <c r="U922">
        <f t="shared" si="189"/>
        <v>1781</v>
      </c>
      <c r="V922">
        <f t="shared" si="190"/>
        <v>141</v>
      </c>
      <c r="W922">
        <f t="shared" si="191"/>
        <v>2</v>
      </c>
      <c r="X922">
        <f t="shared" si="192"/>
        <v>0</v>
      </c>
      <c r="Y922">
        <f t="shared" si="193"/>
        <v>2</v>
      </c>
      <c r="AA922" t="str">
        <f t="shared" si="194"/>
        <v>141-&gt;2,</v>
      </c>
    </row>
    <row r="923" spans="1:27" ht="15" hidden="1" customHeight="1" x14ac:dyDescent="0.25">
      <c r="A923">
        <v>2017</v>
      </c>
      <c r="B923">
        <v>6</v>
      </c>
      <c r="C923">
        <v>5</v>
      </c>
      <c r="D923" t="s">
        <v>150</v>
      </c>
      <c r="E923" t="s">
        <v>271</v>
      </c>
      <c r="F923">
        <v>1</v>
      </c>
      <c r="G923">
        <v>0</v>
      </c>
      <c r="H923" t="s">
        <v>33</v>
      </c>
      <c r="J923">
        <v>9</v>
      </c>
      <c r="K923">
        <v>1326</v>
      </c>
      <c r="L923">
        <v>1363</v>
      </c>
      <c r="M923">
        <f t="shared" si="182"/>
        <v>1317</v>
      </c>
      <c r="N923">
        <f t="shared" si="183"/>
        <v>1372</v>
      </c>
      <c r="O923">
        <f t="shared" si="184"/>
        <v>0.56440049024042127</v>
      </c>
      <c r="P923">
        <f t="shared" si="185"/>
        <v>1</v>
      </c>
      <c r="Q923">
        <f t="shared" si="186"/>
        <v>20.661180277653177</v>
      </c>
      <c r="R923">
        <f t="shared" si="187"/>
        <v>20</v>
      </c>
      <c r="S923">
        <f>INDEX(Weights!$B$1:$B$36,MATCH(Matches!H2206,Weights!$A$1:$A$36,0))</f>
        <v>40</v>
      </c>
      <c r="T923">
        <f t="shared" si="188"/>
        <v>1417</v>
      </c>
      <c r="U923">
        <f t="shared" si="189"/>
        <v>1372</v>
      </c>
      <c r="V923">
        <f t="shared" si="190"/>
        <v>45</v>
      </c>
      <c r="W923">
        <f t="shared" si="191"/>
        <v>1</v>
      </c>
      <c r="X923">
        <f t="shared" si="192"/>
        <v>0</v>
      </c>
      <c r="Y923">
        <f t="shared" si="193"/>
        <v>1</v>
      </c>
      <c r="AA923" t="str">
        <f t="shared" si="194"/>
        <v>45-&gt;1,</v>
      </c>
    </row>
    <row r="924" spans="1:27" ht="15" hidden="1" customHeight="1" x14ac:dyDescent="0.25">
      <c r="A924">
        <v>2017</v>
      </c>
      <c r="B924">
        <v>6</v>
      </c>
      <c r="C924">
        <v>10</v>
      </c>
      <c r="D924" t="s">
        <v>188</v>
      </c>
      <c r="E924" t="s">
        <v>192</v>
      </c>
      <c r="F924">
        <v>3</v>
      </c>
      <c r="G924">
        <v>0</v>
      </c>
      <c r="H924" t="s">
        <v>171</v>
      </c>
      <c r="J924">
        <v>9</v>
      </c>
      <c r="K924">
        <v>1315</v>
      </c>
      <c r="L924">
        <v>1065</v>
      </c>
      <c r="M924">
        <f t="shared" si="182"/>
        <v>1306</v>
      </c>
      <c r="N924">
        <f t="shared" si="183"/>
        <v>1074</v>
      </c>
      <c r="O924">
        <f t="shared" si="184"/>
        <v>0.87114779840455558</v>
      </c>
      <c r="P924">
        <f t="shared" si="185"/>
        <v>1</v>
      </c>
      <c r="Q924">
        <f t="shared" si="186"/>
        <v>69.847467785278383</v>
      </c>
      <c r="R924">
        <f t="shared" si="187"/>
        <v>40</v>
      </c>
      <c r="S924">
        <f>INDEX(Weights!$B$1:$B$36,MATCH(Matches!H2256,Weights!$A$1:$A$36,0))</f>
        <v>20</v>
      </c>
      <c r="T924">
        <f t="shared" si="188"/>
        <v>1406</v>
      </c>
      <c r="U924">
        <f t="shared" si="189"/>
        <v>1074</v>
      </c>
      <c r="V924">
        <f t="shared" si="190"/>
        <v>332</v>
      </c>
      <c r="W924">
        <f t="shared" si="191"/>
        <v>3</v>
      </c>
      <c r="X924">
        <f t="shared" si="192"/>
        <v>0</v>
      </c>
      <c r="Y924">
        <f t="shared" si="193"/>
        <v>3</v>
      </c>
      <c r="AA924" t="str">
        <f t="shared" si="194"/>
        <v>332-&gt;3,</v>
      </c>
    </row>
    <row r="925" spans="1:27" ht="15" hidden="1" customHeight="1" x14ac:dyDescent="0.25">
      <c r="A925">
        <v>2017</v>
      </c>
      <c r="B925">
        <v>6</v>
      </c>
      <c r="C925">
        <v>11</v>
      </c>
      <c r="D925" t="s">
        <v>203</v>
      </c>
      <c r="E925" t="s">
        <v>79</v>
      </c>
      <c r="F925">
        <v>2</v>
      </c>
      <c r="G925">
        <v>1</v>
      </c>
      <c r="H925" t="s">
        <v>76</v>
      </c>
      <c r="J925">
        <v>9</v>
      </c>
      <c r="K925">
        <v>1332</v>
      </c>
      <c r="L925">
        <v>1211</v>
      </c>
      <c r="M925">
        <f t="shared" si="182"/>
        <v>1323</v>
      </c>
      <c r="N925">
        <f t="shared" si="183"/>
        <v>1220</v>
      </c>
      <c r="O925">
        <f t="shared" si="184"/>
        <v>0.7628849803052542</v>
      </c>
      <c r="P925">
        <f t="shared" si="185"/>
        <v>1</v>
      </c>
      <c r="Q925">
        <f t="shared" si="186"/>
        <v>37.95626279426039</v>
      </c>
      <c r="R925">
        <f t="shared" si="187"/>
        <v>40</v>
      </c>
      <c r="S925">
        <f>INDEX(Weights!$B$1:$B$36,MATCH(Matches!H2293,Weights!$A$1:$A$36,0))</f>
        <v>20</v>
      </c>
      <c r="T925">
        <f t="shared" si="188"/>
        <v>1423</v>
      </c>
      <c r="U925">
        <f t="shared" si="189"/>
        <v>1220</v>
      </c>
      <c r="V925">
        <f t="shared" si="190"/>
        <v>203</v>
      </c>
      <c r="W925">
        <f t="shared" si="191"/>
        <v>1</v>
      </c>
      <c r="X925">
        <f t="shared" si="192"/>
        <v>0</v>
      </c>
      <c r="Y925">
        <f t="shared" si="193"/>
        <v>1</v>
      </c>
      <c r="AA925" t="str">
        <f t="shared" si="194"/>
        <v>203-&gt;1,</v>
      </c>
    </row>
    <row r="926" spans="1:27" ht="15" hidden="1" customHeight="1" x14ac:dyDescent="0.25">
      <c r="A926">
        <v>2017</v>
      </c>
      <c r="B926">
        <v>7</v>
      </c>
      <c r="C926">
        <v>5</v>
      </c>
      <c r="D926" t="s">
        <v>40</v>
      </c>
      <c r="E926" t="s">
        <v>72</v>
      </c>
      <c r="F926">
        <v>4</v>
      </c>
      <c r="G926">
        <v>3</v>
      </c>
      <c r="H926" t="s">
        <v>29</v>
      </c>
      <c r="I926" t="s">
        <v>30</v>
      </c>
      <c r="J926">
        <v>9</v>
      </c>
      <c r="K926">
        <v>1472</v>
      </c>
      <c r="L926">
        <v>1246</v>
      </c>
      <c r="M926">
        <f t="shared" si="182"/>
        <v>1463</v>
      </c>
      <c r="N926">
        <f t="shared" si="183"/>
        <v>1255</v>
      </c>
      <c r="O926">
        <f t="shared" si="184"/>
        <v>0.76805200316758415</v>
      </c>
      <c r="P926">
        <f t="shared" si="185"/>
        <v>1</v>
      </c>
      <c r="Q926">
        <f t="shared" si="186"/>
        <v>38.801800933433228</v>
      </c>
      <c r="R926">
        <f t="shared" si="187"/>
        <v>40</v>
      </c>
      <c r="S926">
        <f>INDEX(Weights!$B$1:$B$36,MATCH(Matches!H2381,Weights!$A$1:$A$36,0))</f>
        <v>40</v>
      </c>
      <c r="T926">
        <f t="shared" si="188"/>
        <v>1463</v>
      </c>
      <c r="U926">
        <f t="shared" si="189"/>
        <v>1255</v>
      </c>
      <c r="V926">
        <f t="shared" si="190"/>
        <v>208</v>
      </c>
      <c r="W926">
        <f t="shared" si="191"/>
        <v>1</v>
      </c>
      <c r="X926">
        <f t="shared" si="192"/>
        <v>0</v>
      </c>
      <c r="Y926">
        <f t="shared" si="193"/>
        <v>1</v>
      </c>
      <c r="AA926" t="str">
        <f t="shared" si="194"/>
        <v>208-&gt;1,</v>
      </c>
    </row>
    <row r="927" spans="1:27" ht="15" hidden="1" customHeight="1" x14ac:dyDescent="0.25">
      <c r="A927">
        <v>2017</v>
      </c>
      <c r="B927">
        <v>7</v>
      </c>
      <c r="C927">
        <v>14</v>
      </c>
      <c r="D927" t="s">
        <v>129</v>
      </c>
      <c r="E927" t="s">
        <v>165</v>
      </c>
      <c r="F927">
        <v>3</v>
      </c>
      <c r="G927">
        <v>0</v>
      </c>
      <c r="H927" t="s">
        <v>219</v>
      </c>
      <c r="I927" t="s">
        <v>125</v>
      </c>
      <c r="J927">
        <v>9</v>
      </c>
      <c r="K927">
        <v>1769</v>
      </c>
      <c r="L927">
        <v>1377</v>
      </c>
      <c r="M927">
        <f t="shared" si="182"/>
        <v>1760</v>
      </c>
      <c r="N927">
        <f t="shared" si="183"/>
        <v>1386</v>
      </c>
      <c r="O927">
        <f t="shared" si="184"/>
        <v>0.89594105084172226</v>
      </c>
      <c r="P927">
        <f t="shared" si="185"/>
        <v>1</v>
      </c>
      <c r="Q927">
        <f t="shared" si="186"/>
        <v>86.489437696614132</v>
      </c>
      <c r="R927">
        <f t="shared" si="187"/>
        <v>50</v>
      </c>
      <c r="S927">
        <f>INDEX(Weights!$B$1:$B$36,MATCH(Matches!H2400,Weights!$A$1:$A$36,0))</f>
        <v>40</v>
      </c>
      <c r="T927">
        <f t="shared" si="188"/>
        <v>1760</v>
      </c>
      <c r="U927">
        <f t="shared" si="189"/>
        <v>1386</v>
      </c>
      <c r="V927">
        <f t="shared" si="190"/>
        <v>374</v>
      </c>
      <c r="W927">
        <f t="shared" si="191"/>
        <v>3</v>
      </c>
      <c r="X927">
        <f t="shared" si="192"/>
        <v>0</v>
      </c>
      <c r="Y927">
        <f t="shared" si="193"/>
        <v>3</v>
      </c>
      <c r="AA927" t="str">
        <f t="shared" si="194"/>
        <v>374-&gt;3,</v>
      </c>
    </row>
    <row r="928" spans="1:27" ht="15" hidden="1" customHeight="1" x14ac:dyDescent="0.25">
      <c r="A928">
        <v>2017</v>
      </c>
      <c r="B928">
        <v>9</v>
      </c>
      <c r="C928">
        <v>1</v>
      </c>
      <c r="D928" t="s">
        <v>90</v>
      </c>
      <c r="E928" t="s">
        <v>49</v>
      </c>
      <c r="F928">
        <v>1</v>
      </c>
      <c r="G928">
        <v>0</v>
      </c>
      <c r="H928" t="s">
        <v>76</v>
      </c>
      <c r="J928">
        <v>9</v>
      </c>
      <c r="K928">
        <v>1776</v>
      </c>
      <c r="L928">
        <v>1633</v>
      </c>
      <c r="M928">
        <f t="shared" si="182"/>
        <v>1767</v>
      </c>
      <c r="N928">
        <f t="shared" si="183"/>
        <v>1642</v>
      </c>
      <c r="O928">
        <f t="shared" si="184"/>
        <v>0.78502673699817216</v>
      </c>
      <c r="P928">
        <f t="shared" si="185"/>
        <v>1</v>
      </c>
      <c r="Q928">
        <f t="shared" si="186"/>
        <v>41.865671452935409</v>
      </c>
      <c r="R928">
        <f t="shared" si="187"/>
        <v>40</v>
      </c>
      <c r="S928">
        <f>INDEX(Weights!$B$1:$B$36,MATCH(Matches!H2465,Weights!$A$1:$A$36,0))</f>
        <v>40</v>
      </c>
      <c r="T928">
        <f t="shared" si="188"/>
        <v>1867</v>
      </c>
      <c r="U928">
        <f t="shared" si="189"/>
        <v>1642</v>
      </c>
      <c r="V928">
        <f t="shared" si="190"/>
        <v>225</v>
      </c>
      <c r="W928">
        <f t="shared" si="191"/>
        <v>1</v>
      </c>
      <c r="X928">
        <f t="shared" si="192"/>
        <v>0</v>
      </c>
      <c r="Y928">
        <f t="shared" si="193"/>
        <v>1</v>
      </c>
      <c r="AA928" t="str">
        <f t="shared" si="194"/>
        <v>225-&gt;1,</v>
      </c>
    </row>
    <row r="929" spans="1:27" ht="15" hidden="1" customHeight="1" x14ac:dyDescent="0.25">
      <c r="A929">
        <v>2017</v>
      </c>
      <c r="B929">
        <v>9</v>
      </c>
      <c r="C929">
        <v>3</v>
      </c>
      <c r="D929" t="s">
        <v>104</v>
      </c>
      <c r="E929" t="s">
        <v>51</v>
      </c>
      <c r="F929">
        <v>3</v>
      </c>
      <c r="G929">
        <v>1</v>
      </c>
      <c r="H929" t="s">
        <v>76</v>
      </c>
      <c r="J929">
        <v>9</v>
      </c>
      <c r="K929">
        <v>1842</v>
      </c>
      <c r="L929">
        <v>1629</v>
      </c>
      <c r="M929">
        <f t="shared" si="182"/>
        <v>1833</v>
      </c>
      <c r="N929">
        <f t="shared" si="183"/>
        <v>1638</v>
      </c>
      <c r="O929">
        <f t="shared" si="184"/>
        <v>0.84529381061799957</v>
      </c>
      <c r="P929">
        <f t="shared" si="185"/>
        <v>1</v>
      </c>
      <c r="Q929">
        <f t="shared" si="186"/>
        <v>58.17478948936688</v>
      </c>
      <c r="R929">
        <f t="shared" si="187"/>
        <v>40</v>
      </c>
      <c r="S929">
        <f>INDEX(Weights!$B$1:$B$36,MATCH(Matches!H2494,Weights!$A$1:$A$36,0))</f>
        <v>20</v>
      </c>
      <c r="T929">
        <f t="shared" si="188"/>
        <v>1933</v>
      </c>
      <c r="U929">
        <f t="shared" si="189"/>
        <v>1638</v>
      </c>
      <c r="V929">
        <f t="shared" si="190"/>
        <v>295</v>
      </c>
      <c r="W929">
        <f t="shared" si="191"/>
        <v>2</v>
      </c>
      <c r="X929">
        <f t="shared" si="192"/>
        <v>0</v>
      </c>
      <c r="Y929">
        <f t="shared" si="193"/>
        <v>2</v>
      </c>
      <c r="AA929" t="str">
        <f t="shared" si="194"/>
        <v>295-&gt;2,</v>
      </c>
    </row>
    <row r="930" spans="1:27" ht="15" hidden="1" customHeight="1" x14ac:dyDescent="0.25">
      <c r="A930">
        <v>2017</v>
      </c>
      <c r="B930">
        <v>9</v>
      </c>
      <c r="C930">
        <v>5</v>
      </c>
      <c r="D930" t="s">
        <v>151</v>
      </c>
      <c r="E930" t="s">
        <v>134</v>
      </c>
      <c r="F930">
        <v>1</v>
      </c>
      <c r="G930">
        <v>0</v>
      </c>
      <c r="H930" t="s">
        <v>76</v>
      </c>
      <c r="J930">
        <v>9</v>
      </c>
      <c r="K930">
        <v>1651</v>
      </c>
      <c r="L930">
        <v>1507</v>
      </c>
      <c r="M930">
        <f t="shared" si="182"/>
        <v>1642</v>
      </c>
      <c r="N930">
        <f t="shared" si="183"/>
        <v>1516</v>
      </c>
      <c r="O930">
        <f t="shared" si="184"/>
        <v>0.78599660228215751</v>
      </c>
      <c r="P930">
        <f t="shared" si="185"/>
        <v>1</v>
      </c>
      <c r="Q930">
        <f t="shared" si="186"/>
        <v>42.055407044827618</v>
      </c>
      <c r="R930">
        <f t="shared" si="187"/>
        <v>40</v>
      </c>
      <c r="S930">
        <f>INDEX(Weights!$B$1:$B$36,MATCH(Matches!H2521,Weights!$A$1:$A$36,0))</f>
        <v>40</v>
      </c>
      <c r="T930">
        <f t="shared" si="188"/>
        <v>1742</v>
      </c>
      <c r="U930">
        <f t="shared" si="189"/>
        <v>1516</v>
      </c>
      <c r="V930">
        <f t="shared" si="190"/>
        <v>226</v>
      </c>
      <c r="W930">
        <f t="shared" si="191"/>
        <v>1</v>
      </c>
      <c r="X930">
        <f t="shared" si="192"/>
        <v>0</v>
      </c>
      <c r="Y930">
        <f t="shared" si="193"/>
        <v>1</v>
      </c>
      <c r="AA930" t="str">
        <f t="shared" si="194"/>
        <v>226-&gt;1,</v>
      </c>
    </row>
    <row r="931" spans="1:27" ht="15" hidden="1" customHeight="1" x14ac:dyDescent="0.25">
      <c r="A931">
        <v>2017</v>
      </c>
      <c r="B931">
        <v>10</v>
      </c>
      <c r="C931">
        <v>10</v>
      </c>
      <c r="D931" t="s">
        <v>121</v>
      </c>
      <c r="E931" t="s">
        <v>102</v>
      </c>
      <c r="F931">
        <v>3</v>
      </c>
      <c r="G931">
        <v>0</v>
      </c>
      <c r="H931" t="s">
        <v>76</v>
      </c>
      <c r="J931">
        <v>9</v>
      </c>
      <c r="K931">
        <v>2113</v>
      </c>
      <c r="L931">
        <v>1860</v>
      </c>
      <c r="M931">
        <f t="shared" si="182"/>
        <v>2104</v>
      </c>
      <c r="N931">
        <f t="shared" si="183"/>
        <v>1869</v>
      </c>
      <c r="O931">
        <f t="shared" si="184"/>
        <v>0.87307388225026961</v>
      </c>
      <c r="P931">
        <f t="shared" si="185"/>
        <v>1</v>
      </c>
      <c r="Q931">
        <f t="shared" si="186"/>
        <v>70.907392107792703</v>
      </c>
      <c r="R931">
        <f t="shared" si="187"/>
        <v>40</v>
      </c>
      <c r="S931">
        <f>INDEX(Weights!$B$1:$B$36,MATCH(Matches!H2639,Weights!$A$1:$A$36,0))</f>
        <v>20</v>
      </c>
      <c r="T931">
        <f t="shared" si="188"/>
        <v>2204</v>
      </c>
      <c r="U931">
        <f t="shared" si="189"/>
        <v>1869</v>
      </c>
      <c r="V931">
        <f t="shared" si="190"/>
        <v>335</v>
      </c>
      <c r="W931">
        <f t="shared" si="191"/>
        <v>3</v>
      </c>
      <c r="X931">
        <f t="shared" si="192"/>
        <v>0</v>
      </c>
      <c r="Y931">
        <f t="shared" si="193"/>
        <v>3</v>
      </c>
      <c r="AA931" t="str">
        <f t="shared" si="194"/>
        <v>335-&gt;3,</v>
      </c>
    </row>
    <row r="932" spans="1:27" ht="15" hidden="1" customHeight="1" x14ac:dyDescent="0.25">
      <c r="A932">
        <v>2017</v>
      </c>
      <c r="B932">
        <v>11</v>
      </c>
      <c r="C932">
        <v>9</v>
      </c>
      <c r="D932" t="s">
        <v>13</v>
      </c>
      <c r="E932" t="s">
        <v>11</v>
      </c>
      <c r="F932">
        <v>3</v>
      </c>
      <c r="G932">
        <v>0</v>
      </c>
      <c r="H932" t="s">
        <v>33</v>
      </c>
      <c r="J932">
        <v>9</v>
      </c>
      <c r="K932">
        <v>1595</v>
      </c>
      <c r="L932">
        <v>1486</v>
      </c>
      <c r="M932">
        <f t="shared" si="182"/>
        <v>1586</v>
      </c>
      <c r="N932">
        <f t="shared" si="183"/>
        <v>1495</v>
      </c>
      <c r="O932">
        <f t="shared" si="184"/>
        <v>0.75016348182864212</v>
      </c>
      <c r="P932">
        <f t="shared" si="185"/>
        <v>1</v>
      </c>
      <c r="Q932">
        <f t="shared" si="186"/>
        <v>36.023556787751417</v>
      </c>
      <c r="R932">
        <f t="shared" si="187"/>
        <v>20</v>
      </c>
      <c r="S932">
        <f>INDEX(Weights!$B$1:$B$36,MATCH(Matches!H2682,Weights!$A$1:$A$36,0))</f>
        <v>40</v>
      </c>
      <c r="T932">
        <f t="shared" si="188"/>
        <v>1686</v>
      </c>
      <c r="U932">
        <f t="shared" si="189"/>
        <v>1495</v>
      </c>
      <c r="V932">
        <f t="shared" si="190"/>
        <v>191</v>
      </c>
      <c r="W932">
        <f t="shared" si="191"/>
        <v>3</v>
      </c>
      <c r="X932">
        <f t="shared" si="192"/>
        <v>0</v>
      </c>
      <c r="Y932">
        <f t="shared" si="193"/>
        <v>3</v>
      </c>
      <c r="AA932" t="str">
        <f t="shared" si="194"/>
        <v>191-&gt;3,</v>
      </c>
    </row>
    <row r="933" spans="1:27" ht="15" hidden="1" customHeight="1" x14ac:dyDescent="0.25">
      <c r="A933">
        <v>2017</v>
      </c>
      <c r="B933">
        <v>11</v>
      </c>
      <c r="C933">
        <v>13</v>
      </c>
      <c r="D933" t="s">
        <v>117</v>
      </c>
      <c r="E933" t="s">
        <v>124</v>
      </c>
      <c r="F933">
        <v>1</v>
      </c>
      <c r="G933">
        <v>0</v>
      </c>
      <c r="H933" t="s">
        <v>33</v>
      </c>
      <c r="I933" t="s">
        <v>104</v>
      </c>
      <c r="J933">
        <v>9</v>
      </c>
      <c r="K933">
        <v>1799</v>
      </c>
      <c r="L933">
        <v>1738</v>
      </c>
      <c r="M933">
        <f t="shared" si="182"/>
        <v>1790</v>
      </c>
      <c r="N933">
        <f t="shared" si="183"/>
        <v>1747</v>
      </c>
      <c r="O933">
        <f t="shared" si="184"/>
        <v>0.5615679389736461</v>
      </c>
      <c r="P933">
        <f t="shared" si="185"/>
        <v>1</v>
      </c>
      <c r="Q933">
        <f t="shared" si="186"/>
        <v>20.527695850826511</v>
      </c>
      <c r="R933">
        <f t="shared" si="187"/>
        <v>20</v>
      </c>
      <c r="S933">
        <f>INDEX(Weights!$B$1:$B$36,MATCH(Matches!H2732,Weights!$A$1:$A$36,0))</f>
        <v>40</v>
      </c>
      <c r="T933">
        <f t="shared" si="188"/>
        <v>1790</v>
      </c>
      <c r="U933">
        <f t="shared" si="189"/>
        <v>1747</v>
      </c>
      <c r="V933">
        <f t="shared" si="190"/>
        <v>43</v>
      </c>
      <c r="W933">
        <f t="shared" si="191"/>
        <v>1</v>
      </c>
      <c r="X933">
        <f t="shared" si="192"/>
        <v>0</v>
      </c>
      <c r="Y933">
        <f t="shared" si="193"/>
        <v>1</v>
      </c>
      <c r="AA933" t="str">
        <f t="shared" si="194"/>
        <v>43-&gt;1,</v>
      </c>
    </row>
    <row r="934" spans="1:27" ht="15" hidden="1" customHeight="1" x14ac:dyDescent="0.25">
      <c r="A934">
        <v>2017</v>
      </c>
      <c r="B934">
        <v>11</v>
      </c>
      <c r="C934">
        <v>14</v>
      </c>
      <c r="D934" t="s">
        <v>122</v>
      </c>
      <c r="E934" t="s">
        <v>17</v>
      </c>
      <c r="F934">
        <v>1</v>
      </c>
      <c r="G934">
        <v>1</v>
      </c>
      <c r="H934" t="s">
        <v>81</v>
      </c>
      <c r="J934">
        <v>9</v>
      </c>
      <c r="K934">
        <v>1479</v>
      </c>
      <c r="L934">
        <v>1811</v>
      </c>
      <c r="M934">
        <f t="shared" si="182"/>
        <v>1470</v>
      </c>
      <c r="N934">
        <f t="shared" si="183"/>
        <v>1820</v>
      </c>
      <c r="O934">
        <f t="shared" si="184"/>
        <v>0.80831767254945863</v>
      </c>
      <c r="P934">
        <f t="shared" si="185"/>
        <v>0.5</v>
      </c>
      <c r="Q934">
        <f t="shared" si="186"/>
        <v>-29.190671833954863</v>
      </c>
      <c r="R934">
        <f t="shared" si="187"/>
        <v>-30</v>
      </c>
      <c r="S934">
        <f>INDEX(Weights!$B$1:$B$36,MATCH(Matches!H2758,Weights!$A$1:$A$36,0))</f>
        <v>40</v>
      </c>
      <c r="T934">
        <f t="shared" si="188"/>
        <v>1570</v>
      </c>
      <c r="U934">
        <f t="shared" si="189"/>
        <v>1820</v>
      </c>
      <c r="V934">
        <f t="shared" si="190"/>
        <v>250</v>
      </c>
      <c r="W934">
        <f t="shared" si="191"/>
        <v>0</v>
      </c>
      <c r="X934">
        <f t="shared" si="192"/>
        <v>0</v>
      </c>
      <c r="Y934">
        <f t="shared" si="193"/>
        <v>0</v>
      </c>
      <c r="AA934" t="str">
        <f t="shared" si="194"/>
        <v>250-&gt;0,</v>
      </c>
    </row>
    <row r="935" spans="1:27" ht="15" hidden="1" customHeight="1" x14ac:dyDescent="0.25">
      <c r="A935">
        <v>2017</v>
      </c>
      <c r="B935">
        <v>12</v>
      </c>
      <c r="C935">
        <v>4</v>
      </c>
      <c r="D935" t="s">
        <v>188</v>
      </c>
      <c r="E935" t="s">
        <v>134</v>
      </c>
      <c r="F935">
        <v>0</v>
      </c>
      <c r="G935">
        <v>0</v>
      </c>
      <c r="H935" t="s">
        <v>234</v>
      </c>
      <c r="I935" t="s">
        <v>88</v>
      </c>
      <c r="J935">
        <v>9</v>
      </c>
      <c r="K935">
        <v>1324</v>
      </c>
      <c r="L935">
        <v>1481</v>
      </c>
      <c r="M935">
        <f t="shared" si="182"/>
        <v>1315</v>
      </c>
      <c r="N935">
        <f t="shared" si="183"/>
        <v>1490</v>
      </c>
      <c r="O935">
        <f t="shared" si="184"/>
        <v>0.73250728975566759</v>
      </c>
      <c r="P935">
        <f t="shared" si="185"/>
        <v>0.5</v>
      </c>
      <c r="Q935">
        <f t="shared" si="186"/>
        <v>-38.70846376239529</v>
      </c>
      <c r="R935">
        <f t="shared" si="187"/>
        <v>-40</v>
      </c>
      <c r="S935">
        <f>INDEX(Weights!$B$1:$B$36,MATCH(Matches!H2786,Weights!$A$1:$A$36,0))</f>
        <v>50</v>
      </c>
      <c r="T935">
        <f t="shared" si="188"/>
        <v>1315</v>
      </c>
      <c r="U935">
        <f t="shared" si="189"/>
        <v>1490</v>
      </c>
      <c r="V935">
        <f t="shared" si="190"/>
        <v>175</v>
      </c>
      <c r="W935">
        <f t="shared" si="191"/>
        <v>0</v>
      </c>
      <c r="X935">
        <f t="shared" si="192"/>
        <v>0</v>
      </c>
      <c r="Y935">
        <f t="shared" si="193"/>
        <v>0</v>
      </c>
      <c r="AA935" t="str">
        <f t="shared" si="194"/>
        <v>175-&gt;0,</v>
      </c>
    </row>
    <row r="936" spans="1:27" ht="15" hidden="1" customHeight="1" x14ac:dyDescent="0.25">
      <c r="A936">
        <v>2017</v>
      </c>
      <c r="B936">
        <v>12</v>
      </c>
      <c r="C936">
        <v>23</v>
      </c>
      <c r="D936" t="s">
        <v>259</v>
      </c>
      <c r="E936" t="s">
        <v>97</v>
      </c>
      <c r="F936">
        <v>1</v>
      </c>
      <c r="G936">
        <v>1</v>
      </c>
      <c r="H936" t="s">
        <v>231</v>
      </c>
      <c r="I936" t="s">
        <v>155</v>
      </c>
      <c r="J936">
        <v>9</v>
      </c>
      <c r="K936">
        <v>1404</v>
      </c>
      <c r="L936">
        <v>1545</v>
      </c>
      <c r="M936">
        <f t="shared" si="182"/>
        <v>1395</v>
      </c>
      <c r="N936">
        <f t="shared" si="183"/>
        <v>1554</v>
      </c>
      <c r="O936">
        <f t="shared" si="184"/>
        <v>0.71407890258535023</v>
      </c>
      <c r="P936">
        <f t="shared" si="185"/>
        <v>0.5</v>
      </c>
      <c r="Q936">
        <f t="shared" si="186"/>
        <v>-42.040574252345245</v>
      </c>
      <c r="R936">
        <f t="shared" si="187"/>
        <v>-40</v>
      </c>
      <c r="S936">
        <f>INDEX(Weights!$B$1:$B$36,MATCH(Matches!H2831,Weights!$A$1:$A$36,0))</f>
        <v>40</v>
      </c>
      <c r="T936">
        <f t="shared" si="188"/>
        <v>1395</v>
      </c>
      <c r="U936">
        <f t="shared" si="189"/>
        <v>1554</v>
      </c>
      <c r="V936">
        <f t="shared" si="190"/>
        <v>159</v>
      </c>
      <c r="W936">
        <f t="shared" si="191"/>
        <v>0</v>
      </c>
      <c r="X936">
        <f t="shared" si="192"/>
        <v>0</v>
      </c>
      <c r="Y936">
        <f t="shared" si="193"/>
        <v>0</v>
      </c>
      <c r="AA936" t="str">
        <f t="shared" si="194"/>
        <v>159-&gt;0,</v>
      </c>
    </row>
    <row r="937" spans="1:27" ht="15" hidden="1" customHeight="1" x14ac:dyDescent="0.25">
      <c r="A937">
        <v>2014</v>
      </c>
      <c r="B937">
        <v>12</v>
      </c>
      <c r="C937">
        <v>27</v>
      </c>
      <c r="D937" t="s">
        <v>122</v>
      </c>
      <c r="E937" t="s">
        <v>11</v>
      </c>
      <c r="F937">
        <v>3</v>
      </c>
      <c r="G937">
        <v>0</v>
      </c>
      <c r="H937" t="s">
        <v>33</v>
      </c>
      <c r="J937">
        <v>8</v>
      </c>
      <c r="K937">
        <v>1589</v>
      </c>
      <c r="L937">
        <v>1459</v>
      </c>
      <c r="M937">
        <f t="shared" si="182"/>
        <v>1581</v>
      </c>
      <c r="N937">
        <f t="shared" si="183"/>
        <v>1467</v>
      </c>
      <c r="O937">
        <f t="shared" si="184"/>
        <v>0.77414797770183064</v>
      </c>
      <c r="P937">
        <f t="shared" si="185"/>
        <v>1</v>
      </c>
      <c r="Q937">
        <f t="shared" si="186"/>
        <v>35.42142292371603</v>
      </c>
      <c r="R937">
        <f t="shared" si="187"/>
        <v>20</v>
      </c>
      <c r="S937">
        <f>INDEX(Weights!$B$1:$B$36,MATCH(Matches!H15,Weights!$A$1:$A$36,0))</f>
        <v>40</v>
      </c>
      <c r="T937">
        <f t="shared" si="188"/>
        <v>1681</v>
      </c>
      <c r="U937">
        <f t="shared" si="189"/>
        <v>1467</v>
      </c>
      <c r="V937">
        <f t="shared" si="190"/>
        <v>214</v>
      </c>
      <c r="W937">
        <f t="shared" si="191"/>
        <v>3</v>
      </c>
      <c r="X937">
        <f t="shared" si="192"/>
        <v>0</v>
      </c>
      <c r="Y937">
        <f t="shared" si="193"/>
        <v>3</v>
      </c>
      <c r="AA937" t="str">
        <f t="shared" si="194"/>
        <v>214-&gt;3,</v>
      </c>
    </row>
    <row r="938" spans="1:27" ht="15" hidden="1" customHeight="1" x14ac:dyDescent="0.25">
      <c r="A938">
        <v>2015</v>
      </c>
      <c r="B938">
        <v>1</v>
      </c>
      <c r="C938">
        <v>10</v>
      </c>
      <c r="D938" t="s">
        <v>172</v>
      </c>
      <c r="E938" t="s">
        <v>177</v>
      </c>
      <c r="F938">
        <v>3</v>
      </c>
      <c r="G938">
        <v>2</v>
      </c>
      <c r="H938" t="s">
        <v>33</v>
      </c>
      <c r="I938" t="s">
        <v>152</v>
      </c>
      <c r="J938">
        <v>8</v>
      </c>
      <c r="K938">
        <v>1508</v>
      </c>
      <c r="L938">
        <v>1429</v>
      </c>
      <c r="M938">
        <f t="shared" si="182"/>
        <v>1500</v>
      </c>
      <c r="N938">
        <f t="shared" si="183"/>
        <v>1437</v>
      </c>
      <c r="O938">
        <f t="shared" si="184"/>
        <v>0.5896835031399501</v>
      </c>
      <c r="P938">
        <f t="shared" si="185"/>
        <v>1</v>
      </c>
      <c r="Q938">
        <f t="shared" si="186"/>
        <v>19.497144426851129</v>
      </c>
      <c r="R938">
        <f t="shared" si="187"/>
        <v>20</v>
      </c>
      <c r="S938">
        <f>INDEX(Weights!$B$1:$B$36,MATCH(Matches!H31,Weights!$A$1:$A$36,0))</f>
        <v>40</v>
      </c>
      <c r="T938">
        <f t="shared" si="188"/>
        <v>1500</v>
      </c>
      <c r="U938">
        <f t="shared" si="189"/>
        <v>1437</v>
      </c>
      <c r="V938">
        <f t="shared" si="190"/>
        <v>63</v>
      </c>
      <c r="W938">
        <f t="shared" si="191"/>
        <v>1</v>
      </c>
      <c r="X938">
        <f t="shared" si="192"/>
        <v>0</v>
      </c>
      <c r="Y938">
        <f t="shared" si="193"/>
        <v>1</v>
      </c>
      <c r="AA938" t="str">
        <f t="shared" si="194"/>
        <v>63-&gt;1,</v>
      </c>
    </row>
    <row r="939" spans="1:27" ht="15" hidden="1" customHeight="1" x14ac:dyDescent="0.25">
      <c r="A939">
        <v>2015</v>
      </c>
      <c r="B939">
        <v>1</v>
      </c>
      <c r="C939">
        <v>12</v>
      </c>
      <c r="D939" t="s">
        <v>132</v>
      </c>
      <c r="E939" t="s">
        <v>258</v>
      </c>
      <c r="F939">
        <v>4</v>
      </c>
      <c r="G939">
        <v>0</v>
      </c>
      <c r="H939" t="s">
        <v>218</v>
      </c>
      <c r="I939" t="s">
        <v>93</v>
      </c>
      <c r="J939">
        <v>8</v>
      </c>
      <c r="K939">
        <v>1736</v>
      </c>
      <c r="L939">
        <v>1308</v>
      </c>
      <c r="M939">
        <f t="shared" si="182"/>
        <v>1728</v>
      </c>
      <c r="N939">
        <f t="shared" si="183"/>
        <v>1316</v>
      </c>
      <c r="O939">
        <f t="shared" si="184"/>
        <v>0.91464075790051269</v>
      </c>
      <c r="P939">
        <f t="shared" si="185"/>
        <v>1</v>
      </c>
      <c r="Q939">
        <f t="shared" si="186"/>
        <v>93.721544419008495</v>
      </c>
      <c r="R939">
        <f t="shared" si="187"/>
        <v>50</v>
      </c>
      <c r="S939">
        <f>INDEX(Weights!$B$1:$B$36,MATCH(Matches!H39,Weights!$A$1:$A$36,0))</f>
        <v>40</v>
      </c>
      <c r="T939">
        <f t="shared" si="188"/>
        <v>1728</v>
      </c>
      <c r="U939">
        <f t="shared" si="189"/>
        <v>1316</v>
      </c>
      <c r="V939">
        <f t="shared" si="190"/>
        <v>412</v>
      </c>
      <c r="W939">
        <f t="shared" si="191"/>
        <v>4</v>
      </c>
      <c r="X939">
        <f t="shared" si="192"/>
        <v>1</v>
      </c>
      <c r="Y939">
        <f t="shared" si="193"/>
        <v>4</v>
      </c>
      <c r="AA939" t="str">
        <f t="shared" si="194"/>
        <v>412-&gt;4,</v>
      </c>
    </row>
    <row r="940" spans="1:27" ht="15" hidden="1" customHeight="1" x14ac:dyDescent="0.25">
      <c r="A940">
        <v>2015</v>
      </c>
      <c r="B940">
        <v>3</v>
      </c>
      <c r="C940">
        <v>22</v>
      </c>
      <c r="D940" t="s">
        <v>101</v>
      </c>
      <c r="E940" t="s">
        <v>197</v>
      </c>
      <c r="F940">
        <v>2</v>
      </c>
      <c r="G940">
        <v>0</v>
      </c>
      <c r="H940" t="s">
        <v>33</v>
      </c>
      <c r="J940">
        <v>8</v>
      </c>
      <c r="K940">
        <v>1229</v>
      </c>
      <c r="L940">
        <v>1124</v>
      </c>
      <c r="M940">
        <f t="shared" si="182"/>
        <v>1221</v>
      </c>
      <c r="N940">
        <f t="shared" si="183"/>
        <v>1132</v>
      </c>
      <c r="O940">
        <f t="shared" si="184"/>
        <v>0.74799954119605438</v>
      </c>
      <c r="P940">
        <f t="shared" si="185"/>
        <v>1</v>
      </c>
      <c r="Q940">
        <f t="shared" si="186"/>
        <v>31.745973947705934</v>
      </c>
      <c r="R940">
        <f t="shared" si="187"/>
        <v>20</v>
      </c>
      <c r="S940">
        <f>INDEX(Weights!$B$1:$B$36,MATCH(Matches!H136,Weights!$A$1:$A$36,0))</f>
        <v>40</v>
      </c>
      <c r="T940">
        <f t="shared" si="188"/>
        <v>1321</v>
      </c>
      <c r="U940">
        <f t="shared" si="189"/>
        <v>1132</v>
      </c>
      <c r="V940">
        <f t="shared" si="190"/>
        <v>189</v>
      </c>
      <c r="W940">
        <f t="shared" si="191"/>
        <v>2</v>
      </c>
      <c r="X940">
        <f t="shared" si="192"/>
        <v>0</v>
      </c>
      <c r="Y940">
        <f t="shared" si="193"/>
        <v>2</v>
      </c>
      <c r="AA940" t="str">
        <f t="shared" si="194"/>
        <v>189-&gt;2,</v>
      </c>
    </row>
    <row r="941" spans="1:27" ht="15" hidden="1" customHeight="1" x14ac:dyDescent="0.25">
      <c r="A941">
        <v>2015</v>
      </c>
      <c r="B941">
        <v>3</v>
      </c>
      <c r="C941">
        <v>27</v>
      </c>
      <c r="D941" t="s">
        <v>55</v>
      </c>
      <c r="E941" t="s">
        <v>70</v>
      </c>
      <c r="F941">
        <v>1</v>
      </c>
      <c r="G941">
        <v>0</v>
      </c>
      <c r="H941" t="s">
        <v>2</v>
      </c>
      <c r="J941">
        <v>8</v>
      </c>
      <c r="K941">
        <v>1962</v>
      </c>
      <c r="L941">
        <v>1816</v>
      </c>
      <c r="M941">
        <f t="shared" si="182"/>
        <v>1954</v>
      </c>
      <c r="N941">
        <f t="shared" si="183"/>
        <v>1824</v>
      </c>
      <c r="O941">
        <f t="shared" si="184"/>
        <v>0.78984417975813059</v>
      </c>
      <c r="P941">
        <f t="shared" si="185"/>
        <v>1</v>
      </c>
      <c r="Q941">
        <f t="shared" si="186"/>
        <v>38.066992343075526</v>
      </c>
      <c r="R941">
        <f t="shared" si="187"/>
        <v>40</v>
      </c>
      <c r="S941">
        <f>INDEX(Weights!$B$1:$B$36,MATCH(Matches!H181,Weights!$A$1:$A$36,0))</f>
        <v>40</v>
      </c>
      <c r="T941">
        <f t="shared" si="188"/>
        <v>2054</v>
      </c>
      <c r="U941">
        <f t="shared" si="189"/>
        <v>1824</v>
      </c>
      <c r="V941">
        <f t="shared" si="190"/>
        <v>230</v>
      </c>
      <c r="W941">
        <f t="shared" si="191"/>
        <v>1</v>
      </c>
      <c r="X941">
        <f t="shared" si="192"/>
        <v>0</v>
      </c>
      <c r="Y941">
        <f t="shared" si="193"/>
        <v>1</v>
      </c>
      <c r="AA941" t="str">
        <f t="shared" si="194"/>
        <v>230-&gt;1,</v>
      </c>
    </row>
    <row r="942" spans="1:27" ht="15" hidden="1" customHeight="1" x14ac:dyDescent="0.25">
      <c r="A942">
        <v>2015</v>
      </c>
      <c r="B942">
        <v>3</v>
      </c>
      <c r="C942">
        <v>29</v>
      </c>
      <c r="D942" t="s">
        <v>101</v>
      </c>
      <c r="E942" t="s">
        <v>168</v>
      </c>
      <c r="F942">
        <v>2</v>
      </c>
      <c r="G942">
        <v>0</v>
      </c>
      <c r="H942" t="s">
        <v>33</v>
      </c>
      <c r="J942">
        <v>8</v>
      </c>
      <c r="K942">
        <v>1237</v>
      </c>
      <c r="L942">
        <v>1149</v>
      </c>
      <c r="M942">
        <f t="shared" si="182"/>
        <v>1229</v>
      </c>
      <c r="N942">
        <f t="shared" si="183"/>
        <v>1157</v>
      </c>
      <c r="O942">
        <f t="shared" si="184"/>
        <v>0.72910996289775254</v>
      </c>
      <c r="P942">
        <f t="shared" si="185"/>
        <v>1</v>
      </c>
      <c r="Q942">
        <f t="shared" si="186"/>
        <v>29.532278431415325</v>
      </c>
      <c r="R942">
        <f t="shared" si="187"/>
        <v>20</v>
      </c>
      <c r="S942">
        <f>INDEX(Weights!$B$1:$B$36,MATCH(Matches!H209,Weights!$A$1:$A$36,0))</f>
        <v>50</v>
      </c>
      <c r="T942">
        <f t="shared" si="188"/>
        <v>1329</v>
      </c>
      <c r="U942">
        <f t="shared" si="189"/>
        <v>1157</v>
      </c>
      <c r="V942">
        <f t="shared" si="190"/>
        <v>172</v>
      </c>
      <c r="W942">
        <f t="shared" si="191"/>
        <v>2</v>
      </c>
      <c r="X942">
        <f t="shared" si="192"/>
        <v>0</v>
      </c>
      <c r="Y942">
        <f t="shared" si="193"/>
        <v>2</v>
      </c>
      <c r="AA942" t="str">
        <f t="shared" si="194"/>
        <v>172-&gt;2,</v>
      </c>
    </row>
    <row r="943" spans="1:27" ht="15" hidden="1" customHeight="1" x14ac:dyDescent="0.25">
      <c r="A943">
        <v>2015</v>
      </c>
      <c r="B943">
        <v>3</v>
      </c>
      <c r="C943">
        <v>30</v>
      </c>
      <c r="D943" t="s">
        <v>130</v>
      </c>
      <c r="E943" t="s">
        <v>140</v>
      </c>
      <c r="F943">
        <v>3</v>
      </c>
      <c r="G943">
        <v>0</v>
      </c>
      <c r="H943" t="s">
        <v>33</v>
      </c>
      <c r="J943">
        <v>8</v>
      </c>
      <c r="K943">
        <v>1542</v>
      </c>
      <c r="L943">
        <v>1403</v>
      </c>
      <c r="M943">
        <f t="shared" si="182"/>
        <v>1534</v>
      </c>
      <c r="N943">
        <f t="shared" si="183"/>
        <v>1411</v>
      </c>
      <c r="O943">
        <f t="shared" si="184"/>
        <v>0.78307744340967611</v>
      </c>
      <c r="P943">
        <f t="shared" si="185"/>
        <v>1</v>
      </c>
      <c r="Q943">
        <f t="shared" si="186"/>
        <v>36.879521086913329</v>
      </c>
      <c r="R943">
        <f t="shared" si="187"/>
        <v>20</v>
      </c>
      <c r="S943">
        <f>INDEX(Weights!$B$1:$B$36,MATCH(Matches!H226,Weights!$A$1:$A$36,0))</f>
        <v>30</v>
      </c>
      <c r="T943">
        <f t="shared" si="188"/>
        <v>1634</v>
      </c>
      <c r="U943">
        <f t="shared" si="189"/>
        <v>1411</v>
      </c>
      <c r="V943">
        <f t="shared" si="190"/>
        <v>223</v>
      </c>
      <c r="W943">
        <f t="shared" si="191"/>
        <v>3</v>
      </c>
      <c r="X943">
        <f t="shared" si="192"/>
        <v>0</v>
      </c>
      <c r="Y943">
        <f t="shared" si="193"/>
        <v>3</v>
      </c>
      <c r="AA943" t="str">
        <f t="shared" si="194"/>
        <v>223-&gt;3,</v>
      </c>
    </row>
    <row r="944" spans="1:27" ht="15" hidden="1" customHeight="1" x14ac:dyDescent="0.25">
      <c r="A944">
        <v>2015</v>
      </c>
      <c r="B944">
        <v>3</v>
      </c>
      <c r="C944">
        <v>31</v>
      </c>
      <c r="D944" t="s">
        <v>132</v>
      </c>
      <c r="E944" t="s">
        <v>98</v>
      </c>
      <c r="F944">
        <v>5</v>
      </c>
      <c r="G944">
        <v>1</v>
      </c>
      <c r="H944" t="s">
        <v>33</v>
      </c>
      <c r="J944">
        <v>8</v>
      </c>
      <c r="K944">
        <v>1769</v>
      </c>
      <c r="L944">
        <v>1622</v>
      </c>
      <c r="M944">
        <f t="shared" si="182"/>
        <v>1761</v>
      </c>
      <c r="N944">
        <f t="shared" si="183"/>
        <v>1630</v>
      </c>
      <c r="O944">
        <f t="shared" si="184"/>
        <v>0.79079810279723817</v>
      </c>
      <c r="P944">
        <f t="shared" si="185"/>
        <v>1</v>
      </c>
      <c r="Q944">
        <f t="shared" si="186"/>
        <v>38.24057098414491</v>
      </c>
      <c r="R944">
        <f t="shared" si="187"/>
        <v>20</v>
      </c>
      <c r="S944">
        <f>INDEX(Weights!$B$1:$B$36,MATCH(Matches!H241,Weights!$A$1:$A$36,0))</f>
        <v>40</v>
      </c>
      <c r="T944">
        <f t="shared" si="188"/>
        <v>1861</v>
      </c>
      <c r="U944">
        <f t="shared" si="189"/>
        <v>1630</v>
      </c>
      <c r="V944">
        <f t="shared" si="190"/>
        <v>231</v>
      </c>
      <c r="W944">
        <f t="shared" si="191"/>
        <v>4</v>
      </c>
      <c r="X944">
        <f t="shared" si="192"/>
        <v>1</v>
      </c>
      <c r="Y944">
        <f t="shared" si="193"/>
        <v>4</v>
      </c>
      <c r="AA944" t="str">
        <f t="shared" si="194"/>
        <v>231-&gt;4,</v>
      </c>
    </row>
    <row r="945" spans="1:27" ht="15" hidden="1" customHeight="1" x14ac:dyDescent="0.25">
      <c r="A945">
        <v>2015</v>
      </c>
      <c r="B945">
        <v>3</v>
      </c>
      <c r="C945">
        <v>31</v>
      </c>
      <c r="D945" t="s">
        <v>90</v>
      </c>
      <c r="E945" t="s">
        <v>50</v>
      </c>
      <c r="F945">
        <v>1</v>
      </c>
      <c r="G945">
        <v>0</v>
      </c>
      <c r="H945" t="s">
        <v>33</v>
      </c>
      <c r="J945">
        <v>8</v>
      </c>
      <c r="K945">
        <v>1761</v>
      </c>
      <c r="L945">
        <v>1780</v>
      </c>
      <c r="M945">
        <f t="shared" si="182"/>
        <v>1753</v>
      </c>
      <c r="N945">
        <f t="shared" si="183"/>
        <v>1788</v>
      </c>
      <c r="O945">
        <f t="shared" si="184"/>
        <v>0.59246623058433179</v>
      </c>
      <c r="P945">
        <f t="shared" si="185"/>
        <v>1</v>
      </c>
      <c r="Q945">
        <f t="shared" si="186"/>
        <v>19.630275084861296</v>
      </c>
      <c r="R945">
        <f t="shared" si="187"/>
        <v>20</v>
      </c>
      <c r="S945">
        <f>INDEX(Weights!$B$1:$B$36,MATCH(Matches!H252,Weights!$A$1:$A$36,0))</f>
        <v>40</v>
      </c>
      <c r="T945">
        <f t="shared" si="188"/>
        <v>1853</v>
      </c>
      <c r="U945">
        <f t="shared" si="189"/>
        <v>1788</v>
      </c>
      <c r="V945">
        <f t="shared" si="190"/>
        <v>65</v>
      </c>
      <c r="W945">
        <f t="shared" si="191"/>
        <v>1</v>
      </c>
      <c r="X945">
        <f t="shared" si="192"/>
        <v>0</v>
      </c>
      <c r="Y945">
        <f t="shared" si="193"/>
        <v>1</v>
      </c>
      <c r="AA945" t="str">
        <f t="shared" si="194"/>
        <v>65-&gt;1,</v>
      </c>
    </row>
    <row r="946" spans="1:27" ht="15" hidden="1" customHeight="1" x14ac:dyDescent="0.25">
      <c r="A946">
        <v>2015</v>
      </c>
      <c r="B946">
        <v>5</v>
      </c>
      <c r="C946">
        <v>17</v>
      </c>
      <c r="D946" t="s">
        <v>40</v>
      </c>
      <c r="E946" t="s">
        <v>144</v>
      </c>
      <c r="F946">
        <v>2</v>
      </c>
      <c r="G946">
        <v>0</v>
      </c>
      <c r="H946" t="s">
        <v>29</v>
      </c>
      <c r="I946" t="s">
        <v>30</v>
      </c>
      <c r="J946">
        <v>8</v>
      </c>
      <c r="K946">
        <v>1368</v>
      </c>
      <c r="L946">
        <v>1025</v>
      </c>
      <c r="M946">
        <f t="shared" si="182"/>
        <v>1360</v>
      </c>
      <c r="N946">
        <f t="shared" si="183"/>
        <v>1033</v>
      </c>
      <c r="O946">
        <f t="shared" si="184"/>
        <v>0.86788234576063594</v>
      </c>
      <c r="P946">
        <f t="shared" si="185"/>
        <v>1</v>
      </c>
      <c r="Q946">
        <f t="shared" si="186"/>
        <v>60.552089318101324</v>
      </c>
      <c r="R946">
        <f t="shared" si="187"/>
        <v>40</v>
      </c>
      <c r="S946">
        <f>INDEX(Weights!$B$1:$B$36,MATCH(Matches!H275,Weights!$A$1:$A$36,0))</f>
        <v>40</v>
      </c>
      <c r="T946">
        <f t="shared" si="188"/>
        <v>1360</v>
      </c>
      <c r="U946">
        <f t="shared" si="189"/>
        <v>1033</v>
      </c>
      <c r="V946">
        <f t="shared" si="190"/>
        <v>327</v>
      </c>
      <c r="W946">
        <f t="shared" si="191"/>
        <v>2</v>
      </c>
      <c r="X946">
        <f t="shared" si="192"/>
        <v>0</v>
      </c>
      <c r="Y946">
        <f t="shared" si="193"/>
        <v>2</v>
      </c>
      <c r="AA946" t="str">
        <f t="shared" si="194"/>
        <v>327-&gt;2,</v>
      </c>
    </row>
    <row r="947" spans="1:27" ht="15" hidden="1" customHeight="1" x14ac:dyDescent="0.25">
      <c r="A947">
        <v>2015</v>
      </c>
      <c r="B947">
        <v>6</v>
      </c>
      <c r="C947">
        <v>11</v>
      </c>
      <c r="D947" t="s">
        <v>99</v>
      </c>
      <c r="E947" t="s">
        <v>261</v>
      </c>
      <c r="F947">
        <v>1</v>
      </c>
      <c r="G947">
        <v>0</v>
      </c>
      <c r="H947" t="s">
        <v>108</v>
      </c>
      <c r="I947" t="s">
        <v>122</v>
      </c>
      <c r="J947">
        <v>8</v>
      </c>
      <c r="K947">
        <v>1462</v>
      </c>
      <c r="L947">
        <v>1200</v>
      </c>
      <c r="M947">
        <f t="shared" si="182"/>
        <v>1454</v>
      </c>
      <c r="N947">
        <f t="shared" si="183"/>
        <v>1208</v>
      </c>
      <c r="O947">
        <f t="shared" si="184"/>
        <v>0.80472469349925946</v>
      </c>
      <c r="P947">
        <f t="shared" si="185"/>
        <v>1</v>
      </c>
      <c r="Q947">
        <f t="shared" si="186"/>
        <v>40.96780152778642</v>
      </c>
      <c r="R947">
        <f t="shared" si="187"/>
        <v>40</v>
      </c>
      <c r="S947">
        <f>INDEX(Weights!$B$1:$B$36,MATCH(Matches!H377,Weights!$A$1:$A$36,0))</f>
        <v>50</v>
      </c>
      <c r="T947">
        <f t="shared" si="188"/>
        <v>1454</v>
      </c>
      <c r="U947">
        <f t="shared" si="189"/>
        <v>1208</v>
      </c>
      <c r="V947">
        <f t="shared" si="190"/>
        <v>246</v>
      </c>
      <c r="W947">
        <f t="shared" si="191"/>
        <v>1</v>
      </c>
      <c r="X947">
        <f t="shared" si="192"/>
        <v>0</v>
      </c>
      <c r="Y947">
        <f t="shared" si="193"/>
        <v>1</v>
      </c>
      <c r="AA947" t="str">
        <f t="shared" si="194"/>
        <v>246-&gt;1,</v>
      </c>
    </row>
    <row r="948" spans="1:27" ht="15" hidden="1" customHeight="1" x14ac:dyDescent="0.25">
      <c r="A948">
        <v>2015</v>
      </c>
      <c r="B948">
        <v>6</v>
      </c>
      <c r="C948">
        <v>13</v>
      </c>
      <c r="D948" t="s">
        <v>65</v>
      </c>
      <c r="E948" t="s">
        <v>56</v>
      </c>
      <c r="F948">
        <v>4</v>
      </c>
      <c r="G948">
        <v>0</v>
      </c>
      <c r="H948" t="s">
        <v>2</v>
      </c>
      <c r="J948">
        <v>8</v>
      </c>
      <c r="K948">
        <v>1742</v>
      </c>
      <c r="L948">
        <v>1460</v>
      </c>
      <c r="M948">
        <f t="shared" si="182"/>
        <v>1734</v>
      </c>
      <c r="N948">
        <f t="shared" si="183"/>
        <v>1468</v>
      </c>
      <c r="O948">
        <f t="shared" si="184"/>
        <v>0.89156866687336656</v>
      </c>
      <c r="P948">
        <f t="shared" si="185"/>
        <v>1</v>
      </c>
      <c r="Q948">
        <f t="shared" si="186"/>
        <v>73.779411995765642</v>
      </c>
      <c r="R948">
        <f t="shared" si="187"/>
        <v>40</v>
      </c>
      <c r="S948">
        <f>INDEX(Weights!$B$1:$B$36,MATCH(Matches!H417,Weights!$A$1:$A$36,0))</f>
        <v>40</v>
      </c>
      <c r="T948">
        <f t="shared" si="188"/>
        <v>1834</v>
      </c>
      <c r="U948">
        <f t="shared" si="189"/>
        <v>1468</v>
      </c>
      <c r="V948">
        <f t="shared" si="190"/>
        <v>366</v>
      </c>
      <c r="W948">
        <f t="shared" si="191"/>
        <v>4</v>
      </c>
      <c r="X948">
        <f t="shared" si="192"/>
        <v>1</v>
      </c>
      <c r="Y948">
        <f t="shared" si="193"/>
        <v>4</v>
      </c>
      <c r="AA948" t="str">
        <f t="shared" si="194"/>
        <v>366-&gt;4,</v>
      </c>
    </row>
    <row r="949" spans="1:27" ht="15" hidden="1" customHeight="1" x14ac:dyDescent="0.25">
      <c r="A949">
        <v>2015</v>
      </c>
      <c r="B949">
        <v>6</v>
      </c>
      <c r="C949">
        <v>13</v>
      </c>
      <c r="D949" t="s">
        <v>134</v>
      </c>
      <c r="E949" t="s">
        <v>28</v>
      </c>
      <c r="F949">
        <v>2</v>
      </c>
      <c r="G949">
        <v>0</v>
      </c>
      <c r="H949" t="s">
        <v>171</v>
      </c>
      <c r="J949">
        <v>8</v>
      </c>
      <c r="K949">
        <v>1500</v>
      </c>
      <c r="L949">
        <v>1269</v>
      </c>
      <c r="M949">
        <f t="shared" si="182"/>
        <v>1492</v>
      </c>
      <c r="N949">
        <f t="shared" si="183"/>
        <v>1277</v>
      </c>
      <c r="O949">
        <f t="shared" si="184"/>
        <v>0.85975851945819559</v>
      </c>
      <c r="P949">
        <f t="shared" si="185"/>
        <v>1</v>
      </c>
      <c r="Q949">
        <f t="shared" si="186"/>
        <v>57.04446337198565</v>
      </c>
      <c r="R949">
        <f t="shared" si="187"/>
        <v>40</v>
      </c>
      <c r="S949">
        <f>INDEX(Weights!$B$1:$B$36,MATCH(Matches!H420,Weights!$A$1:$A$36,0))</f>
        <v>40</v>
      </c>
      <c r="T949">
        <f t="shared" si="188"/>
        <v>1592</v>
      </c>
      <c r="U949">
        <f t="shared" si="189"/>
        <v>1277</v>
      </c>
      <c r="V949">
        <f t="shared" si="190"/>
        <v>315</v>
      </c>
      <c r="W949">
        <f t="shared" si="191"/>
        <v>2</v>
      </c>
      <c r="X949">
        <f t="shared" si="192"/>
        <v>0</v>
      </c>
      <c r="Y949">
        <f t="shared" si="193"/>
        <v>2</v>
      </c>
      <c r="AA949" t="str">
        <f t="shared" si="194"/>
        <v>315-&gt;2,</v>
      </c>
    </row>
    <row r="950" spans="1:27" ht="15" hidden="1" customHeight="1" x14ac:dyDescent="0.25">
      <c r="A950">
        <v>2015</v>
      </c>
      <c r="B950">
        <v>6</v>
      </c>
      <c r="C950">
        <v>14</v>
      </c>
      <c r="D950" t="s">
        <v>170</v>
      </c>
      <c r="E950" t="s">
        <v>150</v>
      </c>
      <c r="F950">
        <v>2</v>
      </c>
      <c r="G950">
        <v>1</v>
      </c>
      <c r="H950" t="s">
        <v>171</v>
      </c>
      <c r="J950">
        <v>8</v>
      </c>
      <c r="K950">
        <v>1442</v>
      </c>
      <c r="L950">
        <v>1286</v>
      </c>
      <c r="M950">
        <f t="shared" si="182"/>
        <v>1434</v>
      </c>
      <c r="N950">
        <f t="shared" si="183"/>
        <v>1294</v>
      </c>
      <c r="O950">
        <f t="shared" si="184"/>
        <v>0.79923999108689825</v>
      </c>
      <c r="P950">
        <f t="shared" si="185"/>
        <v>1</v>
      </c>
      <c r="Q950">
        <f t="shared" si="186"/>
        <v>39.848573644279782</v>
      </c>
      <c r="R950">
        <f t="shared" si="187"/>
        <v>40</v>
      </c>
      <c r="S950">
        <f>INDEX(Weights!$B$1:$B$36,MATCH(Matches!H448,Weights!$A$1:$A$36,0))</f>
        <v>20</v>
      </c>
      <c r="T950">
        <f t="shared" si="188"/>
        <v>1534</v>
      </c>
      <c r="U950">
        <f t="shared" si="189"/>
        <v>1294</v>
      </c>
      <c r="V950">
        <f t="shared" si="190"/>
        <v>240</v>
      </c>
      <c r="W950">
        <f t="shared" si="191"/>
        <v>1</v>
      </c>
      <c r="X950">
        <f t="shared" si="192"/>
        <v>0</v>
      </c>
      <c r="Y950">
        <f t="shared" si="193"/>
        <v>1</v>
      </c>
      <c r="AA950" t="str">
        <f t="shared" si="194"/>
        <v>240-&gt;1,</v>
      </c>
    </row>
    <row r="951" spans="1:27" ht="15" hidden="1" customHeight="1" x14ac:dyDescent="0.25">
      <c r="A951">
        <v>2015</v>
      </c>
      <c r="B951">
        <v>6</v>
      </c>
      <c r="C951">
        <v>29</v>
      </c>
      <c r="D951" t="s">
        <v>102</v>
      </c>
      <c r="E951" t="s">
        <v>128</v>
      </c>
      <c r="F951">
        <v>2</v>
      </c>
      <c r="G951">
        <v>1</v>
      </c>
      <c r="H951" t="s">
        <v>164</v>
      </c>
      <c r="J951">
        <v>8</v>
      </c>
      <c r="K951">
        <v>1976</v>
      </c>
      <c r="L951">
        <v>1775</v>
      </c>
      <c r="M951">
        <f t="shared" si="182"/>
        <v>1968</v>
      </c>
      <c r="N951">
        <f t="shared" si="183"/>
        <v>1783</v>
      </c>
      <c r="O951">
        <f t="shared" si="184"/>
        <v>0.83761545837139739</v>
      </c>
      <c r="P951">
        <f t="shared" si="185"/>
        <v>1</v>
      </c>
      <c r="Q951">
        <f t="shared" si="186"/>
        <v>49.265773205784448</v>
      </c>
      <c r="R951">
        <f t="shared" si="187"/>
        <v>50</v>
      </c>
      <c r="S951">
        <f>INDEX(Weights!$B$1:$B$36,MATCH(Matches!H492,Weights!$A$1:$A$36,0))</f>
        <v>40</v>
      </c>
      <c r="T951">
        <f t="shared" si="188"/>
        <v>2068</v>
      </c>
      <c r="U951">
        <f t="shared" si="189"/>
        <v>1783</v>
      </c>
      <c r="V951">
        <f t="shared" si="190"/>
        <v>285</v>
      </c>
      <c r="W951">
        <f t="shared" si="191"/>
        <v>1</v>
      </c>
      <c r="X951">
        <f t="shared" si="192"/>
        <v>0</v>
      </c>
      <c r="Y951">
        <f t="shared" si="193"/>
        <v>1</v>
      </c>
      <c r="AA951" t="str">
        <f t="shared" si="194"/>
        <v>285-&gt;1,</v>
      </c>
    </row>
    <row r="952" spans="1:27" ht="15" hidden="1" customHeight="1" x14ac:dyDescent="0.25">
      <c r="A952">
        <v>2015</v>
      </c>
      <c r="B952">
        <v>8</v>
      </c>
      <c r="C952">
        <v>6</v>
      </c>
      <c r="D952" t="s">
        <v>273</v>
      </c>
      <c r="E952" t="s">
        <v>89</v>
      </c>
      <c r="F952">
        <v>1</v>
      </c>
      <c r="G952">
        <v>0</v>
      </c>
      <c r="H952" t="s">
        <v>242</v>
      </c>
      <c r="J952">
        <v>8</v>
      </c>
      <c r="K952">
        <v>1372</v>
      </c>
      <c r="L952">
        <v>1286</v>
      </c>
      <c r="M952">
        <f t="shared" si="182"/>
        <v>1364</v>
      </c>
      <c r="N952">
        <f t="shared" si="183"/>
        <v>1294</v>
      </c>
      <c r="O952">
        <f t="shared" si="184"/>
        <v>0.72683007227673102</v>
      </c>
      <c r="P952">
        <f t="shared" si="185"/>
        <v>1</v>
      </c>
      <c r="Q952">
        <f t="shared" si="186"/>
        <v>29.285800478390467</v>
      </c>
      <c r="R952">
        <f t="shared" si="187"/>
        <v>30</v>
      </c>
      <c r="S952">
        <f>INDEX(Weights!$B$1:$B$36,MATCH(Matches!H537,Weights!$A$1:$A$36,0))</f>
        <v>40</v>
      </c>
      <c r="T952">
        <f t="shared" si="188"/>
        <v>1464</v>
      </c>
      <c r="U952">
        <f t="shared" si="189"/>
        <v>1294</v>
      </c>
      <c r="V952">
        <f t="shared" si="190"/>
        <v>170</v>
      </c>
      <c r="W952">
        <f t="shared" si="191"/>
        <v>1</v>
      </c>
      <c r="X952">
        <f t="shared" si="192"/>
        <v>0</v>
      </c>
      <c r="Y952">
        <f t="shared" si="193"/>
        <v>1</v>
      </c>
      <c r="AA952" t="str">
        <f t="shared" si="194"/>
        <v>170-&gt;1,</v>
      </c>
    </row>
    <row r="953" spans="1:27" ht="15" hidden="1" customHeight="1" x14ac:dyDescent="0.25">
      <c r="A953">
        <v>2015</v>
      </c>
      <c r="B953">
        <v>9</v>
      </c>
      <c r="C953">
        <v>5</v>
      </c>
      <c r="D953" t="s">
        <v>189</v>
      </c>
      <c r="E953" t="s">
        <v>200</v>
      </c>
      <c r="F953">
        <v>4</v>
      </c>
      <c r="G953">
        <v>0</v>
      </c>
      <c r="H953" t="s">
        <v>33</v>
      </c>
      <c r="J953">
        <v>8</v>
      </c>
      <c r="K953">
        <v>1491</v>
      </c>
      <c r="L953">
        <v>1342</v>
      </c>
      <c r="M953">
        <f t="shared" si="182"/>
        <v>1483</v>
      </c>
      <c r="N953">
        <f t="shared" si="183"/>
        <v>1350</v>
      </c>
      <c r="O953">
        <f t="shared" si="184"/>
        <v>0.79269638417576849</v>
      </c>
      <c r="P953">
        <f t="shared" si="185"/>
        <v>1</v>
      </c>
      <c r="Q953">
        <f t="shared" si="186"/>
        <v>38.590740292649002</v>
      </c>
      <c r="R953">
        <f t="shared" si="187"/>
        <v>20</v>
      </c>
      <c r="S953">
        <f>INDEX(Weights!$B$1:$B$36,MATCH(Matches!H616,Weights!$A$1:$A$36,0))</f>
        <v>20</v>
      </c>
      <c r="T953">
        <f t="shared" si="188"/>
        <v>1583</v>
      </c>
      <c r="U953">
        <f t="shared" si="189"/>
        <v>1350</v>
      </c>
      <c r="V953">
        <f t="shared" si="190"/>
        <v>233</v>
      </c>
      <c r="W953">
        <f t="shared" si="191"/>
        <v>4</v>
      </c>
      <c r="X953">
        <f t="shared" si="192"/>
        <v>1</v>
      </c>
      <c r="Y953">
        <f t="shared" si="193"/>
        <v>4</v>
      </c>
      <c r="AA953" t="str">
        <f t="shared" si="194"/>
        <v>233-&gt;4,</v>
      </c>
    </row>
    <row r="954" spans="1:27" ht="15" hidden="1" customHeight="1" x14ac:dyDescent="0.25">
      <c r="A954">
        <v>2015</v>
      </c>
      <c r="B954">
        <v>9</v>
      </c>
      <c r="C954">
        <v>7</v>
      </c>
      <c r="D954" t="s">
        <v>0</v>
      </c>
      <c r="E954" t="s">
        <v>52</v>
      </c>
      <c r="F954">
        <v>0</v>
      </c>
      <c r="G954">
        <v>0</v>
      </c>
      <c r="H954" t="s">
        <v>2</v>
      </c>
      <c r="J954">
        <v>8</v>
      </c>
      <c r="K954">
        <v>1526</v>
      </c>
      <c r="L954">
        <v>1761</v>
      </c>
      <c r="M954">
        <f t="shared" si="182"/>
        <v>1518</v>
      </c>
      <c r="N954">
        <f t="shared" si="183"/>
        <v>1769</v>
      </c>
      <c r="O954">
        <f t="shared" si="184"/>
        <v>0.704584592662721</v>
      </c>
      <c r="P954">
        <f t="shared" si="185"/>
        <v>0.5</v>
      </c>
      <c r="Q954">
        <f t="shared" si="186"/>
        <v>-39.103628948191776</v>
      </c>
      <c r="R954">
        <f t="shared" si="187"/>
        <v>-40</v>
      </c>
      <c r="S954">
        <f>INDEX(Weights!$B$1:$B$36,MATCH(Matches!H655,Weights!$A$1:$A$36,0))</f>
        <v>20</v>
      </c>
      <c r="T954">
        <f t="shared" si="188"/>
        <v>1618</v>
      </c>
      <c r="U954">
        <f t="shared" si="189"/>
        <v>1769</v>
      </c>
      <c r="V954">
        <f t="shared" si="190"/>
        <v>151</v>
      </c>
      <c r="W954">
        <f t="shared" si="191"/>
        <v>0</v>
      </c>
      <c r="X954">
        <f t="shared" si="192"/>
        <v>0</v>
      </c>
      <c r="Y954">
        <f t="shared" si="193"/>
        <v>0</v>
      </c>
      <c r="AA954" t="str">
        <f t="shared" si="194"/>
        <v>151-&gt;0,</v>
      </c>
    </row>
    <row r="955" spans="1:27" ht="15" hidden="1" customHeight="1" x14ac:dyDescent="0.25">
      <c r="A955">
        <v>2015</v>
      </c>
      <c r="B955">
        <v>9</v>
      </c>
      <c r="C955">
        <v>7</v>
      </c>
      <c r="D955" t="s">
        <v>156</v>
      </c>
      <c r="E955" t="s">
        <v>265</v>
      </c>
      <c r="F955">
        <v>1</v>
      </c>
      <c r="G955">
        <v>1</v>
      </c>
      <c r="H955" t="s">
        <v>33</v>
      </c>
      <c r="J955">
        <v>8</v>
      </c>
      <c r="K955">
        <v>1034</v>
      </c>
      <c r="L955">
        <v>1508</v>
      </c>
      <c r="M955">
        <f t="shared" si="182"/>
        <v>1026</v>
      </c>
      <c r="N955">
        <f t="shared" si="183"/>
        <v>1516</v>
      </c>
      <c r="O955">
        <f t="shared" si="184"/>
        <v>0.90422014436961395</v>
      </c>
      <c r="P955">
        <f t="shared" si="185"/>
        <v>0.5</v>
      </c>
      <c r="Q955">
        <f t="shared" si="186"/>
        <v>-19.791195741805726</v>
      </c>
      <c r="R955">
        <f t="shared" si="187"/>
        <v>-20</v>
      </c>
      <c r="S955">
        <f>INDEX(Weights!$B$1:$B$36,MATCH(Matches!H659,Weights!$A$1:$A$36,0))</f>
        <v>30</v>
      </c>
      <c r="T955">
        <f t="shared" si="188"/>
        <v>1126</v>
      </c>
      <c r="U955">
        <f t="shared" si="189"/>
        <v>1516</v>
      </c>
      <c r="V955">
        <f t="shared" si="190"/>
        <v>390</v>
      </c>
      <c r="W955">
        <f t="shared" si="191"/>
        <v>0</v>
      </c>
      <c r="X955">
        <f t="shared" si="192"/>
        <v>0</v>
      </c>
      <c r="Y955">
        <f t="shared" si="193"/>
        <v>0</v>
      </c>
      <c r="AA955" t="str">
        <f t="shared" si="194"/>
        <v>390-&gt;0,</v>
      </c>
    </row>
    <row r="956" spans="1:27" ht="15" hidden="1" customHeight="1" x14ac:dyDescent="0.25">
      <c r="A956">
        <v>2015</v>
      </c>
      <c r="B956">
        <v>9</v>
      </c>
      <c r="C956">
        <v>8</v>
      </c>
      <c r="D956" t="s">
        <v>49</v>
      </c>
      <c r="E956" t="s">
        <v>11</v>
      </c>
      <c r="F956">
        <v>1</v>
      </c>
      <c r="G956">
        <v>0</v>
      </c>
      <c r="H956" t="s">
        <v>2</v>
      </c>
      <c r="J956">
        <v>8</v>
      </c>
      <c r="K956">
        <v>1636</v>
      </c>
      <c r="L956">
        <v>1486</v>
      </c>
      <c r="M956">
        <f t="shared" si="182"/>
        <v>1628</v>
      </c>
      <c r="N956">
        <f t="shared" si="183"/>
        <v>1494</v>
      </c>
      <c r="O956">
        <f t="shared" si="184"/>
        <v>0.79364074318816891</v>
      </c>
      <c r="P956">
        <f t="shared" si="185"/>
        <v>1</v>
      </c>
      <c r="Q956">
        <f t="shared" si="186"/>
        <v>38.76734256362829</v>
      </c>
      <c r="R956">
        <f t="shared" si="187"/>
        <v>40</v>
      </c>
      <c r="S956">
        <f>INDEX(Weights!$B$1:$B$36,MATCH(Matches!H695,Weights!$A$1:$A$36,0))</f>
        <v>40</v>
      </c>
      <c r="T956">
        <f t="shared" si="188"/>
        <v>1728</v>
      </c>
      <c r="U956">
        <f t="shared" si="189"/>
        <v>1494</v>
      </c>
      <c r="V956">
        <f t="shared" si="190"/>
        <v>234</v>
      </c>
      <c r="W956">
        <f t="shared" si="191"/>
        <v>1</v>
      </c>
      <c r="X956">
        <f t="shared" si="192"/>
        <v>0</v>
      </c>
      <c r="Y956">
        <f t="shared" si="193"/>
        <v>1</v>
      </c>
      <c r="AA956" t="str">
        <f t="shared" si="194"/>
        <v>234-&gt;1,</v>
      </c>
    </row>
    <row r="957" spans="1:27" ht="15" hidden="1" customHeight="1" x14ac:dyDescent="0.25">
      <c r="A957">
        <v>2015</v>
      </c>
      <c r="B957">
        <v>10</v>
      </c>
      <c r="C957">
        <v>2</v>
      </c>
      <c r="D957" t="s">
        <v>194</v>
      </c>
      <c r="E957" t="s">
        <v>118</v>
      </c>
      <c r="F957">
        <v>2</v>
      </c>
      <c r="G957">
        <v>1</v>
      </c>
      <c r="H957" t="s">
        <v>33</v>
      </c>
      <c r="J957">
        <v>8</v>
      </c>
      <c r="K957">
        <v>1509</v>
      </c>
      <c r="L957">
        <v>1517</v>
      </c>
      <c r="M957">
        <f t="shared" si="182"/>
        <v>1501</v>
      </c>
      <c r="N957">
        <f t="shared" si="183"/>
        <v>1525</v>
      </c>
      <c r="O957">
        <f t="shared" si="184"/>
        <v>0.60766106412681986</v>
      </c>
      <c r="P957">
        <f t="shared" si="185"/>
        <v>1</v>
      </c>
      <c r="Q957">
        <f t="shared" si="186"/>
        <v>20.390532951299853</v>
      </c>
      <c r="R957">
        <f t="shared" si="187"/>
        <v>20</v>
      </c>
      <c r="S957">
        <f>INDEX(Weights!$B$1:$B$36,MATCH(Matches!H706,Weights!$A$1:$A$36,0))</f>
        <v>20</v>
      </c>
      <c r="T957">
        <f t="shared" si="188"/>
        <v>1601</v>
      </c>
      <c r="U957">
        <f t="shared" si="189"/>
        <v>1525</v>
      </c>
      <c r="V957">
        <f t="shared" si="190"/>
        <v>76</v>
      </c>
      <c r="W957">
        <f t="shared" si="191"/>
        <v>1</v>
      </c>
      <c r="X957">
        <f t="shared" si="192"/>
        <v>0</v>
      </c>
      <c r="Y957">
        <f t="shared" si="193"/>
        <v>1</v>
      </c>
      <c r="AA957" t="str">
        <f t="shared" si="194"/>
        <v>76-&gt;1,</v>
      </c>
    </row>
    <row r="958" spans="1:27" ht="15" hidden="1" customHeight="1" x14ac:dyDescent="0.25">
      <c r="A958">
        <v>2015</v>
      </c>
      <c r="B958">
        <v>10</v>
      </c>
      <c r="C958">
        <v>8</v>
      </c>
      <c r="D958" t="s">
        <v>34</v>
      </c>
      <c r="E958" t="s">
        <v>52</v>
      </c>
      <c r="F958">
        <v>1</v>
      </c>
      <c r="G958">
        <v>0</v>
      </c>
      <c r="H958" t="s">
        <v>2</v>
      </c>
      <c r="J958">
        <v>8</v>
      </c>
      <c r="K958">
        <v>1913</v>
      </c>
      <c r="L958">
        <v>1753</v>
      </c>
      <c r="M958">
        <f t="shared" si="182"/>
        <v>1905</v>
      </c>
      <c r="N958">
        <f t="shared" si="183"/>
        <v>1761</v>
      </c>
      <c r="O958">
        <f t="shared" si="184"/>
        <v>0.80290917015381591</v>
      </c>
      <c r="P958">
        <f t="shared" si="185"/>
        <v>1</v>
      </c>
      <c r="Q958">
        <f t="shared" si="186"/>
        <v>40.590422224329018</v>
      </c>
      <c r="R958">
        <f t="shared" si="187"/>
        <v>40</v>
      </c>
      <c r="S958">
        <f>INDEX(Weights!$B$1:$B$36,MATCH(Matches!H738,Weights!$A$1:$A$36,0))</f>
        <v>20</v>
      </c>
      <c r="T958">
        <f t="shared" si="188"/>
        <v>2005</v>
      </c>
      <c r="U958">
        <f t="shared" si="189"/>
        <v>1761</v>
      </c>
      <c r="V958">
        <f t="shared" si="190"/>
        <v>244</v>
      </c>
      <c r="W958">
        <f t="shared" si="191"/>
        <v>1</v>
      </c>
      <c r="X958">
        <f t="shared" si="192"/>
        <v>0</v>
      </c>
      <c r="Y958">
        <f t="shared" si="193"/>
        <v>1</v>
      </c>
      <c r="AA958" t="str">
        <f t="shared" si="194"/>
        <v>244-&gt;1,</v>
      </c>
    </row>
    <row r="959" spans="1:27" ht="15" hidden="1" customHeight="1" x14ac:dyDescent="0.25">
      <c r="A959">
        <v>2015</v>
      </c>
      <c r="B959">
        <v>10</v>
      </c>
      <c r="C959">
        <v>13</v>
      </c>
      <c r="D959" t="s">
        <v>28</v>
      </c>
      <c r="E959" t="s">
        <v>277</v>
      </c>
      <c r="F959">
        <v>3</v>
      </c>
      <c r="G959">
        <v>1</v>
      </c>
      <c r="H959" t="s">
        <v>76</v>
      </c>
      <c r="J959">
        <v>8</v>
      </c>
      <c r="K959">
        <v>1314</v>
      </c>
      <c r="L959">
        <v>1077</v>
      </c>
      <c r="M959">
        <f t="shared" si="182"/>
        <v>1306</v>
      </c>
      <c r="N959">
        <f t="shared" si="183"/>
        <v>1085</v>
      </c>
      <c r="O959">
        <f t="shared" si="184"/>
        <v>0.86387147634185779</v>
      </c>
      <c r="P959">
        <f t="shared" si="185"/>
        <v>1</v>
      </c>
      <c r="Q959">
        <f t="shared" si="186"/>
        <v>58.767992078502928</v>
      </c>
      <c r="R959">
        <f t="shared" si="187"/>
        <v>40</v>
      </c>
      <c r="S959">
        <f>INDEX(Weights!$B$1:$B$36,MATCH(Matches!H811,Weights!$A$1:$A$36,0))</f>
        <v>50</v>
      </c>
      <c r="T959">
        <f t="shared" si="188"/>
        <v>1406</v>
      </c>
      <c r="U959">
        <f t="shared" si="189"/>
        <v>1085</v>
      </c>
      <c r="V959">
        <f t="shared" si="190"/>
        <v>321</v>
      </c>
      <c r="W959">
        <f t="shared" si="191"/>
        <v>2</v>
      </c>
      <c r="X959">
        <f t="shared" si="192"/>
        <v>0</v>
      </c>
      <c r="Y959">
        <f t="shared" si="193"/>
        <v>2</v>
      </c>
      <c r="AA959" t="str">
        <f t="shared" si="194"/>
        <v>321-&gt;2,</v>
      </c>
    </row>
    <row r="960" spans="1:27" ht="15" hidden="1" customHeight="1" x14ac:dyDescent="0.25">
      <c r="A960">
        <v>2015</v>
      </c>
      <c r="B960">
        <v>11</v>
      </c>
      <c r="C960">
        <v>6</v>
      </c>
      <c r="D960" t="s">
        <v>31</v>
      </c>
      <c r="E960" t="s">
        <v>142</v>
      </c>
      <c r="F960">
        <v>1</v>
      </c>
      <c r="G960">
        <v>0</v>
      </c>
      <c r="H960" t="s">
        <v>81</v>
      </c>
      <c r="J960">
        <v>8</v>
      </c>
      <c r="K960">
        <v>1447</v>
      </c>
      <c r="L960">
        <v>1363</v>
      </c>
      <c r="M960">
        <f t="shared" si="182"/>
        <v>1439</v>
      </c>
      <c r="N960">
        <f t="shared" si="183"/>
        <v>1371</v>
      </c>
      <c r="O960">
        <f t="shared" si="184"/>
        <v>0.7245382428425361</v>
      </c>
      <c r="P960">
        <f t="shared" si="185"/>
        <v>1</v>
      </c>
      <c r="Q960">
        <f t="shared" si="186"/>
        <v>29.042143935163061</v>
      </c>
      <c r="R960">
        <f t="shared" si="187"/>
        <v>30</v>
      </c>
      <c r="S960">
        <f>INDEX(Weights!$B$1:$B$36,MATCH(Matches!H858,Weights!$A$1:$A$36,0))</f>
        <v>40</v>
      </c>
      <c r="T960">
        <f t="shared" si="188"/>
        <v>1539</v>
      </c>
      <c r="U960">
        <f t="shared" si="189"/>
        <v>1371</v>
      </c>
      <c r="V960">
        <f t="shared" si="190"/>
        <v>168</v>
      </c>
      <c r="W960">
        <f t="shared" si="191"/>
        <v>1</v>
      </c>
      <c r="X960">
        <f t="shared" si="192"/>
        <v>0</v>
      </c>
      <c r="Y960">
        <f t="shared" si="193"/>
        <v>1</v>
      </c>
      <c r="AA960" t="str">
        <f t="shared" si="194"/>
        <v>168-&gt;1,</v>
      </c>
    </row>
    <row r="961" spans="1:27" ht="15" hidden="1" customHeight="1" x14ac:dyDescent="0.25">
      <c r="A961">
        <v>2015</v>
      </c>
      <c r="B961">
        <v>11</v>
      </c>
      <c r="C961">
        <v>7</v>
      </c>
      <c r="D961" t="s">
        <v>264</v>
      </c>
      <c r="E961" t="s">
        <v>156</v>
      </c>
      <c r="F961">
        <v>5</v>
      </c>
      <c r="G961">
        <v>0</v>
      </c>
      <c r="H961" t="s">
        <v>33</v>
      </c>
      <c r="J961">
        <v>8</v>
      </c>
      <c r="K961">
        <v>1190</v>
      </c>
      <c r="L961">
        <v>1034</v>
      </c>
      <c r="M961">
        <f t="shared" si="182"/>
        <v>1182</v>
      </c>
      <c r="N961">
        <f t="shared" si="183"/>
        <v>1042</v>
      </c>
      <c r="O961">
        <f t="shared" si="184"/>
        <v>0.79923999108689825</v>
      </c>
      <c r="P961">
        <f t="shared" si="185"/>
        <v>1</v>
      </c>
      <c r="Q961">
        <f t="shared" si="186"/>
        <v>39.848573644279782</v>
      </c>
      <c r="R961">
        <f t="shared" si="187"/>
        <v>20</v>
      </c>
      <c r="S961">
        <f>INDEX(Weights!$B$1:$B$36,MATCH(Matches!H861,Weights!$A$1:$A$36,0))</f>
        <v>20</v>
      </c>
      <c r="T961">
        <f t="shared" si="188"/>
        <v>1282</v>
      </c>
      <c r="U961">
        <f t="shared" si="189"/>
        <v>1042</v>
      </c>
      <c r="V961">
        <f t="shared" si="190"/>
        <v>240</v>
      </c>
      <c r="W961">
        <f t="shared" si="191"/>
        <v>5</v>
      </c>
      <c r="X961">
        <f t="shared" si="192"/>
        <v>0</v>
      </c>
      <c r="Y961">
        <f t="shared" si="193"/>
        <v>5</v>
      </c>
      <c r="AA961" t="str">
        <f t="shared" si="194"/>
        <v>240-&gt;5,</v>
      </c>
    </row>
    <row r="962" spans="1:27" ht="15" hidden="1" customHeight="1" x14ac:dyDescent="0.25">
      <c r="A962">
        <v>2015</v>
      </c>
      <c r="B962">
        <v>11</v>
      </c>
      <c r="C962">
        <v>12</v>
      </c>
      <c r="D962" t="s">
        <v>43</v>
      </c>
      <c r="E962" t="s">
        <v>107</v>
      </c>
      <c r="F962">
        <v>1</v>
      </c>
      <c r="G962">
        <v>0</v>
      </c>
      <c r="H962" t="s">
        <v>108</v>
      </c>
      <c r="J962">
        <v>8</v>
      </c>
      <c r="K962">
        <v>1032</v>
      </c>
      <c r="L962">
        <v>883</v>
      </c>
      <c r="M962">
        <f t="shared" ref="M962:M1025" si="195">K962-J962</f>
        <v>1024</v>
      </c>
      <c r="N962">
        <f t="shared" ref="N962:N1025" si="196">L962+J962</f>
        <v>891</v>
      </c>
      <c r="O962">
        <f t="shared" ref="O962:O1025" si="197">1/(10^(-V962/400)+1)</f>
        <v>0.79269638417576849</v>
      </c>
      <c r="P962">
        <f t="shared" ref="P962:P1025" si="198">IF(F962&gt;G962,1,IF(F962=G962,0.5,0))</f>
        <v>1</v>
      </c>
      <c r="Q962">
        <f t="shared" ref="Q962:Q1025" si="199">(M962-K962)/(O962-P962)</f>
        <v>38.590740292649002</v>
      </c>
      <c r="R962">
        <f t="shared" ref="R962:R1025" si="200">ROUND((Q962/IF(W962=2,1.5,IF(W962=3,1.75,IF(W962&gt;3,1.75+(W962-3)/8,1))))/10,0)*10</f>
        <v>40</v>
      </c>
      <c r="S962">
        <f>INDEX(Weights!$B$1:$B$36,MATCH(Matches!H879,Weights!$A$1:$A$36,0))</f>
        <v>40</v>
      </c>
      <c r="T962">
        <f t="shared" ref="T962:T1025" si="201">M962+IF(ISBLANK(I962),100,0)</f>
        <v>1124</v>
      </c>
      <c r="U962">
        <f t="shared" ref="U962:U1025" si="202">N962</f>
        <v>891</v>
      </c>
      <c r="V962">
        <f t="shared" ref="V962:V1025" si="203">ABS(T962-U962)</f>
        <v>233</v>
      </c>
      <c r="W962">
        <f t="shared" ref="W962:W1025" si="204">IF(U962&gt;T962,G962-F962,F962-G962)</f>
        <v>1</v>
      </c>
      <c r="X962">
        <f t="shared" ref="X962:X1025" si="205">IF(W962=4,1,0)</f>
        <v>0</v>
      </c>
      <c r="Y962">
        <f t="shared" ref="Y962:Y1025" si="206">IF(W962&lt;0,MAX(W962,-3),MIN(W962,7))</f>
        <v>1</v>
      </c>
      <c r="AA962" t="str">
        <f t="shared" si="194"/>
        <v>233-&gt;1,</v>
      </c>
    </row>
    <row r="963" spans="1:27" ht="15" hidden="1" customHeight="1" x14ac:dyDescent="0.25">
      <c r="A963">
        <v>2015</v>
      </c>
      <c r="B963">
        <v>11</v>
      </c>
      <c r="C963">
        <v>13</v>
      </c>
      <c r="D963" t="s">
        <v>65</v>
      </c>
      <c r="E963" t="s">
        <v>17</v>
      </c>
      <c r="F963">
        <v>4</v>
      </c>
      <c r="G963">
        <v>2</v>
      </c>
      <c r="H963" t="s">
        <v>33</v>
      </c>
      <c r="J963">
        <v>8</v>
      </c>
      <c r="K963">
        <v>1762</v>
      </c>
      <c r="L963">
        <v>1682</v>
      </c>
      <c r="M963">
        <f t="shared" si="195"/>
        <v>1754</v>
      </c>
      <c r="N963">
        <f t="shared" si="196"/>
        <v>1690</v>
      </c>
      <c r="O963">
        <f t="shared" si="197"/>
        <v>0.71991900594715197</v>
      </c>
      <c r="P963">
        <f t="shared" si="198"/>
        <v>1</v>
      </c>
      <c r="Q963">
        <f t="shared" si="199"/>
        <v>28.563166262150915</v>
      </c>
      <c r="R963">
        <f t="shared" si="200"/>
        <v>20</v>
      </c>
      <c r="S963">
        <f>INDEX(Weights!$B$1:$B$36,MATCH(Matches!H919,Weights!$A$1:$A$36,0))</f>
        <v>40</v>
      </c>
      <c r="T963">
        <f t="shared" si="201"/>
        <v>1854</v>
      </c>
      <c r="U963">
        <f t="shared" si="202"/>
        <v>1690</v>
      </c>
      <c r="V963">
        <f t="shared" si="203"/>
        <v>164</v>
      </c>
      <c r="W963">
        <f t="shared" si="204"/>
        <v>2</v>
      </c>
      <c r="X963">
        <f t="shared" si="205"/>
        <v>0</v>
      </c>
      <c r="Y963">
        <f t="shared" si="206"/>
        <v>2</v>
      </c>
      <c r="AA963" t="str">
        <f t="shared" ref="AA963:AA1026" si="207">V963&amp;"-&gt;"&amp;Y963&amp;","</f>
        <v>164-&gt;2,</v>
      </c>
    </row>
    <row r="964" spans="1:27" ht="15" hidden="1" customHeight="1" x14ac:dyDescent="0.25">
      <c r="A964">
        <v>2015</v>
      </c>
      <c r="B964">
        <v>11</v>
      </c>
      <c r="C964">
        <v>14</v>
      </c>
      <c r="D964" t="s">
        <v>189</v>
      </c>
      <c r="E964" t="s">
        <v>141</v>
      </c>
      <c r="F964">
        <v>1</v>
      </c>
      <c r="G964">
        <v>0</v>
      </c>
      <c r="H964" t="s">
        <v>76</v>
      </c>
      <c r="J964">
        <v>8</v>
      </c>
      <c r="K964">
        <v>1481</v>
      </c>
      <c r="L964">
        <v>1331</v>
      </c>
      <c r="M964">
        <f t="shared" si="195"/>
        <v>1473</v>
      </c>
      <c r="N964">
        <f t="shared" si="196"/>
        <v>1339</v>
      </c>
      <c r="O964">
        <f t="shared" si="197"/>
        <v>0.79364074318816891</v>
      </c>
      <c r="P964">
        <f t="shared" si="198"/>
        <v>1</v>
      </c>
      <c r="Q964">
        <f t="shared" si="199"/>
        <v>38.76734256362829</v>
      </c>
      <c r="R964">
        <f t="shared" si="200"/>
        <v>40</v>
      </c>
      <c r="S964">
        <f>INDEX(Weights!$B$1:$B$36,MATCH(Matches!H929,Weights!$A$1:$A$36,0))</f>
        <v>40</v>
      </c>
      <c r="T964">
        <f t="shared" si="201"/>
        <v>1573</v>
      </c>
      <c r="U964">
        <f t="shared" si="202"/>
        <v>1339</v>
      </c>
      <c r="V964">
        <f t="shared" si="203"/>
        <v>234</v>
      </c>
      <c r="W964">
        <f t="shared" si="204"/>
        <v>1</v>
      </c>
      <c r="X964">
        <f t="shared" si="205"/>
        <v>0</v>
      </c>
      <c r="Y964">
        <f t="shared" si="206"/>
        <v>1</v>
      </c>
      <c r="AA964" t="str">
        <f t="shared" si="207"/>
        <v>234-&gt;1,</v>
      </c>
    </row>
    <row r="965" spans="1:27" ht="15" hidden="1" customHeight="1" x14ac:dyDescent="0.25">
      <c r="A965">
        <v>2015</v>
      </c>
      <c r="B965">
        <v>11</v>
      </c>
      <c r="C965">
        <v>17</v>
      </c>
      <c r="D965" t="s">
        <v>30</v>
      </c>
      <c r="E965" t="s">
        <v>31</v>
      </c>
      <c r="F965">
        <v>1</v>
      </c>
      <c r="G965">
        <v>0</v>
      </c>
      <c r="H965" t="s">
        <v>76</v>
      </c>
      <c r="J965">
        <v>8</v>
      </c>
      <c r="K965">
        <v>1578</v>
      </c>
      <c r="L965">
        <v>1421</v>
      </c>
      <c r="M965">
        <f t="shared" si="195"/>
        <v>1570</v>
      </c>
      <c r="N965">
        <f t="shared" si="196"/>
        <v>1429</v>
      </c>
      <c r="O965">
        <f t="shared" si="197"/>
        <v>0.80016205591513589</v>
      </c>
      <c r="P965">
        <f t="shared" si="198"/>
        <v>1</v>
      </c>
      <c r="Q965">
        <f t="shared" si="199"/>
        <v>40.032437466443724</v>
      </c>
      <c r="R965">
        <f t="shared" si="200"/>
        <v>40</v>
      </c>
      <c r="S965">
        <f>INDEX(Weights!$B$1:$B$36,MATCH(Matches!H984,Weights!$A$1:$A$36,0))</f>
        <v>40</v>
      </c>
      <c r="T965">
        <f t="shared" si="201"/>
        <v>1670</v>
      </c>
      <c r="U965">
        <f t="shared" si="202"/>
        <v>1429</v>
      </c>
      <c r="V965">
        <f t="shared" si="203"/>
        <v>241</v>
      </c>
      <c r="W965">
        <f t="shared" si="204"/>
        <v>1</v>
      </c>
      <c r="X965">
        <f t="shared" si="205"/>
        <v>0</v>
      </c>
      <c r="Y965">
        <f t="shared" si="206"/>
        <v>1</v>
      </c>
      <c r="AA965" t="str">
        <f t="shared" si="207"/>
        <v>241-&gt;1,</v>
      </c>
    </row>
    <row r="966" spans="1:27" ht="15" hidden="1" customHeight="1" x14ac:dyDescent="0.25">
      <c r="A966">
        <v>2015</v>
      </c>
      <c r="B966">
        <v>12</v>
      </c>
      <c r="C966">
        <v>1</v>
      </c>
      <c r="D966" t="s">
        <v>192</v>
      </c>
      <c r="E966" t="s">
        <v>200</v>
      </c>
      <c r="F966">
        <v>0</v>
      </c>
      <c r="G966">
        <v>0</v>
      </c>
      <c r="H966" t="s">
        <v>234</v>
      </c>
      <c r="I966" t="s">
        <v>267</v>
      </c>
      <c r="J966">
        <v>8</v>
      </c>
      <c r="K966">
        <v>1156</v>
      </c>
      <c r="L966">
        <v>1281</v>
      </c>
      <c r="M966">
        <f t="shared" si="195"/>
        <v>1148</v>
      </c>
      <c r="N966">
        <f t="shared" si="196"/>
        <v>1289</v>
      </c>
      <c r="O966">
        <f t="shared" si="197"/>
        <v>0.69246339257951772</v>
      </c>
      <c r="P966">
        <f t="shared" si="198"/>
        <v>0.5</v>
      </c>
      <c r="Q966">
        <f t="shared" si="199"/>
        <v>-41.566346164737475</v>
      </c>
      <c r="R966">
        <f t="shared" si="200"/>
        <v>-40</v>
      </c>
      <c r="S966">
        <f>INDEX(Weights!$B$1:$B$36,MATCH(Matches!H1015,Weights!$A$1:$A$36,0))</f>
        <v>40</v>
      </c>
      <c r="T966">
        <f t="shared" si="201"/>
        <v>1148</v>
      </c>
      <c r="U966">
        <f t="shared" si="202"/>
        <v>1289</v>
      </c>
      <c r="V966">
        <f t="shared" si="203"/>
        <v>141</v>
      </c>
      <c r="W966">
        <f t="shared" si="204"/>
        <v>0</v>
      </c>
      <c r="X966">
        <f t="shared" si="205"/>
        <v>0</v>
      </c>
      <c r="Y966">
        <f t="shared" si="206"/>
        <v>0</v>
      </c>
      <c r="AA966" t="str">
        <f t="shared" si="207"/>
        <v>141-&gt;0,</v>
      </c>
    </row>
    <row r="967" spans="1:27" ht="15" hidden="1" customHeight="1" x14ac:dyDescent="0.25">
      <c r="A967">
        <v>2016</v>
      </c>
      <c r="B967">
        <v>1</v>
      </c>
      <c r="C967">
        <v>13</v>
      </c>
      <c r="D967" t="s">
        <v>17</v>
      </c>
      <c r="E967" t="s">
        <v>13</v>
      </c>
      <c r="F967">
        <v>1</v>
      </c>
      <c r="G967">
        <v>0</v>
      </c>
      <c r="H967" t="s">
        <v>33</v>
      </c>
      <c r="I967" t="s">
        <v>154</v>
      </c>
      <c r="J967">
        <v>8</v>
      </c>
      <c r="K967">
        <v>1681</v>
      </c>
      <c r="L967">
        <v>1585</v>
      </c>
      <c r="M967">
        <f t="shared" si="195"/>
        <v>1673</v>
      </c>
      <c r="N967">
        <f t="shared" si="196"/>
        <v>1593</v>
      </c>
      <c r="O967">
        <f t="shared" si="197"/>
        <v>0.61313682015314308</v>
      </c>
      <c r="P967">
        <f t="shared" si="198"/>
        <v>1</v>
      </c>
      <c r="Q967">
        <f t="shared" si="199"/>
        <v>20.679145539688911</v>
      </c>
      <c r="R967">
        <f t="shared" si="200"/>
        <v>20</v>
      </c>
      <c r="S967">
        <f>INDEX(Weights!$B$1:$B$36,MATCH(Matches!H1043,Weights!$A$1:$A$36,0))</f>
        <v>40</v>
      </c>
      <c r="T967">
        <f t="shared" si="201"/>
        <v>1673</v>
      </c>
      <c r="U967">
        <f t="shared" si="202"/>
        <v>1593</v>
      </c>
      <c r="V967">
        <f t="shared" si="203"/>
        <v>80</v>
      </c>
      <c r="W967">
        <f t="shared" si="204"/>
        <v>1</v>
      </c>
      <c r="X967">
        <f t="shared" si="205"/>
        <v>0</v>
      </c>
      <c r="Y967">
        <f t="shared" si="206"/>
        <v>1</v>
      </c>
      <c r="AA967" t="str">
        <f t="shared" si="207"/>
        <v>80-&gt;1,</v>
      </c>
    </row>
    <row r="968" spans="1:27" ht="15" hidden="1" customHeight="1" x14ac:dyDescent="0.25">
      <c r="A968">
        <v>2016</v>
      </c>
      <c r="B968">
        <v>3</v>
      </c>
      <c r="C968">
        <v>19</v>
      </c>
      <c r="D968" t="s">
        <v>168</v>
      </c>
      <c r="E968" t="s">
        <v>133</v>
      </c>
      <c r="F968">
        <v>2</v>
      </c>
      <c r="G968">
        <v>2</v>
      </c>
      <c r="H968" t="s">
        <v>33</v>
      </c>
      <c r="J968">
        <v>8</v>
      </c>
      <c r="K968">
        <v>1130</v>
      </c>
      <c r="L968">
        <v>1580</v>
      </c>
      <c r="M968">
        <f t="shared" si="195"/>
        <v>1122</v>
      </c>
      <c r="N968">
        <f t="shared" si="196"/>
        <v>1588</v>
      </c>
      <c r="O968">
        <f t="shared" si="197"/>
        <v>0.89156866687336656</v>
      </c>
      <c r="P968">
        <f t="shared" si="198"/>
        <v>0.5</v>
      </c>
      <c r="Q968">
        <f t="shared" si="199"/>
        <v>-20.430643912034981</v>
      </c>
      <c r="R968">
        <f t="shared" si="200"/>
        <v>-20</v>
      </c>
      <c r="S968">
        <f>INDEX(Weights!$B$1:$B$36,MATCH(Matches!H1068,Weights!$A$1:$A$36,0))</f>
        <v>40</v>
      </c>
      <c r="T968">
        <f t="shared" si="201"/>
        <v>1222</v>
      </c>
      <c r="U968">
        <f t="shared" si="202"/>
        <v>1588</v>
      </c>
      <c r="V968">
        <f t="shared" si="203"/>
        <v>366</v>
      </c>
      <c r="W968">
        <f t="shared" si="204"/>
        <v>0</v>
      </c>
      <c r="X968">
        <f t="shared" si="205"/>
        <v>0</v>
      </c>
      <c r="Y968">
        <f t="shared" si="206"/>
        <v>0</v>
      </c>
      <c r="AA968" t="str">
        <f t="shared" si="207"/>
        <v>366-&gt;0,</v>
      </c>
    </row>
    <row r="969" spans="1:27" ht="15" hidden="1" customHeight="1" x14ac:dyDescent="0.25">
      <c r="A969">
        <v>2016</v>
      </c>
      <c r="B969">
        <v>3</v>
      </c>
      <c r="C969">
        <v>25</v>
      </c>
      <c r="D969" t="s">
        <v>53</v>
      </c>
      <c r="E969" t="s">
        <v>131</v>
      </c>
      <c r="F969">
        <v>1</v>
      </c>
      <c r="G969">
        <v>0</v>
      </c>
      <c r="H969" t="s">
        <v>33</v>
      </c>
      <c r="J969">
        <v>8</v>
      </c>
      <c r="K969">
        <v>1779</v>
      </c>
      <c r="L969">
        <v>1802</v>
      </c>
      <c r="M969">
        <f t="shared" si="195"/>
        <v>1771</v>
      </c>
      <c r="N969">
        <f t="shared" si="196"/>
        <v>1810</v>
      </c>
      <c r="O969">
        <f t="shared" si="197"/>
        <v>0.58689502337910004</v>
      </c>
      <c r="P969">
        <f t="shared" si="198"/>
        <v>1</v>
      </c>
      <c r="Q969">
        <f t="shared" si="199"/>
        <v>19.365537702881454</v>
      </c>
      <c r="R969">
        <f t="shared" si="200"/>
        <v>20</v>
      </c>
      <c r="S969">
        <f>INDEX(Weights!$B$1:$B$36,MATCH(Matches!H1131,Weights!$A$1:$A$36,0))</f>
        <v>20</v>
      </c>
      <c r="T969">
        <f t="shared" si="201"/>
        <v>1871</v>
      </c>
      <c r="U969">
        <f t="shared" si="202"/>
        <v>1810</v>
      </c>
      <c r="V969">
        <f t="shared" si="203"/>
        <v>61</v>
      </c>
      <c r="W969">
        <f t="shared" si="204"/>
        <v>1</v>
      </c>
      <c r="X969">
        <f t="shared" si="205"/>
        <v>0</v>
      </c>
      <c r="Y969">
        <f t="shared" si="206"/>
        <v>1</v>
      </c>
      <c r="AA969" t="str">
        <f t="shared" si="207"/>
        <v>61-&gt;1,</v>
      </c>
    </row>
    <row r="970" spans="1:27" ht="15" hidden="1" customHeight="1" x14ac:dyDescent="0.25">
      <c r="A970">
        <v>2016</v>
      </c>
      <c r="B970">
        <v>3</v>
      </c>
      <c r="C970">
        <v>25</v>
      </c>
      <c r="D970" t="s">
        <v>96</v>
      </c>
      <c r="E970" t="s">
        <v>170</v>
      </c>
      <c r="F970">
        <v>1</v>
      </c>
      <c r="G970">
        <v>0</v>
      </c>
      <c r="H970" t="s">
        <v>171</v>
      </c>
      <c r="J970">
        <v>8</v>
      </c>
      <c r="K970">
        <v>1559</v>
      </c>
      <c r="L970">
        <v>1396</v>
      </c>
      <c r="M970">
        <f t="shared" si="195"/>
        <v>1551</v>
      </c>
      <c r="N970">
        <f t="shared" si="196"/>
        <v>1404</v>
      </c>
      <c r="O970">
        <f t="shared" si="197"/>
        <v>0.8056276940436502</v>
      </c>
      <c r="P970">
        <f t="shared" si="198"/>
        <v>1</v>
      </c>
      <c r="Q970">
        <f t="shared" si="199"/>
        <v>41.158126723035124</v>
      </c>
      <c r="R970">
        <f t="shared" si="200"/>
        <v>40</v>
      </c>
      <c r="S970">
        <f>INDEX(Weights!$B$1:$B$36,MATCH(Matches!H1143,Weights!$A$1:$A$36,0))</f>
        <v>40</v>
      </c>
      <c r="T970">
        <f t="shared" si="201"/>
        <v>1651</v>
      </c>
      <c r="U970">
        <f t="shared" si="202"/>
        <v>1404</v>
      </c>
      <c r="V970">
        <f t="shared" si="203"/>
        <v>247</v>
      </c>
      <c r="W970">
        <f t="shared" si="204"/>
        <v>1</v>
      </c>
      <c r="X970">
        <f t="shared" si="205"/>
        <v>0</v>
      </c>
      <c r="Y970">
        <f t="shared" si="206"/>
        <v>1</v>
      </c>
      <c r="AA970" t="str">
        <f t="shared" si="207"/>
        <v>247-&gt;1,</v>
      </c>
    </row>
    <row r="971" spans="1:27" ht="15" hidden="1" customHeight="1" x14ac:dyDescent="0.25">
      <c r="A971">
        <v>2016</v>
      </c>
      <c r="B971">
        <v>3</v>
      </c>
      <c r="C971">
        <v>27</v>
      </c>
      <c r="D971" t="s">
        <v>169</v>
      </c>
      <c r="E971" t="s">
        <v>192</v>
      </c>
      <c r="F971">
        <v>4</v>
      </c>
      <c r="G971">
        <v>1</v>
      </c>
      <c r="H971" t="s">
        <v>171</v>
      </c>
      <c r="J971">
        <v>8</v>
      </c>
      <c r="K971">
        <v>1397</v>
      </c>
      <c r="L971">
        <v>1135</v>
      </c>
      <c r="M971">
        <f t="shared" si="195"/>
        <v>1389</v>
      </c>
      <c r="N971">
        <f t="shared" si="196"/>
        <v>1143</v>
      </c>
      <c r="O971">
        <f t="shared" si="197"/>
        <v>0.87992668801061691</v>
      </c>
      <c r="P971">
        <f t="shared" si="198"/>
        <v>1</v>
      </c>
      <c r="Q971">
        <f t="shared" si="199"/>
        <v>66.62596265111236</v>
      </c>
      <c r="R971">
        <f t="shared" si="200"/>
        <v>40</v>
      </c>
      <c r="S971">
        <f>INDEX(Weights!$B$1:$B$36,MATCH(Matches!H1165,Weights!$A$1:$A$36,0))</f>
        <v>20</v>
      </c>
      <c r="T971">
        <f t="shared" si="201"/>
        <v>1489</v>
      </c>
      <c r="U971">
        <f t="shared" si="202"/>
        <v>1143</v>
      </c>
      <c r="V971">
        <f t="shared" si="203"/>
        <v>346</v>
      </c>
      <c r="W971">
        <f t="shared" si="204"/>
        <v>3</v>
      </c>
      <c r="X971">
        <f t="shared" si="205"/>
        <v>0</v>
      </c>
      <c r="Y971">
        <f t="shared" si="206"/>
        <v>3</v>
      </c>
      <c r="AA971" t="str">
        <f t="shared" si="207"/>
        <v>346-&gt;3,</v>
      </c>
    </row>
    <row r="972" spans="1:27" ht="15" hidden="1" customHeight="1" x14ac:dyDescent="0.25">
      <c r="A972">
        <v>2016</v>
      </c>
      <c r="B972">
        <v>3</v>
      </c>
      <c r="C972">
        <v>28</v>
      </c>
      <c r="D972" t="s">
        <v>12</v>
      </c>
      <c r="E972" t="s">
        <v>49</v>
      </c>
      <c r="F972">
        <v>1</v>
      </c>
      <c r="G972">
        <v>0</v>
      </c>
      <c r="H972" t="s">
        <v>33</v>
      </c>
      <c r="J972">
        <v>8</v>
      </c>
      <c r="K972">
        <v>1607</v>
      </c>
      <c r="L972">
        <v>1614</v>
      </c>
      <c r="M972">
        <f t="shared" si="195"/>
        <v>1599</v>
      </c>
      <c r="N972">
        <f t="shared" si="196"/>
        <v>1622</v>
      </c>
      <c r="O972">
        <f t="shared" si="197"/>
        <v>0.60903260340423959</v>
      </c>
      <c r="P972">
        <f t="shared" si="198"/>
        <v>1</v>
      </c>
      <c r="Q972">
        <f t="shared" si="199"/>
        <v>20.462064278652822</v>
      </c>
      <c r="R972">
        <f t="shared" si="200"/>
        <v>20</v>
      </c>
      <c r="S972">
        <f>INDEX(Weights!$B$1:$B$36,MATCH(Matches!H1178,Weights!$A$1:$A$36,0))</f>
        <v>40</v>
      </c>
      <c r="T972">
        <f t="shared" si="201"/>
        <v>1699</v>
      </c>
      <c r="U972">
        <f t="shared" si="202"/>
        <v>1622</v>
      </c>
      <c r="V972">
        <f t="shared" si="203"/>
        <v>77</v>
      </c>
      <c r="W972">
        <f t="shared" si="204"/>
        <v>1</v>
      </c>
      <c r="X972">
        <f t="shared" si="205"/>
        <v>0</v>
      </c>
      <c r="Y972">
        <f t="shared" si="206"/>
        <v>1</v>
      </c>
      <c r="AA972" t="str">
        <f t="shared" si="207"/>
        <v>77-&gt;1,</v>
      </c>
    </row>
    <row r="973" spans="1:27" ht="15" hidden="1" customHeight="1" x14ac:dyDescent="0.25">
      <c r="A973">
        <v>2016</v>
      </c>
      <c r="B973">
        <v>3</v>
      </c>
      <c r="C973">
        <v>29</v>
      </c>
      <c r="D973" t="s">
        <v>72</v>
      </c>
      <c r="E973" t="s">
        <v>143</v>
      </c>
      <c r="F973">
        <v>2</v>
      </c>
      <c r="G973">
        <v>1</v>
      </c>
      <c r="H973" t="s">
        <v>171</v>
      </c>
      <c r="J973">
        <v>8</v>
      </c>
      <c r="K973">
        <v>1145</v>
      </c>
      <c r="L973">
        <v>987</v>
      </c>
      <c r="M973">
        <f t="shared" si="195"/>
        <v>1137</v>
      </c>
      <c r="N973">
        <f t="shared" si="196"/>
        <v>995</v>
      </c>
      <c r="O973">
        <f t="shared" si="197"/>
        <v>0.80108093982894568</v>
      </c>
      <c r="P973">
        <f t="shared" si="198"/>
        <v>1</v>
      </c>
      <c r="Q973">
        <f t="shared" si="199"/>
        <v>40.217362746036734</v>
      </c>
      <c r="R973">
        <f t="shared" si="200"/>
        <v>40</v>
      </c>
      <c r="S973">
        <f>INDEX(Weights!$B$1:$B$36,MATCH(Matches!H1210,Weights!$A$1:$A$36,0))</f>
        <v>40</v>
      </c>
      <c r="T973">
        <f t="shared" si="201"/>
        <v>1237</v>
      </c>
      <c r="U973">
        <f t="shared" si="202"/>
        <v>995</v>
      </c>
      <c r="V973">
        <f t="shared" si="203"/>
        <v>242</v>
      </c>
      <c r="W973">
        <f t="shared" si="204"/>
        <v>1</v>
      </c>
      <c r="X973">
        <f t="shared" si="205"/>
        <v>0</v>
      </c>
      <c r="Y973">
        <f t="shared" si="206"/>
        <v>1</v>
      </c>
      <c r="AA973" t="str">
        <f t="shared" si="207"/>
        <v>242-&gt;1,</v>
      </c>
    </row>
    <row r="974" spans="1:27" ht="15" hidden="1" customHeight="1" x14ac:dyDescent="0.25">
      <c r="A974">
        <v>2016</v>
      </c>
      <c r="B974">
        <v>3</v>
      </c>
      <c r="C974">
        <v>29</v>
      </c>
      <c r="D974" t="s">
        <v>34</v>
      </c>
      <c r="E974" t="s">
        <v>7</v>
      </c>
      <c r="F974">
        <v>2</v>
      </c>
      <c r="G974">
        <v>1</v>
      </c>
      <c r="H974" t="s">
        <v>33</v>
      </c>
      <c r="J974">
        <v>8</v>
      </c>
      <c r="K974">
        <v>1909</v>
      </c>
      <c r="L974">
        <v>1920</v>
      </c>
      <c r="M974">
        <f t="shared" si="195"/>
        <v>1901</v>
      </c>
      <c r="N974">
        <f t="shared" si="196"/>
        <v>1928</v>
      </c>
      <c r="O974">
        <f t="shared" si="197"/>
        <v>0.60353631852617806</v>
      </c>
      <c r="P974">
        <f t="shared" si="198"/>
        <v>1</v>
      </c>
      <c r="Q974">
        <f t="shared" si="199"/>
        <v>20.178393063043359</v>
      </c>
      <c r="R974">
        <f t="shared" si="200"/>
        <v>20</v>
      </c>
      <c r="S974">
        <f>INDEX(Weights!$B$1:$B$36,MATCH(Matches!H1227,Weights!$A$1:$A$36,0))</f>
        <v>20</v>
      </c>
      <c r="T974">
        <f t="shared" si="201"/>
        <v>2001</v>
      </c>
      <c r="U974">
        <f t="shared" si="202"/>
        <v>1928</v>
      </c>
      <c r="V974">
        <f t="shared" si="203"/>
        <v>73</v>
      </c>
      <c r="W974">
        <f t="shared" si="204"/>
        <v>1</v>
      </c>
      <c r="X974">
        <f t="shared" si="205"/>
        <v>0</v>
      </c>
      <c r="Y974">
        <f t="shared" si="206"/>
        <v>1</v>
      </c>
      <c r="AA974" t="str">
        <f t="shared" si="207"/>
        <v>73-&gt;1,</v>
      </c>
    </row>
    <row r="975" spans="1:27" ht="15" hidden="1" customHeight="1" x14ac:dyDescent="0.25">
      <c r="A975">
        <v>2016</v>
      </c>
      <c r="B975">
        <v>3</v>
      </c>
      <c r="C975">
        <v>29</v>
      </c>
      <c r="D975" t="s">
        <v>23</v>
      </c>
      <c r="E975" t="s">
        <v>52</v>
      </c>
      <c r="F975">
        <v>1</v>
      </c>
      <c r="G975">
        <v>0</v>
      </c>
      <c r="H975" t="s">
        <v>33</v>
      </c>
      <c r="J975">
        <v>8</v>
      </c>
      <c r="K975">
        <v>1721</v>
      </c>
      <c r="L975">
        <v>1725</v>
      </c>
      <c r="M975">
        <f t="shared" si="195"/>
        <v>1713</v>
      </c>
      <c r="N975">
        <f t="shared" si="196"/>
        <v>1733</v>
      </c>
      <c r="O975">
        <f t="shared" si="197"/>
        <v>0.61313682015314308</v>
      </c>
      <c r="P975">
        <f t="shared" si="198"/>
        <v>1</v>
      </c>
      <c r="Q975">
        <f t="shared" si="199"/>
        <v>20.679145539688911</v>
      </c>
      <c r="R975">
        <f t="shared" si="200"/>
        <v>20</v>
      </c>
      <c r="S975">
        <f>INDEX(Weights!$B$1:$B$36,MATCH(Matches!H1230,Weights!$A$1:$A$36,0))</f>
        <v>20</v>
      </c>
      <c r="T975">
        <f t="shared" si="201"/>
        <v>1813</v>
      </c>
      <c r="U975">
        <f t="shared" si="202"/>
        <v>1733</v>
      </c>
      <c r="V975">
        <f t="shared" si="203"/>
        <v>80</v>
      </c>
      <c r="W975">
        <f t="shared" si="204"/>
        <v>1</v>
      </c>
      <c r="X975">
        <f t="shared" si="205"/>
        <v>0</v>
      </c>
      <c r="Y975">
        <f t="shared" si="206"/>
        <v>1</v>
      </c>
      <c r="AA975" t="str">
        <f t="shared" si="207"/>
        <v>80-&gt;1,</v>
      </c>
    </row>
    <row r="976" spans="1:27" ht="15" hidden="1" customHeight="1" x14ac:dyDescent="0.25">
      <c r="A976">
        <v>2016</v>
      </c>
      <c r="B976">
        <v>5</v>
      </c>
      <c r="C976">
        <v>27</v>
      </c>
      <c r="D976" t="s">
        <v>85</v>
      </c>
      <c r="E976" t="s">
        <v>177</v>
      </c>
      <c r="F976">
        <v>2</v>
      </c>
      <c r="G976">
        <v>0</v>
      </c>
      <c r="H976" t="s">
        <v>33</v>
      </c>
      <c r="J976">
        <v>8</v>
      </c>
      <c r="K976">
        <v>1582</v>
      </c>
      <c r="L976">
        <v>1483</v>
      </c>
      <c r="M976">
        <f t="shared" si="195"/>
        <v>1574</v>
      </c>
      <c r="N976">
        <f t="shared" si="196"/>
        <v>1491</v>
      </c>
      <c r="O976">
        <f t="shared" si="197"/>
        <v>0.74143352296929954</v>
      </c>
      <c r="P976">
        <f t="shared" si="198"/>
        <v>1</v>
      </c>
      <c r="Q976">
        <f t="shared" si="199"/>
        <v>30.939819004650527</v>
      </c>
      <c r="R976">
        <f t="shared" si="200"/>
        <v>20</v>
      </c>
      <c r="S976">
        <f>INDEX(Weights!$B$1:$B$36,MATCH(Matches!H1266,Weights!$A$1:$A$36,0))</f>
        <v>20</v>
      </c>
      <c r="T976">
        <f t="shared" si="201"/>
        <v>1674</v>
      </c>
      <c r="U976">
        <f t="shared" si="202"/>
        <v>1491</v>
      </c>
      <c r="V976">
        <f t="shared" si="203"/>
        <v>183</v>
      </c>
      <c r="W976">
        <f t="shared" si="204"/>
        <v>2</v>
      </c>
      <c r="X976">
        <f t="shared" si="205"/>
        <v>0</v>
      </c>
      <c r="Y976">
        <f t="shared" si="206"/>
        <v>2</v>
      </c>
      <c r="AA976" t="str">
        <f t="shared" si="207"/>
        <v>183-&gt;2,</v>
      </c>
    </row>
    <row r="977" spans="1:27" ht="15" hidden="1" customHeight="1" x14ac:dyDescent="0.25">
      <c r="A977">
        <v>2016</v>
      </c>
      <c r="B977">
        <v>5</v>
      </c>
      <c r="C977">
        <v>27</v>
      </c>
      <c r="D977" t="s">
        <v>39</v>
      </c>
      <c r="E977" t="s">
        <v>153</v>
      </c>
      <c r="F977">
        <v>1</v>
      </c>
      <c r="G977">
        <v>0</v>
      </c>
      <c r="H977" t="s">
        <v>33</v>
      </c>
      <c r="I977" t="s">
        <v>26</v>
      </c>
      <c r="J977">
        <v>8</v>
      </c>
      <c r="K977">
        <v>1621</v>
      </c>
      <c r="L977">
        <v>1552</v>
      </c>
      <c r="M977">
        <f t="shared" si="195"/>
        <v>1613</v>
      </c>
      <c r="N977">
        <f t="shared" si="196"/>
        <v>1560</v>
      </c>
      <c r="O977">
        <f t="shared" si="197"/>
        <v>0.57568695237642964</v>
      </c>
      <c r="P977">
        <f t="shared" si="198"/>
        <v>1</v>
      </c>
      <c r="Q977">
        <f t="shared" si="199"/>
        <v>18.854004242398894</v>
      </c>
      <c r="R977">
        <f t="shared" si="200"/>
        <v>20</v>
      </c>
      <c r="S977">
        <f>INDEX(Weights!$B$1:$B$36,MATCH(Matches!H1267,Weights!$A$1:$A$36,0))</f>
        <v>50</v>
      </c>
      <c r="T977">
        <f t="shared" si="201"/>
        <v>1613</v>
      </c>
      <c r="U977">
        <f t="shared" si="202"/>
        <v>1560</v>
      </c>
      <c r="V977">
        <f t="shared" si="203"/>
        <v>53</v>
      </c>
      <c r="W977">
        <f t="shared" si="204"/>
        <v>1</v>
      </c>
      <c r="X977">
        <f t="shared" si="205"/>
        <v>0</v>
      </c>
      <c r="Y977">
        <f t="shared" si="206"/>
        <v>1</v>
      </c>
      <c r="AA977" t="str">
        <f t="shared" si="207"/>
        <v>53-&gt;1,</v>
      </c>
    </row>
    <row r="978" spans="1:27" ht="15" hidden="1" customHeight="1" x14ac:dyDescent="0.25">
      <c r="A978">
        <v>2016</v>
      </c>
      <c r="B978">
        <v>5</v>
      </c>
      <c r="C978">
        <v>28</v>
      </c>
      <c r="D978" t="s">
        <v>125</v>
      </c>
      <c r="E978" t="s">
        <v>137</v>
      </c>
      <c r="F978">
        <v>4</v>
      </c>
      <c r="G978">
        <v>0</v>
      </c>
      <c r="H978" t="s">
        <v>33</v>
      </c>
      <c r="J978">
        <v>8</v>
      </c>
      <c r="K978">
        <v>1753</v>
      </c>
      <c r="L978">
        <v>1605</v>
      </c>
      <c r="M978">
        <f t="shared" si="195"/>
        <v>1745</v>
      </c>
      <c r="N978">
        <f t="shared" si="196"/>
        <v>1613</v>
      </c>
      <c r="O978">
        <f t="shared" si="197"/>
        <v>0.79174883750818448</v>
      </c>
      <c r="P978">
        <f t="shared" si="198"/>
        <v>1</v>
      </c>
      <c r="Q978">
        <f t="shared" si="199"/>
        <v>38.415151705644895</v>
      </c>
      <c r="R978">
        <f t="shared" si="200"/>
        <v>20</v>
      </c>
      <c r="S978">
        <f>INDEX(Weights!$B$1:$B$36,MATCH(Matches!H1281,Weights!$A$1:$A$36,0))</f>
        <v>40</v>
      </c>
      <c r="T978">
        <f t="shared" si="201"/>
        <v>1845</v>
      </c>
      <c r="U978">
        <f t="shared" si="202"/>
        <v>1613</v>
      </c>
      <c r="V978">
        <f t="shared" si="203"/>
        <v>232</v>
      </c>
      <c r="W978">
        <f t="shared" si="204"/>
        <v>4</v>
      </c>
      <c r="X978">
        <f t="shared" si="205"/>
        <v>1</v>
      </c>
      <c r="Y978">
        <f t="shared" si="206"/>
        <v>4</v>
      </c>
      <c r="AA978" t="str">
        <f t="shared" si="207"/>
        <v>232-&gt;4,</v>
      </c>
    </row>
    <row r="979" spans="1:27" ht="15" hidden="1" customHeight="1" x14ac:dyDescent="0.25">
      <c r="A979">
        <v>2016</v>
      </c>
      <c r="B979">
        <v>5</v>
      </c>
      <c r="C979">
        <v>29</v>
      </c>
      <c r="D979" t="s">
        <v>70</v>
      </c>
      <c r="E979" t="s">
        <v>67</v>
      </c>
      <c r="F979">
        <v>4</v>
      </c>
      <c r="G979">
        <v>3</v>
      </c>
      <c r="H979" t="s">
        <v>33</v>
      </c>
      <c r="I979" t="s">
        <v>16</v>
      </c>
      <c r="J979">
        <v>8</v>
      </c>
      <c r="K979">
        <v>1829</v>
      </c>
      <c r="L979">
        <v>1755</v>
      </c>
      <c r="M979">
        <f t="shared" si="195"/>
        <v>1821</v>
      </c>
      <c r="N979">
        <f t="shared" si="196"/>
        <v>1763</v>
      </c>
      <c r="O979">
        <f t="shared" si="197"/>
        <v>0.58270188496423014</v>
      </c>
      <c r="P979">
        <f t="shared" si="198"/>
        <v>1</v>
      </c>
      <c r="Q979">
        <f t="shared" si="199"/>
        <v>19.170946888447503</v>
      </c>
      <c r="R979">
        <f t="shared" si="200"/>
        <v>20</v>
      </c>
      <c r="S979">
        <f>INDEX(Weights!$B$1:$B$36,MATCH(Matches!H1297,Weights!$A$1:$A$36,0))</f>
        <v>20</v>
      </c>
      <c r="T979">
        <f t="shared" si="201"/>
        <v>1821</v>
      </c>
      <c r="U979">
        <f t="shared" si="202"/>
        <v>1763</v>
      </c>
      <c r="V979">
        <f t="shared" si="203"/>
        <v>58</v>
      </c>
      <c r="W979">
        <f t="shared" si="204"/>
        <v>1</v>
      </c>
      <c r="X979">
        <f t="shared" si="205"/>
        <v>0</v>
      </c>
      <c r="Y979">
        <f t="shared" si="206"/>
        <v>1</v>
      </c>
      <c r="AA979" t="str">
        <f t="shared" si="207"/>
        <v>58-&gt;1,</v>
      </c>
    </row>
    <row r="980" spans="1:27" ht="15" hidden="1" customHeight="1" x14ac:dyDescent="0.25">
      <c r="A980">
        <v>2016</v>
      </c>
      <c r="B980">
        <v>6</v>
      </c>
      <c r="C980">
        <v>1</v>
      </c>
      <c r="D980" t="s">
        <v>66</v>
      </c>
      <c r="E980" t="s">
        <v>17</v>
      </c>
      <c r="F980">
        <v>3</v>
      </c>
      <c r="G980">
        <v>2</v>
      </c>
      <c r="H980" t="s">
        <v>33</v>
      </c>
      <c r="J980">
        <v>8</v>
      </c>
      <c r="K980">
        <v>1638</v>
      </c>
      <c r="L980">
        <v>1665</v>
      </c>
      <c r="M980">
        <f t="shared" si="195"/>
        <v>1630</v>
      </c>
      <c r="N980">
        <f t="shared" si="196"/>
        <v>1673</v>
      </c>
      <c r="O980">
        <f t="shared" si="197"/>
        <v>0.58130147836891499</v>
      </c>
      <c r="P980">
        <f t="shared" si="198"/>
        <v>1</v>
      </c>
      <c r="Q980">
        <f t="shared" si="199"/>
        <v>19.106826479432364</v>
      </c>
      <c r="R980">
        <f t="shared" si="200"/>
        <v>20</v>
      </c>
      <c r="S980">
        <f>INDEX(Weights!$B$1:$B$36,MATCH(Matches!H1321,Weights!$A$1:$A$36,0))</f>
        <v>40</v>
      </c>
      <c r="T980">
        <f t="shared" si="201"/>
        <v>1730</v>
      </c>
      <c r="U980">
        <f t="shared" si="202"/>
        <v>1673</v>
      </c>
      <c r="V980">
        <f t="shared" si="203"/>
        <v>57</v>
      </c>
      <c r="W980">
        <f t="shared" si="204"/>
        <v>1</v>
      </c>
      <c r="X980">
        <f t="shared" si="205"/>
        <v>0</v>
      </c>
      <c r="Y980">
        <f t="shared" si="206"/>
        <v>1</v>
      </c>
      <c r="AA980" t="str">
        <f t="shared" si="207"/>
        <v>57-&gt;1,</v>
      </c>
    </row>
    <row r="981" spans="1:27" ht="15" hidden="1" customHeight="1" x14ac:dyDescent="0.25">
      <c r="A981">
        <v>2016</v>
      </c>
      <c r="B981">
        <v>6</v>
      </c>
      <c r="C981">
        <v>4</v>
      </c>
      <c r="D981" t="s">
        <v>128</v>
      </c>
      <c r="E981" t="s">
        <v>103</v>
      </c>
      <c r="F981">
        <v>1</v>
      </c>
      <c r="G981">
        <v>0</v>
      </c>
      <c r="H981" t="s">
        <v>164</v>
      </c>
      <c r="I981" t="s">
        <v>125</v>
      </c>
      <c r="J981">
        <v>8</v>
      </c>
      <c r="K981">
        <v>1784</v>
      </c>
      <c r="L981">
        <v>1492</v>
      </c>
      <c r="M981">
        <f t="shared" si="195"/>
        <v>1776</v>
      </c>
      <c r="N981">
        <f t="shared" si="196"/>
        <v>1500</v>
      </c>
      <c r="O981">
        <f t="shared" si="197"/>
        <v>0.83044491135323728</v>
      </c>
      <c r="P981">
        <f t="shared" si="198"/>
        <v>1</v>
      </c>
      <c r="Q981">
        <f t="shared" si="199"/>
        <v>47.182305549475721</v>
      </c>
      <c r="R981">
        <f t="shared" si="200"/>
        <v>50</v>
      </c>
      <c r="S981">
        <f>INDEX(Weights!$B$1:$B$36,MATCH(Matches!H1367,Weights!$A$1:$A$36,0))</f>
        <v>20</v>
      </c>
      <c r="T981">
        <f t="shared" si="201"/>
        <v>1776</v>
      </c>
      <c r="U981">
        <f t="shared" si="202"/>
        <v>1500</v>
      </c>
      <c r="V981">
        <f t="shared" si="203"/>
        <v>276</v>
      </c>
      <c r="W981">
        <f t="shared" si="204"/>
        <v>1</v>
      </c>
      <c r="X981">
        <f t="shared" si="205"/>
        <v>0</v>
      </c>
      <c r="Y981">
        <f t="shared" si="206"/>
        <v>1</v>
      </c>
      <c r="AA981" t="str">
        <f t="shared" si="207"/>
        <v>276-&gt;1,</v>
      </c>
    </row>
    <row r="982" spans="1:27" ht="15" hidden="1" customHeight="1" x14ac:dyDescent="0.25">
      <c r="A982">
        <v>2016</v>
      </c>
      <c r="B982">
        <v>6</v>
      </c>
      <c r="C982">
        <v>7</v>
      </c>
      <c r="D982" t="s">
        <v>43</v>
      </c>
      <c r="E982" t="s">
        <v>111</v>
      </c>
      <c r="F982">
        <v>6</v>
      </c>
      <c r="G982">
        <v>1</v>
      </c>
      <c r="H982" t="s">
        <v>23</v>
      </c>
      <c r="J982">
        <v>8</v>
      </c>
      <c r="K982">
        <v>1085</v>
      </c>
      <c r="L982">
        <v>792</v>
      </c>
      <c r="M982">
        <f t="shared" si="195"/>
        <v>1077</v>
      </c>
      <c r="N982">
        <f t="shared" si="196"/>
        <v>800</v>
      </c>
      <c r="O982">
        <f t="shared" si="197"/>
        <v>0.89754011412872392</v>
      </c>
      <c r="P982">
        <f t="shared" si="198"/>
        <v>1</v>
      </c>
      <c r="Q982">
        <f t="shared" si="199"/>
        <v>78.079337410649458</v>
      </c>
      <c r="R982">
        <f t="shared" si="200"/>
        <v>40</v>
      </c>
      <c r="S982">
        <f>INDEX(Weights!$B$1:$B$36,MATCH(Matches!H1417,Weights!$A$1:$A$36,0))</f>
        <v>20</v>
      </c>
      <c r="T982">
        <f t="shared" si="201"/>
        <v>1177</v>
      </c>
      <c r="U982">
        <f t="shared" si="202"/>
        <v>800</v>
      </c>
      <c r="V982">
        <f t="shared" si="203"/>
        <v>377</v>
      </c>
      <c r="W982">
        <f t="shared" si="204"/>
        <v>5</v>
      </c>
      <c r="X982">
        <f t="shared" si="205"/>
        <v>0</v>
      </c>
      <c r="Y982">
        <f t="shared" si="206"/>
        <v>5</v>
      </c>
      <c r="AA982" t="str">
        <f t="shared" si="207"/>
        <v>377-&gt;5,</v>
      </c>
    </row>
    <row r="983" spans="1:27" ht="15" hidden="1" customHeight="1" x14ac:dyDescent="0.25">
      <c r="A983">
        <v>2016</v>
      </c>
      <c r="B983">
        <v>6</v>
      </c>
      <c r="C983">
        <v>18</v>
      </c>
      <c r="D983" t="s">
        <v>44</v>
      </c>
      <c r="E983" t="s">
        <v>124</v>
      </c>
      <c r="F983">
        <v>4</v>
      </c>
      <c r="G983">
        <v>1</v>
      </c>
      <c r="H983" t="s">
        <v>164</v>
      </c>
      <c r="I983" t="s">
        <v>125</v>
      </c>
      <c r="J983">
        <v>8</v>
      </c>
      <c r="K983">
        <v>2091</v>
      </c>
      <c r="L983">
        <v>1686</v>
      </c>
      <c r="M983">
        <f t="shared" si="195"/>
        <v>2083</v>
      </c>
      <c r="N983">
        <f t="shared" si="196"/>
        <v>1694</v>
      </c>
      <c r="O983">
        <f t="shared" si="197"/>
        <v>0.90372043835198002</v>
      </c>
      <c r="P983">
        <f t="shared" si="198"/>
        <v>1</v>
      </c>
      <c r="Q983">
        <f t="shared" si="199"/>
        <v>83.091362933770924</v>
      </c>
      <c r="R983">
        <f t="shared" si="200"/>
        <v>50</v>
      </c>
      <c r="S983">
        <f>INDEX(Weights!$B$1:$B$36,MATCH(Matches!H1480,Weights!$A$1:$A$36,0))</f>
        <v>20</v>
      </c>
      <c r="T983">
        <f t="shared" si="201"/>
        <v>2083</v>
      </c>
      <c r="U983">
        <f t="shared" si="202"/>
        <v>1694</v>
      </c>
      <c r="V983">
        <f t="shared" si="203"/>
        <v>389</v>
      </c>
      <c r="W983">
        <f t="shared" si="204"/>
        <v>3</v>
      </c>
      <c r="X983">
        <f t="shared" si="205"/>
        <v>0</v>
      </c>
      <c r="Y983">
        <f t="shared" si="206"/>
        <v>3</v>
      </c>
      <c r="AA983" t="str">
        <f t="shared" si="207"/>
        <v>389-&gt;3,</v>
      </c>
    </row>
    <row r="984" spans="1:27" ht="15" hidden="1" customHeight="1" x14ac:dyDescent="0.25">
      <c r="A984">
        <v>2016</v>
      </c>
      <c r="B984">
        <v>6</v>
      </c>
      <c r="C984">
        <v>19</v>
      </c>
      <c r="D984" t="s">
        <v>260</v>
      </c>
      <c r="E984" t="s">
        <v>27</v>
      </c>
      <c r="F984">
        <v>0</v>
      </c>
      <c r="G984">
        <v>0</v>
      </c>
      <c r="H984" t="s">
        <v>29</v>
      </c>
      <c r="I984" t="s">
        <v>142</v>
      </c>
      <c r="J984">
        <v>8</v>
      </c>
      <c r="K984">
        <v>1333</v>
      </c>
      <c r="L984">
        <v>1459</v>
      </c>
      <c r="M984">
        <f t="shared" si="195"/>
        <v>1325</v>
      </c>
      <c r="N984">
        <f t="shared" si="196"/>
        <v>1467</v>
      </c>
      <c r="O984">
        <f t="shared" si="197"/>
        <v>0.69368791642196537</v>
      </c>
      <c r="P984">
        <f t="shared" si="198"/>
        <v>0.5</v>
      </c>
      <c r="Q984">
        <f t="shared" si="199"/>
        <v>-41.303557536193061</v>
      </c>
      <c r="R984">
        <f t="shared" si="200"/>
        <v>-40</v>
      </c>
      <c r="S984">
        <f>INDEX(Weights!$B$1:$B$36,MATCH(Matches!H1491,Weights!$A$1:$A$36,0))</f>
        <v>20</v>
      </c>
      <c r="T984">
        <f t="shared" si="201"/>
        <v>1325</v>
      </c>
      <c r="U984">
        <f t="shared" si="202"/>
        <v>1467</v>
      </c>
      <c r="V984">
        <f t="shared" si="203"/>
        <v>142</v>
      </c>
      <c r="W984">
        <f t="shared" si="204"/>
        <v>0</v>
      </c>
      <c r="X984">
        <f t="shared" si="205"/>
        <v>0</v>
      </c>
      <c r="Y984">
        <f t="shared" si="206"/>
        <v>0</v>
      </c>
      <c r="AA984" t="str">
        <f t="shared" si="207"/>
        <v>142-&gt;0,</v>
      </c>
    </row>
    <row r="985" spans="1:27" ht="15" hidden="1" customHeight="1" x14ac:dyDescent="0.25">
      <c r="A985">
        <v>2016</v>
      </c>
      <c r="B985">
        <v>6</v>
      </c>
      <c r="C985">
        <v>21</v>
      </c>
      <c r="D985" t="s">
        <v>27</v>
      </c>
      <c r="E985" t="s">
        <v>72</v>
      </c>
      <c r="F985">
        <v>3</v>
      </c>
      <c r="G985">
        <v>2</v>
      </c>
      <c r="H985" t="s">
        <v>29</v>
      </c>
      <c r="I985" t="s">
        <v>142</v>
      </c>
      <c r="J985">
        <v>8</v>
      </c>
      <c r="K985">
        <v>1467</v>
      </c>
      <c r="L985">
        <v>1223</v>
      </c>
      <c r="M985">
        <f t="shared" si="195"/>
        <v>1459</v>
      </c>
      <c r="N985">
        <f t="shared" si="196"/>
        <v>1231</v>
      </c>
      <c r="O985">
        <f t="shared" si="197"/>
        <v>0.78792676807740214</v>
      </c>
      <c r="P985">
        <f t="shared" si="198"/>
        <v>1</v>
      </c>
      <c r="Q985">
        <f t="shared" si="199"/>
        <v>37.722818327773808</v>
      </c>
      <c r="R985">
        <f t="shared" si="200"/>
        <v>40</v>
      </c>
      <c r="S985">
        <f>INDEX(Weights!$B$1:$B$36,MATCH(Matches!H1500,Weights!$A$1:$A$36,0))</f>
        <v>20</v>
      </c>
      <c r="T985">
        <f t="shared" si="201"/>
        <v>1459</v>
      </c>
      <c r="U985">
        <f t="shared" si="202"/>
        <v>1231</v>
      </c>
      <c r="V985">
        <f t="shared" si="203"/>
        <v>228</v>
      </c>
      <c r="W985">
        <f t="shared" si="204"/>
        <v>1</v>
      </c>
      <c r="X985">
        <f t="shared" si="205"/>
        <v>0</v>
      </c>
      <c r="Y985">
        <f t="shared" si="206"/>
        <v>1</v>
      </c>
      <c r="AA985" t="str">
        <f t="shared" si="207"/>
        <v>228-&gt;1,</v>
      </c>
    </row>
    <row r="986" spans="1:27" ht="15" hidden="1" customHeight="1" x14ac:dyDescent="0.25">
      <c r="A986">
        <v>2016</v>
      </c>
      <c r="B986">
        <v>6</v>
      </c>
      <c r="C986">
        <v>26</v>
      </c>
      <c r="D986" t="s">
        <v>26</v>
      </c>
      <c r="E986" t="s">
        <v>53</v>
      </c>
      <c r="F986">
        <v>2</v>
      </c>
      <c r="G986">
        <v>1</v>
      </c>
      <c r="H986" t="s">
        <v>138</v>
      </c>
      <c r="J986">
        <v>8</v>
      </c>
      <c r="K986">
        <v>1976</v>
      </c>
      <c r="L986">
        <v>1760</v>
      </c>
      <c r="M986">
        <f t="shared" si="195"/>
        <v>1968</v>
      </c>
      <c r="N986">
        <f t="shared" si="196"/>
        <v>1768</v>
      </c>
      <c r="O986">
        <f t="shared" si="197"/>
        <v>0.84902044278867672</v>
      </c>
      <c r="P986">
        <f t="shared" si="198"/>
        <v>1</v>
      </c>
      <c r="Q986">
        <f t="shared" si="199"/>
        <v>52.987306015227936</v>
      </c>
      <c r="R986">
        <f t="shared" si="200"/>
        <v>50</v>
      </c>
      <c r="S986">
        <f>INDEX(Weights!$B$1:$B$36,MATCH(Matches!H1519,Weights!$A$1:$A$36,0))</f>
        <v>20</v>
      </c>
      <c r="T986">
        <f t="shared" si="201"/>
        <v>2068</v>
      </c>
      <c r="U986">
        <f t="shared" si="202"/>
        <v>1768</v>
      </c>
      <c r="V986">
        <f t="shared" si="203"/>
        <v>300</v>
      </c>
      <c r="W986">
        <f t="shared" si="204"/>
        <v>1</v>
      </c>
      <c r="X986">
        <f t="shared" si="205"/>
        <v>0</v>
      </c>
      <c r="Y986">
        <f t="shared" si="206"/>
        <v>1</v>
      </c>
      <c r="AA986" t="str">
        <f t="shared" si="207"/>
        <v>300-&gt;1,</v>
      </c>
    </row>
    <row r="987" spans="1:27" ht="15" hidden="1" customHeight="1" x14ac:dyDescent="0.25">
      <c r="A987">
        <v>2016</v>
      </c>
      <c r="B987">
        <v>8</v>
      </c>
      <c r="C987">
        <v>25</v>
      </c>
      <c r="D987" t="s">
        <v>122</v>
      </c>
      <c r="E987" t="s">
        <v>38</v>
      </c>
      <c r="F987">
        <v>3</v>
      </c>
      <c r="G987">
        <v>0</v>
      </c>
      <c r="H987" t="s">
        <v>33</v>
      </c>
      <c r="J987">
        <v>8</v>
      </c>
      <c r="K987">
        <v>1547</v>
      </c>
      <c r="L987">
        <v>1426</v>
      </c>
      <c r="M987">
        <f t="shared" si="195"/>
        <v>1539</v>
      </c>
      <c r="N987">
        <f t="shared" si="196"/>
        <v>1434</v>
      </c>
      <c r="O987">
        <f t="shared" si="197"/>
        <v>0.76496126355268923</v>
      </c>
      <c r="P987">
        <f t="shared" si="198"/>
        <v>1</v>
      </c>
      <c r="Q987">
        <f t="shared" si="199"/>
        <v>34.036942679843669</v>
      </c>
      <c r="R987">
        <f t="shared" si="200"/>
        <v>20</v>
      </c>
      <c r="S987">
        <f>INDEX(Weights!$B$1:$B$36,MATCH(Matches!H1549,Weights!$A$1:$A$36,0))</f>
        <v>20</v>
      </c>
      <c r="T987">
        <f t="shared" si="201"/>
        <v>1639</v>
      </c>
      <c r="U987">
        <f t="shared" si="202"/>
        <v>1434</v>
      </c>
      <c r="V987">
        <f t="shared" si="203"/>
        <v>205</v>
      </c>
      <c r="W987">
        <f t="shared" si="204"/>
        <v>3</v>
      </c>
      <c r="X987">
        <f t="shared" si="205"/>
        <v>0</v>
      </c>
      <c r="Y987">
        <f t="shared" si="206"/>
        <v>3</v>
      </c>
      <c r="AA987" t="str">
        <f t="shared" si="207"/>
        <v>205-&gt;3,</v>
      </c>
    </row>
    <row r="988" spans="1:27" ht="15" hidden="1" customHeight="1" x14ac:dyDescent="0.25">
      <c r="A988">
        <v>2016</v>
      </c>
      <c r="B988">
        <v>8</v>
      </c>
      <c r="C988">
        <v>28</v>
      </c>
      <c r="D988" t="s">
        <v>166</v>
      </c>
      <c r="E988" t="s">
        <v>167</v>
      </c>
      <c r="F988">
        <v>5</v>
      </c>
      <c r="G988">
        <v>0</v>
      </c>
      <c r="H988" t="s">
        <v>33</v>
      </c>
      <c r="J988">
        <v>8</v>
      </c>
      <c r="K988">
        <v>1227</v>
      </c>
      <c r="L988">
        <v>1078</v>
      </c>
      <c r="M988">
        <f t="shared" si="195"/>
        <v>1219</v>
      </c>
      <c r="N988">
        <f t="shared" si="196"/>
        <v>1086</v>
      </c>
      <c r="O988">
        <f t="shared" si="197"/>
        <v>0.79269638417576849</v>
      </c>
      <c r="P988">
        <f t="shared" si="198"/>
        <v>1</v>
      </c>
      <c r="Q988">
        <f t="shared" si="199"/>
        <v>38.590740292649002</v>
      </c>
      <c r="R988">
        <f t="shared" si="200"/>
        <v>20</v>
      </c>
      <c r="S988">
        <f>INDEX(Weights!$B$1:$B$36,MATCH(Matches!H1551,Weights!$A$1:$A$36,0))</f>
        <v>40</v>
      </c>
      <c r="T988">
        <f t="shared" si="201"/>
        <v>1319</v>
      </c>
      <c r="U988">
        <f t="shared" si="202"/>
        <v>1086</v>
      </c>
      <c r="V988">
        <f t="shared" si="203"/>
        <v>233</v>
      </c>
      <c r="W988">
        <f t="shared" si="204"/>
        <v>5</v>
      </c>
      <c r="X988">
        <f t="shared" si="205"/>
        <v>0</v>
      </c>
      <c r="Y988">
        <f t="shared" si="206"/>
        <v>5</v>
      </c>
      <c r="AA988" t="str">
        <f t="shared" si="207"/>
        <v>233-&gt;5,</v>
      </c>
    </row>
    <row r="989" spans="1:27" ht="15" hidden="1" customHeight="1" x14ac:dyDescent="0.25">
      <c r="A989">
        <v>2016</v>
      </c>
      <c r="B989">
        <v>9</v>
      </c>
      <c r="C989">
        <v>1</v>
      </c>
      <c r="D989" t="s">
        <v>93</v>
      </c>
      <c r="E989" t="s">
        <v>97</v>
      </c>
      <c r="F989">
        <v>2</v>
      </c>
      <c r="G989">
        <v>0</v>
      </c>
      <c r="H989" t="s">
        <v>76</v>
      </c>
      <c r="J989">
        <v>8</v>
      </c>
      <c r="K989">
        <v>1712</v>
      </c>
      <c r="L989">
        <v>1472</v>
      </c>
      <c r="M989">
        <f t="shared" si="195"/>
        <v>1704</v>
      </c>
      <c r="N989">
        <f t="shared" si="196"/>
        <v>1480</v>
      </c>
      <c r="O989">
        <f t="shared" si="197"/>
        <v>0.86588958245504388</v>
      </c>
      <c r="P989">
        <f t="shared" si="198"/>
        <v>1</v>
      </c>
      <c r="Q989">
        <f t="shared" si="199"/>
        <v>59.652338322772444</v>
      </c>
      <c r="R989">
        <f t="shared" si="200"/>
        <v>40</v>
      </c>
      <c r="S989">
        <f>INDEX(Weights!$B$1:$B$36,MATCH(Matches!H1567,Weights!$A$1:$A$36,0))</f>
        <v>40</v>
      </c>
      <c r="T989">
        <f t="shared" si="201"/>
        <v>1804</v>
      </c>
      <c r="U989">
        <f t="shared" si="202"/>
        <v>1480</v>
      </c>
      <c r="V989">
        <f t="shared" si="203"/>
        <v>324</v>
      </c>
      <c r="W989">
        <f t="shared" si="204"/>
        <v>2</v>
      </c>
      <c r="X989">
        <f t="shared" si="205"/>
        <v>0</v>
      </c>
      <c r="Y989">
        <f t="shared" si="206"/>
        <v>2</v>
      </c>
      <c r="AA989" t="str">
        <f t="shared" si="207"/>
        <v>324-&gt;2,</v>
      </c>
    </row>
    <row r="990" spans="1:27" ht="15" hidden="1" customHeight="1" x14ac:dyDescent="0.25">
      <c r="A990">
        <v>2016</v>
      </c>
      <c r="B990">
        <v>9</v>
      </c>
      <c r="C990">
        <v>1</v>
      </c>
      <c r="D990" t="s">
        <v>98</v>
      </c>
      <c r="E990" t="s">
        <v>118</v>
      </c>
      <c r="F990">
        <v>1</v>
      </c>
      <c r="G990">
        <v>0</v>
      </c>
      <c r="H990" t="s">
        <v>76</v>
      </c>
      <c r="J990">
        <v>8</v>
      </c>
      <c r="K990">
        <v>1662</v>
      </c>
      <c r="L990">
        <v>1501</v>
      </c>
      <c r="M990">
        <f t="shared" si="195"/>
        <v>1654</v>
      </c>
      <c r="N990">
        <f t="shared" si="196"/>
        <v>1509</v>
      </c>
      <c r="O990">
        <f t="shared" si="197"/>
        <v>0.8038185194246843</v>
      </c>
      <c r="P990">
        <f t="shared" si="198"/>
        <v>1</v>
      </c>
      <c r="Q990">
        <f t="shared" si="199"/>
        <v>40.77856878508333</v>
      </c>
      <c r="R990">
        <f t="shared" si="200"/>
        <v>40</v>
      </c>
      <c r="S990">
        <f>INDEX(Weights!$B$1:$B$36,MATCH(Matches!H1583,Weights!$A$1:$A$36,0))</f>
        <v>40</v>
      </c>
      <c r="T990">
        <f t="shared" si="201"/>
        <v>1754</v>
      </c>
      <c r="U990">
        <f t="shared" si="202"/>
        <v>1509</v>
      </c>
      <c r="V990">
        <f t="shared" si="203"/>
        <v>245</v>
      </c>
      <c r="W990">
        <f t="shared" si="204"/>
        <v>1</v>
      </c>
      <c r="X990">
        <f t="shared" si="205"/>
        <v>0</v>
      </c>
      <c r="Y990">
        <f t="shared" si="206"/>
        <v>1</v>
      </c>
      <c r="AA990" t="str">
        <f t="shared" si="207"/>
        <v>245-&gt;1,</v>
      </c>
    </row>
    <row r="991" spans="1:27" ht="15" hidden="1" customHeight="1" x14ac:dyDescent="0.25">
      <c r="A991">
        <v>2016</v>
      </c>
      <c r="B991">
        <v>9</v>
      </c>
      <c r="C991">
        <v>4</v>
      </c>
      <c r="D991" t="s">
        <v>84</v>
      </c>
      <c r="E991" t="s">
        <v>40</v>
      </c>
      <c r="F991">
        <v>1</v>
      </c>
      <c r="G991">
        <v>0</v>
      </c>
      <c r="H991" t="s">
        <v>171</v>
      </c>
      <c r="J991">
        <v>8</v>
      </c>
      <c r="K991">
        <v>1539</v>
      </c>
      <c r="L991">
        <v>1394</v>
      </c>
      <c r="M991">
        <f t="shared" si="195"/>
        <v>1531</v>
      </c>
      <c r="N991">
        <f t="shared" si="196"/>
        <v>1402</v>
      </c>
      <c r="O991">
        <f t="shared" si="197"/>
        <v>0.78888706821015475</v>
      </c>
      <c r="P991">
        <f t="shared" si="198"/>
        <v>1</v>
      </c>
      <c r="Q991">
        <f t="shared" si="199"/>
        <v>37.894410030569283</v>
      </c>
      <c r="R991">
        <f t="shared" si="200"/>
        <v>40</v>
      </c>
      <c r="S991">
        <f>INDEX(Weights!$B$1:$B$36,MATCH(Matches!H1611,Weights!$A$1:$A$36,0))</f>
        <v>20</v>
      </c>
      <c r="T991">
        <f t="shared" si="201"/>
        <v>1631</v>
      </c>
      <c r="U991">
        <f t="shared" si="202"/>
        <v>1402</v>
      </c>
      <c r="V991">
        <f t="shared" si="203"/>
        <v>229</v>
      </c>
      <c r="W991">
        <f t="shared" si="204"/>
        <v>1</v>
      </c>
      <c r="X991">
        <f t="shared" si="205"/>
        <v>0</v>
      </c>
      <c r="Y991">
        <f t="shared" si="206"/>
        <v>1</v>
      </c>
      <c r="AA991" t="str">
        <f t="shared" si="207"/>
        <v>229-&gt;1,</v>
      </c>
    </row>
    <row r="992" spans="1:27" ht="15" hidden="1" customHeight="1" x14ac:dyDescent="0.25">
      <c r="A992">
        <v>2016</v>
      </c>
      <c r="B992">
        <v>10</v>
      </c>
      <c r="C992">
        <v>6</v>
      </c>
      <c r="D992" t="s">
        <v>164</v>
      </c>
      <c r="E992" t="s">
        <v>149</v>
      </c>
      <c r="F992">
        <v>4</v>
      </c>
      <c r="G992">
        <v>0</v>
      </c>
      <c r="H992" t="s">
        <v>33</v>
      </c>
      <c r="I992" t="s">
        <v>85</v>
      </c>
      <c r="J992">
        <v>8</v>
      </c>
      <c r="K992">
        <v>1531</v>
      </c>
      <c r="L992">
        <v>1299</v>
      </c>
      <c r="M992">
        <f t="shared" si="195"/>
        <v>1523</v>
      </c>
      <c r="N992">
        <f t="shared" si="196"/>
        <v>1307</v>
      </c>
      <c r="O992">
        <f t="shared" si="197"/>
        <v>0.77615457534183074</v>
      </c>
      <c r="P992">
        <f t="shared" si="198"/>
        <v>1</v>
      </c>
      <c r="Q992">
        <f t="shared" si="199"/>
        <v>35.73894803620253</v>
      </c>
      <c r="R992">
        <f t="shared" si="200"/>
        <v>20</v>
      </c>
      <c r="S992">
        <f>INDEX(Weights!$B$1:$B$36,MATCH(Matches!H1682,Weights!$A$1:$A$36,0))</f>
        <v>40</v>
      </c>
      <c r="T992">
        <f t="shared" si="201"/>
        <v>1523</v>
      </c>
      <c r="U992">
        <f t="shared" si="202"/>
        <v>1307</v>
      </c>
      <c r="V992">
        <f t="shared" si="203"/>
        <v>216</v>
      </c>
      <c r="W992">
        <f t="shared" si="204"/>
        <v>4</v>
      </c>
      <c r="X992">
        <f t="shared" si="205"/>
        <v>1</v>
      </c>
      <c r="Y992">
        <f t="shared" si="206"/>
        <v>4</v>
      </c>
      <c r="AA992" t="str">
        <f t="shared" si="207"/>
        <v>216-&gt;4,</v>
      </c>
    </row>
    <row r="993" spans="1:27" ht="15" hidden="1" customHeight="1" x14ac:dyDescent="0.25">
      <c r="A993">
        <v>2016</v>
      </c>
      <c r="B993">
        <v>10</v>
      </c>
      <c r="C993">
        <v>7</v>
      </c>
      <c r="D993" t="s">
        <v>15</v>
      </c>
      <c r="E993" t="s">
        <v>24</v>
      </c>
      <c r="F993">
        <v>2</v>
      </c>
      <c r="G993">
        <v>0</v>
      </c>
      <c r="H993" t="s">
        <v>76</v>
      </c>
      <c r="J993">
        <v>8</v>
      </c>
      <c r="K993">
        <v>1645</v>
      </c>
      <c r="L993">
        <v>1405</v>
      </c>
      <c r="M993">
        <f t="shared" si="195"/>
        <v>1637</v>
      </c>
      <c r="N993">
        <f t="shared" si="196"/>
        <v>1413</v>
      </c>
      <c r="O993">
        <f t="shared" si="197"/>
        <v>0.86588958245504388</v>
      </c>
      <c r="P993">
        <f t="shared" si="198"/>
        <v>1</v>
      </c>
      <c r="Q993">
        <f t="shared" si="199"/>
        <v>59.652338322772444</v>
      </c>
      <c r="R993">
        <f t="shared" si="200"/>
        <v>40</v>
      </c>
      <c r="S993">
        <f>INDEX(Weights!$B$1:$B$36,MATCH(Matches!H1708,Weights!$A$1:$A$36,0))</f>
        <v>20</v>
      </c>
      <c r="T993">
        <f t="shared" si="201"/>
        <v>1737</v>
      </c>
      <c r="U993">
        <f t="shared" si="202"/>
        <v>1413</v>
      </c>
      <c r="V993">
        <f t="shared" si="203"/>
        <v>324</v>
      </c>
      <c r="W993">
        <f t="shared" si="204"/>
        <v>2</v>
      </c>
      <c r="X993">
        <f t="shared" si="205"/>
        <v>0</v>
      </c>
      <c r="Y993">
        <f t="shared" si="206"/>
        <v>2</v>
      </c>
      <c r="AA993" t="str">
        <f t="shared" si="207"/>
        <v>324-&gt;2,</v>
      </c>
    </row>
    <row r="994" spans="1:27" ht="15" hidden="1" customHeight="1" x14ac:dyDescent="0.25">
      <c r="A994">
        <v>2016</v>
      </c>
      <c r="B994">
        <v>10</v>
      </c>
      <c r="C994">
        <v>11</v>
      </c>
      <c r="D994" t="s">
        <v>60</v>
      </c>
      <c r="E994" t="s">
        <v>69</v>
      </c>
      <c r="F994">
        <v>2</v>
      </c>
      <c r="G994">
        <v>0</v>
      </c>
      <c r="H994" t="s">
        <v>76</v>
      </c>
      <c r="J994">
        <v>8</v>
      </c>
      <c r="K994">
        <v>1471</v>
      </c>
      <c r="L994">
        <v>1222</v>
      </c>
      <c r="M994">
        <f t="shared" si="195"/>
        <v>1463</v>
      </c>
      <c r="N994">
        <f t="shared" si="196"/>
        <v>1230</v>
      </c>
      <c r="O994">
        <f t="shared" si="197"/>
        <v>0.87179257803314403</v>
      </c>
      <c r="P994">
        <f t="shared" si="198"/>
        <v>1</v>
      </c>
      <c r="Q994">
        <f t="shared" si="199"/>
        <v>62.398883600265748</v>
      </c>
      <c r="R994">
        <f t="shared" si="200"/>
        <v>40</v>
      </c>
      <c r="S994">
        <f>INDEX(Weights!$B$1:$B$36,MATCH(Matches!H1784,Weights!$A$1:$A$36,0))</f>
        <v>40</v>
      </c>
      <c r="T994">
        <f t="shared" si="201"/>
        <v>1563</v>
      </c>
      <c r="U994">
        <f t="shared" si="202"/>
        <v>1230</v>
      </c>
      <c r="V994">
        <f t="shared" si="203"/>
        <v>333</v>
      </c>
      <c r="W994">
        <f t="shared" si="204"/>
        <v>2</v>
      </c>
      <c r="X994">
        <f t="shared" si="205"/>
        <v>0</v>
      </c>
      <c r="Y994">
        <f t="shared" si="206"/>
        <v>2</v>
      </c>
      <c r="AA994" t="str">
        <f t="shared" si="207"/>
        <v>333-&gt;2,</v>
      </c>
    </row>
    <row r="995" spans="1:27" ht="15" hidden="1" customHeight="1" x14ac:dyDescent="0.25">
      <c r="A995">
        <v>2016</v>
      </c>
      <c r="B995">
        <v>11</v>
      </c>
      <c r="C995">
        <v>5</v>
      </c>
      <c r="D995" t="s">
        <v>40</v>
      </c>
      <c r="E995" t="s">
        <v>27</v>
      </c>
      <c r="F995">
        <v>1</v>
      </c>
      <c r="G995">
        <v>0</v>
      </c>
      <c r="H995" t="s">
        <v>33</v>
      </c>
      <c r="J995">
        <v>8</v>
      </c>
      <c r="K995">
        <v>1402</v>
      </c>
      <c r="L995">
        <v>1414</v>
      </c>
      <c r="M995">
        <f t="shared" si="195"/>
        <v>1394</v>
      </c>
      <c r="N995">
        <f t="shared" si="196"/>
        <v>1422</v>
      </c>
      <c r="O995">
        <f t="shared" si="197"/>
        <v>0.60215809317471691</v>
      </c>
      <c r="P995">
        <f t="shared" si="198"/>
        <v>1</v>
      </c>
      <c r="Q995">
        <f t="shared" si="199"/>
        <v>20.108489987489662</v>
      </c>
      <c r="R995">
        <f t="shared" si="200"/>
        <v>20</v>
      </c>
      <c r="S995">
        <f>INDEX(Weights!$B$1:$B$36,MATCH(Matches!H1814,Weights!$A$1:$A$36,0))</f>
        <v>40</v>
      </c>
      <c r="T995">
        <f t="shared" si="201"/>
        <v>1494</v>
      </c>
      <c r="U995">
        <f t="shared" si="202"/>
        <v>1422</v>
      </c>
      <c r="V995">
        <f t="shared" si="203"/>
        <v>72</v>
      </c>
      <c r="W995">
        <f t="shared" si="204"/>
        <v>1</v>
      </c>
      <c r="X995">
        <f t="shared" si="205"/>
        <v>0</v>
      </c>
      <c r="Y995">
        <f t="shared" si="206"/>
        <v>1</v>
      </c>
      <c r="AA995" t="str">
        <f t="shared" si="207"/>
        <v>72-&gt;1,</v>
      </c>
    </row>
    <row r="996" spans="1:27" ht="15" hidden="1" customHeight="1" x14ac:dyDescent="0.25">
      <c r="A996">
        <v>2016</v>
      </c>
      <c r="B996">
        <v>11</v>
      </c>
      <c r="C996">
        <v>11</v>
      </c>
      <c r="D996" t="s">
        <v>90</v>
      </c>
      <c r="E996" t="s">
        <v>60</v>
      </c>
      <c r="F996">
        <v>4</v>
      </c>
      <c r="G996">
        <v>0</v>
      </c>
      <c r="H996" t="s">
        <v>76</v>
      </c>
      <c r="J996">
        <v>8</v>
      </c>
      <c r="K996">
        <v>1752</v>
      </c>
      <c r="L996">
        <v>1463</v>
      </c>
      <c r="M996">
        <f t="shared" si="195"/>
        <v>1744</v>
      </c>
      <c r="N996">
        <f t="shared" si="196"/>
        <v>1471</v>
      </c>
      <c r="O996">
        <f t="shared" si="197"/>
        <v>0.89540314736732851</v>
      </c>
      <c r="P996">
        <f t="shared" si="198"/>
        <v>1</v>
      </c>
      <c r="Q996">
        <f t="shared" si="199"/>
        <v>76.484136937607516</v>
      </c>
      <c r="R996">
        <f t="shared" si="200"/>
        <v>40</v>
      </c>
      <c r="S996">
        <f>INDEX(Weights!$B$1:$B$36,MATCH(Matches!H1856,Weights!$A$1:$A$36,0))</f>
        <v>20</v>
      </c>
      <c r="T996">
        <f t="shared" si="201"/>
        <v>1844</v>
      </c>
      <c r="U996">
        <f t="shared" si="202"/>
        <v>1471</v>
      </c>
      <c r="V996">
        <f t="shared" si="203"/>
        <v>373</v>
      </c>
      <c r="W996">
        <f t="shared" si="204"/>
        <v>4</v>
      </c>
      <c r="X996">
        <f t="shared" si="205"/>
        <v>1</v>
      </c>
      <c r="Y996">
        <f t="shared" si="206"/>
        <v>4</v>
      </c>
      <c r="AA996" t="str">
        <f t="shared" si="207"/>
        <v>373-&gt;4,</v>
      </c>
    </row>
    <row r="997" spans="1:27" ht="15" hidden="1" customHeight="1" x14ac:dyDescent="0.25">
      <c r="A997">
        <v>2016</v>
      </c>
      <c r="B997">
        <v>11</v>
      </c>
      <c r="C997">
        <v>12</v>
      </c>
      <c r="D997" t="s">
        <v>265</v>
      </c>
      <c r="E997" t="s">
        <v>203</v>
      </c>
      <c r="F997">
        <v>2</v>
      </c>
      <c r="G997">
        <v>0</v>
      </c>
      <c r="H997" t="s">
        <v>76</v>
      </c>
      <c r="J997">
        <v>8</v>
      </c>
      <c r="K997">
        <v>1557</v>
      </c>
      <c r="L997">
        <v>1315</v>
      </c>
      <c r="M997">
        <f t="shared" si="195"/>
        <v>1549</v>
      </c>
      <c r="N997">
        <f t="shared" si="196"/>
        <v>1323</v>
      </c>
      <c r="O997">
        <f t="shared" si="197"/>
        <v>0.8672208959675437</v>
      </c>
      <c r="P997">
        <f t="shared" si="198"/>
        <v>1</v>
      </c>
      <c r="Q997">
        <f t="shared" si="199"/>
        <v>60.25044421179777</v>
      </c>
      <c r="R997">
        <f t="shared" si="200"/>
        <v>40</v>
      </c>
      <c r="S997">
        <f>INDEX(Weights!$B$1:$B$36,MATCH(Matches!H1874,Weights!$A$1:$A$36,0))</f>
        <v>40</v>
      </c>
      <c r="T997">
        <f t="shared" si="201"/>
        <v>1649</v>
      </c>
      <c r="U997">
        <f t="shared" si="202"/>
        <v>1323</v>
      </c>
      <c r="V997">
        <f t="shared" si="203"/>
        <v>326</v>
      </c>
      <c r="W997">
        <f t="shared" si="204"/>
        <v>2</v>
      </c>
      <c r="X997">
        <f t="shared" si="205"/>
        <v>0</v>
      </c>
      <c r="Y997">
        <f t="shared" si="206"/>
        <v>2</v>
      </c>
      <c r="AA997" t="str">
        <f t="shared" si="207"/>
        <v>326-&gt;2,</v>
      </c>
    </row>
    <row r="998" spans="1:27" ht="15" hidden="1" customHeight="1" x14ac:dyDescent="0.25">
      <c r="A998">
        <v>2016</v>
      </c>
      <c r="B998">
        <v>11</v>
      </c>
      <c r="C998">
        <v>14</v>
      </c>
      <c r="D998" t="s">
        <v>74</v>
      </c>
      <c r="E998" t="s">
        <v>239</v>
      </c>
      <c r="F998">
        <v>2</v>
      </c>
      <c r="G998">
        <v>1</v>
      </c>
      <c r="H998" t="s">
        <v>33</v>
      </c>
      <c r="J998">
        <v>8</v>
      </c>
      <c r="K998">
        <v>1127</v>
      </c>
      <c r="L998">
        <v>1130</v>
      </c>
      <c r="M998">
        <f t="shared" si="195"/>
        <v>1119</v>
      </c>
      <c r="N998">
        <f t="shared" si="196"/>
        <v>1138</v>
      </c>
      <c r="O998">
        <f t="shared" si="197"/>
        <v>0.61450136100855779</v>
      </c>
      <c r="P998">
        <f t="shared" si="198"/>
        <v>1</v>
      </c>
      <c r="Q998">
        <f t="shared" si="199"/>
        <v>20.752343045697742</v>
      </c>
      <c r="R998">
        <f t="shared" si="200"/>
        <v>20</v>
      </c>
      <c r="S998">
        <f>INDEX(Weights!$B$1:$B$36,MATCH(Matches!H1900,Weights!$A$1:$A$36,0))</f>
        <v>20</v>
      </c>
      <c r="T998">
        <f t="shared" si="201"/>
        <v>1219</v>
      </c>
      <c r="U998">
        <f t="shared" si="202"/>
        <v>1138</v>
      </c>
      <c r="V998">
        <f t="shared" si="203"/>
        <v>81</v>
      </c>
      <c r="W998">
        <f t="shared" si="204"/>
        <v>1</v>
      </c>
      <c r="X998">
        <f t="shared" si="205"/>
        <v>0</v>
      </c>
      <c r="Y998">
        <f t="shared" si="206"/>
        <v>1</v>
      </c>
      <c r="AA998" t="str">
        <f t="shared" si="207"/>
        <v>81-&gt;1,</v>
      </c>
    </row>
    <row r="999" spans="1:27" ht="15" hidden="1" customHeight="1" x14ac:dyDescent="0.25">
      <c r="A999">
        <v>2016</v>
      </c>
      <c r="B999">
        <v>11</v>
      </c>
      <c r="C999">
        <v>15</v>
      </c>
      <c r="D999" t="s">
        <v>132</v>
      </c>
      <c r="E999" t="s">
        <v>158</v>
      </c>
      <c r="F999">
        <v>2</v>
      </c>
      <c r="G999">
        <v>1</v>
      </c>
      <c r="H999" t="s">
        <v>76</v>
      </c>
      <c r="J999">
        <v>8</v>
      </c>
      <c r="K999">
        <v>1753</v>
      </c>
      <c r="L999">
        <v>1584</v>
      </c>
      <c r="M999">
        <f t="shared" si="195"/>
        <v>1745</v>
      </c>
      <c r="N999">
        <f t="shared" si="196"/>
        <v>1592</v>
      </c>
      <c r="O999">
        <f t="shared" si="197"/>
        <v>0.81097915811994781</v>
      </c>
      <c r="P999">
        <f t="shared" si="198"/>
        <v>1</v>
      </c>
      <c r="Q999">
        <f t="shared" si="199"/>
        <v>42.32337513911083</v>
      </c>
      <c r="R999">
        <f t="shared" si="200"/>
        <v>40</v>
      </c>
      <c r="S999">
        <f>INDEX(Weights!$B$1:$B$36,MATCH(Matches!H1918,Weights!$A$1:$A$36,0))</f>
        <v>50</v>
      </c>
      <c r="T999">
        <f t="shared" si="201"/>
        <v>1845</v>
      </c>
      <c r="U999">
        <f t="shared" si="202"/>
        <v>1592</v>
      </c>
      <c r="V999">
        <f t="shared" si="203"/>
        <v>253</v>
      </c>
      <c r="W999">
        <f t="shared" si="204"/>
        <v>1</v>
      </c>
      <c r="X999">
        <f t="shared" si="205"/>
        <v>0</v>
      </c>
      <c r="Y999">
        <f t="shared" si="206"/>
        <v>1</v>
      </c>
      <c r="AA999" t="str">
        <f t="shared" si="207"/>
        <v>253-&gt;1,</v>
      </c>
    </row>
    <row r="1000" spans="1:27" ht="15" hidden="1" customHeight="1" x14ac:dyDescent="0.25">
      <c r="A1000">
        <v>2016</v>
      </c>
      <c r="B1000">
        <v>11</v>
      </c>
      <c r="C1000">
        <v>15</v>
      </c>
      <c r="D1000" t="s">
        <v>203</v>
      </c>
      <c r="E1000" t="s">
        <v>265</v>
      </c>
      <c r="F1000">
        <v>0</v>
      </c>
      <c r="G1000">
        <v>0</v>
      </c>
      <c r="H1000" t="s">
        <v>76</v>
      </c>
      <c r="J1000">
        <v>8</v>
      </c>
      <c r="K1000">
        <v>1323</v>
      </c>
      <c r="L1000">
        <v>1549</v>
      </c>
      <c r="M1000">
        <f t="shared" si="195"/>
        <v>1315</v>
      </c>
      <c r="N1000">
        <f t="shared" si="196"/>
        <v>1557</v>
      </c>
      <c r="O1000">
        <f t="shared" si="197"/>
        <v>0.69368791642196537</v>
      </c>
      <c r="P1000">
        <f t="shared" si="198"/>
        <v>0.5</v>
      </c>
      <c r="Q1000">
        <f t="shared" si="199"/>
        <v>-41.303557536193061</v>
      </c>
      <c r="R1000">
        <f t="shared" si="200"/>
        <v>-40</v>
      </c>
      <c r="S1000">
        <f>INDEX(Weights!$B$1:$B$36,MATCH(Matches!H1925,Weights!$A$1:$A$36,0))</f>
        <v>40</v>
      </c>
      <c r="T1000">
        <f t="shared" si="201"/>
        <v>1415</v>
      </c>
      <c r="U1000">
        <f t="shared" si="202"/>
        <v>1557</v>
      </c>
      <c r="V1000">
        <f t="shared" si="203"/>
        <v>142</v>
      </c>
      <c r="W1000">
        <f t="shared" si="204"/>
        <v>0</v>
      </c>
      <c r="X1000">
        <f t="shared" si="205"/>
        <v>0</v>
      </c>
      <c r="Y1000">
        <f t="shared" si="206"/>
        <v>0</v>
      </c>
      <c r="AA1000" t="str">
        <f t="shared" si="207"/>
        <v>142-&gt;0,</v>
      </c>
    </row>
    <row r="1001" spans="1:27" ht="15" hidden="1" customHeight="1" x14ac:dyDescent="0.25">
      <c r="A1001">
        <v>2016</v>
      </c>
      <c r="B1001">
        <v>11</v>
      </c>
      <c r="C1001">
        <v>15</v>
      </c>
      <c r="D1001" t="s">
        <v>47</v>
      </c>
      <c r="E1001" t="s">
        <v>123</v>
      </c>
      <c r="F1001">
        <v>0</v>
      </c>
      <c r="G1001">
        <v>0</v>
      </c>
      <c r="H1001" t="s">
        <v>76</v>
      </c>
      <c r="J1001">
        <v>8</v>
      </c>
      <c r="K1001">
        <v>1689</v>
      </c>
      <c r="L1001">
        <v>1912</v>
      </c>
      <c r="M1001">
        <f t="shared" si="195"/>
        <v>1681</v>
      </c>
      <c r="N1001">
        <f t="shared" si="196"/>
        <v>1920</v>
      </c>
      <c r="O1001">
        <f t="shared" si="197"/>
        <v>0.69000620728031392</v>
      </c>
      <c r="P1001">
        <f t="shared" si="198"/>
        <v>0.5</v>
      </c>
      <c r="Q1001">
        <f t="shared" si="199"/>
        <v>-42.103887628248344</v>
      </c>
      <c r="R1001">
        <f t="shared" si="200"/>
        <v>-40</v>
      </c>
      <c r="S1001">
        <f>INDEX(Weights!$B$1:$B$36,MATCH(Matches!H1927,Weights!$A$1:$A$36,0))</f>
        <v>40</v>
      </c>
      <c r="T1001">
        <f t="shared" si="201"/>
        <v>1781</v>
      </c>
      <c r="U1001">
        <f t="shared" si="202"/>
        <v>1920</v>
      </c>
      <c r="V1001">
        <f t="shared" si="203"/>
        <v>139</v>
      </c>
      <c r="W1001">
        <f t="shared" si="204"/>
        <v>0</v>
      </c>
      <c r="X1001">
        <f t="shared" si="205"/>
        <v>0</v>
      </c>
      <c r="Y1001">
        <f t="shared" si="206"/>
        <v>0</v>
      </c>
      <c r="AA1001" t="str">
        <f t="shared" si="207"/>
        <v>139-&gt;0,</v>
      </c>
    </row>
    <row r="1002" spans="1:27" ht="15" hidden="1" customHeight="1" x14ac:dyDescent="0.25">
      <c r="A1002">
        <v>2016</v>
      </c>
      <c r="B1002">
        <v>11</v>
      </c>
      <c r="C1002">
        <v>23</v>
      </c>
      <c r="D1002" t="s">
        <v>156</v>
      </c>
      <c r="E1002" t="s">
        <v>109</v>
      </c>
      <c r="F1002">
        <v>3</v>
      </c>
      <c r="G1002">
        <v>1</v>
      </c>
      <c r="H1002" t="s">
        <v>232</v>
      </c>
      <c r="J1002">
        <v>8</v>
      </c>
      <c r="K1002">
        <v>1055</v>
      </c>
      <c r="L1002">
        <v>806</v>
      </c>
      <c r="M1002">
        <f t="shared" si="195"/>
        <v>1047</v>
      </c>
      <c r="N1002">
        <f t="shared" si="196"/>
        <v>814</v>
      </c>
      <c r="O1002">
        <f t="shared" si="197"/>
        <v>0.87179257803314403</v>
      </c>
      <c r="P1002">
        <f t="shared" si="198"/>
        <v>1</v>
      </c>
      <c r="Q1002">
        <f t="shared" si="199"/>
        <v>62.398883600265748</v>
      </c>
      <c r="R1002">
        <f t="shared" si="200"/>
        <v>40</v>
      </c>
      <c r="S1002">
        <f>INDEX(Weights!$B$1:$B$36,MATCH(Matches!H1944,Weights!$A$1:$A$36,0))</f>
        <v>40</v>
      </c>
      <c r="T1002">
        <f t="shared" si="201"/>
        <v>1147</v>
      </c>
      <c r="U1002">
        <f t="shared" si="202"/>
        <v>814</v>
      </c>
      <c r="V1002">
        <f t="shared" si="203"/>
        <v>333</v>
      </c>
      <c r="W1002">
        <f t="shared" si="204"/>
        <v>2</v>
      </c>
      <c r="X1002">
        <f t="shared" si="205"/>
        <v>0</v>
      </c>
      <c r="Y1002">
        <f t="shared" si="206"/>
        <v>2</v>
      </c>
      <c r="AA1002" t="str">
        <f t="shared" si="207"/>
        <v>333-&gt;2,</v>
      </c>
    </row>
    <row r="1003" spans="1:27" ht="15" hidden="1" customHeight="1" x14ac:dyDescent="0.25">
      <c r="A1003">
        <v>2017</v>
      </c>
      <c r="B1003">
        <v>3</v>
      </c>
      <c r="C1003">
        <v>24</v>
      </c>
      <c r="D1003" t="s">
        <v>103</v>
      </c>
      <c r="E1003" t="s">
        <v>45</v>
      </c>
      <c r="F1003">
        <v>3</v>
      </c>
      <c r="G1003">
        <v>1</v>
      </c>
      <c r="H1003" t="s">
        <v>227</v>
      </c>
      <c r="J1003">
        <v>8</v>
      </c>
      <c r="K1003">
        <v>1522</v>
      </c>
      <c r="L1003">
        <v>1271</v>
      </c>
      <c r="M1003">
        <f t="shared" si="195"/>
        <v>1514</v>
      </c>
      <c r="N1003">
        <f t="shared" si="196"/>
        <v>1279</v>
      </c>
      <c r="O1003">
        <f t="shared" si="197"/>
        <v>0.87307388225026961</v>
      </c>
      <c r="P1003">
        <f t="shared" si="198"/>
        <v>1</v>
      </c>
      <c r="Q1003">
        <f t="shared" si="199"/>
        <v>63.028792984704623</v>
      </c>
      <c r="R1003">
        <f t="shared" si="200"/>
        <v>40</v>
      </c>
      <c r="S1003">
        <f>INDEX(Weights!$B$1:$B$36,MATCH(Matches!H2078,Weights!$A$1:$A$36,0))</f>
        <v>20</v>
      </c>
      <c r="T1003">
        <f t="shared" si="201"/>
        <v>1614</v>
      </c>
      <c r="U1003">
        <f t="shared" si="202"/>
        <v>1279</v>
      </c>
      <c r="V1003">
        <f t="shared" si="203"/>
        <v>335</v>
      </c>
      <c r="W1003">
        <f t="shared" si="204"/>
        <v>2</v>
      </c>
      <c r="X1003">
        <f t="shared" si="205"/>
        <v>0</v>
      </c>
      <c r="Y1003">
        <f t="shared" si="206"/>
        <v>2</v>
      </c>
      <c r="AA1003" t="str">
        <f t="shared" si="207"/>
        <v>335-&gt;2,</v>
      </c>
    </row>
    <row r="1004" spans="1:27" ht="15" hidden="1" customHeight="1" x14ac:dyDescent="0.25">
      <c r="A1004">
        <v>2017</v>
      </c>
      <c r="B1004">
        <v>3</v>
      </c>
      <c r="C1004">
        <v>24</v>
      </c>
      <c r="D1004" t="s">
        <v>25</v>
      </c>
      <c r="E1004" t="s">
        <v>13</v>
      </c>
      <c r="F1004">
        <v>2</v>
      </c>
      <c r="G1004">
        <v>0</v>
      </c>
      <c r="H1004" t="s">
        <v>76</v>
      </c>
      <c r="J1004">
        <v>8</v>
      </c>
      <c r="K1004">
        <v>1793</v>
      </c>
      <c r="L1004">
        <v>1544</v>
      </c>
      <c r="M1004">
        <f t="shared" si="195"/>
        <v>1785</v>
      </c>
      <c r="N1004">
        <f t="shared" si="196"/>
        <v>1552</v>
      </c>
      <c r="O1004">
        <f t="shared" si="197"/>
        <v>0.87179257803314403</v>
      </c>
      <c r="P1004">
        <f t="shared" si="198"/>
        <v>1</v>
      </c>
      <c r="Q1004">
        <f t="shared" si="199"/>
        <v>62.398883600265748</v>
      </c>
      <c r="R1004">
        <f t="shared" si="200"/>
        <v>40</v>
      </c>
      <c r="S1004">
        <f>INDEX(Weights!$B$1:$B$36,MATCH(Matches!H2091,Weights!$A$1:$A$36,0))</f>
        <v>40</v>
      </c>
      <c r="T1004">
        <f t="shared" si="201"/>
        <v>1885</v>
      </c>
      <c r="U1004">
        <f t="shared" si="202"/>
        <v>1552</v>
      </c>
      <c r="V1004">
        <f t="shared" si="203"/>
        <v>333</v>
      </c>
      <c r="W1004">
        <f t="shared" si="204"/>
        <v>2</v>
      </c>
      <c r="X1004">
        <f t="shared" si="205"/>
        <v>0</v>
      </c>
      <c r="Y1004">
        <f t="shared" si="206"/>
        <v>2</v>
      </c>
      <c r="AA1004" t="str">
        <f t="shared" si="207"/>
        <v>333-&gt;2,</v>
      </c>
    </row>
    <row r="1005" spans="1:27" ht="15" hidden="1" customHeight="1" x14ac:dyDescent="0.25">
      <c r="A1005">
        <v>2017</v>
      </c>
      <c r="B1005">
        <v>6</v>
      </c>
      <c r="C1005">
        <v>1</v>
      </c>
      <c r="D1005" t="s">
        <v>97</v>
      </c>
      <c r="E1005" t="s">
        <v>91</v>
      </c>
      <c r="F1005">
        <v>1</v>
      </c>
      <c r="G1005">
        <v>0</v>
      </c>
      <c r="H1005" t="s">
        <v>33</v>
      </c>
      <c r="J1005">
        <v>8</v>
      </c>
      <c r="K1005">
        <v>1499</v>
      </c>
      <c r="L1005">
        <v>1504</v>
      </c>
      <c r="M1005">
        <f t="shared" si="195"/>
        <v>1491</v>
      </c>
      <c r="N1005">
        <f t="shared" si="196"/>
        <v>1512</v>
      </c>
      <c r="O1005">
        <f t="shared" si="197"/>
        <v>0.61177050078106432</v>
      </c>
      <c r="P1005">
        <f t="shared" si="198"/>
        <v>1</v>
      </c>
      <c r="Q1005">
        <f t="shared" si="199"/>
        <v>20.606368181951396</v>
      </c>
      <c r="R1005">
        <f t="shared" si="200"/>
        <v>20</v>
      </c>
      <c r="S1005">
        <f>INDEX(Weights!$B$1:$B$36,MATCH(Matches!H2182,Weights!$A$1:$A$36,0))</f>
        <v>20</v>
      </c>
      <c r="T1005">
        <f t="shared" si="201"/>
        <v>1591</v>
      </c>
      <c r="U1005">
        <f t="shared" si="202"/>
        <v>1512</v>
      </c>
      <c r="V1005">
        <f t="shared" si="203"/>
        <v>79</v>
      </c>
      <c r="W1005">
        <f t="shared" si="204"/>
        <v>1</v>
      </c>
      <c r="X1005">
        <f t="shared" si="205"/>
        <v>0</v>
      </c>
      <c r="Y1005">
        <f t="shared" si="206"/>
        <v>1</v>
      </c>
      <c r="AA1005" t="str">
        <f t="shared" si="207"/>
        <v>79-&gt;1,</v>
      </c>
    </row>
    <row r="1006" spans="1:27" ht="15" hidden="1" customHeight="1" x14ac:dyDescent="0.25">
      <c r="A1006">
        <v>2017</v>
      </c>
      <c r="B1006">
        <v>6</v>
      </c>
      <c r="C1006">
        <v>4</v>
      </c>
      <c r="D1006" t="s">
        <v>104</v>
      </c>
      <c r="E1006" t="s">
        <v>86</v>
      </c>
      <c r="F1006">
        <v>5</v>
      </c>
      <c r="G1006">
        <v>0</v>
      </c>
      <c r="H1006" t="s">
        <v>33</v>
      </c>
      <c r="J1006">
        <v>8</v>
      </c>
      <c r="K1006">
        <v>1848</v>
      </c>
      <c r="L1006">
        <v>1689</v>
      </c>
      <c r="M1006">
        <f t="shared" si="195"/>
        <v>1840</v>
      </c>
      <c r="N1006">
        <f t="shared" si="196"/>
        <v>1697</v>
      </c>
      <c r="O1006">
        <f t="shared" si="197"/>
        <v>0.80199664411443317</v>
      </c>
      <c r="P1006">
        <f t="shared" si="198"/>
        <v>1</v>
      </c>
      <c r="Q1006">
        <f t="shared" si="199"/>
        <v>40.403355610919462</v>
      </c>
      <c r="R1006">
        <f t="shared" si="200"/>
        <v>20</v>
      </c>
      <c r="S1006">
        <f>INDEX(Weights!$B$1:$B$36,MATCH(Matches!H2200,Weights!$A$1:$A$36,0))</f>
        <v>20</v>
      </c>
      <c r="T1006">
        <f t="shared" si="201"/>
        <v>1940</v>
      </c>
      <c r="U1006">
        <f t="shared" si="202"/>
        <v>1697</v>
      </c>
      <c r="V1006">
        <f t="shared" si="203"/>
        <v>243</v>
      </c>
      <c r="W1006">
        <f t="shared" si="204"/>
        <v>5</v>
      </c>
      <c r="X1006">
        <f t="shared" si="205"/>
        <v>0</v>
      </c>
      <c r="Y1006">
        <f t="shared" si="206"/>
        <v>5</v>
      </c>
      <c r="AA1006" t="str">
        <f t="shared" si="207"/>
        <v>243-&gt;5,</v>
      </c>
    </row>
    <row r="1007" spans="1:27" ht="15" hidden="1" customHeight="1" x14ac:dyDescent="0.25">
      <c r="A1007">
        <v>2017</v>
      </c>
      <c r="B1007">
        <v>6</v>
      </c>
      <c r="C1007">
        <v>10</v>
      </c>
      <c r="D1007" t="s">
        <v>23</v>
      </c>
      <c r="E1007" t="s">
        <v>105</v>
      </c>
      <c r="F1007">
        <v>2</v>
      </c>
      <c r="G1007">
        <v>2</v>
      </c>
      <c r="H1007" t="s">
        <v>76</v>
      </c>
      <c r="J1007">
        <v>8</v>
      </c>
      <c r="K1007">
        <v>1686</v>
      </c>
      <c r="L1007">
        <v>1918</v>
      </c>
      <c r="M1007">
        <f t="shared" si="195"/>
        <v>1678</v>
      </c>
      <c r="N1007">
        <f t="shared" si="196"/>
        <v>1926</v>
      </c>
      <c r="O1007">
        <f t="shared" si="197"/>
        <v>0.70097739861010799</v>
      </c>
      <c r="P1007">
        <f t="shared" si="198"/>
        <v>0.5</v>
      </c>
      <c r="Q1007">
        <f t="shared" si="199"/>
        <v>-39.805470940142058</v>
      </c>
      <c r="R1007">
        <f t="shared" si="200"/>
        <v>-40</v>
      </c>
      <c r="S1007">
        <f>INDEX(Weights!$B$1:$B$36,MATCH(Matches!H2272,Weights!$A$1:$A$36,0))</f>
        <v>20</v>
      </c>
      <c r="T1007">
        <f t="shared" si="201"/>
        <v>1778</v>
      </c>
      <c r="U1007">
        <f t="shared" si="202"/>
        <v>1926</v>
      </c>
      <c r="V1007">
        <f t="shared" si="203"/>
        <v>148</v>
      </c>
      <c r="W1007">
        <f t="shared" si="204"/>
        <v>0</v>
      </c>
      <c r="X1007">
        <f t="shared" si="205"/>
        <v>0</v>
      </c>
      <c r="Y1007">
        <f t="shared" si="206"/>
        <v>0</v>
      </c>
      <c r="AA1007" t="str">
        <f t="shared" si="207"/>
        <v>148-&gt;0,</v>
      </c>
    </row>
    <row r="1008" spans="1:27" ht="15" hidden="1" customHeight="1" x14ac:dyDescent="0.25">
      <c r="A1008">
        <v>2017</v>
      </c>
      <c r="B1008">
        <v>6</v>
      </c>
      <c r="C1008">
        <v>11</v>
      </c>
      <c r="D1008" t="s">
        <v>148</v>
      </c>
      <c r="E1008" t="s">
        <v>267</v>
      </c>
      <c r="F1008">
        <v>5</v>
      </c>
      <c r="G1008">
        <v>0</v>
      </c>
      <c r="H1008" t="s">
        <v>171</v>
      </c>
      <c r="J1008">
        <v>8</v>
      </c>
      <c r="K1008">
        <v>1582</v>
      </c>
      <c r="L1008">
        <v>1295</v>
      </c>
      <c r="M1008">
        <f t="shared" si="195"/>
        <v>1574</v>
      </c>
      <c r="N1008">
        <f t="shared" si="196"/>
        <v>1303</v>
      </c>
      <c r="O1008">
        <f t="shared" si="197"/>
        <v>0.89431996985112772</v>
      </c>
      <c r="P1008">
        <f t="shared" si="198"/>
        <v>1</v>
      </c>
      <c r="Q1008">
        <f t="shared" si="199"/>
        <v>75.70020550458149</v>
      </c>
      <c r="R1008">
        <f t="shared" si="200"/>
        <v>40</v>
      </c>
      <c r="S1008">
        <f>INDEX(Weights!$B$1:$B$36,MATCH(Matches!H2284,Weights!$A$1:$A$36,0))</f>
        <v>40</v>
      </c>
      <c r="T1008">
        <f t="shared" si="201"/>
        <v>1674</v>
      </c>
      <c r="U1008">
        <f t="shared" si="202"/>
        <v>1303</v>
      </c>
      <c r="V1008">
        <f t="shared" si="203"/>
        <v>371</v>
      </c>
      <c r="W1008">
        <f t="shared" si="204"/>
        <v>5</v>
      </c>
      <c r="X1008">
        <f t="shared" si="205"/>
        <v>0</v>
      </c>
      <c r="Y1008">
        <f t="shared" si="206"/>
        <v>5</v>
      </c>
      <c r="AA1008" t="str">
        <f t="shared" si="207"/>
        <v>371-&gt;5,</v>
      </c>
    </row>
    <row r="1009" spans="1:27" ht="15" hidden="1" customHeight="1" x14ac:dyDescent="0.25">
      <c r="A1009">
        <v>2017</v>
      </c>
      <c r="B1009">
        <v>6</v>
      </c>
      <c r="C1009">
        <v>24</v>
      </c>
      <c r="D1009" t="s">
        <v>34</v>
      </c>
      <c r="E1009" t="s">
        <v>265</v>
      </c>
      <c r="F1009">
        <v>4</v>
      </c>
      <c r="G1009">
        <v>0</v>
      </c>
      <c r="H1009" t="s">
        <v>221</v>
      </c>
      <c r="I1009" t="s">
        <v>21</v>
      </c>
      <c r="J1009">
        <v>8</v>
      </c>
      <c r="K1009">
        <v>1954</v>
      </c>
      <c r="L1009">
        <v>1527</v>
      </c>
      <c r="M1009">
        <f t="shared" si="195"/>
        <v>1946</v>
      </c>
      <c r="N1009">
        <f t="shared" si="196"/>
        <v>1535</v>
      </c>
      <c r="O1009">
        <f t="shared" si="197"/>
        <v>0.91419025930958264</v>
      </c>
      <c r="P1009">
        <f t="shared" si="198"/>
        <v>1</v>
      </c>
      <c r="Q1009">
        <f t="shared" si="199"/>
        <v>93.229509093405113</v>
      </c>
      <c r="R1009">
        <f t="shared" si="200"/>
        <v>50</v>
      </c>
      <c r="S1009">
        <f>INDEX(Weights!$B$1:$B$36,MATCH(Matches!H2341,Weights!$A$1:$A$36,0))</f>
        <v>20</v>
      </c>
      <c r="T1009">
        <f t="shared" si="201"/>
        <v>1946</v>
      </c>
      <c r="U1009">
        <f t="shared" si="202"/>
        <v>1535</v>
      </c>
      <c r="V1009">
        <f t="shared" si="203"/>
        <v>411</v>
      </c>
      <c r="W1009">
        <f t="shared" si="204"/>
        <v>4</v>
      </c>
      <c r="X1009">
        <f t="shared" si="205"/>
        <v>1</v>
      </c>
      <c r="Y1009">
        <f t="shared" si="206"/>
        <v>4</v>
      </c>
      <c r="AA1009" t="str">
        <f t="shared" si="207"/>
        <v>411-&gt;4,</v>
      </c>
    </row>
    <row r="1010" spans="1:27" ht="15" hidden="1" customHeight="1" x14ac:dyDescent="0.25">
      <c r="A1010">
        <v>2017</v>
      </c>
      <c r="B1010">
        <v>6</v>
      </c>
      <c r="C1010">
        <v>25</v>
      </c>
      <c r="D1010" t="s">
        <v>6</v>
      </c>
      <c r="E1010" t="s">
        <v>190</v>
      </c>
      <c r="F1010">
        <v>3</v>
      </c>
      <c r="G1010">
        <v>1</v>
      </c>
      <c r="H1010" t="s">
        <v>221</v>
      </c>
      <c r="I1010" t="s">
        <v>21</v>
      </c>
      <c r="J1010">
        <v>8</v>
      </c>
      <c r="K1010">
        <v>2051</v>
      </c>
      <c r="L1010">
        <v>1668</v>
      </c>
      <c r="M1010">
        <f t="shared" si="195"/>
        <v>2043</v>
      </c>
      <c r="N1010">
        <f t="shared" si="196"/>
        <v>1676</v>
      </c>
      <c r="O1010">
        <f t="shared" si="197"/>
        <v>0.89212391394322699</v>
      </c>
      <c r="P1010">
        <f t="shared" si="198"/>
        <v>1</v>
      </c>
      <c r="Q1010">
        <f t="shared" si="199"/>
        <v>74.159160685434586</v>
      </c>
      <c r="R1010">
        <f t="shared" si="200"/>
        <v>50</v>
      </c>
      <c r="S1010">
        <f>INDEX(Weights!$B$1:$B$36,MATCH(Matches!H2346,Weights!$A$1:$A$36,0))</f>
        <v>20</v>
      </c>
      <c r="T1010">
        <f t="shared" si="201"/>
        <v>2043</v>
      </c>
      <c r="U1010">
        <f t="shared" si="202"/>
        <v>1676</v>
      </c>
      <c r="V1010">
        <f t="shared" si="203"/>
        <v>367</v>
      </c>
      <c r="W1010">
        <f t="shared" si="204"/>
        <v>2</v>
      </c>
      <c r="X1010">
        <f t="shared" si="205"/>
        <v>0</v>
      </c>
      <c r="Y1010">
        <f t="shared" si="206"/>
        <v>2</v>
      </c>
      <c r="AA1010" t="str">
        <f t="shared" si="207"/>
        <v>367-&gt;2,</v>
      </c>
    </row>
    <row r="1011" spans="1:27" ht="15" hidden="1" customHeight="1" x14ac:dyDescent="0.25">
      <c r="A1011">
        <v>2017</v>
      </c>
      <c r="B1011">
        <v>6</v>
      </c>
      <c r="C1011">
        <v>28</v>
      </c>
      <c r="D1011" t="s">
        <v>89</v>
      </c>
      <c r="E1011" t="s">
        <v>40</v>
      </c>
      <c r="F1011">
        <v>0</v>
      </c>
      <c r="G1011">
        <v>0</v>
      </c>
      <c r="H1011" t="s">
        <v>29</v>
      </c>
      <c r="I1011" t="s">
        <v>30</v>
      </c>
      <c r="J1011">
        <v>8</v>
      </c>
      <c r="K1011">
        <v>1324</v>
      </c>
      <c r="L1011">
        <v>1445</v>
      </c>
      <c r="M1011">
        <f t="shared" si="195"/>
        <v>1316</v>
      </c>
      <c r="N1011">
        <f t="shared" si="196"/>
        <v>1453</v>
      </c>
      <c r="O1011">
        <f t="shared" si="197"/>
        <v>0.68753824821234177</v>
      </c>
      <c r="P1011">
        <f t="shared" si="198"/>
        <v>0.5</v>
      </c>
      <c r="Q1011">
        <f t="shared" si="199"/>
        <v>-42.657964848546158</v>
      </c>
      <c r="R1011">
        <f t="shared" si="200"/>
        <v>-40</v>
      </c>
      <c r="S1011">
        <f>INDEX(Weights!$B$1:$B$36,MATCH(Matches!H2354,Weights!$A$1:$A$36,0))</f>
        <v>40</v>
      </c>
      <c r="T1011">
        <f t="shared" si="201"/>
        <v>1316</v>
      </c>
      <c r="U1011">
        <f t="shared" si="202"/>
        <v>1453</v>
      </c>
      <c r="V1011">
        <f t="shared" si="203"/>
        <v>137</v>
      </c>
      <c r="W1011">
        <f t="shared" si="204"/>
        <v>0</v>
      </c>
      <c r="X1011">
        <f t="shared" si="205"/>
        <v>0</v>
      </c>
      <c r="Y1011">
        <f t="shared" si="206"/>
        <v>0</v>
      </c>
      <c r="AA1011" t="str">
        <f t="shared" si="207"/>
        <v>137-&gt;0,</v>
      </c>
    </row>
    <row r="1012" spans="1:27" ht="15" hidden="1" customHeight="1" x14ac:dyDescent="0.25">
      <c r="A1012">
        <v>2017</v>
      </c>
      <c r="B1012">
        <v>8</v>
      </c>
      <c r="C1012">
        <v>19</v>
      </c>
      <c r="D1012" t="s">
        <v>43</v>
      </c>
      <c r="E1012" t="s">
        <v>144</v>
      </c>
      <c r="F1012">
        <v>2</v>
      </c>
      <c r="G1012">
        <v>1</v>
      </c>
      <c r="H1012" t="s">
        <v>81</v>
      </c>
      <c r="J1012">
        <v>8</v>
      </c>
      <c r="K1012">
        <v>1161</v>
      </c>
      <c r="L1012">
        <v>1068</v>
      </c>
      <c r="M1012">
        <f t="shared" si="195"/>
        <v>1153</v>
      </c>
      <c r="N1012">
        <f t="shared" si="196"/>
        <v>1076</v>
      </c>
      <c r="O1012">
        <f t="shared" si="197"/>
        <v>0.73475708931654671</v>
      </c>
      <c r="P1012">
        <f t="shared" si="198"/>
        <v>1</v>
      </c>
      <c r="Q1012">
        <f t="shared" si="199"/>
        <v>30.161032313309875</v>
      </c>
      <c r="R1012">
        <f t="shared" si="200"/>
        <v>30</v>
      </c>
      <c r="S1012">
        <f>INDEX(Weights!$B$1:$B$36,MATCH(Matches!H2416,Weights!$A$1:$A$36,0))</f>
        <v>20</v>
      </c>
      <c r="T1012">
        <f t="shared" si="201"/>
        <v>1253</v>
      </c>
      <c r="U1012">
        <f t="shared" si="202"/>
        <v>1076</v>
      </c>
      <c r="V1012">
        <f t="shared" si="203"/>
        <v>177</v>
      </c>
      <c r="W1012">
        <f t="shared" si="204"/>
        <v>1</v>
      </c>
      <c r="X1012">
        <f t="shared" si="205"/>
        <v>0</v>
      </c>
      <c r="Y1012">
        <f t="shared" si="206"/>
        <v>1</v>
      </c>
      <c r="AA1012" t="str">
        <f t="shared" si="207"/>
        <v>177-&gt;1,</v>
      </c>
    </row>
    <row r="1013" spans="1:27" ht="15" hidden="1" customHeight="1" x14ac:dyDescent="0.25">
      <c r="A1013">
        <v>2017</v>
      </c>
      <c r="B1013">
        <v>8</v>
      </c>
      <c r="C1013">
        <v>22</v>
      </c>
      <c r="D1013" t="s">
        <v>144</v>
      </c>
      <c r="E1013" t="s">
        <v>187</v>
      </c>
      <c r="F1013">
        <v>1</v>
      </c>
      <c r="G1013">
        <v>1</v>
      </c>
      <c r="H1013" t="s">
        <v>81</v>
      </c>
      <c r="I1013" t="s">
        <v>43</v>
      </c>
      <c r="J1013">
        <v>8</v>
      </c>
      <c r="K1013">
        <v>1076</v>
      </c>
      <c r="L1013">
        <v>1252</v>
      </c>
      <c r="M1013">
        <f t="shared" si="195"/>
        <v>1068</v>
      </c>
      <c r="N1013">
        <f t="shared" si="196"/>
        <v>1260</v>
      </c>
      <c r="O1013">
        <f t="shared" si="197"/>
        <v>0.75124079353371065</v>
      </c>
      <c r="P1013">
        <f t="shared" si="198"/>
        <v>0.5</v>
      </c>
      <c r="Q1013">
        <f t="shared" si="199"/>
        <v>-31.841962793858901</v>
      </c>
      <c r="R1013">
        <f t="shared" si="200"/>
        <v>-30</v>
      </c>
      <c r="S1013">
        <f>INDEX(Weights!$B$1:$B$36,MATCH(Matches!H2418,Weights!$A$1:$A$36,0))</f>
        <v>40</v>
      </c>
      <c r="T1013">
        <f t="shared" si="201"/>
        <v>1068</v>
      </c>
      <c r="U1013">
        <f t="shared" si="202"/>
        <v>1260</v>
      </c>
      <c r="V1013">
        <f t="shared" si="203"/>
        <v>192</v>
      </c>
      <c r="W1013">
        <f t="shared" si="204"/>
        <v>0</v>
      </c>
      <c r="X1013">
        <f t="shared" si="205"/>
        <v>0</v>
      </c>
      <c r="Y1013">
        <f t="shared" si="206"/>
        <v>0</v>
      </c>
      <c r="AA1013" t="str">
        <f t="shared" si="207"/>
        <v>192-&gt;0,</v>
      </c>
    </row>
    <row r="1014" spans="1:27" ht="15" hidden="1" customHeight="1" x14ac:dyDescent="0.25">
      <c r="A1014">
        <v>2017</v>
      </c>
      <c r="B1014">
        <v>8</v>
      </c>
      <c r="C1014">
        <v>29</v>
      </c>
      <c r="D1014" t="s">
        <v>156</v>
      </c>
      <c r="E1014" t="s">
        <v>74</v>
      </c>
      <c r="F1014">
        <v>1</v>
      </c>
      <c r="G1014">
        <v>0</v>
      </c>
      <c r="H1014" t="s">
        <v>33</v>
      </c>
      <c r="J1014">
        <v>8</v>
      </c>
      <c r="K1014">
        <v>1082</v>
      </c>
      <c r="L1014">
        <v>1089</v>
      </c>
      <c r="M1014">
        <f t="shared" si="195"/>
        <v>1074</v>
      </c>
      <c r="N1014">
        <f t="shared" si="196"/>
        <v>1097</v>
      </c>
      <c r="O1014">
        <f t="shared" si="197"/>
        <v>0.60903260340423959</v>
      </c>
      <c r="P1014">
        <f t="shared" si="198"/>
        <v>1</v>
      </c>
      <c r="Q1014">
        <f t="shared" si="199"/>
        <v>20.462064278652822</v>
      </c>
      <c r="R1014">
        <f t="shared" si="200"/>
        <v>20</v>
      </c>
      <c r="S1014">
        <f>INDEX(Weights!$B$1:$B$36,MATCH(Matches!H2425,Weights!$A$1:$A$36,0))</f>
        <v>40</v>
      </c>
      <c r="T1014">
        <f t="shared" si="201"/>
        <v>1174</v>
      </c>
      <c r="U1014">
        <f t="shared" si="202"/>
        <v>1097</v>
      </c>
      <c r="V1014">
        <f t="shared" si="203"/>
        <v>77</v>
      </c>
      <c r="W1014">
        <f t="shared" si="204"/>
        <v>1</v>
      </c>
      <c r="X1014">
        <f t="shared" si="205"/>
        <v>0</v>
      </c>
      <c r="Y1014">
        <f t="shared" si="206"/>
        <v>1</v>
      </c>
      <c r="AA1014" t="str">
        <f t="shared" si="207"/>
        <v>77-&gt;1,</v>
      </c>
    </row>
    <row r="1015" spans="1:27" ht="15" hidden="1" customHeight="1" x14ac:dyDescent="0.25">
      <c r="A1015">
        <v>2017</v>
      </c>
      <c r="B1015">
        <v>8</v>
      </c>
      <c r="C1015">
        <v>31</v>
      </c>
      <c r="D1015" t="s">
        <v>4</v>
      </c>
      <c r="E1015" t="s">
        <v>58</v>
      </c>
      <c r="F1015">
        <v>3</v>
      </c>
      <c r="G1015">
        <v>1</v>
      </c>
      <c r="H1015" t="s">
        <v>76</v>
      </c>
      <c r="J1015">
        <v>8</v>
      </c>
      <c r="K1015">
        <v>1627</v>
      </c>
      <c r="L1015">
        <v>1376</v>
      </c>
      <c r="M1015">
        <f t="shared" si="195"/>
        <v>1619</v>
      </c>
      <c r="N1015">
        <f t="shared" si="196"/>
        <v>1384</v>
      </c>
      <c r="O1015">
        <f t="shared" si="197"/>
        <v>0.87307388225026961</v>
      </c>
      <c r="P1015">
        <f t="shared" si="198"/>
        <v>1</v>
      </c>
      <c r="Q1015">
        <f t="shared" si="199"/>
        <v>63.028792984704623</v>
      </c>
      <c r="R1015">
        <f t="shared" si="200"/>
        <v>40</v>
      </c>
      <c r="S1015">
        <f>INDEX(Weights!$B$1:$B$36,MATCH(Matches!H2437,Weights!$A$1:$A$36,0))</f>
        <v>40</v>
      </c>
      <c r="T1015">
        <f t="shared" si="201"/>
        <v>1719</v>
      </c>
      <c r="U1015">
        <f t="shared" si="202"/>
        <v>1384</v>
      </c>
      <c r="V1015">
        <f t="shared" si="203"/>
        <v>335</v>
      </c>
      <c r="W1015">
        <f t="shared" si="204"/>
        <v>2</v>
      </c>
      <c r="X1015">
        <f t="shared" si="205"/>
        <v>0</v>
      </c>
      <c r="Y1015">
        <f t="shared" si="206"/>
        <v>2</v>
      </c>
      <c r="AA1015" t="str">
        <f t="shared" si="207"/>
        <v>335-&gt;2,</v>
      </c>
    </row>
    <row r="1016" spans="1:27" ht="15" hidden="1" customHeight="1" x14ac:dyDescent="0.25">
      <c r="A1016">
        <v>2017</v>
      </c>
      <c r="B1016">
        <v>9</v>
      </c>
      <c r="C1016">
        <v>4</v>
      </c>
      <c r="D1016" t="s">
        <v>105</v>
      </c>
      <c r="E1016" t="s">
        <v>90</v>
      </c>
      <c r="F1016">
        <v>2</v>
      </c>
      <c r="G1016">
        <v>1</v>
      </c>
      <c r="H1016" t="s">
        <v>76</v>
      </c>
      <c r="J1016">
        <v>8</v>
      </c>
      <c r="K1016">
        <v>1922</v>
      </c>
      <c r="L1016">
        <v>1768</v>
      </c>
      <c r="M1016">
        <f t="shared" si="195"/>
        <v>1914</v>
      </c>
      <c r="N1016">
        <f t="shared" si="196"/>
        <v>1776</v>
      </c>
      <c r="O1016">
        <f t="shared" si="197"/>
        <v>0.79738631402770377</v>
      </c>
      <c r="P1016">
        <f t="shared" si="198"/>
        <v>1</v>
      </c>
      <c r="Q1016">
        <f t="shared" si="199"/>
        <v>39.484006036462198</v>
      </c>
      <c r="R1016">
        <f t="shared" si="200"/>
        <v>40</v>
      </c>
      <c r="S1016">
        <f>INDEX(Weights!$B$1:$B$36,MATCH(Matches!H2498,Weights!$A$1:$A$36,0))</f>
        <v>40</v>
      </c>
      <c r="T1016">
        <f t="shared" si="201"/>
        <v>2014</v>
      </c>
      <c r="U1016">
        <f t="shared" si="202"/>
        <v>1776</v>
      </c>
      <c r="V1016">
        <f t="shared" si="203"/>
        <v>238</v>
      </c>
      <c r="W1016">
        <f t="shared" si="204"/>
        <v>1</v>
      </c>
      <c r="X1016">
        <f t="shared" si="205"/>
        <v>0</v>
      </c>
      <c r="Y1016">
        <f t="shared" si="206"/>
        <v>1</v>
      </c>
      <c r="AA1016" t="str">
        <f t="shared" si="207"/>
        <v>238-&gt;1,</v>
      </c>
    </row>
    <row r="1017" spans="1:27" ht="15" hidden="1" customHeight="1" x14ac:dyDescent="0.25">
      <c r="A1017">
        <v>2017</v>
      </c>
      <c r="B1017">
        <v>9</v>
      </c>
      <c r="C1017">
        <v>5</v>
      </c>
      <c r="D1017" t="s">
        <v>47</v>
      </c>
      <c r="E1017" t="s">
        <v>133</v>
      </c>
      <c r="F1017">
        <v>3</v>
      </c>
      <c r="G1017">
        <v>0</v>
      </c>
      <c r="H1017" t="s">
        <v>76</v>
      </c>
      <c r="J1017">
        <v>8</v>
      </c>
      <c r="K1017">
        <v>1667</v>
      </c>
      <c r="L1017">
        <v>1405</v>
      </c>
      <c r="M1017">
        <f t="shared" si="195"/>
        <v>1659</v>
      </c>
      <c r="N1017">
        <f t="shared" si="196"/>
        <v>1413</v>
      </c>
      <c r="O1017">
        <f t="shared" si="197"/>
        <v>0.87992668801061691</v>
      </c>
      <c r="P1017">
        <f t="shared" si="198"/>
        <v>1</v>
      </c>
      <c r="Q1017">
        <f t="shared" si="199"/>
        <v>66.62596265111236</v>
      </c>
      <c r="R1017">
        <f t="shared" si="200"/>
        <v>40</v>
      </c>
      <c r="S1017">
        <f>INDEX(Weights!$B$1:$B$36,MATCH(Matches!H2541,Weights!$A$1:$A$36,0))</f>
        <v>40</v>
      </c>
      <c r="T1017">
        <f t="shared" si="201"/>
        <v>1759</v>
      </c>
      <c r="U1017">
        <f t="shared" si="202"/>
        <v>1413</v>
      </c>
      <c r="V1017">
        <f t="shared" si="203"/>
        <v>346</v>
      </c>
      <c r="W1017">
        <f t="shared" si="204"/>
        <v>3</v>
      </c>
      <c r="X1017">
        <f t="shared" si="205"/>
        <v>0</v>
      </c>
      <c r="Y1017">
        <f t="shared" si="206"/>
        <v>3</v>
      </c>
      <c r="AA1017" t="str">
        <f t="shared" si="207"/>
        <v>346-&gt;3,</v>
      </c>
    </row>
    <row r="1018" spans="1:27" ht="15" hidden="1" customHeight="1" x14ac:dyDescent="0.25">
      <c r="A1018">
        <v>2017</v>
      </c>
      <c r="B1018">
        <v>10</v>
      </c>
      <c r="C1018">
        <v>7</v>
      </c>
      <c r="D1018" t="s">
        <v>131</v>
      </c>
      <c r="E1018" t="s">
        <v>4</v>
      </c>
      <c r="F1018">
        <v>5</v>
      </c>
      <c r="G1018">
        <v>2</v>
      </c>
      <c r="H1018" t="s">
        <v>76</v>
      </c>
      <c r="J1018">
        <v>8</v>
      </c>
      <c r="K1018">
        <v>1880</v>
      </c>
      <c r="L1018">
        <v>1611</v>
      </c>
      <c r="M1018">
        <f t="shared" si="195"/>
        <v>1872</v>
      </c>
      <c r="N1018">
        <f t="shared" si="196"/>
        <v>1619</v>
      </c>
      <c r="O1018">
        <f t="shared" si="197"/>
        <v>0.88411935633841365</v>
      </c>
      <c r="P1018">
        <f t="shared" si="198"/>
        <v>1</v>
      </c>
      <c r="Q1018">
        <f t="shared" si="199"/>
        <v>69.036551292922667</v>
      </c>
      <c r="R1018">
        <f t="shared" si="200"/>
        <v>40</v>
      </c>
      <c r="S1018">
        <f>INDEX(Weights!$B$1:$B$36,MATCH(Matches!H2610,Weights!$A$1:$A$36,0))</f>
        <v>40</v>
      </c>
      <c r="T1018">
        <f t="shared" si="201"/>
        <v>1972</v>
      </c>
      <c r="U1018">
        <f t="shared" si="202"/>
        <v>1619</v>
      </c>
      <c r="V1018">
        <f t="shared" si="203"/>
        <v>353</v>
      </c>
      <c r="W1018">
        <f t="shared" si="204"/>
        <v>3</v>
      </c>
      <c r="X1018">
        <f t="shared" si="205"/>
        <v>0</v>
      </c>
      <c r="Y1018">
        <f t="shared" si="206"/>
        <v>3</v>
      </c>
      <c r="AA1018" t="str">
        <f t="shared" si="207"/>
        <v>353-&gt;3,</v>
      </c>
    </row>
    <row r="1019" spans="1:27" ht="15" hidden="1" customHeight="1" x14ac:dyDescent="0.25">
      <c r="A1019">
        <v>2017</v>
      </c>
      <c r="B1019">
        <v>10</v>
      </c>
      <c r="C1019">
        <v>8</v>
      </c>
      <c r="D1019" t="s">
        <v>65</v>
      </c>
      <c r="E1019" t="s">
        <v>62</v>
      </c>
      <c r="F1019">
        <v>4</v>
      </c>
      <c r="G1019">
        <v>2</v>
      </c>
      <c r="H1019" t="s">
        <v>76</v>
      </c>
      <c r="J1019">
        <v>8</v>
      </c>
      <c r="K1019">
        <v>1857</v>
      </c>
      <c r="L1019">
        <v>1614</v>
      </c>
      <c r="M1019">
        <f t="shared" si="195"/>
        <v>1849</v>
      </c>
      <c r="N1019">
        <f t="shared" si="196"/>
        <v>1622</v>
      </c>
      <c r="O1019">
        <f t="shared" si="197"/>
        <v>0.86788234576063594</v>
      </c>
      <c r="P1019">
        <f t="shared" si="198"/>
        <v>1</v>
      </c>
      <c r="Q1019">
        <f t="shared" si="199"/>
        <v>60.552089318101324</v>
      </c>
      <c r="R1019">
        <f t="shared" si="200"/>
        <v>40</v>
      </c>
      <c r="S1019">
        <f>INDEX(Weights!$B$1:$B$36,MATCH(Matches!H2621,Weights!$A$1:$A$36,0))</f>
        <v>40</v>
      </c>
      <c r="T1019">
        <f t="shared" si="201"/>
        <v>1949</v>
      </c>
      <c r="U1019">
        <f t="shared" si="202"/>
        <v>1622</v>
      </c>
      <c r="V1019">
        <f t="shared" si="203"/>
        <v>327</v>
      </c>
      <c r="W1019">
        <f t="shared" si="204"/>
        <v>2</v>
      </c>
      <c r="X1019">
        <f t="shared" si="205"/>
        <v>0</v>
      </c>
      <c r="Y1019">
        <f t="shared" si="206"/>
        <v>2</v>
      </c>
      <c r="AA1019" t="str">
        <f t="shared" si="207"/>
        <v>327-&gt;2,</v>
      </c>
    </row>
    <row r="1020" spans="1:27" hidden="1" x14ac:dyDescent="0.25">
      <c r="A1020">
        <v>2017</v>
      </c>
      <c r="B1020">
        <v>11</v>
      </c>
      <c r="C1020">
        <v>10</v>
      </c>
      <c r="D1020" t="s">
        <v>99</v>
      </c>
      <c r="E1020" t="s">
        <v>74</v>
      </c>
      <c r="F1020">
        <v>4</v>
      </c>
      <c r="G1020">
        <v>1</v>
      </c>
      <c r="H1020" t="s">
        <v>23</v>
      </c>
      <c r="I1020" t="s">
        <v>38</v>
      </c>
      <c r="J1020">
        <v>8</v>
      </c>
      <c r="K1020">
        <v>1446</v>
      </c>
      <c r="L1020">
        <v>1068</v>
      </c>
      <c r="M1020">
        <f t="shared" si="195"/>
        <v>1438</v>
      </c>
      <c r="N1020">
        <f t="shared" si="196"/>
        <v>1076</v>
      </c>
      <c r="O1020">
        <f t="shared" si="197"/>
        <v>0.88932251371094684</v>
      </c>
      <c r="P1020">
        <f t="shared" si="198"/>
        <v>1</v>
      </c>
      <c r="Q1020">
        <f t="shared" si="199"/>
        <v>72.282089774849368</v>
      </c>
      <c r="R1020">
        <f t="shared" si="200"/>
        <v>40</v>
      </c>
      <c r="S1020">
        <f>INDEX(Weights!$B$1:$B$36,MATCH(Matches!H2698,Weights!$A$1:$A$36,0))</f>
        <v>50</v>
      </c>
      <c r="T1020">
        <f t="shared" si="201"/>
        <v>1438</v>
      </c>
      <c r="U1020">
        <f t="shared" si="202"/>
        <v>1076</v>
      </c>
      <c r="V1020">
        <f t="shared" si="203"/>
        <v>362</v>
      </c>
      <c r="W1020">
        <f t="shared" si="204"/>
        <v>3</v>
      </c>
      <c r="X1020">
        <f t="shared" si="205"/>
        <v>0</v>
      </c>
      <c r="Y1020">
        <f t="shared" si="206"/>
        <v>3</v>
      </c>
      <c r="AA1020" t="str">
        <f t="shared" si="207"/>
        <v>362-&gt;3,</v>
      </c>
    </row>
    <row r="1021" spans="1:27" ht="15" hidden="1" customHeight="1" x14ac:dyDescent="0.25">
      <c r="A1021">
        <v>2017</v>
      </c>
      <c r="B1021">
        <v>11</v>
      </c>
      <c r="C1021">
        <v>10</v>
      </c>
      <c r="D1021" t="s">
        <v>70</v>
      </c>
      <c r="E1021" t="s">
        <v>90</v>
      </c>
      <c r="F1021">
        <v>2</v>
      </c>
      <c r="G1021">
        <v>1</v>
      </c>
      <c r="H1021" t="s">
        <v>33</v>
      </c>
      <c r="J1021">
        <v>8</v>
      </c>
      <c r="K1021">
        <v>1737</v>
      </c>
      <c r="L1021">
        <v>1744</v>
      </c>
      <c r="M1021">
        <f t="shared" si="195"/>
        <v>1729</v>
      </c>
      <c r="N1021">
        <f t="shared" si="196"/>
        <v>1752</v>
      </c>
      <c r="O1021">
        <f t="shared" si="197"/>
        <v>0.60903260340423959</v>
      </c>
      <c r="P1021">
        <f t="shared" si="198"/>
        <v>1</v>
      </c>
      <c r="Q1021">
        <f t="shared" si="199"/>
        <v>20.462064278652822</v>
      </c>
      <c r="R1021">
        <f t="shared" si="200"/>
        <v>20</v>
      </c>
      <c r="S1021">
        <f>INDEX(Weights!$B$1:$B$36,MATCH(Matches!H2705,Weights!$A$1:$A$36,0))</f>
        <v>40</v>
      </c>
      <c r="T1021">
        <f t="shared" si="201"/>
        <v>1829</v>
      </c>
      <c r="U1021">
        <f t="shared" si="202"/>
        <v>1752</v>
      </c>
      <c r="V1021">
        <f t="shared" si="203"/>
        <v>77</v>
      </c>
      <c r="W1021">
        <f t="shared" si="204"/>
        <v>1</v>
      </c>
      <c r="X1021">
        <f t="shared" si="205"/>
        <v>0</v>
      </c>
      <c r="Y1021">
        <f t="shared" si="206"/>
        <v>1</v>
      </c>
      <c r="AA1021" t="str">
        <f t="shared" si="207"/>
        <v>77-&gt;1,</v>
      </c>
    </row>
    <row r="1022" spans="1:27" ht="15" hidden="1" customHeight="1" x14ac:dyDescent="0.25">
      <c r="A1022">
        <v>2017</v>
      </c>
      <c r="B1022">
        <v>11</v>
      </c>
      <c r="C1022">
        <v>11</v>
      </c>
      <c r="D1022" t="s">
        <v>87</v>
      </c>
      <c r="E1022" t="s">
        <v>89</v>
      </c>
      <c r="F1022">
        <v>1</v>
      </c>
      <c r="G1022">
        <v>1</v>
      </c>
      <c r="H1022" t="s">
        <v>33</v>
      </c>
      <c r="I1022" t="s">
        <v>26</v>
      </c>
      <c r="J1022">
        <v>8</v>
      </c>
      <c r="K1022">
        <v>1040</v>
      </c>
      <c r="L1022">
        <v>1368</v>
      </c>
      <c r="M1022">
        <f t="shared" si="195"/>
        <v>1032</v>
      </c>
      <c r="N1022">
        <f t="shared" si="196"/>
        <v>1376</v>
      </c>
      <c r="O1022">
        <f t="shared" si="197"/>
        <v>0.87870495121185144</v>
      </c>
      <c r="P1022">
        <f t="shared" si="198"/>
        <v>0.5</v>
      </c>
      <c r="Q1022">
        <f t="shared" si="199"/>
        <v>-21.1246247887705</v>
      </c>
      <c r="R1022">
        <f t="shared" si="200"/>
        <v>-20</v>
      </c>
      <c r="S1022">
        <f>INDEX(Weights!$B$1:$B$36,MATCH(Matches!H2706,Weights!$A$1:$A$36,0))</f>
        <v>40</v>
      </c>
      <c r="T1022">
        <f t="shared" si="201"/>
        <v>1032</v>
      </c>
      <c r="U1022">
        <f t="shared" si="202"/>
        <v>1376</v>
      </c>
      <c r="V1022">
        <f t="shared" si="203"/>
        <v>344</v>
      </c>
      <c r="W1022">
        <f t="shared" si="204"/>
        <v>0</v>
      </c>
      <c r="X1022">
        <f t="shared" si="205"/>
        <v>0</v>
      </c>
      <c r="Y1022">
        <f t="shared" si="206"/>
        <v>0</v>
      </c>
      <c r="AA1022" t="str">
        <f t="shared" si="207"/>
        <v>344-&gt;0,</v>
      </c>
    </row>
    <row r="1023" spans="1:27" ht="15" hidden="1" customHeight="1" x14ac:dyDescent="0.25">
      <c r="A1023">
        <v>2017</v>
      </c>
      <c r="B1023">
        <v>11</v>
      </c>
      <c r="C1023">
        <v>11</v>
      </c>
      <c r="D1023" t="s">
        <v>166</v>
      </c>
      <c r="E1023" t="s">
        <v>45</v>
      </c>
      <c r="F1023">
        <v>1</v>
      </c>
      <c r="G1023">
        <v>0</v>
      </c>
      <c r="H1023" t="s">
        <v>33</v>
      </c>
      <c r="J1023">
        <v>8</v>
      </c>
      <c r="K1023">
        <v>1251</v>
      </c>
      <c r="L1023">
        <v>1266</v>
      </c>
      <c r="M1023">
        <f t="shared" si="195"/>
        <v>1243</v>
      </c>
      <c r="N1023">
        <f t="shared" si="196"/>
        <v>1274</v>
      </c>
      <c r="O1023">
        <f t="shared" si="197"/>
        <v>0.59801376576934362</v>
      </c>
      <c r="P1023">
        <f t="shared" si="198"/>
        <v>1</v>
      </c>
      <c r="Q1023">
        <f t="shared" si="199"/>
        <v>19.901178992636016</v>
      </c>
      <c r="R1023">
        <f t="shared" si="200"/>
        <v>20</v>
      </c>
      <c r="S1023">
        <f>INDEX(Weights!$B$1:$B$36,MATCH(Matches!H2708,Weights!$A$1:$A$36,0))</f>
        <v>40</v>
      </c>
      <c r="T1023">
        <f t="shared" si="201"/>
        <v>1343</v>
      </c>
      <c r="U1023">
        <f t="shared" si="202"/>
        <v>1274</v>
      </c>
      <c r="V1023">
        <f t="shared" si="203"/>
        <v>69</v>
      </c>
      <c r="W1023">
        <f t="shared" si="204"/>
        <v>1</v>
      </c>
      <c r="X1023">
        <f t="shared" si="205"/>
        <v>0</v>
      </c>
      <c r="Y1023">
        <f t="shared" si="206"/>
        <v>1</v>
      </c>
      <c r="AA1023" t="str">
        <f t="shared" si="207"/>
        <v>69-&gt;1,</v>
      </c>
    </row>
    <row r="1024" spans="1:27" ht="15" hidden="1" customHeight="1" x14ac:dyDescent="0.25">
      <c r="A1024">
        <v>2017</v>
      </c>
      <c r="B1024">
        <v>12</v>
      </c>
      <c r="C1024">
        <v>3</v>
      </c>
      <c r="D1024" t="s">
        <v>111</v>
      </c>
      <c r="E1024" t="s">
        <v>75</v>
      </c>
      <c r="F1024">
        <v>2</v>
      </c>
      <c r="G1024">
        <v>1</v>
      </c>
      <c r="H1024" t="s">
        <v>81</v>
      </c>
      <c r="I1024" t="s">
        <v>119</v>
      </c>
      <c r="J1024">
        <v>8</v>
      </c>
      <c r="K1024">
        <v>790</v>
      </c>
      <c r="L1024">
        <v>606</v>
      </c>
      <c r="M1024">
        <f t="shared" si="195"/>
        <v>782</v>
      </c>
      <c r="N1024">
        <f t="shared" si="196"/>
        <v>614</v>
      </c>
      <c r="O1024">
        <f t="shared" si="197"/>
        <v>0.7245382428425361</v>
      </c>
      <c r="P1024">
        <f t="shared" si="198"/>
        <v>1</v>
      </c>
      <c r="Q1024">
        <f t="shared" si="199"/>
        <v>29.042143935163061</v>
      </c>
      <c r="R1024">
        <f t="shared" si="200"/>
        <v>30</v>
      </c>
      <c r="S1024">
        <f>INDEX(Weights!$B$1:$B$36,MATCH(Matches!H2783,Weights!$A$1:$A$36,0))</f>
        <v>40</v>
      </c>
      <c r="T1024">
        <f t="shared" si="201"/>
        <v>782</v>
      </c>
      <c r="U1024">
        <f t="shared" si="202"/>
        <v>614</v>
      </c>
      <c r="V1024">
        <f t="shared" si="203"/>
        <v>168</v>
      </c>
      <c r="W1024">
        <f t="shared" si="204"/>
        <v>1</v>
      </c>
      <c r="X1024">
        <f t="shared" si="205"/>
        <v>0</v>
      </c>
      <c r="Y1024">
        <f t="shared" si="206"/>
        <v>1</v>
      </c>
      <c r="AA1024" t="str">
        <f t="shared" si="207"/>
        <v>168-&gt;1,</v>
      </c>
    </row>
    <row r="1025" spans="1:27" ht="15" hidden="1" customHeight="1" x14ac:dyDescent="0.25">
      <c r="A1025">
        <v>2017</v>
      </c>
      <c r="B1025">
        <v>12</v>
      </c>
      <c r="C1025">
        <v>5</v>
      </c>
      <c r="D1025" t="s">
        <v>119</v>
      </c>
      <c r="E1025" t="s">
        <v>111</v>
      </c>
      <c r="F1025">
        <v>2</v>
      </c>
      <c r="G1025">
        <v>0</v>
      </c>
      <c r="H1025" t="s">
        <v>81</v>
      </c>
      <c r="J1025">
        <v>8</v>
      </c>
      <c r="K1025">
        <v>976</v>
      </c>
      <c r="L1025">
        <v>782</v>
      </c>
      <c r="M1025">
        <f t="shared" si="195"/>
        <v>968</v>
      </c>
      <c r="N1025">
        <f t="shared" si="196"/>
        <v>790</v>
      </c>
      <c r="O1025">
        <f t="shared" si="197"/>
        <v>0.83205984053033322</v>
      </c>
      <c r="P1025">
        <f t="shared" si="198"/>
        <v>1</v>
      </c>
      <c r="Q1025">
        <f t="shared" si="199"/>
        <v>47.636015264383225</v>
      </c>
      <c r="R1025">
        <f t="shared" si="200"/>
        <v>30</v>
      </c>
      <c r="S1025">
        <f>INDEX(Weights!$B$1:$B$36,MATCH(Matches!H2791,Weights!$A$1:$A$36,0))</f>
        <v>40</v>
      </c>
      <c r="T1025">
        <f t="shared" si="201"/>
        <v>1068</v>
      </c>
      <c r="U1025">
        <f t="shared" si="202"/>
        <v>790</v>
      </c>
      <c r="V1025">
        <f t="shared" si="203"/>
        <v>278</v>
      </c>
      <c r="W1025">
        <f t="shared" si="204"/>
        <v>2</v>
      </c>
      <c r="X1025">
        <f t="shared" si="205"/>
        <v>0</v>
      </c>
      <c r="Y1025">
        <f t="shared" si="206"/>
        <v>2</v>
      </c>
      <c r="AA1025" t="str">
        <f t="shared" si="207"/>
        <v>278-&gt;2,</v>
      </c>
    </row>
    <row r="1026" spans="1:27" ht="15" hidden="1" customHeight="1" x14ac:dyDescent="0.25">
      <c r="A1026">
        <v>2017</v>
      </c>
      <c r="B1026">
        <v>12</v>
      </c>
      <c r="C1026">
        <v>9</v>
      </c>
      <c r="D1026" t="s">
        <v>77</v>
      </c>
      <c r="E1026" t="s">
        <v>92</v>
      </c>
      <c r="F1026">
        <v>2</v>
      </c>
      <c r="G1026">
        <v>2</v>
      </c>
      <c r="H1026" t="s">
        <v>236</v>
      </c>
      <c r="I1026" t="s">
        <v>132</v>
      </c>
      <c r="J1026">
        <v>8</v>
      </c>
      <c r="K1026">
        <v>1578</v>
      </c>
      <c r="L1026">
        <v>1704</v>
      </c>
      <c r="M1026">
        <f t="shared" ref="M1026:M1089" si="208">K1026-J1026</f>
        <v>1570</v>
      </c>
      <c r="N1026">
        <f t="shared" ref="N1026:N1089" si="209">L1026+J1026</f>
        <v>1712</v>
      </c>
      <c r="O1026">
        <f t="shared" ref="O1026:O1089" si="210">1/(10^(-V1026/400)+1)</f>
        <v>0.69368791642196537</v>
      </c>
      <c r="P1026">
        <f t="shared" ref="P1026:P1089" si="211">IF(F1026&gt;G1026,1,IF(F1026=G1026,0.5,0))</f>
        <v>0.5</v>
      </c>
      <c r="Q1026">
        <f t="shared" ref="Q1026:Q1089" si="212">(M1026-K1026)/(O1026-P1026)</f>
        <v>-41.303557536193061</v>
      </c>
      <c r="R1026">
        <f t="shared" ref="R1026:R1089" si="213">ROUND((Q1026/IF(W1026=2,1.5,IF(W1026=3,1.75,IF(W1026&gt;3,1.75+(W1026-3)/8,1))))/10,0)*10</f>
        <v>-40</v>
      </c>
      <c r="S1026">
        <f>INDEX(Weights!$B$1:$B$36,MATCH(Matches!H2800,Weights!$A$1:$A$36,0))</f>
        <v>40</v>
      </c>
      <c r="T1026">
        <f t="shared" ref="T1026:T1089" si="214">M1026+IF(ISBLANK(I1026),100,0)</f>
        <v>1570</v>
      </c>
      <c r="U1026">
        <f t="shared" ref="U1026:U1089" si="215">N1026</f>
        <v>1712</v>
      </c>
      <c r="V1026">
        <f t="shared" ref="V1026:V1089" si="216">ABS(T1026-U1026)</f>
        <v>142</v>
      </c>
      <c r="W1026">
        <f t="shared" ref="W1026:W1089" si="217">IF(U1026&gt;T1026,G1026-F1026,F1026-G1026)</f>
        <v>0</v>
      </c>
      <c r="X1026">
        <f t="shared" ref="X1026:X1089" si="218">IF(W1026=4,1,0)</f>
        <v>0</v>
      </c>
      <c r="Y1026">
        <f t="shared" ref="Y1026:Y1089" si="219">IF(W1026&lt;0,MAX(W1026,-3),MIN(W1026,7))</f>
        <v>0</v>
      </c>
      <c r="AA1026" t="str">
        <f t="shared" si="207"/>
        <v>142-&gt;0,</v>
      </c>
    </row>
    <row r="1027" spans="1:27" ht="15" hidden="1" customHeight="1" x14ac:dyDescent="0.25">
      <c r="A1027">
        <v>2017</v>
      </c>
      <c r="B1027">
        <v>12</v>
      </c>
      <c r="C1027">
        <v>17</v>
      </c>
      <c r="D1027" t="s">
        <v>154</v>
      </c>
      <c r="E1027" t="s">
        <v>97</v>
      </c>
      <c r="F1027">
        <v>1</v>
      </c>
      <c r="G1027">
        <v>0</v>
      </c>
      <c r="H1027" t="s">
        <v>33</v>
      </c>
      <c r="J1027">
        <v>8</v>
      </c>
      <c r="K1027">
        <v>1547</v>
      </c>
      <c r="L1027">
        <v>1554</v>
      </c>
      <c r="M1027">
        <f t="shared" si="208"/>
        <v>1539</v>
      </c>
      <c r="N1027">
        <f t="shared" si="209"/>
        <v>1562</v>
      </c>
      <c r="O1027">
        <f t="shared" si="210"/>
        <v>0.60903260340423959</v>
      </c>
      <c r="P1027">
        <f t="shared" si="211"/>
        <v>1</v>
      </c>
      <c r="Q1027">
        <f t="shared" si="212"/>
        <v>20.462064278652822</v>
      </c>
      <c r="R1027">
        <f t="shared" si="213"/>
        <v>20</v>
      </c>
      <c r="S1027">
        <f>INDEX(Weights!$B$1:$B$36,MATCH(Matches!H2826,Weights!$A$1:$A$36,0))</f>
        <v>40</v>
      </c>
      <c r="T1027">
        <f t="shared" si="214"/>
        <v>1639</v>
      </c>
      <c r="U1027">
        <f t="shared" si="215"/>
        <v>1562</v>
      </c>
      <c r="V1027">
        <f t="shared" si="216"/>
        <v>77</v>
      </c>
      <c r="W1027">
        <f t="shared" si="217"/>
        <v>1</v>
      </c>
      <c r="X1027">
        <f t="shared" si="218"/>
        <v>0</v>
      </c>
      <c r="Y1027">
        <f t="shared" si="219"/>
        <v>1</v>
      </c>
      <c r="AA1027" t="str">
        <f t="shared" ref="AA1027:AA1090" si="220">V1027&amp;"-&gt;"&amp;Y1027&amp;","</f>
        <v>77-&gt;1,</v>
      </c>
    </row>
    <row r="1028" spans="1:27" ht="15" hidden="1" customHeight="1" x14ac:dyDescent="0.25">
      <c r="A1028">
        <v>2017</v>
      </c>
      <c r="B1028">
        <v>12</v>
      </c>
      <c r="C1028">
        <v>29</v>
      </c>
      <c r="D1028" t="s">
        <v>97</v>
      </c>
      <c r="E1028" t="s">
        <v>261</v>
      </c>
      <c r="F1028">
        <v>3</v>
      </c>
      <c r="G1028">
        <v>0</v>
      </c>
      <c r="H1028" t="s">
        <v>231</v>
      </c>
      <c r="I1028" t="s">
        <v>155</v>
      </c>
      <c r="J1028">
        <v>8</v>
      </c>
      <c r="K1028">
        <v>1569</v>
      </c>
      <c r="L1028">
        <v>1189</v>
      </c>
      <c r="M1028">
        <f t="shared" si="208"/>
        <v>1561</v>
      </c>
      <c r="N1028">
        <f t="shared" si="209"/>
        <v>1197</v>
      </c>
      <c r="O1028">
        <f t="shared" si="210"/>
        <v>0.89045063872292474</v>
      </c>
      <c r="P1028">
        <f t="shared" si="211"/>
        <v>1</v>
      </c>
      <c r="Q1028">
        <f t="shared" si="212"/>
        <v>73.026441293127945</v>
      </c>
      <c r="R1028">
        <f t="shared" si="213"/>
        <v>40</v>
      </c>
      <c r="S1028">
        <f>INDEX(Weights!$B$1:$B$36,MATCH(Matches!H2841,Weights!$A$1:$A$36,0))</f>
        <v>40</v>
      </c>
      <c r="T1028">
        <f t="shared" si="214"/>
        <v>1561</v>
      </c>
      <c r="U1028">
        <f t="shared" si="215"/>
        <v>1197</v>
      </c>
      <c r="V1028">
        <f t="shared" si="216"/>
        <v>364</v>
      </c>
      <c r="W1028">
        <f t="shared" si="217"/>
        <v>3</v>
      </c>
      <c r="X1028">
        <f t="shared" si="218"/>
        <v>0</v>
      </c>
      <c r="Y1028">
        <f t="shared" si="219"/>
        <v>3</v>
      </c>
      <c r="AA1028" t="str">
        <f t="shared" si="220"/>
        <v>364-&gt;3,</v>
      </c>
    </row>
    <row r="1029" spans="1:27" ht="15" hidden="1" customHeight="1" x14ac:dyDescent="0.25">
      <c r="A1029">
        <v>2014</v>
      </c>
      <c r="B1029">
        <v>12</v>
      </c>
      <c r="C1029">
        <v>21</v>
      </c>
      <c r="D1029" t="s">
        <v>98</v>
      </c>
      <c r="E1029" t="s">
        <v>91</v>
      </c>
      <c r="F1029">
        <v>2</v>
      </c>
      <c r="G1029">
        <v>1</v>
      </c>
      <c r="H1029" t="s">
        <v>33</v>
      </c>
      <c r="I1029" t="s">
        <v>154</v>
      </c>
      <c r="J1029">
        <v>7</v>
      </c>
      <c r="K1029">
        <v>1643</v>
      </c>
      <c r="L1029">
        <v>1527</v>
      </c>
      <c r="M1029">
        <f t="shared" si="208"/>
        <v>1636</v>
      </c>
      <c r="N1029">
        <f t="shared" si="209"/>
        <v>1534</v>
      </c>
      <c r="O1029">
        <f t="shared" si="210"/>
        <v>0.64271306883262036</v>
      </c>
      <c r="P1029">
        <f t="shared" si="211"/>
        <v>1</v>
      </c>
      <c r="Q1029">
        <f t="shared" si="212"/>
        <v>19.592096405901515</v>
      </c>
      <c r="R1029">
        <f t="shared" si="213"/>
        <v>20</v>
      </c>
      <c r="S1029">
        <f>INDEX(Weights!$B$1:$B$36,MATCH(Matches!H12,Weights!$A$1:$A$36,0))</f>
        <v>40</v>
      </c>
      <c r="T1029">
        <f t="shared" si="214"/>
        <v>1636</v>
      </c>
      <c r="U1029">
        <f t="shared" si="215"/>
        <v>1534</v>
      </c>
      <c r="V1029">
        <f t="shared" si="216"/>
        <v>102</v>
      </c>
      <c r="W1029">
        <f t="shared" si="217"/>
        <v>1</v>
      </c>
      <c r="X1029">
        <f t="shared" si="218"/>
        <v>0</v>
      </c>
      <c r="Y1029">
        <f t="shared" si="219"/>
        <v>1</v>
      </c>
      <c r="AA1029" t="str">
        <f t="shared" si="220"/>
        <v>102-&gt;1,</v>
      </c>
    </row>
    <row r="1030" spans="1:27" ht="15" hidden="1" customHeight="1" x14ac:dyDescent="0.25">
      <c r="A1030">
        <v>2014</v>
      </c>
      <c r="B1030">
        <v>12</v>
      </c>
      <c r="C1030">
        <v>30</v>
      </c>
      <c r="D1030" t="s">
        <v>154</v>
      </c>
      <c r="E1030" t="s">
        <v>91</v>
      </c>
      <c r="F1030">
        <v>1</v>
      </c>
      <c r="G1030">
        <v>0</v>
      </c>
      <c r="H1030" t="s">
        <v>33</v>
      </c>
      <c r="I1030" t="s">
        <v>93</v>
      </c>
      <c r="J1030">
        <v>7</v>
      </c>
      <c r="K1030">
        <v>1644</v>
      </c>
      <c r="L1030">
        <v>1520</v>
      </c>
      <c r="M1030">
        <f t="shared" si="208"/>
        <v>1637</v>
      </c>
      <c r="N1030">
        <f t="shared" si="209"/>
        <v>1527</v>
      </c>
      <c r="O1030">
        <f t="shared" si="210"/>
        <v>0.6532171672188698</v>
      </c>
      <c r="P1030">
        <f t="shared" si="211"/>
        <v>1</v>
      </c>
      <c r="Q1030">
        <f t="shared" si="212"/>
        <v>20.185543626428608</v>
      </c>
      <c r="R1030">
        <f t="shared" si="213"/>
        <v>20</v>
      </c>
      <c r="S1030">
        <f>INDEX(Weights!$B$1:$B$36,MATCH(Matches!H18,Weights!$A$1:$A$36,0))</f>
        <v>50</v>
      </c>
      <c r="T1030">
        <f t="shared" si="214"/>
        <v>1637</v>
      </c>
      <c r="U1030">
        <f t="shared" si="215"/>
        <v>1527</v>
      </c>
      <c r="V1030">
        <f t="shared" si="216"/>
        <v>110</v>
      </c>
      <c r="W1030">
        <f t="shared" si="217"/>
        <v>1</v>
      </c>
      <c r="X1030">
        <f t="shared" si="218"/>
        <v>0</v>
      </c>
      <c r="Y1030">
        <f t="shared" si="219"/>
        <v>1</v>
      </c>
      <c r="AA1030" t="str">
        <f t="shared" si="220"/>
        <v>110-&gt;1,</v>
      </c>
    </row>
    <row r="1031" spans="1:27" ht="15" hidden="1" customHeight="1" x14ac:dyDescent="0.25">
      <c r="A1031">
        <v>2015</v>
      </c>
      <c r="B1031">
        <v>1</v>
      </c>
      <c r="C1031">
        <v>9</v>
      </c>
      <c r="D1031" t="s">
        <v>152</v>
      </c>
      <c r="E1031" t="s">
        <v>189</v>
      </c>
      <c r="F1031">
        <v>1</v>
      </c>
      <c r="G1031">
        <v>0</v>
      </c>
      <c r="H1031" t="s">
        <v>33</v>
      </c>
      <c r="I1031" t="s">
        <v>85</v>
      </c>
      <c r="J1031">
        <v>7</v>
      </c>
      <c r="K1031">
        <v>1650</v>
      </c>
      <c r="L1031">
        <v>1522</v>
      </c>
      <c r="M1031">
        <f t="shared" si="208"/>
        <v>1643</v>
      </c>
      <c r="N1031">
        <f t="shared" si="209"/>
        <v>1529</v>
      </c>
      <c r="O1031">
        <f t="shared" si="210"/>
        <v>0.65841452091691255</v>
      </c>
      <c r="P1031">
        <f t="shared" si="211"/>
        <v>1</v>
      </c>
      <c r="Q1031">
        <f t="shared" si="212"/>
        <v>20.492674392336554</v>
      </c>
      <c r="R1031">
        <f t="shared" si="213"/>
        <v>20</v>
      </c>
      <c r="S1031">
        <f>INDEX(Weights!$B$1:$B$36,MATCH(Matches!H28,Weights!$A$1:$A$36,0))</f>
        <v>50</v>
      </c>
      <c r="T1031">
        <f t="shared" si="214"/>
        <v>1643</v>
      </c>
      <c r="U1031">
        <f t="shared" si="215"/>
        <v>1529</v>
      </c>
      <c r="V1031">
        <f t="shared" si="216"/>
        <v>114</v>
      </c>
      <c r="W1031">
        <f t="shared" si="217"/>
        <v>1</v>
      </c>
      <c r="X1031">
        <f t="shared" si="218"/>
        <v>0</v>
      </c>
      <c r="Y1031">
        <f t="shared" si="219"/>
        <v>1</v>
      </c>
      <c r="AA1031" t="str">
        <f t="shared" si="220"/>
        <v>114-&gt;1,</v>
      </c>
    </row>
    <row r="1032" spans="1:27" ht="15" hidden="1" customHeight="1" x14ac:dyDescent="0.25">
      <c r="A1032">
        <v>2015</v>
      </c>
      <c r="B1032">
        <v>1</v>
      </c>
      <c r="C1032">
        <v>18</v>
      </c>
      <c r="D1032" t="s">
        <v>172</v>
      </c>
      <c r="E1032" t="s">
        <v>96</v>
      </c>
      <c r="F1032">
        <v>1</v>
      </c>
      <c r="G1032">
        <v>1</v>
      </c>
      <c r="H1032" t="s">
        <v>44</v>
      </c>
      <c r="I1032" t="s">
        <v>159</v>
      </c>
      <c r="J1032">
        <v>7</v>
      </c>
      <c r="K1032">
        <v>1515</v>
      </c>
      <c r="L1032">
        <v>1594</v>
      </c>
      <c r="M1032">
        <f t="shared" si="208"/>
        <v>1508</v>
      </c>
      <c r="N1032">
        <f t="shared" si="209"/>
        <v>1601</v>
      </c>
      <c r="O1032">
        <f t="shared" si="210"/>
        <v>0.63073028861620217</v>
      </c>
      <c r="P1032">
        <f t="shared" si="211"/>
        <v>0.5</v>
      </c>
      <c r="Q1032">
        <f t="shared" si="212"/>
        <v>-53.545357193776198</v>
      </c>
      <c r="R1032">
        <f t="shared" si="213"/>
        <v>-50</v>
      </c>
      <c r="S1032">
        <f>INDEX(Weights!$B$1:$B$36,MATCH(Matches!H56,Weights!$A$1:$A$36,0))</f>
        <v>40</v>
      </c>
      <c r="T1032">
        <f t="shared" si="214"/>
        <v>1508</v>
      </c>
      <c r="U1032">
        <f t="shared" si="215"/>
        <v>1601</v>
      </c>
      <c r="V1032">
        <f t="shared" si="216"/>
        <v>93</v>
      </c>
      <c r="W1032">
        <f t="shared" si="217"/>
        <v>0</v>
      </c>
      <c r="X1032">
        <f t="shared" si="218"/>
        <v>0</v>
      </c>
      <c r="Y1032">
        <f t="shared" si="219"/>
        <v>0</v>
      </c>
      <c r="AA1032" t="str">
        <f t="shared" si="220"/>
        <v>93-&gt;0,</v>
      </c>
    </row>
    <row r="1033" spans="1:27" ht="15" hidden="1" customHeight="1" x14ac:dyDescent="0.25">
      <c r="A1033">
        <v>2015</v>
      </c>
      <c r="B1033">
        <v>1</v>
      </c>
      <c r="C1033">
        <v>20</v>
      </c>
      <c r="D1033" t="s">
        <v>84</v>
      </c>
      <c r="E1033" t="s">
        <v>86</v>
      </c>
      <c r="F1033">
        <v>1</v>
      </c>
      <c r="G1033">
        <v>1</v>
      </c>
      <c r="H1033" t="s">
        <v>44</v>
      </c>
      <c r="I1033" t="s">
        <v>159</v>
      </c>
      <c r="J1033">
        <v>7</v>
      </c>
      <c r="K1033">
        <v>1587</v>
      </c>
      <c r="L1033">
        <v>1672</v>
      </c>
      <c r="M1033">
        <f t="shared" si="208"/>
        <v>1580</v>
      </c>
      <c r="N1033">
        <f t="shared" si="209"/>
        <v>1679</v>
      </c>
      <c r="O1033">
        <f t="shared" si="210"/>
        <v>0.63873774911172487</v>
      </c>
      <c r="P1033">
        <f t="shared" si="211"/>
        <v>0.5</v>
      </c>
      <c r="Q1033">
        <f t="shared" si="212"/>
        <v>-50.45490535069105</v>
      </c>
      <c r="R1033">
        <f t="shared" si="213"/>
        <v>-50</v>
      </c>
      <c r="S1033">
        <f>INDEX(Weights!$B$1:$B$36,MATCH(Matches!H67,Weights!$A$1:$A$36,0))</f>
        <v>40</v>
      </c>
      <c r="T1033">
        <f t="shared" si="214"/>
        <v>1580</v>
      </c>
      <c r="U1033">
        <f t="shared" si="215"/>
        <v>1679</v>
      </c>
      <c r="V1033">
        <f t="shared" si="216"/>
        <v>99</v>
      </c>
      <c r="W1033">
        <f t="shared" si="217"/>
        <v>0</v>
      </c>
      <c r="X1033">
        <f t="shared" si="218"/>
        <v>0</v>
      </c>
      <c r="Y1033">
        <f t="shared" si="219"/>
        <v>0</v>
      </c>
      <c r="AA1033" t="str">
        <f t="shared" si="220"/>
        <v>99-&gt;0,</v>
      </c>
    </row>
    <row r="1034" spans="1:27" ht="15" hidden="1" customHeight="1" x14ac:dyDescent="0.25">
      <c r="A1034">
        <v>2015</v>
      </c>
      <c r="B1034">
        <v>1</v>
      </c>
      <c r="C1034">
        <v>30</v>
      </c>
      <c r="D1034" t="s">
        <v>186</v>
      </c>
      <c r="E1034" t="s">
        <v>161</v>
      </c>
      <c r="F1034">
        <v>3</v>
      </c>
      <c r="G1034">
        <v>0</v>
      </c>
      <c r="H1034" t="s">
        <v>81</v>
      </c>
      <c r="J1034">
        <v>7</v>
      </c>
      <c r="K1034">
        <v>1241</v>
      </c>
      <c r="L1034">
        <v>1015</v>
      </c>
      <c r="M1034">
        <f t="shared" si="208"/>
        <v>1234</v>
      </c>
      <c r="N1034">
        <f t="shared" si="209"/>
        <v>1022</v>
      </c>
      <c r="O1034">
        <f t="shared" si="210"/>
        <v>0.85766331855385691</v>
      </c>
      <c r="P1034">
        <f t="shared" si="211"/>
        <v>1</v>
      </c>
      <c r="Q1034">
        <f t="shared" si="212"/>
        <v>49.179171025205044</v>
      </c>
      <c r="R1034">
        <f t="shared" si="213"/>
        <v>30</v>
      </c>
      <c r="S1034">
        <f>INDEX(Weights!$B$1:$B$36,MATCH(Matches!H95,Weights!$A$1:$A$36,0))</f>
        <v>50</v>
      </c>
      <c r="T1034">
        <f t="shared" si="214"/>
        <v>1334</v>
      </c>
      <c r="U1034">
        <f t="shared" si="215"/>
        <v>1022</v>
      </c>
      <c r="V1034">
        <f t="shared" si="216"/>
        <v>312</v>
      </c>
      <c r="W1034">
        <f t="shared" si="217"/>
        <v>3</v>
      </c>
      <c r="X1034">
        <f t="shared" si="218"/>
        <v>0</v>
      </c>
      <c r="Y1034">
        <f t="shared" si="219"/>
        <v>3</v>
      </c>
      <c r="AA1034" t="str">
        <f t="shared" si="220"/>
        <v>312-&gt;3,</v>
      </c>
    </row>
    <row r="1035" spans="1:27" ht="15" hidden="1" customHeight="1" x14ac:dyDescent="0.25">
      <c r="A1035">
        <v>2015</v>
      </c>
      <c r="B1035">
        <v>2</v>
      </c>
      <c r="C1035">
        <v>2</v>
      </c>
      <c r="D1035" t="s">
        <v>112</v>
      </c>
      <c r="E1035" t="s">
        <v>114</v>
      </c>
      <c r="F1035">
        <v>1</v>
      </c>
      <c r="G1035">
        <v>0</v>
      </c>
      <c r="H1035" t="s">
        <v>81</v>
      </c>
      <c r="J1035">
        <v>7</v>
      </c>
      <c r="K1035">
        <v>952</v>
      </c>
      <c r="L1035">
        <v>829</v>
      </c>
      <c r="M1035">
        <f t="shared" si="208"/>
        <v>945</v>
      </c>
      <c r="N1035">
        <f t="shared" si="209"/>
        <v>836</v>
      </c>
      <c r="O1035">
        <f t="shared" si="210"/>
        <v>0.76907592343339293</v>
      </c>
      <c r="P1035">
        <f t="shared" si="211"/>
        <v>1</v>
      </c>
      <c r="Q1035">
        <f t="shared" si="212"/>
        <v>30.312993361612254</v>
      </c>
      <c r="R1035">
        <f t="shared" si="213"/>
        <v>30</v>
      </c>
      <c r="S1035">
        <f>INDEX(Weights!$B$1:$B$36,MATCH(Matches!H105,Weights!$A$1:$A$36,0))</f>
        <v>50</v>
      </c>
      <c r="T1035">
        <f t="shared" si="214"/>
        <v>1045</v>
      </c>
      <c r="U1035">
        <f t="shared" si="215"/>
        <v>836</v>
      </c>
      <c r="V1035">
        <f t="shared" si="216"/>
        <v>209</v>
      </c>
      <c r="W1035">
        <f t="shared" si="217"/>
        <v>1</v>
      </c>
      <c r="X1035">
        <f t="shared" si="218"/>
        <v>0</v>
      </c>
      <c r="Y1035">
        <f t="shared" si="219"/>
        <v>1</v>
      </c>
      <c r="AA1035" t="str">
        <f t="shared" si="220"/>
        <v>209-&gt;1,</v>
      </c>
    </row>
    <row r="1036" spans="1:27" ht="15" hidden="1" customHeight="1" x14ac:dyDescent="0.25">
      <c r="A1036">
        <v>2015</v>
      </c>
      <c r="B1036">
        <v>2</v>
      </c>
      <c r="C1036">
        <v>8</v>
      </c>
      <c r="D1036" t="s">
        <v>125</v>
      </c>
      <c r="E1036" t="s">
        <v>47</v>
      </c>
      <c r="F1036">
        <v>2</v>
      </c>
      <c r="G1036">
        <v>0</v>
      </c>
      <c r="H1036" t="s">
        <v>33</v>
      </c>
      <c r="J1036">
        <v>7</v>
      </c>
      <c r="K1036">
        <v>1817</v>
      </c>
      <c r="L1036">
        <v>1706</v>
      </c>
      <c r="M1036">
        <f t="shared" si="208"/>
        <v>1810</v>
      </c>
      <c r="N1036">
        <f t="shared" si="209"/>
        <v>1713</v>
      </c>
      <c r="O1036">
        <f t="shared" si="210"/>
        <v>0.75658059429505287</v>
      </c>
      <c r="P1036">
        <f t="shared" si="211"/>
        <v>1</v>
      </c>
      <c r="Q1036">
        <f t="shared" si="212"/>
        <v>28.756951319176338</v>
      </c>
      <c r="R1036">
        <f t="shared" si="213"/>
        <v>20</v>
      </c>
      <c r="S1036">
        <f>INDEX(Weights!$B$1:$B$36,MATCH(Matches!H112,Weights!$A$1:$A$36,0))</f>
        <v>40</v>
      </c>
      <c r="T1036">
        <f t="shared" si="214"/>
        <v>1910</v>
      </c>
      <c r="U1036">
        <f t="shared" si="215"/>
        <v>1713</v>
      </c>
      <c r="V1036">
        <f t="shared" si="216"/>
        <v>197</v>
      </c>
      <c r="W1036">
        <f t="shared" si="217"/>
        <v>2</v>
      </c>
      <c r="X1036">
        <f t="shared" si="218"/>
        <v>0</v>
      </c>
      <c r="Y1036">
        <f t="shared" si="219"/>
        <v>2</v>
      </c>
      <c r="AA1036" t="str">
        <f t="shared" si="220"/>
        <v>197-&gt;2,</v>
      </c>
    </row>
    <row r="1037" spans="1:27" ht="15" hidden="1" customHeight="1" x14ac:dyDescent="0.25">
      <c r="A1037">
        <v>2015</v>
      </c>
      <c r="B1037">
        <v>3</v>
      </c>
      <c r="C1037">
        <v>28</v>
      </c>
      <c r="D1037" t="s">
        <v>144</v>
      </c>
      <c r="E1037" t="s">
        <v>170</v>
      </c>
      <c r="F1037">
        <v>1</v>
      </c>
      <c r="G1037">
        <v>1</v>
      </c>
      <c r="H1037" t="s">
        <v>33</v>
      </c>
      <c r="J1037">
        <v>7</v>
      </c>
      <c r="K1037">
        <v>1033</v>
      </c>
      <c r="L1037">
        <v>1437</v>
      </c>
      <c r="M1037">
        <f t="shared" si="208"/>
        <v>1026</v>
      </c>
      <c r="N1037">
        <f t="shared" si="209"/>
        <v>1444</v>
      </c>
      <c r="O1037">
        <f t="shared" si="210"/>
        <v>0.86182784757991771</v>
      </c>
      <c r="P1037">
        <f t="shared" si="211"/>
        <v>0.5</v>
      </c>
      <c r="Q1037">
        <f t="shared" si="212"/>
        <v>-19.346216845440274</v>
      </c>
      <c r="R1037">
        <f t="shared" si="213"/>
        <v>-20</v>
      </c>
      <c r="S1037">
        <f>INDEX(Weights!$B$1:$B$36,MATCH(Matches!H195,Weights!$A$1:$A$36,0))</f>
        <v>50</v>
      </c>
      <c r="T1037">
        <f t="shared" si="214"/>
        <v>1126</v>
      </c>
      <c r="U1037">
        <f t="shared" si="215"/>
        <v>1444</v>
      </c>
      <c r="V1037">
        <f t="shared" si="216"/>
        <v>318</v>
      </c>
      <c r="W1037">
        <f t="shared" si="217"/>
        <v>0</v>
      </c>
      <c r="X1037">
        <f t="shared" si="218"/>
        <v>0</v>
      </c>
      <c r="Y1037">
        <f t="shared" si="219"/>
        <v>0</v>
      </c>
      <c r="AA1037" t="str">
        <f t="shared" si="220"/>
        <v>318-&gt;0,</v>
      </c>
    </row>
    <row r="1038" spans="1:27" ht="15" hidden="1" customHeight="1" x14ac:dyDescent="0.25">
      <c r="A1038">
        <v>2015</v>
      </c>
      <c r="B1038">
        <v>3</v>
      </c>
      <c r="C1038">
        <v>29</v>
      </c>
      <c r="D1038" t="s">
        <v>121</v>
      </c>
      <c r="E1038" t="s">
        <v>102</v>
      </c>
      <c r="F1038">
        <v>1</v>
      </c>
      <c r="G1038">
        <v>0</v>
      </c>
      <c r="H1038" t="s">
        <v>33</v>
      </c>
      <c r="I1038" t="s">
        <v>105</v>
      </c>
      <c r="J1038">
        <v>7</v>
      </c>
      <c r="K1038">
        <v>2065</v>
      </c>
      <c r="L1038">
        <v>1936</v>
      </c>
      <c r="M1038">
        <f t="shared" si="208"/>
        <v>2058</v>
      </c>
      <c r="N1038">
        <f t="shared" si="209"/>
        <v>1943</v>
      </c>
      <c r="O1038">
        <f t="shared" si="210"/>
        <v>0.65970799414474812</v>
      </c>
      <c r="P1038">
        <f t="shared" si="211"/>
        <v>1</v>
      </c>
      <c r="Q1038">
        <f t="shared" si="212"/>
        <v>20.570568451665455</v>
      </c>
      <c r="R1038">
        <f t="shared" si="213"/>
        <v>20</v>
      </c>
      <c r="S1038">
        <f>INDEX(Weights!$B$1:$B$36,MATCH(Matches!H204,Weights!$A$1:$A$36,0))</f>
        <v>50</v>
      </c>
      <c r="T1038">
        <f t="shared" si="214"/>
        <v>2058</v>
      </c>
      <c r="U1038">
        <f t="shared" si="215"/>
        <v>1943</v>
      </c>
      <c r="V1038">
        <f t="shared" si="216"/>
        <v>115</v>
      </c>
      <c r="W1038">
        <f t="shared" si="217"/>
        <v>1</v>
      </c>
      <c r="X1038">
        <f t="shared" si="218"/>
        <v>0</v>
      </c>
      <c r="Y1038">
        <f t="shared" si="219"/>
        <v>1</v>
      </c>
      <c r="AA1038" t="str">
        <f t="shared" si="220"/>
        <v>115-&gt;1,</v>
      </c>
    </row>
    <row r="1039" spans="1:27" ht="15" hidden="1" customHeight="1" x14ac:dyDescent="0.25">
      <c r="A1039">
        <v>2015</v>
      </c>
      <c r="B1039">
        <v>3</v>
      </c>
      <c r="C1039">
        <v>29</v>
      </c>
      <c r="D1039" t="s">
        <v>34</v>
      </c>
      <c r="E1039" t="s">
        <v>71</v>
      </c>
      <c r="F1039">
        <v>2</v>
      </c>
      <c r="G1039">
        <v>1</v>
      </c>
      <c r="H1039" t="s">
        <v>2</v>
      </c>
      <c r="J1039">
        <v>7</v>
      </c>
      <c r="K1039">
        <v>1917</v>
      </c>
      <c r="L1039">
        <v>1720</v>
      </c>
      <c r="M1039">
        <f t="shared" si="208"/>
        <v>1910</v>
      </c>
      <c r="N1039">
        <f t="shared" si="209"/>
        <v>1727</v>
      </c>
      <c r="O1039">
        <f t="shared" si="210"/>
        <v>0.83604342554204703</v>
      </c>
      <c r="P1039">
        <f t="shared" si="211"/>
        <v>1</v>
      </c>
      <c r="Q1039">
        <f t="shared" si="212"/>
        <v>42.694231830240909</v>
      </c>
      <c r="R1039">
        <f t="shared" si="213"/>
        <v>40</v>
      </c>
      <c r="S1039">
        <f>INDEX(Weights!$B$1:$B$36,MATCH(Matches!H215,Weights!$A$1:$A$36,0))</f>
        <v>40</v>
      </c>
      <c r="T1039">
        <f t="shared" si="214"/>
        <v>2010</v>
      </c>
      <c r="U1039">
        <f t="shared" si="215"/>
        <v>1727</v>
      </c>
      <c r="V1039">
        <f t="shared" si="216"/>
        <v>283</v>
      </c>
      <c r="W1039">
        <f t="shared" si="217"/>
        <v>1</v>
      </c>
      <c r="X1039">
        <f t="shared" si="218"/>
        <v>0</v>
      </c>
      <c r="Y1039">
        <f t="shared" si="219"/>
        <v>1</v>
      </c>
      <c r="AA1039" t="str">
        <f t="shared" si="220"/>
        <v>283-&gt;1,</v>
      </c>
    </row>
    <row r="1040" spans="1:27" ht="15" hidden="1" customHeight="1" x14ac:dyDescent="0.25">
      <c r="A1040">
        <v>2015</v>
      </c>
      <c r="B1040">
        <v>3</v>
      </c>
      <c r="C1040">
        <v>29</v>
      </c>
      <c r="D1040" t="s">
        <v>27</v>
      </c>
      <c r="E1040" t="s">
        <v>191</v>
      </c>
      <c r="F1040">
        <v>2</v>
      </c>
      <c r="G1040">
        <v>0</v>
      </c>
      <c r="H1040" t="s">
        <v>33</v>
      </c>
      <c r="J1040">
        <v>7</v>
      </c>
      <c r="K1040">
        <v>1499</v>
      </c>
      <c r="L1040">
        <v>1386</v>
      </c>
      <c r="M1040">
        <f t="shared" si="208"/>
        <v>1492</v>
      </c>
      <c r="N1040">
        <f t="shared" si="209"/>
        <v>1393</v>
      </c>
      <c r="O1040">
        <f t="shared" si="210"/>
        <v>0.75869462014685563</v>
      </c>
      <c r="P1040">
        <f t="shared" si="211"/>
        <v>1</v>
      </c>
      <c r="Q1040">
        <f t="shared" si="212"/>
        <v>29.008884941811566</v>
      </c>
      <c r="R1040">
        <f t="shared" si="213"/>
        <v>20</v>
      </c>
      <c r="S1040">
        <f>INDEX(Weights!$B$1:$B$36,MATCH(Matches!H220,Weights!$A$1:$A$36,0))</f>
        <v>50</v>
      </c>
      <c r="T1040">
        <f t="shared" si="214"/>
        <v>1592</v>
      </c>
      <c r="U1040">
        <f t="shared" si="215"/>
        <v>1393</v>
      </c>
      <c r="V1040">
        <f t="shared" si="216"/>
        <v>199</v>
      </c>
      <c r="W1040">
        <f t="shared" si="217"/>
        <v>2</v>
      </c>
      <c r="X1040">
        <f t="shared" si="218"/>
        <v>0</v>
      </c>
      <c r="Y1040">
        <f t="shared" si="219"/>
        <v>2</v>
      </c>
      <c r="AA1040" t="str">
        <f t="shared" si="220"/>
        <v>199-&gt;2,</v>
      </c>
    </row>
    <row r="1041" spans="1:27" ht="15" hidden="1" customHeight="1" x14ac:dyDescent="0.25">
      <c r="A1041">
        <v>2015</v>
      </c>
      <c r="B1041">
        <v>3</v>
      </c>
      <c r="C1041">
        <v>30</v>
      </c>
      <c r="D1041" t="s">
        <v>158</v>
      </c>
      <c r="E1041" t="s">
        <v>91</v>
      </c>
      <c r="F1041">
        <v>2</v>
      </c>
      <c r="G1041">
        <v>1</v>
      </c>
      <c r="H1041" t="s">
        <v>33</v>
      </c>
      <c r="J1041">
        <v>7</v>
      </c>
      <c r="K1041">
        <v>1495</v>
      </c>
      <c r="L1041">
        <v>1473</v>
      </c>
      <c r="M1041">
        <f t="shared" si="208"/>
        <v>1488</v>
      </c>
      <c r="N1041">
        <f t="shared" si="209"/>
        <v>1480</v>
      </c>
      <c r="O1041">
        <f t="shared" si="210"/>
        <v>0.65060462793387253</v>
      </c>
      <c r="P1041">
        <f t="shared" si="211"/>
        <v>1</v>
      </c>
      <c r="Q1041">
        <f t="shared" si="212"/>
        <v>20.034609956640072</v>
      </c>
      <c r="R1041">
        <f t="shared" si="213"/>
        <v>20</v>
      </c>
      <c r="S1041">
        <f>INDEX(Weights!$B$1:$B$36,MATCH(Matches!H230,Weights!$A$1:$A$36,0))</f>
        <v>40</v>
      </c>
      <c r="T1041">
        <f t="shared" si="214"/>
        <v>1588</v>
      </c>
      <c r="U1041">
        <f t="shared" si="215"/>
        <v>1480</v>
      </c>
      <c r="V1041">
        <f t="shared" si="216"/>
        <v>108</v>
      </c>
      <c r="W1041">
        <f t="shared" si="217"/>
        <v>1</v>
      </c>
      <c r="X1041">
        <f t="shared" si="218"/>
        <v>0</v>
      </c>
      <c r="Y1041">
        <f t="shared" si="219"/>
        <v>1</v>
      </c>
      <c r="AA1041" t="str">
        <f t="shared" si="220"/>
        <v>108-&gt;1,</v>
      </c>
    </row>
    <row r="1042" spans="1:27" ht="15" hidden="1" customHeight="1" x14ac:dyDescent="0.25">
      <c r="A1042">
        <v>2015</v>
      </c>
      <c r="B1042">
        <v>4</v>
      </c>
      <c r="C1042">
        <v>30</v>
      </c>
      <c r="D1042" t="s">
        <v>186</v>
      </c>
      <c r="E1042" t="s">
        <v>101</v>
      </c>
      <c r="F1042">
        <v>1</v>
      </c>
      <c r="G1042">
        <v>0</v>
      </c>
      <c r="H1042" t="s">
        <v>33</v>
      </c>
      <c r="J1042">
        <v>7</v>
      </c>
      <c r="K1042">
        <v>1251</v>
      </c>
      <c r="L1042">
        <v>1230</v>
      </c>
      <c r="M1042">
        <f t="shared" si="208"/>
        <v>1244</v>
      </c>
      <c r="N1042">
        <f t="shared" si="209"/>
        <v>1237</v>
      </c>
      <c r="O1042">
        <f t="shared" si="210"/>
        <v>0.64929494711096358</v>
      </c>
      <c r="P1042">
        <f t="shared" si="211"/>
        <v>1</v>
      </c>
      <c r="Q1042">
        <f t="shared" si="212"/>
        <v>19.959792259436906</v>
      </c>
      <c r="R1042">
        <f t="shared" si="213"/>
        <v>20</v>
      </c>
      <c r="S1042">
        <f>INDEX(Weights!$B$1:$B$36,MATCH(Matches!H260,Weights!$A$1:$A$36,0))</f>
        <v>20</v>
      </c>
      <c r="T1042">
        <f t="shared" si="214"/>
        <v>1344</v>
      </c>
      <c r="U1042">
        <f t="shared" si="215"/>
        <v>1237</v>
      </c>
      <c r="V1042">
        <f t="shared" si="216"/>
        <v>107</v>
      </c>
      <c r="W1042">
        <f t="shared" si="217"/>
        <v>1</v>
      </c>
      <c r="X1042">
        <f t="shared" si="218"/>
        <v>0</v>
      </c>
      <c r="Y1042">
        <f t="shared" si="219"/>
        <v>1</v>
      </c>
      <c r="AA1042" t="str">
        <f t="shared" si="220"/>
        <v>107-&gt;1,</v>
      </c>
    </row>
    <row r="1043" spans="1:27" ht="15" hidden="1" customHeight="1" x14ac:dyDescent="0.25">
      <c r="A1043">
        <v>2015</v>
      </c>
      <c r="B1043">
        <v>6</v>
      </c>
      <c r="C1043">
        <v>11</v>
      </c>
      <c r="D1043" t="s">
        <v>118</v>
      </c>
      <c r="E1043" t="s">
        <v>95</v>
      </c>
      <c r="F1043">
        <v>6</v>
      </c>
      <c r="G1043">
        <v>0</v>
      </c>
      <c r="H1043" t="s">
        <v>108</v>
      </c>
      <c r="I1043" t="s">
        <v>117</v>
      </c>
      <c r="J1043">
        <v>7</v>
      </c>
      <c r="K1043">
        <v>1518</v>
      </c>
      <c r="L1043">
        <v>1084</v>
      </c>
      <c r="M1043">
        <f t="shared" si="208"/>
        <v>1511</v>
      </c>
      <c r="N1043">
        <f t="shared" si="209"/>
        <v>1091</v>
      </c>
      <c r="O1043">
        <f t="shared" si="210"/>
        <v>0.91816817524484806</v>
      </c>
      <c r="P1043">
        <f t="shared" si="211"/>
        <v>1</v>
      </c>
      <c r="Q1043">
        <f t="shared" si="212"/>
        <v>85.541291801137504</v>
      </c>
      <c r="R1043">
        <f t="shared" si="213"/>
        <v>40</v>
      </c>
      <c r="S1043">
        <f>INDEX(Weights!$B$1:$B$36,MATCH(Matches!H383,Weights!$A$1:$A$36,0))</f>
        <v>40</v>
      </c>
      <c r="T1043">
        <f t="shared" si="214"/>
        <v>1511</v>
      </c>
      <c r="U1043">
        <f t="shared" si="215"/>
        <v>1091</v>
      </c>
      <c r="V1043">
        <f t="shared" si="216"/>
        <v>420</v>
      </c>
      <c r="W1043">
        <f t="shared" si="217"/>
        <v>6</v>
      </c>
      <c r="X1043">
        <f t="shared" si="218"/>
        <v>0</v>
      </c>
      <c r="Y1043">
        <f t="shared" si="219"/>
        <v>6</v>
      </c>
      <c r="AA1043" t="str">
        <f t="shared" si="220"/>
        <v>420-&gt;6,</v>
      </c>
    </row>
    <row r="1044" spans="1:27" ht="15" hidden="1" customHeight="1" x14ac:dyDescent="0.25">
      <c r="A1044">
        <v>2015</v>
      </c>
      <c r="B1044">
        <v>7</v>
      </c>
      <c r="C1044">
        <v>1</v>
      </c>
      <c r="D1044" t="s">
        <v>127</v>
      </c>
      <c r="E1044" t="s">
        <v>123</v>
      </c>
      <c r="F1044">
        <v>0</v>
      </c>
      <c r="G1044">
        <v>0</v>
      </c>
      <c r="H1044" t="s">
        <v>33</v>
      </c>
      <c r="I1044" t="s">
        <v>125</v>
      </c>
      <c r="J1044">
        <v>7</v>
      </c>
      <c r="K1044">
        <v>1536</v>
      </c>
      <c r="L1044">
        <v>1843</v>
      </c>
      <c r="M1044">
        <f t="shared" si="208"/>
        <v>1529</v>
      </c>
      <c r="N1044">
        <f t="shared" si="209"/>
        <v>1850</v>
      </c>
      <c r="O1044">
        <f t="shared" si="210"/>
        <v>0.86387147634185779</v>
      </c>
      <c r="P1044">
        <f t="shared" si="211"/>
        <v>0.5</v>
      </c>
      <c r="Q1044">
        <f t="shared" si="212"/>
        <v>-19.237561763218533</v>
      </c>
      <c r="R1044">
        <f t="shared" si="213"/>
        <v>-20</v>
      </c>
      <c r="S1044">
        <f>INDEX(Weights!$B$1:$B$36,MATCH(Matches!H494,Weights!$A$1:$A$36,0))</f>
        <v>40</v>
      </c>
      <c r="T1044">
        <f t="shared" si="214"/>
        <v>1529</v>
      </c>
      <c r="U1044">
        <f t="shared" si="215"/>
        <v>1850</v>
      </c>
      <c r="V1044">
        <f t="shared" si="216"/>
        <v>321</v>
      </c>
      <c r="W1044">
        <f t="shared" si="217"/>
        <v>0</v>
      </c>
      <c r="X1044">
        <f t="shared" si="218"/>
        <v>0</v>
      </c>
      <c r="Y1044">
        <f t="shared" si="219"/>
        <v>0</v>
      </c>
      <c r="AA1044" t="str">
        <f t="shared" si="220"/>
        <v>321-&gt;0,</v>
      </c>
    </row>
    <row r="1045" spans="1:27" ht="15" hidden="1" customHeight="1" x14ac:dyDescent="0.25">
      <c r="A1045">
        <v>2015</v>
      </c>
      <c r="B1045">
        <v>7</v>
      </c>
      <c r="C1045">
        <v>9</v>
      </c>
      <c r="D1045" t="s">
        <v>123</v>
      </c>
      <c r="E1045" t="s">
        <v>140</v>
      </c>
      <c r="F1045">
        <v>6</v>
      </c>
      <c r="G1045">
        <v>0</v>
      </c>
      <c r="H1045" t="s">
        <v>219</v>
      </c>
      <c r="I1045" t="s">
        <v>125</v>
      </c>
      <c r="J1045">
        <v>7</v>
      </c>
      <c r="K1045">
        <v>1850</v>
      </c>
      <c r="L1045">
        <v>1370</v>
      </c>
      <c r="M1045">
        <f t="shared" si="208"/>
        <v>1843</v>
      </c>
      <c r="N1045">
        <f t="shared" si="209"/>
        <v>1377</v>
      </c>
      <c r="O1045">
        <f t="shared" si="210"/>
        <v>0.93598677433321398</v>
      </c>
      <c r="P1045">
        <f t="shared" si="211"/>
        <v>1</v>
      </c>
      <c r="Q1045">
        <f t="shared" si="212"/>
        <v>109.35240221197022</v>
      </c>
      <c r="R1045">
        <f t="shared" si="213"/>
        <v>50</v>
      </c>
      <c r="S1045">
        <f>INDEX(Weights!$B$1:$B$36,MATCH(Matches!H504,Weights!$A$1:$A$36,0))</f>
        <v>40</v>
      </c>
      <c r="T1045">
        <f t="shared" si="214"/>
        <v>1843</v>
      </c>
      <c r="U1045">
        <f t="shared" si="215"/>
        <v>1377</v>
      </c>
      <c r="V1045">
        <f t="shared" si="216"/>
        <v>466</v>
      </c>
      <c r="W1045">
        <f t="shared" si="217"/>
        <v>6</v>
      </c>
      <c r="X1045">
        <f t="shared" si="218"/>
        <v>0</v>
      </c>
      <c r="Y1045">
        <f t="shared" si="219"/>
        <v>6</v>
      </c>
      <c r="AA1045" t="str">
        <f t="shared" si="220"/>
        <v>466-&gt;6,</v>
      </c>
    </row>
    <row r="1046" spans="1:27" ht="15" hidden="1" customHeight="1" x14ac:dyDescent="0.25">
      <c r="A1046">
        <v>2015</v>
      </c>
      <c r="B1046">
        <v>8</v>
      </c>
      <c r="C1046">
        <v>6</v>
      </c>
      <c r="D1046" t="s">
        <v>272</v>
      </c>
      <c r="E1046" t="s">
        <v>144</v>
      </c>
      <c r="F1046">
        <v>2</v>
      </c>
      <c r="G1046">
        <v>1</v>
      </c>
      <c r="H1046" t="s">
        <v>242</v>
      </c>
      <c r="I1046" t="s">
        <v>273</v>
      </c>
      <c r="J1046">
        <v>7</v>
      </c>
      <c r="K1046">
        <v>1228</v>
      </c>
      <c r="L1046">
        <v>1022</v>
      </c>
      <c r="M1046">
        <f t="shared" si="208"/>
        <v>1221</v>
      </c>
      <c r="N1046">
        <f t="shared" si="209"/>
        <v>1029</v>
      </c>
      <c r="O1046">
        <f t="shared" si="210"/>
        <v>0.75124079353371065</v>
      </c>
      <c r="P1046">
        <f t="shared" si="211"/>
        <v>1</v>
      </c>
      <c r="Q1046">
        <f t="shared" si="212"/>
        <v>28.139662042814106</v>
      </c>
      <c r="R1046">
        <f t="shared" si="213"/>
        <v>30</v>
      </c>
      <c r="S1046">
        <f>INDEX(Weights!$B$1:$B$36,MATCH(Matches!H536,Weights!$A$1:$A$36,0))</f>
        <v>50</v>
      </c>
      <c r="T1046">
        <f t="shared" si="214"/>
        <v>1221</v>
      </c>
      <c r="U1046">
        <f t="shared" si="215"/>
        <v>1029</v>
      </c>
      <c r="V1046">
        <f t="shared" si="216"/>
        <v>192</v>
      </c>
      <c r="W1046">
        <f t="shared" si="217"/>
        <v>1</v>
      </c>
      <c r="X1046">
        <f t="shared" si="218"/>
        <v>0</v>
      </c>
      <c r="Y1046">
        <f t="shared" si="219"/>
        <v>1</v>
      </c>
      <c r="AA1046" t="str">
        <f t="shared" si="220"/>
        <v>192-&gt;1,</v>
      </c>
    </row>
    <row r="1047" spans="1:27" hidden="1" x14ac:dyDescent="0.25">
      <c r="A1047">
        <v>2015</v>
      </c>
      <c r="B1047">
        <v>8</v>
      </c>
      <c r="C1047">
        <v>29</v>
      </c>
      <c r="D1047" t="s">
        <v>111</v>
      </c>
      <c r="E1047" t="s">
        <v>109</v>
      </c>
      <c r="F1047">
        <v>2</v>
      </c>
      <c r="G1047">
        <v>1</v>
      </c>
      <c r="H1047" t="s">
        <v>33</v>
      </c>
      <c r="I1047" t="s">
        <v>38</v>
      </c>
      <c r="J1047">
        <v>7</v>
      </c>
      <c r="K1047">
        <v>837</v>
      </c>
      <c r="L1047">
        <v>731</v>
      </c>
      <c r="M1047">
        <f t="shared" si="208"/>
        <v>830</v>
      </c>
      <c r="N1047">
        <f t="shared" si="209"/>
        <v>738</v>
      </c>
      <c r="O1047">
        <f t="shared" si="210"/>
        <v>0.62938854721750226</v>
      </c>
      <c r="P1047">
        <f t="shared" si="211"/>
        <v>1</v>
      </c>
      <c r="Q1047">
        <f t="shared" si="212"/>
        <v>18.88770556723221</v>
      </c>
      <c r="R1047">
        <f t="shared" si="213"/>
        <v>20</v>
      </c>
      <c r="S1047">
        <f>INDEX(Weights!$B$1:$B$36,MATCH(Matches!H551,Weights!$A$1:$A$36,0))</f>
        <v>20</v>
      </c>
      <c r="T1047">
        <f t="shared" si="214"/>
        <v>830</v>
      </c>
      <c r="U1047">
        <f t="shared" si="215"/>
        <v>738</v>
      </c>
      <c r="V1047">
        <f t="shared" si="216"/>
        <v>92</v>
      </c>
      <c r="W1047">
        <f t="shared" si="217"/>
        <v>1</v>
      </c>
      <c r="X1047">
        <f t="shared" si="218"/>
        <v>0</v>
      </c>
      <c r="Y1047">
        <f t="shared" si="219"/>
        <v>1</v>
      </c>
      <c r="AA1047" t="str">
        <f t="shared" si="220"/>
        <v>92-&gt;1,</v>
      </c>
    </row>
    <row r="1048" spans="1:27" ht="15" hidden="1" customHeight="1" x14ac:dyDescent="0.25">
      <c r="A1048">
        <v>2015</v>
      </c>
      <c r="B1048">
        <v>9</v>
      </c>
      <c r="C1048">
        <v>3</v>
      </c>
      <c r="D1048" t="s">
        <v>155</v>
      </c>
      <c r="E1048" t="s">
        <v>156</v>
      </c>
      <c r="F1048">
        <v>9</v>
      </c>
      <c r="G1048">
        <v>0</v>
      </c>
      <c r="H1048" t="s">
        <v>108</v>
      </c>
      <c r="I1048" t="s">
        <v>122</v>
      </c>
      <c r="J1048">
        <v>7</v>
      </c>
      <c r="K1048">
        <v>1495</v>
      </c>
      <c r="L1048">
        <v>1026</v>
      </c>
      <c r="M1048">
        <f t="shared" si="208"/>
        <v>1488</v>
      </c>
      <c r="N1048">
        <f t="shared" si="209"/>
        <v>1033</v>
      </c>
      <c r="O1048">
        <f t="shared" si="210"/>
        <v>0.93208648470274358</v>
      </c>
      <c r="P1048">
        <f t="shared" si="211"/>
        <v>1</v>
      </c>
      <c r="Q1048">
        <f t="shared" si="212"/>
        <v>103.07226727052939</v>
      </c>
      <c r="R1048">
        <f t="shared" si="213"/>
        <v>40</v>
      </c>
      <c r="S1048">
        <f>INDEX(Weights!$B$1:$B$36,MATCH(Matches!H574,Weights!$A$1:$A$36,0))</f>
        <v>50</v>
      </c>
      <c r="T1048">
        <f t="shared" si="214"/>
        <v>1488</v>
      </c>
      <c r="U1048">
        <f t="shared" si="215"/>
        <v>1033</v>
      </c>
      <c r="V1048">
        <f t="shared" si="216"/>
        <v>455</v>
      </c>
      <c r="W1048">
        <f t="shared" si="217"/>
        <v>9</v>
      </c>
      <c r="X1048">
        <f t="shared" si="218"/>
        <v>0</v>
      </c>
      <c r="Y1048">
        <f t="shared" si="219"/>
        <v>7</v>
      </c>
      <c r="AA1048" t="str">
        <f t="shared" si="220"/>
        <v>455-&gt;7,</v>
      </c>
    </row>
    <row r="1049" spans="1:27" ht="15" hidden="1" customHeight="1" x14ac:dyDescent="0.25">
      <c r="A1049">
        <v>2015</v>
      </c>
      <c r="B1049">
        <v>9</v>
      </c>
      <c r="C1049">
        <v>4</v>
      </c>
      <c r="D1049" t="s">
        <v>125</v>
      </c>
      <c r="E1049" t="s">
        <v>128</v>
      </c>
      <c r="F1049">
        <v>2</v>
      </c>
      <c r="G1049">
        <v>1</v>
      </c>
      <c r="H1049" t="s">
        <v>33</v>
      </c>
      <c r="J1049">
        <v>7</v>
      </c>
      <c r="K1049">
        <v>1806</v>
      </c>
      <c r="L1049">
        <v>1801</v>
      </c>
      <c r="M1049">
        <f t="shared" si="208"/>
        <v>1799</v>
      </c>
      <c r="N1049">
        <f t="shared" si="209"/>
        <v>1808</v>
      </c>
      <c r="O1049">
        <f t="shared" si="210"/>
        <v>0.62804480562194176</v>
      </c>
      <c r="P1049">
        <f t="shared" si="211"/>
        <v>1</v>
      </c>
      <c r="Q1049">
        <f t="shared" si="212"/>
        <v>18.81947101640727</v>
      </c>
      <c r="R1049">
        <f t="shared" si="213"/>
        <v>20</v>
      </c>
      <c r="S1049">
        <f>INDEX(Weights!$B$1:$B$36,MATCH(Matches!H607,Weights!$A$1:$A$36,0))</f>
        <v>40</v>
      </c>
      <c r="T1049">
        <f t="shared" si="214"/>
        <v>1899</v>
      </c>
      <c r="U1049">
        <f t="shared" si="215"/>
        <v>1808</v>
      </c>
      <c r="V1049">
        <f t="shared" si="216"/>
        <v>91</v>
      </c>
      <c r="W1049">
        <f t="shared" si="217"/>
        <v>1</v>
      </c>
      <c r="X1049">
        <f t="shared" si="218"/>
        <v>0</v>
      </c>
      <c r="Y1049">
        <f t="shared" si="219"/>
        <v>1</v>
      </c>
      <c r="AA1049" t="str">
        <f t="shared" si="220"/>
        <v>91-&gt;1,</v>
      </c>
    </row>
    <row r="1050" spans="1:27" ht="15" hidden="1" customHeight="1" x14ac:dyDescent="0.25">
      <c r="A1050">
        <v>2015</v>
      </c>
      <c r="B1050">
        <v>9</v>
      </c>
      <c r="C1050">
        <v>5</v>
      </c>
      <c r="D1050" t="s">
        <v>131</v>
      </c>
      <c r="E1050" t="s">
        <v>49</v>
      </c>
      <c r="F1050">
        <v>3</v>
      </c>
      <c r="G1050">
        <v>2</v>
      </c>
      <c r="H1050" t="s">
        <v>2</v>
      </c>
      <c r="J1050">
        <v>7</v>
      </c>
      <c r="K1050">
        <v>1810</v>
      </c>
      <c r="L1050">
        <v>1628</v>
      </c>
      <c r="M1050">
        <f t="shared" si="208"/>
        <v>1803</v>
      </c>
      <c r="N1050">
        <f t="shared" si="209"/>
        <v>1635</v>
      </c>
      <c r="O1050">
        <f t="shared" si="210"/>
        <v>0.82386152850557237</v>
      </c>
      <c r="P1050">
        <f t="shared" si="211"/>
        <v>1</v>
      </c>
      <c r="Q1050">
        <f t="shared" si="212"/>
        <v>39.741459890103876</v>
      </c>
      <c r="R1050">
        <f t="shared" si="213"/>
        <v>40</v>
      </c>
      <c r="S1050">
        <f>INDEX(Weights!$B$1:$B$36,MATCH(Matches!H630,Weights!$A$1:$A$36,0))</f>
        <v>20</v>
      </c>
      <c r="T1050">
        <f t="shared" si="214"/>
        <v>1903</v>
      </c>
      <c r="U1050">
        <f t="shared" si="215"/>
        <v>1635</v>
      </c>
      <c r="V1050">
        <f t="shared" si="216"/>
        <v>268</v>
      </c>
      <c r="W1050">
        <f t="shared" si="217"/>
        <v>1</v>
      </c>
      <c r="X1050">
        <f t="shared" si="218"/>
        <v>0</v>
      </c>
      <c r="Y1050">
        <f t="shared" si="219"/>
        <v>1</v>
      </c>
      <c r="AA1050" t="str">
        <f t="shared" si="220"/>
        <v>268-&gt;1,</v>
      </c>
    </row>
    <row r="1051" spans="1:27" ht="15" hidden="1" customHeight="1" x14ac:dyDescent="0.25">
      <c r="A1051">
        <v>2015</v>
      </c>
      <c r="B1051">
        <v>9</v>
      </c>
      <c r="C1051">
        <v>5</v>
      </c>
      <c r="D1051" t="s">
        <v>70</v>
      </c>
      <c r="E1051" t="s">
        <v>5</v>
      </c>
      <c r="F1051">
        <v>3</v>
      </c>
      <c r="G1051">
        <v>1</v>
      </c>
      <c r="H1051" t="s">
        <v>2</v>
      </c>
      <c r="J1051">
        <v>7</v>
      </c>
      <c r="K1051">
        <v>1818</v>
      </c>
      <c r="L1051">
        <v>1552</v>
      </c>
      <c r="M1051">
        <f t="shared" si="208"/>
        <v>1811</v>
      </c>
      <c r="N1051">
        <f t="shared" si="209"/>
        <v>1559</v>
      </c>
      <c r="O1051">
        <f t="shared" si="210"/>
        <v>0.88352828805643924</v>
      </c>
      <c r="P1051">
        <f t="shared" si="211"/>
        <v>1</v>
      </c>
      <c r="Q1051">
        <f t="shared" si="212"/>
        <v>60.100430252042848</v>
      </c>
      <c r="R1051">
        <f t="shared" si="213"/>
        <v>40</v>
      </c>
      <c r="S1051">
        <f>INDEX(Weights!$B$1:$B$36,MATCH(Matches!H632,Weights!$A$1:$A$36,0))</f>
        <v>40</v>
      </c>
      <c r="T1051">
        <f t="shared" si="214"/>
        <v>1911</v>
      </c>
      <c r="U1051">
        <f t="shared" si="215"/>
        <v>1559</v>
      </c>
      <c r="V1051">
        <f t="shared" si="216"/>
        <v>352</v>
      </c>
      <c r="W1051">
        <f t="shared" si="217"/>
        <v>2</v>
      </c>
      <c r="X1051">
        <f t="shared" si="218"/>
        <v>0</v>
      </c>
      <c r="Y1051">
        <f t="shared" si="219"/>
        <v>2</v>
      </c>
      <c r="AA1051" t="str">
        <f t="shared" si="220"/>
        <v>352-&gt;2,</v>
      </c>
    </row>
    <row r="1052" spans="1:27" ht="15" hidden="1" customHeight="1" x14ac:dyDescent="0.25">
      <c r="A1052">
        <v>2015</v>
      </c>
      <c r="B1052">
        <v>10</v>
      </c>
      <c r="C1052">
        <v>8</v>
      </c>
      <c r="D1052" t="s">
        <v>225</v>
      </c>
      <c r="E1052" t="s">
        <v>156</v>
      </c>
      <c r="F1052">
        <v>2</v>
      </c>
      <c r="G1052">
        <v>0</v>
      </c>
      <c r="H1052" t="s">
        <v>108</v>
      </c>
      <c r="I1052" t="s">
        <v>38</v>
      </c>
      <c r="J1052">
        <v>7</v>
      </c>
      <c r="K1052">
        <v>1380</v>
      </c>
      <c r="L1052">
        <v>1027</v>
      </c>
      <c r="M1052">
        <f t="shared" si="208"/>
        <v>1373</v>
      </c>
      <c r="N1052">
        <f t="shared" si="209"/>
        <v>1034</v>
      </c>
      <c r="O1052">
        <f t="shared" si="210"/>
        <v>0.87560366864099337</v>
      </c>
      <c r="P1052">
        <f t="shared" si="211"/>
        <v>1</v>
      </c>
      <c r="Q1052">
        <f t="shared" si="212"/>
        <v>56.271755955551988</v>
      </c>
      <c r="R1052">
        <f t="shared" si="213"/>
        <v>40</v>
      </c>
      <c r="S1052">
        <f>INDEX(Weights!$B$1:$B$36,MATCH(Matches!H731,Weights!$A$1:$A$36,0))</f>
        <v>20</v>
      </c>
      <c r="T1052">
        <f t="shared" si="214"/>
        <v>1373</v>
      </c>
      <c r="U1052">
        <f t="shared" si="215"/>
        <v>1034</v>
      </c>
      <c r="V1052">
        <f t="shared" si="216"/>
        <v>339</v>
      </c>
      <c r="W1052">
        <f t="shared" si="217"/>
        <v>2</v>
      </c>
      <c r="X1052">
        <f t="shared" si="218"/>
        <v>0</v>
      </c>
      <c r="Y1052">
        <f t="shared" si="219"/>
        <v>2</v>
      </c>
      <c r="AA1052" t="str">
        <f t="shared" si="220"/>
        <v>339-&gt;2,</v>
      </c>
    </row>
    <row r="1053" spans="1:27" ht="15" hidden="1" customHeight="1" x14ac:dyDescent="0.25">
      <c r="A1053">
        <v>2015</v>
      </c>
      <c r="B1053">
        <v>10</v>
      </c>
      <c r="C1053">
        <v>8</v>
      </c>
      <c r="D1053" t="s">
        <v>194</v>
      </c>
      <c r="E1053" t="s">
        <v>117</v>
      </c>
      <c r="F1053">
        <v>1</v>
      </c>
      <c r="G1053">
        <v>1</v>
      </c>
      <c r="H1053" t="s">
        <v>108</v>
      </c>
      <c r="J1053">
        <v>7</v>
      </c>
      <c r="K1053">
        <v>1516</v>
      </c>
      <c r="L1053">
        <v>1726</v>
      </c>
      <c r="M1053">
        <f t="shared" si="208"/>
        <v>1509</v>
      </c>
      <c r="N1053">
        <f t="shared" si="209"/>
        <v>1733</v>
      </c>
      <c r="O1053">
        <f t="shared" si="210"/>
        <v>0.67124058081583182</v>
      </c>
      <c r="P1053">
        <f t="shared" si="211"/>
        <v>0.5</v>
      </c>
      <c r="Q1053">
        <f t="shared" si="212"/>
        <v>-40.878160811241678</v>
      </c>
      <c r="R1053">
        <f t="shared" si="213"/>
        <v>-40</v>
      </c>
      <c r="S1053">
        <f>INDEX(Weights!$B$1:$B$36,MATCH(Matches!H736,Weights!$A$1:$A$36,0))</f>
        <v>40</v>
      </c>
      <c r="T1053">
        <f t="shared" si="214"/>
        <v>1609</v>
      </c>
      <c r="U1053">
        <f t="shared" si="215"/>
        <v>1733</v>
      </c>
      <c r="V1053">
        <f t="shared" si="216"/>
        <v>124</v>
      </c>
      <c r="W1053">
        <f t="shared" si="217"/>
        <v>0</v>
      </c>
      <c r="X1053">
        <f t="shared" si="218"/>
        <v>0</v>
      </c>
      <c r="Y1053">
        <f t="shared" si="219"/>
        <v>0</v>
      </c>
      <c r="AA1053" t="str">
        <f t="shared" si="220"/>
        <v>124-&gt;0,</v>
      </c>
    </row>
    <row r="1054" spans="1:27" ht="15" hidden="1" customHeight="1" x14ac:dyDescent="0.25">
      <c r="A1054">
        <v>2015</v>
      </c>
      <c r="B1054">
        <v>10</v>
      </c>
      <c r="C1054">
        <v>9</v>
      </c>
      <c r="D1054" t="s">
        <v>119</v>
      </c>
      <c r="E1054" t="s">
        <v>113</v>
      </c>
      <c r="F1054">
        <v>5</v>
      </c>
      <c r="G1054">
        <v>1</v>
      </c>
      <c r="H1054" t="s">
        <v>33</v>
      </c>
      <c r="J1054">
        <v>7</v>
      </c>
      <c r="K1054">
        <v>786</v>
      </c>
      <c r="L1054">
        <v>612</v>
      </c>
      <c r="M1054">
        <f t="shared" si="208"/>
        <v>779</v>
      </c>
      <c r="N1054">
        <f t="shared" si="209"/>
        <v>619</v>
      </c>
      <c r="O1054">
        <f t="shared" si="210"/>
        <v>0.81707883419997429</v>
      </c>
      <c r="P1054">
        <f t="shared" si="211"/>
        <v>1</v>
      </c>
      <c r="Q1054">
        <f t="shared" si="212"/>
        <v>38.267851450567434</v>
      </c>
      <c r="R1054">
        <f t="shared" si="213"/>
        <v>20</v>
      </c>
      <c r="S1054">
        <f>INDEX(Weights!$B$1:$B$36,MATCH(Matches!H765,Weights!$A$1:$A$36,0))</f>
        <v>40</v>
      </c>
      <c r="T1054">
        <f t="shared" si="214"/>
        <v>879</v>
      </c>
      <c r="U1054">
        <f t="shared" si="215"/>
        <v>619</v>
      </c>
      <c r="V1054">
        <f t="shared" si="216"/>
        <v>260</v>
      </c>
      <c r="W1054">
        <f t="shared" si="217"/>
        <v>4</v>
      </c>
      <c r="X1054">
        <f t="shared" si="218"/>
        <v>1</v>
      </c>
      <c r="Y1054">
        <f t="shared" si="219"/>
        <v>4</v>
      </c>
      <c r="AA1054" t="str">
        <f t="shared" si="220"/>
        <v>260-&gt;4,</v>
      </c>
    </row>
    <row r="1055" spans="1:27" ht="15" hidden="1" customHeight="1" x14ac:dyDescent="0.25">
      <c r="A1055">
        <v>2015</v>
      </c>
      <c r="B1055">
        <v>10</v>
      </c>
      <c r="C1055">
        <v>13</v>
      </c>
      <c r="D1055" t="s">
        <v>147</v>
      </c>
      <c r="E1055" t="s">
        <v>152</v>
      </c>
      <c r="F1055">
        <v>1</v>
      </c>
      <c r="G1055">
        <v>0</v>
      </c>
      <c r="H1055" t="s">
        <v>33</v>
      </c>
      <c r="J1055">
        <v>7</v>
      </c>
      <c r="K1055">
        <v>1674</v>
      </c>
      <c r="L1055">
        <v>1660</v>
      </c>
      <c r="M1055">
        <f t="shared" si="208"/>
        <v>1667</v>
      </c>
      <c r="N1055">
        <f t="shared" si="209"/>
        <v>1667</v>
      </c>
      <c r="O1055">
        <f t="shared" si="210"/>
        <v>0.64006499980288512</v>
      </c>
      <c r="P1055">
        <f t="shared" si="211"/>
        <v>1</v>
      </c>
      <c r="Q1055">
        <f t="shared" si="212"/>
        <v>19.447955870272462</v>
      </c>
      <c r="R1055">
        <f t="shared" si="213"/>
        <v>20</v>
      </c>
      <c r="S1055">
        <f>INDEX(Weights!$B$1:$B$36,MATCH(Matches!H807,Weights!$A$1:$A$36,0))</f>
        <v>30</v>
      </c>
      <c r="T1055">
        <f t="shared" si="214"/>
        <v>1767</v>
      </c>
      <c r="U1055">
        <f t="shared" si="215"/>
        <v>1667</v>
      </c>
      <c r="V1055">
        <f t="shared" si="216"/>
        <v>100</v>
      </c>
      <c r="W1055">
        <f t="shared" si="217"/>
        <v>1</v>
      </c>
      <c r="X1055">
        <f t="shared" si="218"/>
        <v>0</v>
      </c>
      <c r="Y1055">
        <f t="shared" si="219"/>
        <v>1</v>
      </c>
      <c r="AA1055" t="str">
        <f t="shared" si="220"/>
        <v>100-&gt;1,</v>
      </c>
    </row>
    <row r="1056" spans="1:27" ht="15" hidden="1" customHeight="1" x14ac:dyDescent="0.25">
      <c r="A1056">
        <v>2015</v>
      </c>
      <c r="B1056">
        <v>10</v>
      </c>
      <c r="C1056">
        <v>13</v>
      </c>
      <c r="D1056" t="s">
        <v>138</v>
      </c>
      <c r="E1056" t="s">
        <v>137</v>
      </c>
      <c r="F1056">
        <v>2</v>
      </c>
      <c r="G1056">
        <v>0</v>
      </c>
      <c r="H1056" t="s">
        <v>76</v>
      </c>
      <c r="J1056">
        <v>7</v>
      </c>
      <c r="K1056">
        <v>1882</v>
      </c>
      <c r="L1056">
        <v>1610</v>
      </c>
      <c r="M1056">
        <f t="shared" si="208"/>
        <v>1875</v>
      </c>
      <c r="N1056">
        <f t="shared" si="209"/>
        <v>1617</v>
      </c>
      <c r="O1056">
        <f t="shared" si="210"/>
        <v>0.8870357268841218</v>
      </c>
      <c r="P1056">
        <f t="shared" si="211"/>
        <v>1</v>
      </c>
      <c r="Q1056">
        <f t="shared" si="212"/>
        <v>61.966494422705082</v>
      </c>
      <c r="R1056">
        <f t="shared" si="213"/>
        <v>40</v>
      </c>
      <c r="S1056">
        <f>INDEX(Weights!$B$1:$B$36,MATCH(Matches!H819,Weights!$A$1:$A$36,0))</f>
        <v>40</v>
      </c>
      <c r="T1056">
        <f t="shared" si="214"/>
        <v>1975</v>
      </c>
      <c r="U1056">
        <f t="shared" si="215"/>
        <v>1617</v>
      </c>
      <c r="V1056">
        <f t="shared" si="216"/>
        <v>358</v>
      </c>
      <c r="W1056">
        <f t="shared" si="217"/>
        <v>2</v>
      </c>
      <c r="X1056">
        <f t="shared" si="218"/>
        <v>0</v>
      </c>
      <c r="Y1056">
        <f t="shared" si="219"/>
        <v>2</v>
      </c>
      <c r="AA1056" t="str">
        <f t="shared" si="220"/>
        <v>358-&gt;2,</v>
      </c>
    </row>
    <row r="1057" spans="1:27" ht="15" hidden="1" customHeight="1" x14ac:dyDescent="0.25">
      <c r="A1057">
        <v>2015</v>
      </c>
      <c r="B1057">
        <v>11</v>
      </c>
      <c r="C1057">
        <v>12</v>
      </c>
      <c r="D1057" t="s">
        <v>94</v>
      </c>
      <c r="E1057" t="s">
        <v>112</v>
      </c>
      <c r="F1057">
        <v>5</v>
      </c>
      <c r="G1057">
        <v>0</v>
      </c>
      <c r="H1057" t="s">
        <v>108</v>
      </c>
      <c r="J1057">
        <v>7</v>
      </c>
      <c r="K1057">
        <v>1230</v>
      </c>
      <c r="L1057">
        <v>918</v>
      </c>
      <c r="M1057">
        <f t="shared" si="208"/>
        <v>1223</v>
      </c>
      <c r="N1057">
        <f t="shared" si="209"/>
        <v>925</v>
      </c>
      <c r="O1057">
        <f t="shared" si="210"/>
        <v>0.90813493573180704</v>
      </c>
      <c r="P1057">
        <f t="shared" si="211"/>
        <v>1</v>
      </c>
      <c r="Q1057">
        <f t="shared" si="212"/>
        <v>76.198716625985696</v>
      </c>
      <c r="R1057">
        <f t="shared" si="213"/>
        <v>40</v>
      </c>
      <c r="S1057">
        <f>INDEX(Weights!$B$1:$B$36,MATCH(Matches!H892,Weights!$A$1:$A$36,0))</f>
        <v>40</v>
      </c>
      <c r="T1057">
        <f t="shared" si="214"/>
        <v>1323</v>
      </c>
      <c r="U1057">
        <f t="shared" si="215"/>
        <v>925</v>
      </c>
      <c r="V1057">
        <f t="shared" si="216"/>
        <v>398</v>
      </c>
      <c r="W1057">
        <f t="shared" si="217"/>
        <v>5</v>
      </c>
      <c r="X1057">
        <f t="shared" si="218"/>
        <v>0</v>
      </c>
      <c r="Y1057">
        <f t="shared" si="219"/>
        <v>5</v>
      </c>
      <c r="AA1057" t="str">
        <f t="shared" si="220"/>
        <v>398-&gt;5,</v>
      </c>
    </row>
    <row r="1058" spans="1:27" ht="15" hidden="1" customHeight="1" x14ac:dyDescent="0.25">
      <c r="A1058">
        <v>2015</v>
      </c>
      <c r="B1058">
        <v>11</v>
      </c>
      <c r="C1058">
        <v>17</v>
      </c>
      <c r="D1058" t="s">
        <v>177</v>
      </c>
      <c r="E1058" t="s">
        <v>267</v>
      </c>
      <c r="F1058">
        <v>2</v>
      </c>
      <c r="G1058">
        <v>1</v>
      </c>
      <c r="H1058" t="s">
        <v>76</v>
      </c>
      <c r="J1058">
        <v>7</v>
      </c>
      <c r="K1058">
        <v>1489</v>
      </c>
      <c r="L1058">
        <v>1294</v>
      </c>
      <c r="M1058">
        <f t="shared" si="208"/>
        <v>1482</v>
      </c>
      <c r="N1058">
        <f t="shared" si="209"/>
        <v>1301</v>
      </c>
      <c r="O1058">
        <f t="shared" si="210"/>
        <v>0.83445918170898303</v>
      </c>
      <c r="P1058">
        <f t="shared" si="211"/>
        <v>1</v>
      </c>
      <c r="Q1058">
        <f t="shared" si="212"/>
        <v>42.285643337186848</v>
      </c>
      <c r="R1058">
        <f t="shared" si="213"/>
        <v>40</v>
      </c>
      <c r="S1058">
        <f>INDEX(Weights!$B$1:$B$36,MATCH(Matches!H953,Weights!$A$1:$A$36,0))</f>
        <v>20</v>
      </c>
      <c r="T1058">
        <f t="shared" si="214"/>
        <v>1582</v>
      </c>
      <c r="U1058">
        <f t="shared" si="215"/>
        <v>1301</v>
      </c>
      <c r="V1058">
        <f t="shared" si="216"/>
        <v>281</v>
      </c>
      <c r="W1058">
        <f t="shared" si="217"/>
        <v>1</v>
      </c>
      <c r="X1058">
        <f t="shared" si="218"/>
        <v>0</v>
      </c>
      <c r="Y1058">
        <f t="shared" si="219"/>
        <v>1</v>
      </c>
      <c r="AA1058" t="str">
        <f t="shared" si="220"/>
        <v>281-&gt;1,</v>
      </c>
    </row>
    <row r="1059" spans="1:27" ht="15" hidden="1" customHeight="1" x14ac:dyDescent="0.25">
      <c r="A1059">
        <v>2015</v>
      </c>
      <c r="B1059">
        <v>12</v>
      </c>
      <c r="C1059">
        <v>25</v>
      </c>
      <c r="D1059" t="s">
        <v>43</v>
      </c>
      <c r="E1059" t="s">
        <v>114</v>
      </c>
      <c r="F1059">
        <v>2</v>
      </c>
      <c r="G1059">
        <v>0</v>
      </c>
      <c r="H1059" t="s">
        <v>235</v>
      </c>
      <c r="J1059">
        <v>7</v>
      </c>
      <c r="K1059">
        <v>1039</v>
      </c>
      <c r="L1059">
        <v>785</v>
      </c>
      <c r="M1059">
        <f t="shared" si="208"/>
        <v>1032</v>
      </c>
      <c r="N1059">
        <f t="shared" si="209"/>
        <v>792</v>
      </c>
      <c r="O1059">
        <f t="shared" si="210"/>
        <v>0.87622931893106459</v>
      </c>
      <c r="P1059">
        <f t="shared" si="211"/>
        <v>1</v>
      </c>
      <c r="Q1059">
        <f t="shared" si="212"/>
        <v>56.556204906889661</v>
      </c>
      <c r="R1059">
        <f t="shared" si="213"/>
        <v>40</v>
      </c>
      <c r="S1059">
        <f>INDEX(Weights!$B$1:$B$36,MATCH(Matches!H1028,Weights!$A$1:$A$36,0))</f>
        <v>40</v>
      </c>
      <c r="T1059">
        <f t="shared" si="214"/>
        <v>1132</v>
      </c>
      <c r="U1059">
        <f t="shared" si="215"/>
        <v>792</v>
      </c>
      <c r="V1059">
        <f t="shared" si="216"/>
        <v>340</v>
      </c>
      <c r="W1059">
        <f t="shared" si="217"/>
        <v>2</v>
      </c>
      <c r="X1059">
        <f t="shared" si="218"/>
        <v>0</v>
      </c>
      <c r="Y1059">
        <f t="shared" si="219"/>
        <v>2</v>
      </c>
      <c r="AA1059" t="str">
        <f t="shared" si="220"/>
        <v>340-&gt;2,</v>
      </c>
    </row>
    <row r="1060" spans="1:27" ht="15" hidden="1" customHeight="1" x14ac:dyDescent="0.25">
      <c r="A1060">
        <v>2016</v>
      </c>
      <c r="B1060">
        <v>1</v>
      </c>
      <c r="C1060">
        <v>6</v>
      </c>
      <c r="D1060" t="s">
        <v>11</v>
      </c>
      <c r="E1060" t="s">
        <v>68</v>
      </c>
      <c r="F1060">
        <v>1</v>
      </c>
      <c r="G1060">
        <v>1</v>
      </c>
      <c r="H1060" t="s">
        <v>33</v>
      </c>
      <c r="I1060" t="s">
        <v>154</v>
      </c>
      <c r="J1060">
        <v>7</v>
      </c>
      <c r="K1060">
        <v>1499</v>
      </c>
      <c r="L1060">
        <v>1760</v>
      </c>
      <c r="M1060">
        <f t="shared" si="208"/>
        <v>1492</v>
      </c>
      <c r="N1060">
        <f t="shared" si="209"/>
        <v>1767</v>
      </c>
      <c r="O1060">
        <f t="shared" si="210"/>
        <v>0.82963282343134337</v>
      </c>
      <c r="P1060">
        <f t="shared" si="211"/>
        <v>0.5</v>
      </c>
      <c r="Q1060">
        <f t="shared" si="212"/>
        <v>-21.235749301701368</v>
      </c>
      <c r="R1060">
        <f t="shared" si="213"/>
        <v>-20</v>
      </c>
      <c r="S1060">
        <f>INDEX(Weights!$B$1:$B$36,MATCH(Matches!H1037,Weights!$A$1:$A$36,0))</f>
        <v>20</v>
      </c>
      <c r="T1060">
        <f t="shared" si="214"/>
        <v>1492</v>
      </c>
      <c r="U1060">
        <f t="shared" si="215"/>
        <v>1767</v>
      </c>
      <c r="V1060">
        <f t="shared" si="216"/>
        <v>275</v>
      </c>
      <c r="W1060">
        <f t="shared" si="217"/>
        <v>0</v>
      </c>
      <c r="X1060">
        <f t="shared" si="218"/>
        <v>0</v>
      </c>
      <c r="Y1060">
        <f t="shared" si="219"/>
        <v>0</v>
      </c>
      <c r="AA1060" t="str">
        <f t="shared" si="220"/>
        <v>275-&gt;0,</v>
      </c>
    </row>
    <row r="1061" spans="1:27" ht="15" hidden="1" customHeight="1" x14ac:dyDescent="0.25">
      <c r="A1061">
        <v>2016</v>
      </c>
      <c r="B1061">
        <v>1</v>
      </c>
      <c r="C1061">
        <v>29</v>
      </c>
      <c r="D1061" t="s">
        <v>151</v>
      </c>
      <c r="E1061" t="s">
        <v>175</v>
      </c>
      <c r="F1061">
        <v>2</v>
      </c>
      <c r="G1061">
        <v>0</v>
      </c>
      <c r="H1061" t="s">
        <v>33</v>
      </c>
      <c r="J1061">
        <v>7</v>
      </c>
      <c r="K1061">
        <v>1617</v>
      </c>
      <c r="L1061">
        <v>1499</v>
      </c>
      <c r="M1061">
        <f t="shared" si="208"/>
        <v>1610</v>
      </c>
      <c r="N1061">
        <f t="shared" si="209"/>
        <v>1506</v>
      </c>
      <c r="O1061">
        <f t="shared" si="210"/>
        <v>0.76392469914483863</v>
      </c>
      <c r="P1061">
        <f t="shared" si="211"/>
        <v>1</v>
      </c>
      <c r="Q1061">
        <f t="shared" si="212"/>
        <v>29.651555985073976</v>
      </c>
      <c r="R1061">
        <f t="shared" si="213"/>
        <v>20</v>
      </c>
      <c r="S1061">
        <f>INDEX(Weights!$B$1:$B$36,MATCH(Matches!H1050,Weights!$A$1:$A$36,0))</f>
        <v>40</v>
      </c>
      <c r="T1061">
        <f t="shared" si="214"/>
        <v>1710</v>
      </c>
      <c r="U1061">
        <f t="shared" si="215"/>
        <v>1506</v>
      </c>
      <c r="V1061">
        <f t="shared" si="216"/>
        <v>204</v>
      </c>
      <c r="W1061">
        <f t="shared" si="217"/>
        <v>2</v>
      </c>
      <c r="X1061">
        <f t="shared" si="218"/>
        <v>0</v>
      </c>
      <c r="Y1061">
        <f t="shared" si="219"/>
        <v>2</v>
      </c>
      <c r="AA1061" t="str">
        <f t="shared" si="220"/>
        <v>204-&gt;2,</v>
      </c>
    </row>
    <row r="1062" spans="1:27" ht="15" hidden="1" customHeight="1" x14ac:dyDescent="0.25">
      <c r="A1062">
        <v>2016</v>
      </c>
      <c r="B1062">
        <v>3</v>
      </c>
      <c r="C1062">
        <v>2</v>
      </c>
      <c r="D1062" t="s">
        <v>146</v>
      </c>
      <c r="E1062" t="s">
        <v>136</v>
      </c>
      <c r="F1062">
        <v>1</v>
      </c>
      <c r="G1062">
        <v>0</v>
      </c>
      <c r="H1062" t="s">
        <v>33</v>
      </c>
      <c r="J1062">
        <v>7</v>
      </c>
      <c r="K1062">
        <v>1476</v>
      </c>
      <c r="L1062">
        <v>1466</v>
      </c>
      <c r="M1062">
        <f t="shared" si="208"/>
        <v>1469</v>
      </c>
      <c r="N1062">
        <f t="shared" si="209"/>
        <v>1473</v>
      </c>
      <c r="O1062">
        <f t="shared" si="210"/>
        <v>0.63474333505231673</v>
      </c>
      <c r="P1062">
        <f t="shared" si="211"/>
        <v>1</v>
      </c>
      <c r="Q1062">
        <f t="shared" si="212"/>
        <v>19.164605801245624</v>
      </c>
      <c r="R1062">
        <f t="shared" si="213"/>
        <v>20</v>
      </c>
      <c r="S1062">
        <f>INDEX(Weights!$B$1:$B$36,MATCH(Matches!H1061,Weights!$A$1:$A$36,0))</f>
        <v>20</v>
      </c>
      <c r="T1062">
        <f t="shared" si="214"/>
        <v>1569</v>
      </c>
      <c r="U1062">
        <f t="shared" si="215"/>
        <v>1473</v>
      </c>
      <c r="V1062">
        <f t="shared" si="216"/>
        <v>96</v>
      </c>
      <c r="W1062">
        <f t="shared" si="217"/>
        <v>1</v>
      </c>
      <c r="X1062">
        <f t="shared" si="218"/>
        <v>0</v>
      </c>
      <c r="Y1062">
        <f t="shared" si="219"/>
        <v>1</v>
      </c>
      <c r="AA1062" t="str">
        <f t="shared" si="220"/>
        <v>96-&gt;1,</v>
      </c>
    </row>
    <row r="1063" spans="1:27" ht="15" hidden="1" customHeight="1" x14ac:dyDescent="0.25">
      <c r="A1063">
        <v>2016</v>
      </c>
      <c r="B1063">
        <v>3</v>
      </c>
      <c r="C1063">
        <v>24</v>
      </c>
      <c r="D1063" t="s">
        <v>42</v>
      </c>
      <c r="E1063" t="s">
        <v>239</v>
      </c>
      <c r="F1063">
        <v>2</v>
      </c>
      <c r="G1063">
        <v>0</v>
      </c>
      <c r="H1063" t="s">
        <v>33</v>
      </c>
      <c r="J1063">
        <v>7</v>
      </c>
      <c r="K1063">
        <v>1182</v>
      </c>
      <c r="L1063">
        <v>1047</v>
      </c>
      <c r="M1063">
        <f t="shared" si="208"/>
        <v>1175</v>
      </c>
      <c r="N1063">
        <f t="shared" si="209"/>
        <v>1054</v>
      </c>
      <c r="O1063">
        <f t="shared" si="210"/>
        <v>0.78111540272996161</v>
      </c>
      <c r="P1063">
        <f t="shared" si="211"/>
        <v>1</v>
      </c>
      <c r="Q1063">
        <f t="shared" si="212"/>
        <v>31.980322449843673</v>
      </c>
      <c r="R1063">
        <f t="shared" si="213"/>
        <v>20</v>
      </c>
      <c r="S1063">
        <f>INDEX(Weights!$B$1:$B$36,MATCH(Matches!H1113,Weights!$A$1:$A$36,0))</f>
        <v>20</v>
      </c>
      <c r="T1063">
        <f t="shared" si="214"/>
        <v>1275</v>
      </c>
      <c r="U1063">
        <f t="shared" si="215"/>
        <v>1054</v>
      </c>
      <c r="V1063">
        <f t="shared" si="216"/>
        <v>221</v>
      </c>
      <c r="W1063">
        <f t="shared" si="217"/>
        <v>2</v>
      </c>
      <c r="X1063">
        <f t="shared" si="218"/>
        <v>0</v>
      </c>
      <c r="Y1063">
        <f t="shared" si="219"/>
        <v>2</v>
      </c>
      <c r="AA1063" t="str">
        <f t="shared" si="220"/>
        <v>221-&gt;2,</v>
      </c>
    </row>
    <row r="1064" spans="1:27" ht="15" hidden="1" customHeight="1" x14ac:dyDescent="0.25">
      <c r="A1064">
        <v>2016</v>
      </c>
      <c r="B1064">
        <v>3</v>
      </c>
      <c r="C1064">
        <v>25</v>
      </c>
      <c r="D1064" t="s">
        <v>153</v>
      </c>
      <c r="E1064" t="s">
        <v>159</v>
      </c>
      <c r="F1064">
        <v>1</v>
      </c>
      <c r="G1064">
        <v>0</v>
      </c>
      <c r="H1064" t="s">
        <v>171</v>
      </c>
      <c r="J1064">
        <v>7</v>
      </c>
      <c r="K1064">
        <v>1545</v>
      </c>
      <c r="L1064">
        <v>1357</v>
      </c>
      <c r="M1064">
        <f t="shared" si="208"/>
        <v>1538</v>
      </c>
      <c r="N1064">
        <f t="shared" si="209"/>
        <v>1364</v>
      </c>
      <c r="O1064">
        <f t="shared" si="210"/>
        <v>0.82881764775427569</v>
      </c>
      <c r="P1064">
        <f t="shared" si="211"/>
        <v>1</v>
      </c>
      <c r="Q1064">
        <f t="shared" si="212"/>
        <v>40.892065730886941</v>
      </c>
      <c r="R1064">
        <f t="shared" si="213"/>
        <v>40</v>
      </c>
      <c r="S1064">
        <f>INDEX(Weights!$B$1:$B$36,MATCH(Matches!H1135,Weights!$A$1:$A$36,0))</f>
        <v>40</v>
      </c>
      <c r="T1064">
        <f t="shared" si="214"/>
        <v>1638</v>
      </c>
      <c r="U1064">
        <f t="shared" si="215"/>
        <v>1364</v>
      </c>
      <c r="V1064">
        <f t="shared" si="216"/>
        <v>274</v>
      </c>
      <c r="W1064">
        <f t="shared" si="217"/>
        <v>1</v>
      </c>
      <c r="X1064">
        <f t="shared" si="218"/>
        <v>0</v>
      </c>
      <c r="Y1064">
        <f t="shared" si="219"/>
        <v>1</v>
      </c>
      <c r="AA1064" t="str">
        <f t="shared" si="220"/>
        <v>274-&gt;1,</v>
      </c>
    </row>
    <row r="1065" spans="1:27" ht="15" hidden="1" customHeight="1" x14ac:dyDescent="0.25">
      <c r="A1065">
        <v>2016</v>
      </c>
      <c r="B1065">
        <v>3</v>
      </c>
      <c r="C1065">
        <v>29</v>
      </c>
      <c r="D1065" t="s">
        <v>117</v>
      </c>
      <c r="E1065" t="s">
        <v>194</v>
      </c>
      <c r="F1065">
        <v>2</v>
      </c>
      <c r="G1065">
        <v>0</v>
      </c>
      <c r="H1065" t="s">
        <v>108</v>
      </c>
      <c r="J1065">
        <v>7</v>
      </c>
      <c r="K1065">
        <v>1735</v>
      </c>
      <c r="L1065">
        <v>1470</v>
      </c>
      <c r="M1065">
        <f t="shared" si="208"/>
        <v>1728</v>
      </c>
      <c r="N1065">
        <f t="shared" si="209"/>
        <v>1477</v>
      </c>
      <c r="O1065">
        <f t="shared" si="210"/>
        <v>0.88293460412568214</v>
      </c>
      <c r="P1065">
        <f t="shared" si="211"/>
        <v>1</v>
      </c>
      <c r="Q1065">
        <f t="shared" si="212"/>
        <v>59.795637709329952</v>
      </c>
      <c r="R1065">
        <f t="shared" si="213"/>
        <v>40</v>
      </c>
      <c r="S1065">
        <f>INDEX(Weights!$B$1:$B$36,MATCH(Matches!H1205,Weights!$A$1:$A$36,0))</f>
        <v>20</v>
      </c>
      <c r="T1065">
        <f t="shared" si="214"/>
        <v>1828</v>
      </c>
      <c r="U1065">
        <f t="shared" si="215"/>
        <v>1477</v>
      </c>
      <c r="V1065">
        <f t="shared" si="216"/>
        <v>351</v>
      </c>
      <c r="W1065">
        <f t="shared" si="217"/>
        <v>2</v>
      </c>
      <c r="X1065">
        <f t="shared" si="218"/>
        <v>0</v>
      </c>
      <c r="Y1065">
        <f t="shared" si="219"/>
        <v>2</v>
      </c>
      <c r="AA1065" t="str">
        <f t="shared" si="220"/>
        <v>351-&gt;2,</v>
      </c>
    </row>
    <row r="1066" spans="1:27" ht="15" hidden="1" customHeight="1" x14ac:dyDescent="0.25">
      <c r="A1066">
        <v>2016</v>
      </c>
      <c r="B1066">
        <v>3</v>
      </c>
      <c r="C1066">
        <v>29</v>
      </c>
      <c r="D1066" t="s">
        <v>97</v>
      </c>
      <c r="E1066" t="s">
        <v>36</v>
      </c>
      <c r="F1066">
        <v>1</v>
      </c>
      <c r="G1066">
        <v>0</v>
      </c>
      <c r="H1066" t="s">
        <v>108</v>
      </c>
      <c r="I1066" t="s">
        <v>117</v>
      </c>
      <c r="J1066">
        <v>7</v>
      </c>
      <c r="K1066">
        <v>1499</v>
      </c>
      <c r="L1066">
        <v>1209</v>
      </c>
      <c r="M1066">
        <f t="shared" si="208"/>
        <v>1492</v>
      </c>
      <c r="N1066">
        <f t="shared" si="209"/>
        <v>1216</v>
      </c>
      <c r="O1066">
        <f t="shared" si="210"/>
        <v>0.83044491135323728</v>
      </c>
      <c r="P1066">
        <f t="shared" si="211"/>
        <v>1</v>
      </c>
      <c r="Q1066">
        <f t="shared" si="212"/>
        <v>41.284517355791252</v>
      </c>
      <c r="R1066">
        <f t="shared" si="213"/>
        <v>40</v>
      </c>
      <c r="S1066">
        <f>INDEX(Weights!$B$1:$B$36,MATCH(Matches!H1206,Weights!$A$1:$A$36,0))</f>
        <v>40</v>
      </c>
      <c r="T1066">
        <f t="shared" si="214"/>
        <v>1492</v>
      </c>
      <c r="U1066">
        <f t="shared" si="215"/>
        <v>1216</v>
      </c>
      <c r="V1066">
        <f t="shared" si="216"/>
        <v>276</v>
      </c>
      <c r="W1066">
        <f t="shared" si="217"/>
        <v>1</v>
      </c>
      <c r="X1066">
        <f t="shared" si="218"/>
        <v>0</v>
      </c>
      <c r="Y1066">
        <f t="shared" si="219"/>
        <v>1</v>
      </c>
      <c r="AA1066" t="str">
        <f t="shared" si="220"/>
        <v>276-&gt;1,</v>
      </c>
    </row>
    <row r="1067" spans="1:27" ht="15" hidden="1" customHeight="1" x14ac:dyDescent="0.25">
      <c r="A1067">
        <v>2016</v>
      </c>
      <c r="B1067">
        <v>3</v>
      </c>
      <c r="C1067">
        <v>29</v>
      </c>
      <c r="D1067" t="s">
        <v>47</v>
      </c>
      <c r="E1067" t="s">
        <v>103</v>
      </c>
      <c r="F1067">
        <v>1</v>
      </c>
      <c r="G1067">
        <v>0</v>
      </c>
      <c r="H1067" t="s">
        <v>76</v>
      </c>
      <c r="J1067">
        <v>7</v>
      </c>
      <c r="K1067">
        <v>1676</v>
      </c>
      <c r="L1067">
        <v>1502</v>
      </c>
      <c r="M1067">
        <f t="shared" si="208"/>
        <v>1669</v>
      </c>
      <c r="N1067">
        <f t="shared" si="209"/>
        <v>1509</v>
      </c>
      <c r="O1067">
        <f t="shared" si="210"/>
        <v>0.81707883419997429</v>
      </c>
      <c r="P1067">
        <f t="shared" si="211"/>
        <v>1</v>
      </c>
      <c r="Q1067">
        <f t="shared" si="212"/>
        <v>38.267851450567434</v>
      </c>
      <c r="R1067">
        <f t="shared" si="213"/>
        <v>40</v>
      </c>
      <c r="S1067">
        <f>INDEX(Weights!$B$1:$B$36,MATCH(Matches!H1224,Weights!$A$1:$A$36,0))</f>
        <v>40</v>
      </c>
      <c r="T1067">
        <f t="shared" si="214"/>
        <v>1769</v>
      </c>
      <c r="U1067">
        <f t="shared" si="215"/>
        <v>1509</v>
      </c>
      <c r="V1067">
        <f t="shared" si="216"/>
        <v>260</v>
      </c>
      <c r="W1067">
        <f t="shared" si="217"/>
        <v>1</v>
      </c>
      <c r="X1067">
        <f t="shared" si="218"/>
        <v>0</v>
      </c>
      <c r="Y1067">
        <f t="shared" si="219"/>
        <v>1</v>
      </c>
      <c r="AA1067" t="str">
        <f t="shared" si="220"/>
        <v>260-&gt;1,</v>
      </c>
    </row>
    <row r="1068" spans="1:27" ht="15" hidden="1" customHeight="1" x14ac:dyDescent="0.25">
      <c r="A1068">
        <v>2016</v>
      </c>
      <c r="B1068">
        <v>3</v>
      </c>
      <c r="C1068">
        <v>29</v>
      </c>
      <c r="D1068" t="s">
        <v>46</v>
      </c>
      <c r="E1068" t="s">
        <v>128</v>
      </c>
      <c r="F1068">
        <v>1</v>
      </c>
      <c r="G1068">
        <v>0</v>
      </c>
      <c r="H1068" t="s">
        <v>76</v>
      </c>
      <c r="J1068">
        <v>7</v>
      </c>
      <c r="K1068">
        <v>1964</v>
      </c>
      <c r="L1068">
        <v>1766</v>
      </c>
      <c r="M1068">
        <f t="shared" si="208"/>
        <v>1957</v>
      </c>
      <c r="N1068">
        <f t="shared" si="209"/>
        <v>1773</v>
      </c>
      <c r="O1068">
        <f t="shared" si="210"/>
        <v>0.83683096600289486</v>
      </c>
      <c r="P1068">
        <f t="shared" si="211"/>
        <v>1</v>
      </c>
      <c r="Q1068">
        <f t="shared" si="212"/>
        <v>42.900296879395576</v>
      </c>
      <c r="R1068">
        <f t="shared" si="213"/>
        <v>40</v>
      </c>
      <c r="S1068">
        <f>INDEX(Weights!$B$1:$B$36,MATCH(Matches!H1242,Weights!$A$1:$A$36,0))</f>
        <v>40</v>
      </c>
      <c r="T1068">
        <f t="shared" si="214"/>
        <v>2057</v>
      </c>
      <c r="U1068">
        <f t="shared" si="215"/>
        <v>1773</v>
      </c>
      <c r="V1068">
        <f t="shared" si="216"/>
        <v>284</v>
      </c>
      <c r="W1068">
        <f t="shared" si="217"/>
        <v>1</v>
      </c>
      <c r="X1068">
        <f t="shared" si="218"/>
        <v>0</v>
      </c>
      <c r="Y1068">
        <f t="shared" si="219"/>
        <v>1</v>
      </c>
      <c r="AA1068" t="str">
        <f t="shared" si="220"/>
        <v>284-&gt;1,</v>
      </c>
    </row>
    <row r="1069" spans="1:27" ht="15" hidden="1" customHeight="1" x14ac:dyDescent="0.25">
      <c r="A1069">
        <v>2016</v>
      </c>
      <c r="B1069">
        <v>6</v>
      </c>
      <c r="C1069">
        <v>2</v>
      </c>
      <c r="D1069" t="s">
        <v>94</v>
      </c>
      <c r="E1069" t="s">
        <v>112</v>
      </c>
      <c r="F1069">
        <v>5</v>
      </c>
      <c r="G1069">
        <v>0</v>
      </c>
      <c r="H1069" t="s">
        <v>23</v>
      </c>
      <c r="J1069">
        <v>7</v>
      </c>
      <c r="K1069">
        <v>1206</v>
      </c>
      <c r="L1069">
        <v>886</v>
      </c>
      <c r="M1069">
        <f t="shared" si="208"/>
        <v>1199</v>
      </c>
      <c r="N1069">
        <f t="shared" si="209"/>
        <v>893</v>
      </c>
      <c r="O1069">
        <f t="shared" si="210"/>
        <v>0.9119053076034237</v>
      </c>
      <c r="P1069">
        <f t="shared" si="211"/>
        <v>1</v>
      </c>
      <c r="Q1069">
        <f t="shared" si="212"/>
        <v>79.459951667554122</v>
      </c>
      <c r="R1069">
        <f t="shared" si="213"/>
        <v>40</v>
      </c>
      <c r="S1069">
        <f>INDEX(Weights!$B$1:$B$36,MATCH(Matches!H1333,Weights!$A$1:$A$36,0))</f>
        <v>20</v>
      </c>
      <c r="T1069">
        <f t="shared" si="214"/>
        <v>1299</v>
      </c>
      <c r="U1069">
        <f t="shared" si="215"/>
        <v>893</v>
      </c>
      <c r="V1069">
        <f t="shared" si="216"/>
        <v>406</v>
      </c>
      <c r="W1069">
        <f t="shared" si="217"/>
        <v>5</v>
      </c>
      <c r="X1069">
        <f t="shared" si="218"/>
        <v>0</v>
      </c>
      <c r="Y1069">
        <f t="shared" si="219"/>
        <v>5</v>
      </c>
      <c r="AA1069" t="str">
        <f t="shared" si="220"/>
        <v>406-&gt;5,</v>
      </c>
    </row>
    <row r="1070" spans="1:27" ht="15" hidden="1" customHeight="1" x14ac:dyDescent="0.25">
      <c r="A1070">
        <v>2016</v>
      </c>
      <c r="B1070">
        <v>6</v>
      </c>
      <c r="C1070">
        <v>3</v>
      </c>
      <c r="D1070" t="s">
        <v>70</v>
      </c>
      <c r="E1070" t="s">
        <v>18</v>
      </c>
      <c r="F1070">
        <v>3</v>
      </c>
      <c r="G1070">
        <v>1</v>
      </c>
      <c r="H1070" t="s">
        <v>33</v>
      </c>
      <c r="I1070" t="s">
        <v>16</v>
      </c>
      <c r="J1070">
        <v>7</v>
      </c>
      <c r="K1070">
        <v>1836</v>
      </c>
      <c r="L1070">
        <v>1616</v>
      </c>
      <c r="M1070">
        <f t="shared" si="208"/>
        <v>1829</v>
      </c>
      <c r="N1070">
        <f t="shared" si="209"/>
        <v>1623</v>
      </c>
      <c r="O1070">
        <f t="shared" si="210"/>
        <v>0.76599467076648886</v>
      </c>
      <c r="P1070">
        <f t="shared" si="211"/>
        <v>1</v>
      </c>
      <c r="Q1070">
        <f t="shared" si="212"/>
        <v>29.913848641518687</v>
      </c>
      <c r="R1070">
        <f t="shared" si="213"/>
        <v>20</v>
      </c>
      <c r="S1070">
        <f>INDEX(Weights!$B$1:$B$36,MATCH(Matches!H1348,Weights!$A$1:$A$36,0))</f>
        <v>40</v>
      </c>
      <c r="T1070">
        <f t="shared" si="214"/>
        <v>1829</v>
      </c>
      <c r="U1070">
        <f t="shared" si="215"/>
        <v>1623</v>
      </c>
      <c r="V1070">
        <f t="shared" si="216"/>
        <v>206</v>
      </c>
      <c r="W1070">
        <f t="shared" si="217"/>
        <v>2</v>
      </c>
      <c r="X1070">
        <f t="shared" si="218"/>
        <v>0</v>
      </c>
      <c r="Y1070">
        <f t="shared" si="219"/>
        <v>2</v>
      </c>
      <c r="AA1070" t="str">
        <f t="shared" si="220"/>
        <v>206-&gt;2,</v>
      </c>
    </row>
    <row r="1071" spans="1:27" ht="15" hidden="1" customHeight="1" x14ac:dyDescent="0.25">
      <c r="A1071">
        <v>2016</v>
      </c>
      <c r="B1071">
        <v>6</v>
      </c>
      <c r="C1071">
        <v>5</v>
      </c>
      <c r="D1071" t="s">
        <v>239</v>
      </c>
      <c r="E1071" t="s">
        <v>251</v>
      </c>
      <c r="F1071">
        <v>8</v>
      </c>
      <c r="G1071">
        <v>0</v>
      </c>
      <c r="H1071" t="s">
        <v>223</v>
      </c>
      <c r="J1071">
        <v>7</v>
      </c>
      <c r="K1071">
        <v>1086</v>
      </c>
      <c r="L1071">
        <v>693</v>
      </c>
      <c r="M1071">
        <f t="shared" si="208"/>
        <v>1079</v>
      </c>
      <c r="N1071">
        <f t="shared" si="209"/>
        <v>700</v>
      </c>
      <c r="O1071">
        <f t="shared" si="210"/>
        <v>0.94032686637108642</v>
      </c>
      <c r="P1071">
        <f t="shared" si="211"/>
        <v>1</v>
      </c>
      <c r="Q1071">
        <f t="shared" si="212"/>
        <v>117.30572159207459</v>
      </c>
      <c r="R1071">
        <f t="shared" si="213"/>
        <v>50</v>
      </c>
      <c r="S1071">
        <f>INDEX(Weights!$B$1:$B$36,MATCH(Matches!H1389,Weights!$A$1:$A$36,0))</f>
        <v>20</v>
      </c>
      <c r="T1071">
        <f t="shared" si="214"/>
        <v>1179</v>
      </c>
      <c r="U1071">
        <f t="shared" si="215"/>
        <v>700</v>
      </c>
      <c r="V1071">
        <f t="shared" si="216"/>
        <v>479</v>
      </c>
      <c r="W1071">
        <f t="shared" si="217"/>
        <v>8</v>
      </c>
      <c r="X1071">
        <f t="shared" si="218"/>
        <v>0</v>
      </c>
      <c r="Y1071">
        <f t="shared" si="219"/>
        <v>7</v>
      </c>
      <c r="AA1071" t="str">
        <f t="shared" si="220"/>
        <v>479-&gt;7,</v>
      </c>
    </row>
    <row r="1072" spans="1:27" ht="15" hidden="1" customHeight="1" x14ac:dyDescent="0.25">
      <c r="A1072">
        <v>2016</v>
      </c>
      <c r="B1072">
        <v>6</v>
      </c>
      <c r="C1072">
        <v>9</v>
      </c>
      <c r="D1072" t="s">
        <v>123</v>
      </c>
      <c r="E1072" t="s">
        <v>130</v>
      </c>
      <c r="F1072">
        <v>2</v>
      </c>
      <c r="G1072">
        <v>0</v>
      </c>
      <c r="H1072" t="s">
        <v>164</v>
      </c>
      <c r="I1072" t="s">
        <v>125</v>
      </c>
      <c r="J1072">
        <v>7</v>
      </c>
      <c r="K1072">
        <v>1986</v>
      </c>
      <c r="L1072">
        <v>1566</v>
      </c>
      <c r="M1072">
        <f t="shared" si="208"/>
        <v>1979</v>
      </c>
      <c r="N1072">
        <f t="shared" si="209"/>
        <v>1573</v>
      </c>
      <c r="O1072">
        <f t="shared" si="210"/>
        <v>0.9119053076034237</v>
      </c>
      <c r="P1072">
        <f t="shared" si="211"/>
        <v>1</v>
      </c>
      <c r="Q1072">
        <f t="shared" si="212"/>
        <v>79.459951667554122</v>
      </c>
      <c r="R1072">
        <f t="shared" si="213"/>
        <v>50</v>
      </c>
      <c r="S1072">
        <f>INDEX(Weights!$B$1:$B$36,MATCH(Matches!H1430,Weights!$A$1:$A$36,0))</f>
        <v>40</v>
      </c>
      <c r="T1072">
        <f t="shared" si="214"/>
        <v>1979</v>
      </c>
      <c r="U1072">
        <f t="shared" si="215"/>
        <v>1573</v>
      </c>
      <c r="V1072">
        <f t="shared" si="216"/>
        <v>406</v>
      </c>
      <c r="W1072">
        <f t="shared" si="217"/>
        <v>2</v>
      </c>
      <c r="X1072">
        <f t="shared" si="218"/>
        <v>0</v>
      </c>
      <c r="Y1072">
        <f t="shared" si="219"/>
        <v>2</v>
      </c>
      <c r="AA1072" t="str">
        <f t="shared" si="220"/>
        <v>406-&gt;2,</v>
      </c>
    </row>
    <row r="1073" spans="1:27" ht="15" hidden="1" customHeight="1" x14ac:dyDescent="0.25">
      <c r="A1073">
        <v>2016</v>
      </c>
      <c r="B1073">
        <v>6</v>
      </c>
      <c r="C1073">
        <v>10</v>
      </c>
      <c r="D1073" t="s">
        <v>26</v>
      </c>
      <c r="E1073" t="s">
        <v>67</v>
      </c>
      <c r="F1073">
        <v>2</v>
      </c>
      <c r="G1073">
        <v>1</v>
      </c>
      <c r="H1073" t="s">
        <v>138</v>
      </c>
      <c r="J1073">
        <v>7</v>
      </c>
      <c r="K1073">
        <v>1982</v>
      </c>
      <c r="L1073">
        <v>1752</v>
      </c>
      <c r="M1073">
        <f t="shared" si="208"/>
        <v>1975</v>
      </c>
      <c r="N1073">
        <f t="shared" si="209"/>
        <v>1759</v>
      </c>
      <c r="O1073">
        <f t="shared" si="210"/>
        <v>0.86045116175771219</v>
      </c>
      <c r="P1073">
        <f t="shared" si="211"/>
        <v>1</v>
      </c>
      <c r="Q1073">
        <f t="shared" si="212"/>
        <v>50.161650130303798</v>
      </c>
      <c r="R1073">
        <f t="shared" si="213"/>
        <v>50</v>
      </c>
      <c r="S1073">
        <f>INDEX(Weights!$B$1:$B$36,MATCH(Matches!H1434,Weights!$A$1:$A$36,0))</f>
        <v>20</v>
      </c>
      <c r="T1073">
        <f t="shared" si="214"/>
        <v>2075</v>
      </c>
      <c r="U1073">
        <f t="shared" si="215"/>
        <v>1759</v>
      </c>
      <c r="V1073">
        <f t="shared" si="216"/>
        <v>316</v>
      </c>
      <c r="W1073">
        <f t="shared" si="217"/>
        <v>1</v>
      </c>
      <c r="X1073">
        <f t="shared" si="218"/>
        <v>0</v>
      </c>
      <c r="Y1073">
        <f t="shared" si="219"/>
        <v>1</v>
      </c>
      <c r="AA1073" t="str">
        <f t="shared" si="220"/>
        <v>316-&gt;1,</v>
      </c>
    </row>
    <row r="1074" spans="1:27" ht="15" hidden="1" customHeight="1" x14ac:dyDescent="0.25">
      <c r="A1074">
        <v>2016</v>
      </c>
      <c r="B1074">
        <v>6</v>
      </c>
      <c r="C1074">
        <v>11</v>
      </c>
      <c r="D1074" t="s">
        <v>89</v>
      </c>
      <c r="E1074" t="s">
        <v>143</v>
      </c>
      <c r="F1074">
        <v>1</v>
      </c>
      <c r="G1074">
        <v>0</v>
      </c>
      <c r="H1074" t="s">
        <v>29</v>
      </c>
      <c r="I1074" t="s">
        <v>142</v>
      </c>
      <c r="J1074">
        <v>7</v>
      </c>
      <c r="K1074">
        <v>1247</v>
      </c>
      <c r="L1074">
        <v>978</v>
      </c>
      <c r="M1074">
        <f t="shared" si="208"/>
        <v>1240</v>
      </c>
      <c r="N1074">
        <f t="shared" si="209"/>
        <v>985</v>
      </c>
      <c r="O1074">
        <f t="shared" si="210"/>
        <v>0.81273768163653481</v>
      </c>
      <c r="P1074">
        <f t="shared" si="211"/>
        <v>1</v>
      </c>
      <c r="Q1074">
        <f t="shared" si="212"/>
        <v>37.380718455132069</v>
      </c>
      <c r="R1074">
        <f t="shared" si="213"/>
        <v>40</v>
      </c>
      <c r="S1074">
        <f>INDEX(Weights!$B$1:$B$36,MATCH(Matches!H1437,Weights!$A$1:$A$36,0))</f>
        <v>40</v>
      </c>
      <c r="T1074">
        <f t="shared" si="214"/>
        <v>1240</v>
      </c>
      <c r="U1074">
        <f t="shared" si="215"/>
        <v>985</v>
      </c>
      <c r="V1074">
        <f t="shared" si="216"/>
        <v>255</v>
      </c>
      <c r="W1074">
        <f t="shared" si="217"/>
        <v>1</v>
      </c>
      <c r="X1074">
        <f t="shared" si="218"/>
        <v>0</v>
      </c>
      <c r="Y1074">
        <f t="shared" si="219"/>
        <v>1</v>
      </c>
      <c r="AA1074" t="str">
        <f t="shared" si="220"/>
        <v>255-&gt;1,</v>
      </c>
    </row>
    <row r="1075" spans="1:27" ht="15" hidden="1" customHeight="1" x14ac:dyDescent="0.25">
      <c r="A1075">
        <v>2016</v>
      </c>
      <c r="B1075">
        <v>6</v>
      </c>
      <c r="C1075">
        <v>11</v>
      </c>
      <c r="D1075" t="s">
        <v>260</v>
      </c>
      <c r="E1075" t="s">
        <v>40</v>
      </c>
      <c r="F1075">
        <v>2</v>
      </c>
      <c r="G1075">
        <v>2</v>
      </c>
      <c r="H1075" t="s">
        <v>29</v>
      </c>
      <c r="I1075" t="s">
        <v>142</v>
      </c>
      <c r="J1075">
        <v>7</v>
      </c>
      <c r="K1075">
        <v>1298</v>
      </c>
      <c r="L1075">
        <v>1405</v>
      </c>
      <c r="M1075">
        <f t="shared" si="208"/>
        <v>1291</v>
      </c>
      <c r="N1075">
        <f t="shared" si="209"/>
        <v>1412</v>
      </c>
      <c r="O1075">
        <f t="shared" si="210"/>
        <v>0.66741842187322298</v>
      </c>
      <c r="P1075">
        <f t="shared" si="211"/>
        <v>0.5</v>
      </c>
      <c r="Q1075">
        <f t="shared" si="212"/>
        <v>-41.811408336537333</v>
      </c>
      <c r="R1075">
        <f t="shared" si="213"/>
        <v>-40</v>
      </c>
      <c r="S1075">
        <f>INDEX(Weights!$B$1:$B$36,MATCH(Matches!H1439,Weights!$A$1:$A$36,0))</f>
        <v>20</v>
      </c>
      <c r="T1075">
        <f t="shared" si="214"/>
        <v>1291</v>
      </c>
      <c r="U1075">
        <f t="shared" si="215"/>
        <v>1412</v>
      </c>
      <c r="V1075">
        <f t="shared" si="216"/>
        <v>121</v>
      </c>
      <c r="W1075">
        <f t="shared" si="217"/>
        <v>0</v>
      </c>
      <c r="X1075">
        <f t="shared" si="218"/>
        <v>0</v>
      </c>
      <c r="Y1075">
        <f t="shared" si="219"/>
        <v>0</v>
      </c>
      <c r="AA1075" t="str">
        <f t="shared" si="220"/>
        <v>121-&gt;0,</v>
      </c>
    </row>
    <row r="1076" spans="1:27" ht="15" hidden="1" customHeight="1" x14ac:dyDescent="0.25">
      <c r="A1076">
        <v>2016</v>
      </c>
      <c r="B1076">
        <v>6</v>
      </c>
      <c r="C1076">
        <v>14</v>
      </c>
      <c r="D1076" t="s">
        <v>73</v>
      </c>
      <c r="E1076" t="s">
        <v>144</v>
      </c>
      <c r="F1076">
        <v>1</v>
      </c>
      <c r="G1076">
        <v>0</v>
      </c>
      <c r="H1076" t="s">
        <v>29</v>
      </c>
      <c r="I1076" t="s">
        <v>142</v>
      </c>
      <c r="J1076">
        <v>7</v>
      </c>
      <c r="K1076">
        <v>1348</v>
      </c>
      <c r="L1076">
        <v>1058</v>
      </c>
      <c r="M1076">
        <f t="shared" si="208"/>
        <v>1341</v>
      </c>
      <c r="N1076">
        <f t="shared" si="209"/>
        <v>1065</v>
      </c>
      <c r="O1076">
        <f t="shared" si="210"/>
        <v>0.83044491135323728</v>
      </c>
      <c r="P1076">
        <f t="shared" si="211"/>
        <v>1</v>
      </c>
      <c r="Q1076">
        <f t="shared" si="212"/>
        <v>41.284517355791252</v>
      </c>
      <c r="R1076">
        <f t="shared" si="213"/>
        <v>40</v>
      </c>
      <c r="S1076">
        <f>INDEX(Weights!$B$1:$B$36,MATCH(Matches!H1463,Weights!$A$1:$A$36,0))</f>
        <v>40</v>
      </c>
      <c r="T1076">
        <f t="shared" si="214"/>
        <v>1341</v>
      </c>
      <c r="U1076">
        <f t="shared" si="215"/>
        <v>1065</v>
      </c>
      <c r="V1076">
        <f t="shared" si="216"/>
        <v>276</v>
      </c>
      <c r="W1076">
        <f t="shared" si="217"/>
        <v>1</v>
      </c>
      <c r="X1076">
        <f t="shared" si="218"/>
        <v>0</v>
      </c>
      <c r="Y1076">
        <f t="shared" si="219"/>
        <v>1</v>
      </c>
      <c r="AA1076" t="str">
        <f t="shared" si="220"/>
        <v>276-&gt;1,</v>
      </c>
    </row>
    <row r="1077" spans="1:27" ht="15" hidden="1" customHeight="1" x14ac:dyDescent="0.25">
      <c r="A1077">
        <v>2016</v>
      </c>
      <c r="B1077">
        <v>9</v>
      </c>
      <c r="C1077">
        <v>1</v>
      </c>
      <c r="D1077" t="s">
        <v>135</v>
      </c>
      <c r="E1077" t="s">
        <v>124</v>
      </c>
      <c r="F1077">
        <v>2</v>
      </c>
      <c r="G1077">
        <v>0</v>
      </c>
      <c r="H1077" t="s">
        <v>76</v>
      </c>
      <c r="J1077">
        <v>7</v>
      </c>
      <c r="K1077">
        <v>1959</v>
      </c>
      <c r="L1077">
        <v>1679</v>
      </c>
      <c r="M1077">
        <f t="shared" si="208"/>
        <v>1952</v>
      </c>
      <c r="N1077">
        <f t="shared" si="209"/>
        <v>1686</v>
      </c>
      <c r="O1077">
        <f t="shared" si="210"/>
        <v>0.89156866687336656</v>
      </c>
      <c r="P1077">
        <f t="shared" si="211"/>
        <v>1</v>
      </c>
      <c r="Q1077">
        <f t="shared" si="212"/>
        <v>64.556985496294942</v>
      </c>
      <c r="R1077">
        <f t="shared" si="213"/>
        <v>40</v>
      </c>
      <c r="S1077">
        <f>INDEX(Weights!$B$1:$B$36,MATCH(Matches!H1571,Weights!$A$1:$A$36,0))</f>
        <v>20</v>
      </c>
      <c r="T1077">
        <f t="shared" si="214"/>
        <v>2052</v>
      </c>
      <c r="U1077">
        <f t="shared" si="215"/>
        <v>1686</v>
      </c>
      <c r="V1077">
        <f t="shared" si="216"/>
        <v>366</v>
      </c>
      <c r="W1077">
        <f t="shared" si="217"/>
        <v>2</v>
      </c>
      <c r="X1077">
        <f t="shared" si="218"/>
        <v>0</v>
      </c>
      <c r="Y1077">
        <f t="shared" si="219"/>
        <v>2</v>
      </c>
      <c r="AA1077" t="str">
        <f t="shared" si="220"/>
        <v>366-&gt;2,</v>
      </c>
    </row>
    <row r="1078" spans="1:27" ht="15" hidden="1" customHeight="1" x14ac:dyDescent="0.25">
      <c r="A1078">
        <v>2016</v>
      </c>
      <c r="B1078">
        <v>9</v>
      </c>
      <c r="C1078">
        <v>4</v>
      </c>
      <c r="D1078" t="s">
        <v>199</v>
      </c>
      <c r="E1078" t="s">
        <v>28</v>
      </c>
      <c r="F1078">
        <v>2</v>
      </c>
      <c r="G1078">
        <v>1</v>
      </c>
      <c r="H1078" t="s">
        <v>171</v>
      </c>
      <c r="J1078">
        <v>7</v>
      </c>
      <c r="K1078">
        <v>1468</v>
      </c>
      <c r="L1078">
        <v>1298</v>
      </c>
      <c r="M1078">
        <f t="shared" si="208"/>
        <v>1461</v>
      </c>
      <c r="N1078">
        <f t="shared" si="209"/>
        <v>1305</v>
      </c>
      <c r="O1078">
        <f t="shared" si="210"/>
        <v>0.81361221050558685</v>
      </c>
      <c r="P1078">
        <f t="shared" si="211"/>
        <v>1</v>
      </c>
      <c r="Q1078">
        <f t="shared" si="212"/>
        <v>37.55610825681164</v>
      </c>
      <c r="R1078">
        <f t="shared" si="213"/>
        <v>40</v>
      </c>
      <c r="S1078">
        <f>INDEX(Weights!$B$1:$B$36,MATCH(Matches!H1605,Weights!$A$1:$A$36,0))</f>
        <v>40</v>
      </c>
      <c r="T1078">
        <f t="shared" si="214"/>
        <v>1561</v>
      </c>
      <c r="U1078">
        <f t="shared" si="215"/>
        <v>1305</v>
      </c>
      <c r="V1078">
        <f t="shared" si="216"/>
        <v>256</v>
      </c>
      <c r="W1078">
        <f t="shared" si="217"/>
        <v>1</v>
      </c>
      <c r="X1078">
        <f t="shared" si="218"/>
        <v>0</v>
      </c>
      <c r="Y1078">
        <f t="shared" si="219"/>
        <v>1</v>
      </c>
      <c r="AA1078" t="str">
        <f t="shared" si="220"/>
        <v>256-&gt;1,</v>
      </c>
    </row>
    <row r="1079" spans="1:27" ht="15" hidden="1" customHeight="1" x14ac:dyDescent="0.25">
      <c r="A1079">
        <v>2016</v>
      </c>
      <c r="B1079">
        <v>9</v>
      </c>
      <c r="C1079">
        <v>4</v>
      </c>
      <c r="D1079" t="s">
        <v>177</v>
      </c>
      <c r="E1079" t="s">
        <v>32</v>
      </c>
      <c r="F1079">
        <v>1</v>
      </c>
      <c r="G1079">
        <v>0</v>
      </c>
      <c r="H1079" t="s">
        <v>171</v>
      </c>
      <c r="J1079">
        <v>7</v>
      </c>
      <c r="K1079">
        <v>1466</v>
      </c>
      <c r="L1079">
        <v>1281</v>
      </c>
      <c r="M1079">
        <f t="shared" si="208"/>
        <v>1459</v>
      </c>
      <c r="N1079">
        <f t="shared" si="209"/>
        <v>1288</v>
      </c>
      <c r="O1079">
        <f t="shared" si="210"/>
        <v>0.82635355394403176</v>
      </c>
      <c r="P1079">
        <f t="shared" si="211"/>
        <v>1</v>
      </c>
      <c r="Q1079">
        <f t="shared" si="212"/>
        <v>40.311795369217172</v>
      </c>
      <c r="R1079">
        <f t="shared" si="213"/>
        <v>40</v>
      </c>
      <c r="S1079">
        <f>INDEX(Weights!$B$1:$B$36,MATCH(Matches!H1606,Weights!$A$1:$A$36,0))</f>
        <v>40</v>
      </c>
      <c r="T1079">
        <f t="shared" si="214"/>
        <v>1559</v>
      </c>
      <c r="U1079">
        <f t="shared" si="215"/>
        <v>1288</v>
      </c>
      <c r="V1079">
        <f t="shared" si="216"/>
        <v>271</v>
      </c>
      <c r="W1079">
        <f t="shared" si="217"/>
        <v>1</v>
      </c>
      <c r="X1079">
        <f t="shared" si="218"/>
        <v>0</v>
      </c>
      <c r="Y1079">
        <f t="shared" si="219"/>
        <v>1</v>
      </c>
      <c r="AA1079" t="str">
        <f t="shared" si="220"/>
        <v>271-&gt;1,</v>
      </c>
    </row>
    <row r="1080" spans="1:27" ht="15" hidden="1" customHeight="1" x14ac:dyDescent="0.25">
      <c r="A1080">
        <v>2016</v>
      </c>
      <c r="B1080">
        <v>9</v>
      </c>
      <c r="C1080">
        <v>6</v>
      </c>
      <c r="D1080" t="s">
        <v>14</v>
      </c>
      <c r="E1080" t="s">
        <v>11</v>
      </c>
      <c r="F1080">
        <v>5</v>
      </c>
      <c r="G1080">
        <v>0</v>
      </c>
      <c r="H1080" t="s">
        <v>76</v>
      </c>
      <c r="J1080">
        <v>7</v>
      </c>
      <c r="K1080">
        <v>1768</v>
      </c>
      <c r="L1080">
        <v>1454</v>
      </c>
      <c r="M1080">
        <f t="shared" si="208"/>
        <v>1761</v>
      </c>
      <c r="N1080">
        <f t="shared" si="209"/>
        <v>1461</v>
      </c>
      <c r="O1080">
        <f t="shared" si="210"/>
        <v>0.90909090909090906</v>
      </c>
      <c r="P1080">
        <f t="shared" si="211"/>
        <v>1</v>
      </c>
      <c r="Q1080">
        <f t="shared" si="212"/>
        <v>76.999999999999972</v>
      </c>
      <c r="R1080">
        <f t="shared" si="213"/>
        <v>40</v>
      </c>
      <c r="S1080">
        <f>INDEX(Weights!$B$1:$B$36,MATCH(Matches!H1640,Weights!$A$1:$A$36,0))</f>
        <v>20</v>
      </c>
      <c r="T1080">
        <f t="shared" si="214"/>
        <v>1861</v>
      </c>
      <c r="U1080">
        <f t="shared" si="215"/>
        <v>1461</v>
      </c>
      <c r="V1080">
        <f t="shared" si="216"/>
        <v>400</v>
      </c>
      <c r="W1080">
        <f t="shared" si="217"/>
        <v>5</v>
      </c>
      <c r="X1080">
        <f t="shared" si="218"/>
        <v>0</v>
      </c>
      <c r="Y1080">
        <f t="shared" si="219"/>
        <v>5</v>
      </c>
      <c r="AA1080" t="str">
        <f t="shared" si="220"/>
        <v>400-&gt;5,</v>
      </c>
    </row>
    <row r="1081" spans="1:27" ht="15" hidden="1" customHeight="1" x14ac:dyDescent="0.25">
      <c r="A1081">
        <v>2016</v>
      </c>
      <c r="B1081">
        <v>10</v>
      </c>
      <c r="C1081">
        <v>6</v>
      </c>
      <c r="D1081" t="s">
        <v>9</v>
      </c>
      <c r="E1081" t="s">
        <v>63</v>
      </c>
      <c r="F1081">
        <v>6</v>
      </c>
      <c r="G1081">
        <v>0</v>
      </c>
      <c r="H1081" t="s">
        <v>76</v>
      </c>
      <c r="I1081" t="s">
        <v>18</v>
      </c>
      <c r="J1081">
        <v>7</v>
      </c>
      <c r="K1081">
        <v>1848</v>
      </c>
      <c r="L1081">
        <v>1406</v>
      </c>
      <c r="M1081">
        <f t="shared" si="208"/>
        <v>1841</v>
      </c>
      <c r="N1081">
        <f t="shared" si="209"/>
        <v>1413</v>
      </c>
      <c r="O1081">
        <f t="shared" si="210"/>
        <v>0.92156232505697822</v>
      </c>
      <c r="P1081">
        <f t="shared" si="211"/>
        <v>1</v>
      </c>
      <c r="Q1081">
        <f t="shared" si="212"/>
        <v>89.242828845767008</v>
      </c>
      <c r="R1081">
        <f t="shared" si="213"/>
        <v>40</v>
      </c>
      <c r="S1081">
        <f>INDEX(Weights!$B$1:$B$36,MATCH(Matches!H1684,Weights!$A$1:$A$36,0))</f>
        <v>40</v>
      </c>
      <c r="T1081">
        <f t="shared" si="214"/>
        <v>1841</v>
      </c>
      <c r="U1081">
        <f t="shared" si="215"/>
        <v>1413</v>
      </c>
      <c r="V1081">
        <f t="shared" si="216"/>
        <v>428</v>
      </c>
      <c r="W1081">
        <f t="shared" si="217"/>
        <v>6</v>
      </c>
      <c r="X1081">
        <f t="shared" si="218"/>
        <v>0</v>
      </c>
      <c r="Y1081">
        <f t="shared" si="219"/>
        <v>6</v>
      </c>
      <c r="AA1081" t="str">
        <f t="shared" si="220"/>
        <v>428-&gt;6,</v>
      </c>
    </row>
    <row r="1082" spans="1:27" ht="15" hidden="1" customHeight="1" x14ac:dyDescent="0.25">
      <c r="A1082">
        <v>2016</v>
      </c>
      <c r="B1082">
        <v>10</v>
      </c>
      <c r="C1082">
        <v>7</v>
      </c>
      <c r="D1082" t="s">
        <v>104</v>
      </c>
      <c r="E1082" t="s">
        <v>5</v>
      </c>
      <c r="F1082">
        <v>4</v>
      </c>
      <c r="G1082">
        <v>1</v>
      </c>
      <c r="H1082" t="s">
        <v>76</v>
      </c>
      <c r="J1082">
        <v>7</v>
      </c>
      <c r="K1082">
        <v>1910</v>
      </c>
      <c r="L1082">
        <v>1607</v>
      </c>
      <c r="M1082">
        <f t="shared" si="208"/>
        <v>1903</v>
      </c>
      <c r="N1082">
        <f t="shared" si="209"/>
        <v>1614</v>
      </c>
      <c r="O1082">
        <f t="shared" si="210"/>
        <v>0.90372043835198002</v>
      </c>
      <c r="P1082">
        <f t="shared" si="211"/>
        <v>1</v>
      </c>
      <c r="Q1082">
        <f t="shared" si="212"/>
        <v>72.704942567049557</v>
      </c>
      <c r="R1082">
        <f t="shared" si="213"/>
        <v>40</v>
      </c>
      <c r="S1082">
        <f>INDEX(Weights!$B$1:$B$36,MATCH(Matches!H1712,Weights!$A$1:$A$36,0))</f>
        <v>20</v>
      </c>
      <c r="T1082">
        <f t="shared" si="214"/>
        <v>2003</v>
      </c>
      <c r="U1082">
        <f t="shared" si="215"/>
        <v>1614</v>
      </c>
      <c r="V1082">
        <f t="shared" si="216"/>
        <v>389</v>
      </c>
      <c r="W1082">
        <f t="shared" si="217"/>
        <v>3</v>
      </c>
      <c r="X1082">
        <f t="shared" si="218"/>
        <v>0</v>
      </c>
      <c r="Y1082">
        <f t="shared" si="219"/>
        <v>3</v>
      </c>
      <c r="AA1082" t="str">
        <f t="shared" si="220"/>
        <v>389-&gt;3,</v>
      </c>
    </row>
    <row r="1083" spans="1:27" ht="15" hidden="1" customHeight="1" x14ac:dyDescent="0.25">
      <c r="A1083">
        <v>2016</v>
      </c>
      <c r="B1083">
        <v>10</v>
      </c>
      <c r="C1083">
        <v>9</v>
      </c>
      <c r="D1083" t="s">
        <v>170</v>
      </c>
      <c r="E1083" t="s">
        <v>141</v>
      </c>
      <c r="F1083">
        <v>2</v>
      </c>
      <c r="G1083">
        <v>0</v>
      </c>
      <c r="H1083" t="s">
        <v>33</v>
      </c>
      <c r="J1083">
        <v>7</v>
      </c>
      <c r="K1083">
        <v>1429</v>
      </c>
      <c r="L1083">
        <v>1323</v>
      </c>
      <c r="M1083">
        <f t="shared" si="208"/>
        <v>1422</v>
      </c>
      <c r="N1083">
        <f t="shared" si="209"/>
        <v>1330</v>
      </c>
      <c r="O1083">
        <f t="shared" si="210"/>
        <v>0.75124079353371065</v>
      </c>
      <c r="P1083">
        <f t="shared" si="211"/>
        <v>1</v>
      </c>
      <c r="Q1083">
        <f t="shared" si="212"/>
        <v>28.139662042814106</v>
      </c>
      <c r="R1083">
        <f t="shared" si="213"/>
        <v>20</v>
      </c>
      <c r="S1083">
        <f>INDEX(Weights!$B$1:$B$36,MATCH(Matches!H1751,Weights!$A$1:$A$36,0))</f>
        <v>20</v>
      </c>
      <c r="T1083">
        <f t="shared" si="214"/>
        <v>1522</v>
      </c>
      <c r="U1083">
        <f t="shared" si="215"/>
        <v>1330</v>
      </c>
      <c r="V1083">
        <f t="shared" si="216"/>
        <v>192</v>
      </c>
      <c r="W1083">
        <f t="shared" si="217"/>
        <v>2</v>
      </c>
      <c r="X1083">
        <f t="shared" si="218"/>
        <v>0</v>
      </c>
      <c r="Y1083">
        <f t="shared" si="219"/>
        <v>2</v>
      </c>
      <c r="AA1083" t="str">
        <f t="shared" si="220"/>
        <v>192-&gt;2,</v>
      </c>
    </row>
    <row r="1084" spans="1:27" ht="15" hidden="1" customHeight="1" x14ac:dyDescent="0.25">
      <c r="A1084">
        <v>2016</v>
      </c>
      <c r="B1084">
        <v>10</v>
      </c>
      <c r="C1084">
        <v>11</v>
      </c>
      <c r="D1084" t="s">
        <v>137</v>
      </c>
      <c r="E1084" t="s">
        <v>138</v>
      </c>
      <c r="F1084">
        <v>2</v>
      </c>
      <c r="G1084">
        <v>2</v>
      </c>
      <c r="H1084" t="s">
        <v>76</v>
      </c>
      <c r="J1084">
        <v>7</v>
      </c>
      <c r="K1084">
        <v>1637</v>
      </c>
      <c r="L1084">
        <v>1847</v>
      </c>
      <c r="M1084">
        <f t="shared" si="208"/>
        <v>1630</v>
      </c>
      <c r="N1084">
        <f t="shared" si="209"/>
        <v>1854</v>
      </c>
      <c r="O1084">
        <f t="shared" si="210"/>
        <v>0.67124058081583182</v>
      </c>
      <c r="P1084">
        <f t="shared" si="211"/>
        <v>0.5</v>
      </c>
      <c r="Q1084">
        <f t="shared" si="212"/>
        <v>-40.878160811241678</v>
      </c>
      <c r="R1084">
        <f t="shared" si="213"/>
        <v>-40</v>
      </c>
      <c r="S1084">
        <f>INDEX(Weights!$B$1:$B$36,MATCH(Matches!H1770,Weights!$A$1:$A$36,0))</f>
        <v>20</v>
      </c>
      <c r="T1084">
        <f t="shared" si="214"/>
        <v>1730</v>
      </c>
      <c r="U1084">
        <f t="shared" si="215"/>
        <v>1854</v>
      </c>
      <c r="V1084">
        <f t="shared" si="216"/>
        <v>124</v>
      </c>
      <c r="W1084">
        <f t="shared" si="217"/>
        <v>0</v>
      </c>
      <c r="X1084">
        <f t="shared" si="218"/>
        <v>0</v>
      </c>
      <c r="Y1084">
        <f t="shared" si="219"/>
        <v>0</v>
      </c>
      <c r="AA1084" t="str">
        <f t="shared" si="220"/>
        <v>124-&gt;0,</v>
      </c>
    </row>
    <row r="1085" spans="1:27" ht="15" hidden="1" customHeight="1" x14ac:dyDescent="0.25">
      <c r="A1085">
        <v>2016</v>
      </c>
      <c r="B1085">
        <v>10</v>
      </c>
      <c r="C1085">
        <v>21</v>
      </c>
      <c r="D1085" t="s">
        <v>109</v>
      </c>
      <c r="E1085" t="s">
        <v>75</v>
      </c>
      <c r="F1085">
        <v>3</v>
      </c>
      <c r="G1085">
        <v>2</v>
      </c>
      <c r="H1085" t="s">
        <v>233</v>
      </c>
      <c r="J1085">
        <v>7</v>
      </c>
      <c r="K1085">
        <v>822</v>
      </c>
      <c r="L1085">
        <v>642</v>
      </c>
      <c r="M1085">
        <f t="shared" si="208"/>
        <v>815</v>
      </c>
      <c r="N1085">
        <f t="shared" si="209"/>
        <v>649</v>
      </c>
      <c r="O1085">
        <f t="shared" si="210"/>
        <v>0.82218461115350239</v>
      </c>
      <c r="P1085">
        <f t="shared" si="211"/>
        <v>1</v>
      </c>
      <c r="Q1085">
        <f t="shared" si="212"/>
        <v>39.366671497948232</v>
      </c>
      <c r="R1085">
        <f t="shared" si="213"/>
        <v>40</v>
      </c>
      <c r="S1085">
        <f>INDEX(Weights!$B$1:$B$36,MATCH(Matches!H1806,Weights!$A$1:$A$36,0))</f>
        <v>40</v>
      </c>
      <c r="T1085">
        <f t="shared" si="214"/>
        <v>915</v>
      </c>
      <c r="U1085">
        <f t="shared" si="215"/>
        <v>649</v>
      </c>
      <c r="V1085">
        <f t="shared" si="216"/>
        <v>266</v>
      </c>
      <c r="W1085">
        <f t="shared" si="217"/>
        <v>1</v>
      </c>
      <c r="X1085">
        <f t="shared" si="218"/>
        <v>0</v>
      </c>
      <c r="Y1085">
        <f t="shared" si="219"/>
        <v>1</v>
      </c>
      <c r="AA1085" t="str">
        <f t="shared" si="220"/>
        <v>266-&gt;1,</v>
      </c>
    </row>
    <row r="1086" spans="1:27" ht="15" hidden="1" customHeight="1" x14ac:dyDescent="0.25">
      <c r="A1086">
        <v>2016</v>
      </c>
      <c r="B1086">
        <v>11</v>
      </c>
      <c r="C1086">
        <v>9</v>
      </c>
      <c r="D1086" t="s">
        <v>154</v>
      </c>
      <c r="E1086" t="s">
        <v>259</v>
      </c>
      <c r="F1086">
        <v>2</v>
      </c>
      <c r="G1086">
        <v>0</v>
      </c>
      <c r="H1086" t="s">
        <v>33</v>
      </c>
      <c r="J1086">
        <v>7</v>
      </c>
      <c r="K1086">
        <v>1569</v>
      </c>
      <c r="L1086">
        <v>1435</v>
      </c>
      <c r="M1086">
        <f t="shared" si="208"/>
        <v>1562</v>
      </c>
      <c r="N1086">
        <f t="shared" si="209"/>
        <v>1442</v>
      </c>
      <c r="O1086">
        <f t="shared" si="210"/>
        <v>0.78012960399315845</v>
      </c>
      <c r="P1086">
        <f t="shared" si="211"/>
        <v>1</v>
      </c>
      <c r="Q1086">
        <f t="shared" si="212"/>
        <v>31.836937246350281</v>
      </c>
      <c r="R1086">
        <f t="shared" si="213"/>
        <v>20</v>
      </c>
      <c r="S1086">
        <f>INDEX(Weights!$B$1:$B$36,MATCH(Matches!H1834,Weights!$A$1:$A$36,0))</f>
        <v>40</v>
      </c>
      <c r="T1086">
        <f t="shared" si="214"/>
        <v>1662</v>
      </c>
      <c r="U1086">
        <f t="shared" si="215"/>
        <v>1442</v>
      </c>
      <c r="V1086">
        <f t="shared" si="216"/>
        <v>220</v>
      </c>
      <c r="W1086">
        <f t="shared" si="217"/>
        <v>2</v>
      </c>
      <c r="X1086">
        <f t="shared" si="218"/>
        <v>0</v>
      </c>
      <c r="Y1086">
        <f t="shared" si="219"/>
        <v>2</v>
      </c>
      <c r="AA1086" t="str">
        <f t="shared" si="220"/>
        <v>220-&gt;2,</v>
      </c>
    </row>
    <row r="1087" spans="1:27" ht="15" hidden="1" customHeight="1" x14ac:dyDescent="0.25">
      <c r="A1087">
        <v>2016</v>
      </c>
      <c r="B1087">
        <v>11</v>
      </c>
      <c r="C1087">
        <v>11</v>
      </c>
      <c r="D1087" t="s">
        <v>52</v>
      </c>
      <c r="E1087" t="s">
        <v>8</v>
      </c>
      <c r="F1087">
        <v>4</v>
      </c>
      <c r="G1087">
        <v>1</v>
      </c>
      <c r="H1087" t="s">
        <v>76</v>
      </c>
      <c r="J1087">
        <v>7</v>
      </c>
      <c r="K1087">
        <v>1715</v>
      </c>
      <c r="L1087">
        <v>1406</v>
      </c>
      <c r="M1087">
        <f t="shared" si="208"/>
        <v>1708</v>
      </c>
      <c r="N1087">
        <f t="shared" si="209"/>
        <v>1413</v>
      </c>
      <c r="O1087">
        <f t="shared" si="210"/>
        <v>0.90668403166151956</v>
      </c>
      <c r="P1087">
        <f t="shared" si="211"/>
        <v>1</v>
      </c>
      <c r="Q1087">
        <f t="shared" si="212"/>
        <v>75.013956610397514</v>
      </c>
      <c r="R1087">
        <f t="shared" si="213"/>
        <v>40</v>
      </c>
      <c r="S1087">
        <f>INDEX(Weights!$B$1:$B$36,MATCH(Matches!H1847,Weights!$A$1:$A$36,0))</f>
        <v>40</v>
      </c>
      <c r="T1087">
        <f t="shared" si="214"/>
        <v>1808</v>
      </c>
      <c r="U1087">
        <f t="shared" si="215"/>
        <v>1413</v>
      </c>
      <c r="V1087">
        <f t="shared" si="216"/>
        <v>395</v>
      </c>
      <c r="W1087">
        <f t="shared" si="217"/>
        <v>3</v>
      </c>
      <c r="X1087">
        <f t="shared" si="218"/>
        <v>0</v>
      </c>
      <c r="Y1087">
        <f t="shared" si="219"/>
        <v>3</v>
      </c>
      <c r="AA1087" t="str">
        <f t="shared" si="220"/>
        <v>395-&gt;3,</v>
      </c>
    </row>
    <row r="1088" spans="1:27" ht="15" hidden="1" customHeight="1" x14ac:dyDescent="0.25">
      <c r="A1088">
        <v>2016</v>
      </c>
      <c r="B1088">
        <v>11</v>
      </c>
      <c r="C1088">
        <v>15</v>
      </c>
      <c r="D1088" t="s">
        <v>21</v>
      </c>
      <c r="E1088" t="s">
        <v>67</v>
      </c>
      <c r="F1088">
        <v>1</v>
      </c>
      <c r="G1088">
        <v>0</v>
      </c>
      <c r="H1088" t="s">
        <v>33</v>
      </c>
      <c r="J1088">
        <v>7</v>
      </c>
      <c r="K1088">
        <v>1690</v>
      </c>
      <c r="L1088">
        <v>1681</v>
      </c>
      <c r="M1088">
        <f t="shared" si="208"/>
        <v>1683</v>
      </c>
      <c r="N1088">
        <f t="shared" si="209"/>
        <v>1688</v>
      </c>
      <c r="O1088">
        <f t="shared" si="210"/>
        <v>0.63340770007116765</v>
      </c>
      <c r="P1088">
        <f t="shared" si="211"/>
        <v>1</v>
      </c>
      <c r="Q1088">
        <f t="shared" si="212"/>
        <v>19.094781863555045</v>
      </c>
      <c r="R1088">
        <f t="shared" si="213"/>
        <v>20</v>
      </c>
      <c r="S1088">
        <f>INDEX(Weights!$B$1:$B$36,MATCH(Matches!H1929,Weights!$A$1:$A$36,0))</f>
        <v>40</v>
      </c>
      <c r="T1088">
        <f t="shared" si="214"/>
        <v>1783</v>
      </c>
      <c r="U1088">
        <f t="shared" si="215"/>
        <v>1688</v>
      </c>
      <c r="V1088">
        <f t="shared" si="216"/>
        <v>95</v>
      </c>
      <c r="W1088">
        <f t="shared" si="217"/>
        <v>1</v>
      </c>
      <c r="X1088">
        <f t="shared" si="218"/>
        <v>0</v>
      </c>
      <c r="Y1088">
        <f t="shared" si="219"/>
        <v>1</v>
      </c>
      <c r="AA1088" t="str">
        <f t="shared" si="220"/>
        <v>95-&gt;1,</v>
      </c>
    </row>
    <row r="1089" spans="1:27" ht="15" hidden="1" customHeight="1" x14ac:dyDescent="0.25">
      <c r="A1089">
        <v>2016</v>
      </c>
      <c r="B1089">
        <v>11</v>
      </c>
      <c r="C1089">
        <v>22</v>
      </c>
      <c r="D1089" t="s">
        <v>38</v>
      </c>
      <c r="E1089" t="s">
        <v>41</v>
      </c>
      <c r="F1089">
        <v>1</v>
      </c>
      <c r="G1089">
        <v>0</v>
      </c>
      <c r="H1089" t="s">
        <v>232</v>
      </c>
      <c r="I1089" t="s">
        <v>78</v>
      </c>
      <c r="J1089">
        <v>7</v>
      </c>
      <c r="K1089">
        <v>1399</v>
      </c>
      <c r="L1089">
        <v>1128</v>
      </c>
      <c r="M1089">
        <f t="shared" si="208"/>
        <v>1392</v>
      </c>
      <c r="N1089">
        <f t="shared" si="209"/>
        <v>1135</v>
      </c>
      <c r="O1089">
        <f t="shared" si="210"/>
        <v>0.81448358750471217</v>
      </c>
      <c r="P1089">
        <f t="shared" si="211"/>
        <v>1</v>
      </c>
      <c r="Q1089">
        <f t="shared" si="212"/>
        <v>37.732510594866113</v>
      </c>
      <c r="R1089">
        <f t="shared" si="213"/>
        <v>40</v>
      </c>
      <c r="S1089">
        <f>INDEX(Weights!$B$1:$B$36,MATCH(Matches!H1943,Weights!$A$1:$A$36,0))</f>
        <v>40</v>
      </c>
      <c r="T1089">
        <f t="shared" si="214"/>
        <v>1392</v>
      </c>
      <c r="U1089">
        <f t="shared" si="215"/>
        <v>1135</v>
      </c>
      <c r="V1089">
        <f t="shared" si="216"/>
        <v>257</v>
      </c>
      <c r="W1089">
        <f t="shared" si="217"/>
        <v>1</v>
      </c>
      <c r="X1089">
        <f t="shared" si="218"/>
        <v>0</v>
      </c>
      <c r="Y1089">
        <f t="shared" si="219"/>
        <v>1</v>
      </c>
      <c r="AA1089" t="str">
        <f t="shared" si="220"/>
        <v>257-&gt;1,</v>
      </c>
    </row>
    <row r="1090" spans="1:27" ht="15" hidden="1" customHeight="1" x14ac:dyDescent="0.25">
      <c r="A1090">
        <v>2017</v>
      </c>
      <c r="B1090">
        <v>1</v>
      </c>
      <c r="C1090">
        <v>4</v>
      </c>
      <c r="D1090" t="s">
        <v>96</v>
      </c>
      <c r="E1090" t="s">
        <v>134</v>
      </c>
      <c r="F1090">
        <v>2</v>
      </c>
      <c r="G1090">
        <v>0</v>
      </c>
      <c r="H1090" t="s">
        <v>33</v>
      </c>
      <c r="J1090">
        <v>7</v>
      </c>
      <c r="K1090">
        <v>1598</v>
      </c>
      <c r="L1090">
        <v>1492</v>
      </c>
      <c r="M1090">
        <f t="shared" ref="M1090:M1153" si="221">K1090-J1090</f>
        <v>1591</v>
      </c>
      <c r="N1090">
        <f t="shared" ref="N1090:N1153" si="222">L1090+J1090</f>
        <v>1499</v>
      </c>
      <c r="O1090">
        <f t="shared" ref="O1090:O1153" si="223">1/(10^(-V1090/400)+1)</f>
        <v>0.75124079353371065</v>
      </c>
      <c r="P1090">
        <f t="shared" ref="P1090:P1153" si="224">IF(F1090&gt;G1090,1,IF(F1090=G1090,0.5,0))</f>
        <v>1</v>
      </c>
      <c r="Q1090">
        <f t="shared" ref="Q1090:Q1153" si="225">(M1090-K1090)/(O1090-P1090)</f>
        <v>28.139662042814106</v>
      </c>
      <c r="R1090">
        <f t="shared" ref="R1090:R1153" si="226">ROUND((Q1090/IF(W1090=2,1.5,IF(W1090=3,1.75,IF(W1090&gt;3,1.75+(W1090-3)/8,1))))/10,0)*10</f>
        <v>20</v>
      </c>
      <c r="S1090">
        <f>INDEX(Weights!$B$1:$B$36,MATCH(Matches!H1960,Weights!$A$1:$A$36,0))</f>
        <v>20</v>
      </c>
      <c r="T1090">
        <f t="shared" ref="T1090:T1153" si="227">M1090+IF(ISBLANK(I1090),100,0)</f>
        <v>1691</v>
      </c>
      <c r="U1090">
        <f t="shared" ref="U1090:U1153" si="228">N1090</f>
        <v>1499</v>
      </c>
      <c r="V1090">
        <f t="shared" ref="V1090:V1153" si="229">ABS(T1090-U1090)</f>
        <v>192</v>
      </c>
      <c r="W1090">
        <f t="shared" ref="W1090:W1153" si="230">IF(U1090&gt;T1090,G1090-F1090,F1090-G1090)</f>
        <v>2</v>
      </c>
      <c r="X1090">
        <f t="shared" ref="X1090:X1153" si="231">IF(W1090=4,1,0)</f>
        <v>0</v>
      </c>
      <c r="Y1090">
        <f t="shared" ref="Y1090:Y1153" si="232">IF(W1090&lt;0,MAX(W1090,-3),MIN(W1090,7))</f>
        <v>2</v>
      </c>
      <c r="AA1090" t="str">
        <f t="shared" si="220"/>
        <v>192-&gt;2,</v>
      </c>
    </row>
    <row r="1091" spans="1:27" ht="15" hidden="1" customHeight="1" x14ac:dyDescent="0.25">
      <c r="A1091">
        <v>2017</v>
      </c>
      <c r="B1091">
        <v>1</v>
      </c>
      <c r="C1091">
        <v>11</v>
      </c>
      <c r="D1091" t="s">
        <v>86</v>
      </c>
      <c r="E1091" t="s">
        <v>134</v>
      </c>
      <c r="F1091">
        <v>3</v>
      </c>
      <c r="G1091">
        <v>0</v>
      </c>
      <c r="H1091" t="s">
        <v>33</v>
      </c>
      <c r="I1091" t="s">
        <v>154</v>
      </c>
      <c r="J1091">
        <v>7</v>
      </c>
      <c r="K1091">
        <v>1738</v>
      </c>
      <c r="L1091">
        <v>1485</v>
      </c>
      <c r="M1091">
        <f t="shared" si="221"/>
        <v>1731</v>
      </c>
      <c r="N1091">
        <f t="shared" si="222"/>
        <v>1492</v>
      </c>
      <c r="O1091">
        <f t="shared" si="223"/>
        <v>0.7983147441549775</v>
      </c>
      <c r="P1091">
        <f t="shared" si="224"/>
        <v>1</v>
      </c>
      <c r="Q1091">
        <f t="shared" si="225"/>
        <v>34.707544538500564</v>
      </c>
      <c r="R1091">
        <f t="shared" si="226"/>
        <v>20</v>
      </c>
      <c r="S1091">
        <f>INDEX(Weights!$B$1:$B$36,MATCH(Matches!H1975,Weights!$A$1:$A$36,0))</f>
        <v>20</v>
      </c>
      <c r="T1091">
        <f t="shared" si="227"/>
        <v>1731</v>
      </c>
      <c r="U1091">
        <f t="shared" si="228"/>
        <v>1492</v>
      </c>
      <c r="V1091">
        <f t="shared" si="229"/>
        <v>239</v>
      </c>
      <c r="W1091">
        <f t="shared" si="230"/>
        <v>3</v>
      </c>
      <c r="X1091">
        <f t="shared" si="231"/>
        <v>0</v>
      </c>
      <c r="Y1091">
        <f t="shared" si="232"/>
        <v>3</v>
      </c>
      <c r="AA1091" t="str">
        <f t="shared" ref="AA1091:AA1154" si="233">V1091&amp;"-&gt;"&amp;Y1091&amp;","</f>
        <v>239-&gt;3,</v>
      </c>
    </row>
    <row r="1092" spans="1:27" ht="15" hidden="1" customHeight="1" x14ac:dyDescent="0.25">
      <c r="A1092">
        <v>2017</v>
      </c>
      <c r="B1092">
        <v>1</v>
      </c>
      <c r="C1092">
        <v>14</v>
      </c>
      <c r="D1092" t="s">
        <v>199</v>
      </c>
      <c r="E1092" t="s">
        <v>190</v>
      </c>
      <c r="F1092">
        <v>1</v>
      </c>
      <c r="G1092">
        <v>1</v>
      </c>
      <c r="H1092" t="s">
        <v>44</v>
      </c>
      <c r="I1092" t="s">
        <v>189</v>
      </c>
      <c r="J1092">
        <v>7</v>
      </c>
      <c r="K1092">
        <v>1526</v>
      </c>
      <c r="L1092">
        <v>1613</v>
      </c>
      <c r="M1092">
        <f t="shared" si="221"/>
        <v>1519</v>
      </c>
      <c r="N1092">
        <f t="shared" si="222"/>
        <v>1620</v>
      </c>
      <c r="O1092">
        <f t="shared" si="223"/>
        <v>0.64139011195561801</v>
      </c>
      <c r="P1092">
        <f t="shared" si="224"/>
        <v>0.5</v>
      </c>
      <c r="Q1092">
        <f t="shared" si="225"/>
        <v>-49.50841259816869</v>
      </c>
      <c r="R1092">
        <f t="shared" si="226"/>
        <v>-50</v>
      </c>
      <c r="S1092">
        <f>INDEX(Weights!$B$1:$B$36,MATCH(Matches!H1979,Weights!$A$1:$A$36,0))</f>
        <v>50</v>
      </c>
      <c r="T1092">
        <f t="shared" si="227"/>
        <v>1519</v>
      </c>
      <c r="U1092">
        <f t="shared" si="228"/>
        <v>1620</v>
      </c>
      <c r="V1092">
        <f t="shared" si="229"/>
        <v>101</v>
      </c>
      <c r="W1092">
        <f t="shared" si="230"/>
        <v>0</v>
      </c>
      <c r="X1092">
        <f t="shared" si="231"/>
        <v>0</v>
      </c>
      <c r="Y1092">
        <f t="shared" si="232"/>
        <v>0</v>
      </c>
      <c r="AA1092" t="str">
        <f t="shared" si="233"/>
        <v>101-&gt;0,</v>
      </c>
    </row>
    <row r="1093" spans="1:27" ht="15" hidden="1" customHeight="1" x14ac:dyDescent="0.25">
      <c r="A1093">
        <v>2017</v>
      </c>
      <c r="B1093">
        <v>1</v>
      </c>
      <c r="C1093">
        <v>15</v>
      </c>
      <c r="D1093" t="s">
        <v>102</v>
      </c>
      <c r="E1093" t="s">
        <v>17</v>
      </c>
      <c r="F1093">
        <v>1</v>
      </c>
      <c r="G1093">
        <v>0</v>
      </c>
      <c r="H1093" t="s">
        <v>81</v>
      </c>
      <c r="I1093" t="s">
        <v>77</v>
      </c>
      <c r="J1093">
        <v>7</v>
      </c>
      <c r="K1093">
        <v>1985</v>
      </c>
      <c r="L1093">
        <v>1772</v>
      </c>
      <c r="M1093">
        <f t="shared" si="221"/>
        <v>1978</v>
      </c>
      <c r="N1093">
        <f t="shared" si="222"/>
        <v>1779</v>
      </c>
      <c r="O1093">
        <f t="shared" si="223"/>
        <v>0.75869462014685563</v>
      </c>
      <c r="P1093">
        <f t="shared" si="224"/>
        <v>1</v>
      </c>
      <c r="Q1093">
        <f t="shared" si="225"/>
        <v>29.008884941811566</v>
      </c>
      <c r="R1093">
        <f t="shared" si="226"/>
        <v>30</v>
      </c>
      <c r="S1093">
        <f>INDEX(Weights!$B$1:$B$36,MATCH(Matches!H1984,Weights!$A$1:$A$36,0))</f>
        <v>20</v>
      </c>
      <c r="T1093">
        <f t="shared" si="227"/>
        <v>1978</v>
      </c>
      <c r="U1093">
        <f t="shared" si="228"/>
        <v>1779</v>
      </c>
      <c r="V1093">
        <f t="shared" si="229"/>
        <v>199</v>
      </c>
      <c r="W1093">
        <f t="shared" si="230"/>
        <v>1</v>
      </c>
      <c r="X1093">
        <f t="shared" si="231"/>
        <v>0</v>
      </c>
      <c r="Y1093">
        <f t="shared" si="232"/>
        <v>1</v>
      </c>
      <c r="AA1093" t="str">
        <f t="shared" si="233"/>
        <v>199-&gt;1,</v>
      </c>
    </row>
    <row r="1094" spans="1:27" ht="15" hidden="1" customHeight="1" x14ac:dyDescent="0.25">
      <c r="A1094">
        <v>2017</v>
      </c>
      <c r="B1094">
        <v>1</v>
      </c>
      <c r="C1094">
        <v>18</v>
      </c>
      <c r="D1094" t="s">
        <v>190</v>
      </c>
      <c r="E1094" t="s">
        <v>32</v>
      </c>
      <c r="F1094">
        <v>2</v>
      </c>
      <c r="G1094">
        <v>1</v>
      </c>
      <c r="H1094" t="s">
        <v>44</v>
      </c>
      <c r="I1094" t="s">
        <v>189</v>
      </c>
      <c r="J1094">
        <v>7</v>
      </c>
      <c r="K1094">
        <v>1620</v>
      </c>
      <c r="L1094">
        <v>1290</v>
      </c>
      <c r="M1094">
        <f t="shared" si="221"/>
        <v>1613</v>
      </c>
      <c r="N1094">
        <f t="shared" si="222"/>
        <v>1297</v>
      </c>
      <c r="O1094">
        <f t="shared" si="223"/>
        <v>0.86045116175771219</v>
      </c>
      <c r="P1094">
        <f t="shared" si="224"/>
        <v>1</v>
      </c>
      <c r="Q1094">
        <f t="shared" si="225"/>
        <v>50.161650130303798</v>
      </c>
      <c r="R1094">
        <f t="shared" si="226"/>
        <v>50</v>
      </c>
      <c r="S1094">
        <f>INDEX(Weights!$B$1:$B$36,MATCH(Matches!H1997,Weights!$A$1:$A$36,0))</f>
        <v>40</v>
      </c>
      <c r="T1094">
        <f t="shared" si="227"/>
        <v>1613</v>
      </c>
      <c r="U1094">
        <f t="shared" si="228"/>
        <v>1297</v>
      </c>
      <c r="V1094">
        <f t="shared" si="229"/>
        <v>316</v>
      </c>
      <c r="W1094">
        <f t="shared" si="230"/>
        <v>1</v>
      </c>
      <c r="X1094">
        <f t="shared" si="231"/>
        <v>0</v>
      </c>
      <c r="Y1094">
        <f t="shared" si="232"/>
        <v>1</v>
      </c>
      <c r="AA1094" t="str">
        <f t="shared" si="233"/>
        <v>316-&gt;1,</v>
      </c>
    </row>
    <row r="1095" spans="1:27" ht="15" hidden="1" customHeight="1" x14ac:dyDescent="0.25">
      <c r="A1095">
        <v>2017</v>
      </c>
      <c r="B1095">
        <v>1</v>
      </c>
      <c r="C1095">
        <v>28</v>
      </c>
      <c r="D1095" t="s">
        <v>190</v>
      </c>
      <c r="E1095" t="s">
        <v>152</v>
      </c>
      <c r="F1095">
        <v>0</v>
      </c>
      <c r="G1095">
        <v>0</v>
      </c>
      <c r="H1095" t="s">
        <v>44</v>
      </c>
      <c r="I1095" t="s">
        <v>189</v>
      </c>
      <c r="J1095">
        <v>7</v>
      </c>
      <c r="K1095">
        <v>1621</v>
      </c>
      <c r="L1095">
        <v>1713</v>
      </c>
      <c r="M1095">
        <f t="shared" si="221"/>
        <v>1614</v>
      </c>
      <c r="N1095">
        <f t="shared" si="222"/>
        <v>1720</v>
      </c>
      <c r="O1095">
        <f t="shared" si="223"/>
        <v>0.64798301325030572</v>
      </c>
      <c r="P1095">
        <f t="shared" si="224"/>
        <v>0.5</v>
      </c>
      <c r="Q1095">
        <f t="shared" si="225"/>
        <v>-47.302726483612396</v>
      </c>
      <c r="R1095">
        <f t="shared" si="226"/>
        <v>-50</v>
      </c>
      <c r="S1095">
        <f>INDEX(Weights!$B$1:$B$36,MATCH(Matches!H2024,Weights!$A$1:$A$36,0))</f>
        <v>20</v>
      </c>
      <c r="T1095">
        <f t="shared" si="227"/>
        <v>1614</v>
      </c>
      <c r="U1095">
        <f t="shared" si="228"/>
        <v>1720</v>
      </c>
      <c r="V1095">
        <f t="shared" si="229"/>
        <v>106</v>
      </c>
      <c r="W1095">
        <f t="shared" si="230"/>
        <v>0</v>
      </c>
      <c r="X1095">
        <f t="shared" si="231"/>
        <v>0</v>
      </c>
      <c r="Y1095">
        <f t="shared" si="232"/>
        <v>0</v>
      </c>
      <c r="AA1095" t="str">
        <f t="shared" si="233"/>
        <v>106-&gt;0,</v>
      </c>
    </row>
    <row r="1096" spans="1:27" ht="15" hidden="1" customHeight="1" x14ac:dyDescent="0.25">
      <c r="A1096">
        <v>2017</v>
      </c>
      <c r="B1096">
        <v>3</v>
      </c>
      <c r="C1096">
        <v>25</v>
      </c>
      <c r="D1096" t="s">
        <v>141</v>
      </c>
      <c r="E1096" t="s">
        <v>31</v>
      </c>
      <c r="F1096">
        <v>2</v>
      </c>
      <c r="G1096">
        <v>0</v>
      </c>
      <c r="H1096" t="s">
        <v>33</v>
      </c>
      <c r="J1096">
        <v>7</v>
      </c>
      <c r="K1096">
        <v>1329</v>
      </c>
      <c r="L1096">
        <v>1215</v>
      </c>
      <c r="M1096">
        <f t="shared" si="221"/>
        <v>1322</v>
      </c>
      <c r="N1096">
        <f t="shared" si="222"/>
        <v>1222</v>
      </c>
      <c r="O1096">
        <f t="shared" si="223"/>
        <v>0.75974692664795784</v>
      </c>
      <c r="P1096">
        <f t="shared" si="224"/>
        <v>1</v>
      </c>
      <c r="Q1096">
        <f t="shared" si="225"/>
        <v>29.135943621178654</v>
      </c>
      <c r="R1096">
        <f t="shared" si="226"/>
        <v>20</v>
      </c>
      <c r="S1096">
        <f>INDEX(Weights!$B$1:$B$36,MATCH(Matches!H2100,Weights!$A$1:$A$36,0))</f>
        <v>40</v>
      </c>
      <c r="T1096">
        <f t="shared" si="227"/>
        <v>1422</v>
      </c>
      <c r="U1096">
        <f t="shared" si="228"/>
        <v>1222</v>
      </c>
      <c r="V1096">
        <f t="shared" si="229"/>
        <v>200</v>
      </c>
      <c r="W1096">
        <f t="shared" si="230"/>
        <v>2</v>
      </c>
      <c r="X1096">
        <f t="shared" si="231"/>
        <v>0</v>
      </c>
      <c r="Y1096">
        <f t="shared" si="232"/>
        <v>2</v>
      </c>
      <c r="AA1096" t="str">
        <f t="shared" si="233"/>
        <v>200-&gt;2,</v>
      </c>
    </row>
    <row r="1097" spans="1:27" ht="15" hidden="1" customHeight="1" x14ac:dyDescent="0.25">
      <c r="A1097">
        <v>2017</v>
      </c>
      <c r="B1097">
        <v>3</v>
      </c>
      <c r="C1097">
        <v>26</v>
      </c>
      <c r="D1097" t="s">
        <v>89</v>
      </c>
      <c r="E1097" t="s">
        <v>270</v>
      </c>
      <c r="F1097">
        <v>3</v>
      </c>
      <c r="G1097">
        <v>2</v>
      </c>
      <c r="H1097" t="s">
        <v>171</v>
      </c>
      <c r="J1097">
        <v>7</v>
      </c>
      <c r="K1097">
        <v>1269</v>
      </c>
      <c r="L1097">
        <v>1082</v>
      </c>
      <c r="M1097">
        <f t="shared" si="221"/>
        <v>1262</v>
      </c>
      <c r="N1097">
        <f t="shared" si="222"/>
        <v>1089</v>
      </c>
      <c r="O1097">
        <f t="shared" si="223"/>
        <v>0.82799938026116982</v>
      </c>
      <c r="P1097">
        <f t="shared" si="224"/>
        <v>1</v>
      </c>
      <c r="Q1097">
        <f t="shared" si="225"/>
        <v>40.697527780010127</v>
      </c>
      <c r="R1097">
        <f t="shared" si="226"/>
        <v>40</v>
      </c>
      <c r="S1097">
        <f>INDEX(Weights!$B$1:$B$36,MATCH(Matches!H2111,Weights!$A$1:$A$36,0))</f>
        <v>40</v>
      </c>
      <c r="T1097">
        <f t="shared" si="227"/>
        <v>1362</v>
      </c>
      <c r="U1097">
        <f t="shared" si="228"/>
        <v>1089</v>
      </c>
      <c r="V1097">
        <f t="shared" si="229"/>
        <v>273</v>
      </c>
      <c r="W1097">
        <f t="shared" si="230"/>
        <v>1</v>
      </c>
      <c r="X1097">
        <f t="shared" si="231"/>
        <v>0</v>
      </c>
      <c r="Y1097">
        <f t="shared" si="232"/>
        <v>1</v>
      </c>
      <c r="AA1097" t="str">
        <f t="shared" si="233"/>
        <v>273-&gt;1,</v>
      </c>
    </row>
    <row r="1098" spans="1:27" ht="15" hidden="1" customHeight="1" x14ac:dyDescent="0.25">
      <c r="A1098">
        <v>2017</v>
      </c>
      <c r="B1098">
        <v>3</v>
      </c>
      <c r="C1098">
        <v>28</v>
      </c>
      <c r="D1098" t="s">
        <v>95</v>
      </c>
      <c r="E1098" t="s">
        <v>36</v>
      </c>
      <c r="F1098">
        <v>1</v>
      </c>
      <c r="G1098">
        <v>1</v>
      </c>
      <c r="H1098" t="s">
        <v>23</v>
      </c>
      <c r="I1098" t="s">
        <v>94</v>
      </c>
      <c r="J1098">
        <v>7</v>
      </c>
      <c r="K1098">
        <v>1156</v>
      </c>
      <c r="L1098">
        <v>1268</v>
      </c>
      <c r="M1098">
        <f t="shared" si="221"/>
        <v>1149</v>
      </c>
      <c r="N1098">
        <f t="shared" si="222"/>
        <v>1275</v>
      </c>
      <c r="O1098">
        <f t="shared" si="223"/>
        <v>0.67377618788832216</v>
      </c>
      <c r="P1098">
        <f t="shared" si="224"/>
        <v>0.5</v>
      </c>
      <c r="Q1098">
        <f t="shared" si="225"/>
        <v>-40.281698459737029</v>
      </c>
      <c r="R1098">
        <f t="shared" si="226"/>
        <v>-40</v>
      </c>
      <c r="S1098">
        <f>INDEX(Weights!$B$1:$B$36,MATCH(Matches!H2124,Weights!$A$1:$A$36,0))</f>
        <v>40</v>
      </c>
      <c r="T1098">
        <f t="shared" si="227"/>
        <v>1149</v>
      </c>
      <c r="U1098">
        <f t="shared" si="228"/>
        <v>1275</v>
      </c>
      <c r="V1098">
        <f t="shared" si="229"/>
        <v>126</v>
      </c>
      <c r="W1098">
        <f t="shared" si="230"/>
        <v>0</v>
      </c>
      <c r="X1098">
        <f t="shared" si="231"/>
        <v>0</v>
      </c>
      <c r="Y1098">
        <f t="shared" si="232"/>
        <v>0</v>
      </c>
      <c r="AA1098" t="str">
        <f t="shared" si="233"/>
        <v>126-&gt;0,</v>
      </c>
    </row>
    <row r="1099" spans="1:27" ht="15" hidden="1" customHeight="1" x14ac:dyDescent="0.25">
      <c r="A1099">
        <v>2017</v>
      </c>
      <c r="B1099">
        <v>3</v>
      </c>
      <c r="C1099">
        <v>28</v>
      </c>
      <c r="D1099" t="s">
        <v>176</v>
      </c>
      <c r="E1099" t="s">
        <v>188</v>
      </c>
      <c r="F1099">
        <v>2</v>
      </c>
      <c r="G1099">
        <v>1</v>
      </c>
      <c r="H1099" t="s">
        <v>33</v>
      </c>
      <c r="J1099">
        <v>7</v>
      </c>
      <c r="K1099">
        <v>1335</v>
      </c>
      <c r="L1099">
        <v>1306</v>
      </c>
      <c r="M1099">
        <f t="shared" si="221"/>
        <v>1328</v>
      </c>
      <c r="N1099">
        <f t="shared" si="222"/>
        <v>1313</v>
      </c>
      <c r="O1099">
        <f t="shared" si="223"/>
        <v>0.65970799414474812</v>
      </c>
      <c r="P1099">
        <f t="shared" si="224"/>
        <v>1</v>
      </c>
      <c r="Q1099">
        <f t="shared" si="225"/>
        <v>20.570568451665455</v>
      </c>
      <c r="R1099">
        <f t="shared" si="226"/>
        <v>20</v>
      </c>
      <c r="S1099">
        <f>INDEX(Weights!$B$1:$B$36,MATCH(Matches!H2167,Weights!$A$1:$A$36,0))</f>
        <v>40</v>
      </c>
      <c r="T1099">
        <f t="shared" si="227"/>
        <v>1428</v>
      </c>
      <c r="U1099">
        <f t="shared" si="228"/>
        <v>1313</v>
      </c>
      <c r="V1099">
        <f t="shared" si="229"/>
        <v>115</v>
      </c>
      <c r="W1099">
        <f t="shared" si="230"/>
        <v>1</v>
      </c>
      <c r="X1099">
        <f t="shared" si="231"/>
        <v>0</v>
      </c>
      <c r="Y1099">
        <f t="shared" si="232"/>
        <v>1</v>
      </c>
      <c r="AA1099" t="str">
        <f t="shared" si="233"/>
        <v>115-&gt;1,</v>
      </c>
    </row>
    <row r="1100" spans="1:27" ht="15" hidden="1" customHeight="1" x14ac:dyDescent="0.25">
      <c r="A1100">
        <v>2017</v>
      </c>
      <c r="B1100">
        <v>6</v>
      </c>
      <c r="C1100">
        <v>12</v>
      </c>
      <c r="D1100" t="s">
        <v>5</v>
      </c>
      <c r="E1100" t="s">
        <v>265</v>
      </c>
      <c r="F1100">
        <v>1</v>
      </c>
      <c r="G1100">
        <v>0</v>
      </c>
      <c r="H1100" t="s">
        <v>33</v>
      </c>
      <c r="J1100">
        <v>7</v>
      </c>
      <c r="K1100">
        <v>1579</v>
      </c>
      <c r="L1100">
        <v>1555</v>
      </c>
      <c r="M1100">
        <f t="shared" si="221"/>
        <v>1572</v>
      </c>
      <c r="N1100">
        <f t="shared" si="222"/>
        <v>1562</v>
      </c>
      <c r="O1100">
        <f t="shared" si="223"/>
        <v>0.6532171672188698</v>
      </c>
      <c r="P1100">
        <f t="shared" si="224"/>
        <v>1</v>
      </c>
      <c r="Q1100">
        <f t="shared" si="225"/>
        <v>20.185543626428608</v>
      </c>
      <c r="R1100">
        <f t="shared" si="226"/>
        <v>20</v>
      </c>
      <c r="S1100">
        <f>INDEX(Weights!$B$1:$B$36,MATCH(Matches!H2297,Weights!$A$1:$A$36,0))</f>
        <v>20</v>
      </c>
      <c r="T1100">
        <f t="shared" si="227"/>
        <v>1672</v>
      </c>
      <c r="U1100">
        <f t="shared" si="228"/>
        <v>1562</v>
      </c>
      <c r="V1100">
        <f t="shared" si="229"/>
        <v>110</v>
      </c>
      <c r="W1100">
        <f t="shared" si="230"/>
        <v>1</v>
      </c>
      <c r="X1100">
        <f t="shared" si="231"/>
        <v>0</v>
      </c>
      <c r="Y1100">
        <f t="shared" si="232"/>
        <v>1</v>
      </c>
      <c r="AA1100" t="str">
        <f t="shared" si="233"/>
        <v>110-&gt;1,</v>
      </c>
    </row>
    <row r="1101" spans="1:27" ht="15" hidden="1" customHeight="1" x14ac:dyDescent="0.25">
      <c r="A1101">
        <v>2017</v>
      </c>
      <c r="B1101">
        <v>6</v>
      </c>
      <c r="C1101">
        <v>13</v>
      </c>
      <c r="D1101" t="s">
        <v>135</v>
      </c>
      <c r="E1101" t="s">
        <v>190</v>
      </c>
      <c r="F1101">
        <v>4</v>
      </c>
      <c r="G1101">
        <v>0</v>
      </c>
      <c r="H1101" t="s">
        <v>33</v>
      </c>
      <c r="I1101" t="s">
        <v>55</v>
      </c>
      <c r="J1101">
        <v>7</v>
      </c>
      <c r="K1101">
        <v>1971</v>
      </c>
      <c r="L1101">
        <v>1687</v>
      </c>
      <c r="M1101">
        <f t="shared" si="221"/>
        <v>1964</v>
      </c>
      <c r="N1101">
        <f t="shared" si="222"/>
        <v>1694</v>
      </c>
      <c r="O1101">
        <f t="shared" si="223"/>
        <v>0.82552598736118166</v>
      </c>
      <c r="P1101">
        <f t="shared" si="224"/>
        <v>1</v>
      </c>
      <c r="Q1101">
        <f t="shared" si="225"/>
        <v>40.120588127303634</v>
      </c>
      <c r="R1101">
        <f t="shared" si="226"/>
        <v>20</v>
      </c>
      <c r="S1101">
        <f>INDEX(Weights!$B$1:$B$36,MATCH(Matches!H2304,Weights!$A$1:$A$36,0))</f>
        <v>20</v>
      </c>
      <c r="T1101">
        <f t="shared" si="227"/>
        <v>1964</v>
      </c>
      <c r="U1101">
        <f t="shared" si="228"/>
        <v>1694</v>
      </c>
      <c r="V1101">
        <f t="shared" si="229"/>
        <v>270</v>
      </c>
      <c r="W1101">
        <f t="shared" si="230"/>
        <v>4</v>
      </c>
      <c r="X1101">
        <f t="shared" si="231"/>
        <v>1</v>
      </c>
      <c r="Y1101">
        <f t="shared" si="232"/>
        <v>4</v>
      </c>
      <c r="AA1101" t="str">
        <f t="shared" si="233"/>
        <v>270-&gt;4,</v>
      </c>
    </row>
    <row r="1102" spans="1:27" ht="15" hidden="1" customHeight="1" x14ac:dyDescent="0.25">
      <c r="A1102">
        <v>2017</v>
      </c>
      <c r="B1102">
        <v>6</v>
      </c>
      <c r="C1102">
        <v>13</v>
      </c>
      <c r="D1102" t="s">
        <v>36</v>
      </c>
      <c r="E1102" t="s">
        <v>91</v>
      </c>
      <c r="F1102">
        <v>0</v>
      </c>
      <c r="G1102">
        <v>0</v>
      </c>
      <c r="H1102" t="s">
        <v>23</v>
      </c>
      <c r="J1102">
        <v>7</v>
      </c>
      <c r="K1102">
        <v>1275</v>
      </c>
      <c r="L1102">
        <v>1491</v>
      </c>
      <c r="M1102">
        <f t="shared" si="221"/>
        <v>1268</v>
      </c>
      <c r="N1102">
        <f t="shared" si="222"/>
        <v>1498</v>
      </c>
      <c r="O1102">
        <f t="shared" si="223"/>
        <v>0.67881691979475667</v>
      </c>
      <c r="P1102">
        <f t="shared" si="224"/>
        <v>0.5</v>
      </c>
      <c r="Q1102">
        <f t="shared" si="225"/>
        <v>-39.146183750589671</v>
      </c>
      <c r="R1102">
        <f t="shared" si="226"/>
        <v>-40</v>
      </c>
      <c r="S1102">
        <f>INDEX(Weights!$B$1:$B$36,MATCH(Matches!H2328,Weights!$A$1:$A$36,0))</f>
        <v>20</v>
      </c>
      <c r="T1102">
        <f t="shared" si="227"/>
        <v>1368</v>
      </c>
      <c r="U1102">
        <f t="shared" si="228"/>
        <v>1498</v>
      </c>
      <c r="V1102">
        <f t="shared" si="229"/>
        <v>130</v>
      </c>
      <c r="W1102">
        <f t="shared" si="230"/>
        <v>0</v>
      </c>
      <c r="X1102">
        <f t="shared" si="231"/>
        <v>0</v>
      </c>
      <c r="Y1102">
        <f t="shared" si="232"/>
        <v>0</v>
      </c>
      <c r="AA1102" t="str">
        <f t="shared" si="233"/>
        <v>130-&gt;0,</v>
      </c>
    </row>
    <row r="1103" spans="1:27" ht="15" hidden="1" customHeight="1" x14ac:dyDescent="0.25">
      <c r="A1103">
        <v>2017</v>
      </c>
      <c r="B1103">
        <v>6</v>
      </c>
      <c r="C1103">
        <v>19</v>
      </c>
      <c r="D1103" t="s">
        <v>6</v>
      </c>
      <c r="E1103" t="s">
        <v>93</v>
      </c>
      <c r="F1103">
        <v>3</v>
      </c>
      <c r="G1103">
        <v>2</v>
      </c>
      <c r="H1103" t="s">
        <v>221</v>
      </c>
      <c r="I1103" t="s">
        <v>21</v>
      </c>
      <c r="J1103">
        <v>7</v>
      </c>
      <c r="K1103">
        <v>2048</v>
      </c>
      <c r="L1103">
        <v>1707</v>
      </c>
      <c r="M1103">
        <f t="shared" si="221"/>
        <v>2041</v>
      </c>
      <c r="N1103">
        <f t="shared" si="222"/>
        <v>1714</v>
      </c>
      <c r="O1103">
        <f t="shared" si="223"/>
        <v>0.86788234576063594</v>
      </c>
      <c r="P1103">
        <f t="shared" si="224"/>
        <v>1</v>
      </c>
      <c r="Q1103">
        <f t="shared" si="225"/>
        <v>52.983078153338653</v>
      </c>
      <c r="R1103">
        <f t="shared" si="226"/>
        <v>50</v>
      </c>
      <c r="S1103">
        <f>INDEX(Weights!$B$1:$B$36,MATCH(Matches!H2334,Weights!$A$1:$A$36,0))</f>
        <v>20</v>
      </c>
      <c r="T1103">
        <f t="shared" si="227"/>
        <v>2041</v>
      </c>
      <c r="U1103">
        <f t="shared" si="228"/>
        <v>1714</v>
      </c>
      <c r="V1103">
        <f t="shared" si="229"/>
        <v>327</v>
      </c>
      <c r="W1103">
        <f t="shared" si="230"/>
        <v>1</v>
      </c>
      <c r="X1103">
        <f t="shared" si="231"/>
        <v>0</v>
      </c>
      <c r="Y1103">
        <f t="shared" si="232"/>
        <v>1</v>
      </c>
      <c r="AA1103" t="str">
        <f t="shared" si="233"/>
        <v>327-&gt;1,</v>
      </c>
    </row>
    <row r="1104" spans="1:27" ht="15" hidden="1" customHeight="1" x14ac:dyDescent="0.25">
      <c r="A1104">
        <v>2017</v>
      </c>
      <c r="B1104">
        <v>6</v>
      </c>
      <c r="C1104">
        <v>26</v>
      </c>
      <c r="D1104" t="s">
        <v>89</v>
      </c>
      <c r="E1104" t="s">
        <v>143</v>
      </c>
      <c r="F1104">
        <v>2</v>
      </c>
      <c r="G1104">
        <v>0</v>
      </c>
      <c r="H1104" t="s">
        <v>29</v>
      </c>
      <c r="I1104" t="s">
        <v>30</v>
      </c>
      <c r="J1104">
        <v>7</v>
      </c>
      <c r="K1104">
        <v>1316</v>
      </c>
      <c r="L1104">
        <v>948</v>
      </c>
      <c r="M1104">
        <f t="shared" si="221"/>
        <v>1309</v>
      </c>
      <c r="N1104">
        <f t="shared" si="222"/>
        <v>955</v>
      </c>
      <c r="O1104">
        <f t="shared" si="223"/>
        <v>0.88470781649116426</v>
      </c>
      <c r="P1104">
        <f t="shared" si="224"/>
        <v>1</v>
      </c>
      <c r="Q1104">
        <f t="shared" si="225"/>
        <v>60.715304255327382</v>
      </c>
      <c r="R1104">
        <f t="shared" si="226"/>
        <v>40</v>
      </c>
      <c r="S1104">
        <f>INDEX(Weights!$B$1:$B$36,MATCH(Matches!H2348,Weights!$A$1:$A$36,0))</f>
        <v>40</v>
      </c>
      <c r="T1104">
        <f t="shared" si="227"/>
        <v>1309</v>
      </c>
      <c r="U1104">
        <f t="shared" si="228"/>
        <v>955</v>
      </c>
      <c r="V1104">
        <f t="shared" si="229"/>
        <v>354</v>
      </c>
      <c r="W1104">
        <f t="shared" si="230"/>
        <v>2</v>
      </c>
      <c r="X1104">
        <f t="shared" si="231"/>
        <v>0</v>
      </c>
      <c r="Y1104">
        <f t="shared" si="232"/>
        <v>2</v>
      </c>
      <c r="AA1104" t="str">
        <f t="shared" si="233"/>
        <v>354-&gt;2,</v>
      </c>
    </row>
    <row r="1105" spans="1:27" ht="15" hidden="1" customHeight="1" x14ac:dyDescent="0.25">
      <c r="A1105">
        <v>2017</v>
      </c>
      <c r="B1105">
        <v>6</v>
      </c>
      <c r="C1105">
        <v>27</v>
      </c>
      <c r="D1105" t="s">
        <v>31</v>
      </c>
      <c r="E1105" t="s">
        <v>176</v>
      </c>
      <c r="F1105">
        <v>0</v>
      </c>
      <c r="G1105">
        <v>0</v>
      </c>
      <c r="H1105" t="s">
        <v>29</v>
      </c>
      <c r="I1105" t="s">
        <v>30</v>
      </c>
      <c r="J1105">
        <v>7</v>
      </c>
      <c r="K1105">
        <v>1238</v>
      </c>
      <c r="L1105">
        <v>1349</v>
      </c>
      <c r="M1105">
        <f t="shared" si="221"/>
        <v>1231</v>
      </c>
      <c r="N1105">
        <f t="shared" si="222"/>
        <v>1356</v>
      </c>
      <c r="O1105">
        <f t="shared" si="223"/>
        <v>0.67250964333498497</v>
      </c>
      <c r="P1105">
        <f t="shared" si="224"/>
        <v>0.5</v>
      </c>
      <c r="Q1105">
        <f t="shared" si="225"/>
        <v>-40.577441728328004</v>
      </c>
      <c r="R1105">
        <f t="shared" si="226"/>
        <v>-40</v>
      </c>
      <c r="S1105">
        <f>INDEX(Weights!$B$1:$B$36,MATCH(Matches!H2350,Weights!$A$1:$A$36,0))</f>
        <v>30</v>
      </c>
      <c r="T1105">
        <f t="shared" si="227"/>
        <v>1231</v>
      </c>
      <c r="U1105">
        <f t="shared" si="228"/>
        <v>1356</v>
      </c>
      <c r="V1105">
        <f t="shared" si="229"/>
        <v>125</v>
      </c>
      <c r="W1105">
        <f t="shared" si="230"/>
        <v>0</v>
      </c>
      <c r="X1105">
        <f t="shared" si="231"/>
        <v>0</v>
      </c>
      <c r="Y1105">
        <f t="shared" si="232"/>
        <v>0</v>
      </c>
      <c r="AA1105" t="str">
        <f t="shared" si="233"/>
        <v>125-&gt;0,</v>
      </c>
    </row>
    <row r="1106" spans="1:27" ht="15" hidden="1" customHeight="1" x14ac:dyDescent="0.25">
      <c r="A1106">
        <v>2017</v>
      </c>
      <c r="B1106">
        <v>7</v>
      </c>
      <c r="C1106">
        <v>20</v>
      </c>
      <c r="D1106" t="s">
        <v>123</v>
      </c>
      <c r="E1106" t="s">
        <v>127</v>
      </c>
      <c r="F1106">
        <v>1</v>
      </c>
      <c r="G1106">
        <v>0</v>
      </c>
      <c r="H1106" t="s">
        <v>219</v>
      </c>
      <c r="I1106" t="s">
        <v>125</v>
      </c>
      <c r="J1106">
        <v>7</v>
      </c>
      <c r="K1106">
        <v>1891</v>
      </c>
      <c r="L1106">
        <v>1560</v>
      </c>
      <c r="M1106">
        <f t="shared" si="221"/>
        <v>1884</v>
      </c>
      <c r="N1106">
        <f t="shared" si="222"/>
        <v>1567</v>
      </c>
      <c r="O1106">
        <f t="shared" si="223"/>
        <v>0.86114093565704342</v>
      </c>
      <c r="P1106">
        <f t="shared" si="224"/>
        <v>1</v>
      </c>
      <c r="Q1106">
        <f t="shared" si="225"/>
        <v>50.410825055765002</v>
      </c>
      <c r="R1106">
        <f t="shared" si="226"/>
        <v>50</v>
      </c>
      <c r="S1106">
        <f>INDEX(Weights!$B$1:$B$36,MATCH(Matches!H2409,Weights!$A$1:$A$36,0))</f>
        <v>40</v>
      </c>
      <c r="T1106">
        <f t="shared" si="227"/>
        <v>1884</v>
      </c>
      <c r="U1106">
        <f t="shared" si="228"/>
        <v>1567</v>
      </c>
      <c r="V1106">
        <f t="shared" si="229"/>
        <v>317</v>
      </c>
      <c r="W1106">
        <f t="shared" si="230"/>
        <v>1</v>
      </c>
      <c r="X1106">
        <f t="shared" si="231"/>
        <v>0</v>
      </c>
      <c r="Y1106">
        <f t="shared" si="232"/>
        <v>1</v>
      </c>
      <c r="AA1106" t="str">
        <f t="shared" si="233"/>
        <v>317-&gt;1,</v>
      </c>
    </row>
    <row r="1107" spans="1:27" ht="15" hidden="1" customHeight="1" x14ac:dyDescent="0.25">
      <c r="A1107">
        <v>2017</v>
      </c>
      <c r="B1107">
        <v>7</v>
      </c>
      <c r="C1107">
        <v>26</v>
      </c>
      <c r="D1107" t="s">
        <v>125</v>
      </c>
      <c r="E1107" t="s">
        <v>130</v>
      </c>
      <c r="F1107">
        <v>2</v>
      </c>
      <c r="G1107">
        <v>1</v>
      </c>
      <c r="H1107" t="s">
        <v>219</v>
      </c>
      <c r="J1107">
        <v>7</v>
      </c>
      <c r="K1107">
        <v>1804</v>
      </c>
      <c r="L1107">
        <v>1581</v>
      </c>
      <c r="M1107">
        <f t="shared" si="221"/>
        <v>1797</v>
      </c>
      <c r="N1107">
        <f t="shared" si="222"/>
        <v>1588</v>
      </c>
      <c r="O1107">
        <f t="shared" si="223"/>
        <v>0.85554207489269762</v>
      </c>
      <c r="P1107">
        <f t="shared" si="224"/>
        <v>1</v>
      </c>
      <c r="Q1107">
        <f t="shared" si="225"/>
        <v>48.457016081329193</v>
      </c>
      <c r="R1107">
        <f t="shared" si="226"/>
        <v>50</v>
      </c>
      <c r="S1107">
        <f>INDEX(Weights!$B$1:$B$36,MATCH(Matches!H2413,Weights!$A$1:$A$36,0))</f>
        <v>20</v>
      </c>
      <c r="T1107">
        <f t="shared" si="227"/>
        <v>1897</v>
      </c>
      <c r="U1107">
        <f t="shared" si="228"/>
        <v>1588</v>
      </c>
      <c r="V1107">
        <f t="shared" si="229"/>
        <v>309</v>
      </c>
      <c r="W1107">
        <f t="shared" si="230"/>
        <v>1</v>
      </c>
      <c r="X1107">
        <f t="shared" si="231"/>
        <v>0</v>
      </c>
      <c r="Y1107">
        <f t="shared" si="232"/>
        <v>1</v>
      </c>
      <c r="AA1107" t="str">
        <f t="shared" si="233"/>
        <v>309-&gt;1,</v>
      </c>
    </row>
    <row r="1108" spans="1:27" ht="15" hidden="1" customHeight="1" x14ac:dyDescent="0.25">
      <c r="A1108">
        <v>2017</v>
      </c>
      <c r="B1108">
        <v>8</v>
      </c>
      <c r="C1108">
        <v>31</v>
      </c>
      <c r="D1108" t="s">
        <v>128</v>
      </c>
      <c r="E1108" t="s">
        <v>137</v>
      </c>
      <c r="F1108">
        <v>2</v>
      </c>
      <c r="G1108">
        <v>1</v>
      </c>
      <c r="H1108" t="s">
        <v>76</v>
      </c>
      <c r="J1108">
        <v>7</v>
      </c>
      <c r="K1108">
        <v>1861</v>
      </c>
      <c r="L1108">
        <v>1679</v>
      </c>
      <c r="M1108">
        <f t="shared" si="221"/>
        <v>1854</v>
      </c>
      <c r="N1108">
        <f t="shared" si="222"/>
        <v>1686</v>
      </c>
      <c r="O1108">
        <f t="shared" si="223"/>
        <v>0.82386152850557237</v>
      </c>
      <c r="P1108">
        <f t="shared" si="224"/>
        <v>1</v>
      </c>
      <c r="Q1108">
        <f t="shared" si="225"/>
        <v>39.741459890103876</v>
      </c>
      <c r="R1108">
        <f t="shared" si="226"/>
        <v>40</v>
      </c>
      <c r="S1108">
        <f>INDEX(Weights!$B$1:$B$36,MATCH(Matches!H2440,Weights!$A$1:$A$36,0))</f>
        <v>40</v>
      </c>
      <c r="T1108">
        <f t="shared" si="227"/>
        <v>1954</v>
      </c>
      <c r="U1108">
        <f t="shared" si="228"/>
        <v>1686</v>
      </c>
      <c r="V1108">
        <f t="shared" si="229"/>
        <v>268</v>
      </c>
      <c r="W1108">
        <f t="shared" si="230"/>
        <v>1</v>
      </c>
      <c r="X1108">
        <f t="shared" si="231"/>
        <v>0</v>
      </c>
      <c r="Y1108">
        <f t="shared" si="232"/>
        <v>1</v>
      </c>
      <c r="AA1108" t="str">
        <f t="shared" si="233"/>
        <v>268-&gt;1,</v>
      </c>
    </row>
    <row r="1109" spans="1:27" ht="15" hidden="1" customHeight="1" x14ac:dyDescent="0.25">
      <c r="A1109">
        <v>2017</v>
      </c>
      <c r="B1109">
        <v>9</v>
      </c>
      <c r="C1109">
        <v>1</v>
      </c>
      <c r="D1109" t="s">
        <v>123</v>
      </c>
      <c r="E1109" t="s">
        <v>47</v>
      </c>
      <c r="F1109">
        <v>1</v>
      </c>
      <c r="G1109">
        <v>0</v>
      </c>
      <c r="H1109" t="s">
        <v>76</v>
      </c>
      <c r="J1109">
        <v>7</v>
      </c>
      <c r="K1109">
        <v>1854</v>
      </c>
      <c r="L1109">
        <v>1659</v>
      </c>
      <c r="M1109">
        <f t="shared" si="221"/>
        <v>1847</v>
      </c>
      <c r="N1109">
        <f t="shared" si="222"/>
        <v>1666</v>
      </c>
      <c r="O1109">
        <f t="shared" si="223"/>
        <v>0.83445918170898303</v>
      </c>
      <c r="P1109">
        <f t="shared" si="224"/>
        <v>1</v>
      </c>
      <c r="Q1109">
        <f t="shared" si="225"/>
        <v>42.285643337186848</v>
      </c>
      <c r="R1109">
        <f t="shared" si="226"/>
        <v>40</v>
      </c>
      <c r="S1109">
        <f>INDEX(Weights!$B$1:$B$36,MATCH(Matches!H2458,Weights!$A$1:$A$36,0))</f>
        <v>40</v>
      </c>
      <c r="T1109">
        <f t="shared" si="227"/>
        <v>1947</v>
      </c>
      <c r="U1109">
        <f t="shared" si="228"/>
        <v>1666</v>
      </c>
      <c r="V1109">
        <f t="shared" si="229"/>
        <v>281</v>
      </c>
      <c r="W1109">
        <f t="shared" si="230"/>
        <v>1</v>
      </c>
      <c r="X1109">
        <f t="shared" si="231"/>
        <v>0</v>
      </c>
      <c r="Y1109">
        <f t="shared" si="232"/>
        <v>1</v>
      </c>
      <c r="AA1109" t="str">
        <f t="shared" si="233"/>
        <v>281-&gt;1,</v>
      </c>
    </row>
    <row r="1110" spans="1:27" ht="15" hidden="1" customHeight="1" x14ac:dyDescent="0.25">
      <c r="A1110">
        <v>2017</v>
      </c>
      <c r="B1110">
        <v>9</v>
      </c>
      <c r="C1110">
        <v>1</v>
      </c>
      <c r="D1110" t="s">
        <v>67</v>
      </c>
      <c r="E1110" t="s">
        <v>0</v>
      </c>
      <c r="F1110">
        <v>1</v>
      </c>
      <c r="G1110">
        <v>0</v>
      </c>
      <c r="H1110" t="s">
        <v>76</v>
      </c>
      <c r="J1110">
        <v>7</v>
      </c>
      <c r="K1110">
        <v>1689</v>
      </c>
      <c r="L1110">
        <v>1493</v>
      </c>
      <c r="M1110">
        <f t="shared" si="221"/>
        <v>1682</v>
      </c>
      <c r="N1110">
        <f t="shared" si="222"/>
        <v>1500</v>
      </c>
      <c r="O1110">
        <f t="shared" si="223"/>
        <v>0.83525283231396152</v>
      </c>
      <c r="P1110">
        <f t="shared" si="224"/>
        <v>1</v>
      </c>
      <c r="Q1110">
        <f t="shared" si="225"/>
        <v>42.489349579229312</v>
      </c>
      <c r="R1110">
        <f t="shared" si="226"/>
        <v>40</v>
      </c>
      <c r="S1110">
        <f>INDEX(Weights!$B$1:$B$36,MATCH(Matches!H2463,Weights!$A$1:$A$36,0))</f>
        <v>40</v>
      </c>
      <c r="T1110">
        <f t="shared" si="227"/>
        <v>1782</v>
      </c>
      <c r="U1110">
        <f t="shared" si="228"/>
        <v>1500</v>
      </c>
      <c r="V1110">
        <f t="shared" si="229"/>
        <v>282</v>
      </c>
      <c r="W1110">
        <f t="shared" si="230"/>
        <v>1</v>
      </c>
      <c r="X1110">
        <f t="shared" si="231"/>
        <v>0</v>
      </c>
      <c r="Y1110">
        <f t="shared" si="232"/>
        <v>1</v>
      </c>
      <c r="AA1110" t="str">
        <f t="shared" si="233"/>
        <v>282-&gt;1,</v>
      </c>
    </row>
    <row r="1111" spans="1:27" ht="15" hidden="1" customHeight="1" x14ac:dyDescent="0.25">
      <c r="A1111">
        <v>2017</v>
      </c>
      <c r="B1111">
        <v>9</v>
      </c>
      <c r="C1111">
        <v>2</v>
      </c>
      <c r="D1111" t="s">
        <v>176</v>
      </c>
      <c r="E1111" t="s">
        <v>28</v>
      </c>
      <c r="F1111">
        <v>2</v>
      </c>
      <c r="G1111">
        <v>0</v>
      </c>
      <c r="H1111" t="s">
        <v>33</v>
      </c>
      <c r="J1111">
        <v>7</v>
      </c>
      <c r="K1111">
        <v>1348</v>
      </c>
      <c r="L1111">
        <v>1233</v>
      </c>
      <c r="M1111">
        <f t="shared" si="221"/>
        <v>1341</v>
      </c>
      <c r="N1111">
        <f t="shared" si="222"/>
        <v>1240</v>
      </c>
      <c r="O1111">
        <f t="shared" si="223"/>
        <v>0.76079609098914236</v>
      </c>
      <c r="P1111">
        <f t="shared" si="224"/>
        <v>1</v>
      </c>
      <c r="Q1111">
        <f t="shared" si="225"/>
        <v>29.263735818306653</v>
      </c>
      <c r="R1111">
        <f t="shared" si="226"/>
        <v>20</v>
      </c>
      <c r="S1111">
        <f>INDEX(Weights!$B$1:$B$36,MATCH(Matches!H2480,Weights!$A$1:$A$36,0))</f>
        <v>40</v>
      </c>
      <c r="T1111">
        <f t="shared" si="227"/>
        <v>1441</v>
      </c>
      <c r="U1111">
        <f t="shared" si="228"/>
        <v>1240</v>
      </c>
      <c r="V1111">
        <f t="shared" si="229"/>
        <v>201</v>
      </c>
      <c r="W1111">
        <f t="shared" si="230"/>
        <v>2</v>
      </c>
      <c r="X1111">
        <f t="shared" si="231"/>
        <v>0</v>
      </c>
      <c r="Y1111">
        <f t="shared" si="232"/>
        <v>2</v>
      </c>
      <c r="AA1111" t="str">
        <f t="shared" si="233"/>
        <v>201-&gt;2,</v>
      </c>
    </row>
    <row r="1112" spans="1:27" ht="15" hidden="1" customHeight="1" x14ac:dyDescent="0.25">
      <c r="A1112">
        <v>2017</v>
      </c>
      <c r="B1112">
        <v>10</v>
      </c>
      <c r="C1112">
        <v>7</v>
      </c>
      <c r="D1112" t="s">
        <v>39</v>
      </c>
      <c r="E1112" t="s">
        <v>27</v>
      </c>
      <c r="F1112">
        <v>1</v>
      </c>
      <c r="G1112">
        <v>0</v>
      </c>
      <c r="H1112" t="s">
        <v>76</v>
      </c>
      <c r="J1112">
        <v>7</v>
      </c>
      <c r="K1112">
        <v>1672</v>
      </c>
      <c r="L1112">
        <v>1498</v>
      </c>
      <c r="M1112">
        <f t="shared" si="221"/>
        <v>1665</v>
      </c>
      <c r="N1112">
        <f t="shared" si="222"/>
        <v>1505</v>
      </c>
      <c r="O1112">
        <f t="shared" si="223"/>
        <v>0.81707883419997429</v>
      </c>
      <c r="P1112">
        <f t="shared" si="224"/>
        <v>1</v>
      </c>
      <c r="Q1112">
        <f t="shared" si="225"/>
        <v>38.267851450567434</v>
      </c>
      <c r="R1112">
        <f t="shared" si="226"/>
        <v>40</v>
      </c>
      <c r="S1112">
        <f>INDEX(Weights!$B$1:$B$36,MATCH(Matches!H2605,Weights!$A$1:$A$36,0))</f>
        <v>20</v>
      </c>
      <c r="T1112">
        <f t="shared" si="227"/>
        <v>1765</v>
      </c>
      <c r="U1112">
        <f t="shared" si="228"/>
        <v>1505</v>
      </c>
      <c r="V1112">
        <f t="shared" si="229"/>
        <v>260</v>
      </c>
      <c r="W1112">
        <f t="shared" si="230"/>
        <v>1</v>
      </c>
      <c r="X1112">
        <f t="shared" si="231"/>
        <v>0</v>
      </c>
      <c r="Y1112">
        <f t="shared" si="232"/>
        <v>1</v>
      </c>
      <c r="AA1112" t="str">
        <f t="shared" si="233"/>
        <v>260-&gt;1,</v>
      </c>
    </row>
    <row r="1113" spans="1:27" ht="15" hidden="1" customHeight="1" x14ac:dyDescent="0.25">
      <c r="A1113">
        <v>2017</v>
      </c>
      <c r="B1113">
        <v>10</v>
      </c>
      <c r="C1113">
        <v>8</v>
      </c>
      <c r="D1113" t="s">
        <v>38</v>
      </c>
      <c r="E1113" t="s">
        <v>88</v>
      </c>
      <c r="F1113">
        <v>1</v>
      </c>
      <c r="G1113">
        <v>0</v>
      </c>
      <c r="H1113" t="s">
        <v>33</v>
      </c>
      <c r="J1113">
        <v>7</v>
      </c>
      <c r="K1113">
        <v>1406</v>
      </c>
      <c r="L1113">
        <v>1375</v>
      </c>
      <c r="M1113">
        <f t="shared" si="221"/>
        <v>1399</v>
      </c>
      <c r="N1113">
        <f t="shared" si="222"/>
        <v>1382</v>
      </c>
      <c r="O1113">
        <f t="shared" si="223"/>
        <v>0.66228779743088884</v>
      </c>
      <c r="P1113">
        <f t="shared" si="224"/>
        <v>1</v>
      </c>
      <c r="Q1113">
        <f t="shared" si="225"/>
        <v>20.727708228332329</v>
      </c>
      <c r="R1113">
        <f t="shared" si="226"/>
        <v>20</v>
      </c>
      <c r="S1113">
        <f>INDEX(Weights!$B$1:$B$36,MATCH(Matches!H2624,Weights!$A$1:$A$36,0))</f>
        <v>20</v>
      </c>
      <c r="T1113">
        <f t="shared" si="227"/>
        <v>1499</v>
      </c>
      <c r="U1113">
        <f t="shared" si="228"/>
        <v>1382</v>
      </c>
      <c r="V1113">
        <f t="shared" si="229"/>
        <v>117</v>
      </c>
      <c r="W1113">
        <f t="shared" si="230"/>
        <v>1</v>
      </c>
      <c r="X1113">
        <f t="shared" si="231"/>
        <v>0</v>
      </c>
      <c r="Y1113">
        <f t="shared" si="232"/>
        <v>1</v>
      </c>
      <c r="AA1113" t="str">
        <f t="shared" si="233"/>
        <v>117-&gt;1,</v>
      </c>
    </row>
    <row r="1114" spans="1:27" ht="15" hidden="1" customHeight="1" x14ac:dyDescent="0.25">
      <c r="A1114">
        <v>2017</v>
      </c>
      <c r="B1114">
        <v>10</v>
      </c>
      <c r="C1114">
        <v>10</v>
      </c>
      <c r="D1114" t="s">
        <v>268</v>
      </c>
      <c r="E1114" t="s">
        <v>41</v>
      </c>
      <c r="F1114">
        <v>2</v>
      </c>
      <c r="G1114">
        <v>1</v>
      </c>
      <c r="H1114" t="s">
        <v>23</v>
      </c>
      <c r="J1114">
        <v>7</v>
      </c>
      <c r="K1114">
        <v>1250</v>
      </c>
      <c r="L1114">
        <v>1077</v>
      </c>
      <c r="M1114">
        <f t="shared" si="221"/>
        <v>1243</v>
      </c>
      <c r="N1114">
        <f t="shared" si="222"/>
        <v>1084</v>
      </c>
      <c r="O1114">
        <f t="shared" si="223"/>
        <v>0.81621689657560292</v>
      </c>
      <c r="P1114">
        <f t="shared" si="224"/>
        <v>1</v>
      </c>
      <c r="Q1114">
        <f t="shared" si="225"/>
        <v>38.088376295591246</v>
      </c>
      <c r="R1114">
        <f t="shared" si="226"/>
        <v>40</v>
      </c>
      <c r="S1114">
        <f>INDEX(Weights!$B$1:$B$36,MATCH(Matches!H2668,Weights!$A$1:$A$36,0))</f>
        <v>40</v>
      </c>
      <c r="T1114">
        <f t="shared" si="227"/>
        <v>1343</v>
      </c>
      <c r="U1114">
        <f t="shared" si="228"/>
        <v>1084</v>
      </c>
      <c r="V1114">
        <f t="shared" si="229"/>
        <v>259</v>
      </c>
      <c r="W1114">
        <f t="shared" si="230"/>
        <v>1</v>
      </c>
      <c r="X1114">
        <f t="shared" si="231"/>
        <v>0</v>
      </c>
      <c r="Y1114">
        <f t="shared" si="232"/>
        <v>1</v>
      </c>
      <c r="AA1114" t="str">
        <f t="shared" si="233"/>
        <v>259-&gt;1,</v>
      </c>
    </row>
    <row r="1115" spans="1:27" ht="15" hidden="1" customHeight="1" x14ac:dyDescent="0.25">
      <c r="A1115">
        <v>2017</v>
      </c>
      <c r="B1115">
        <v>11</v>
      </c>
      <c r="C1115">
        <v>9</v>
      </c>
      <c r="D1115" t="s">
        <v>117</v>
      </c>
      <c r="E1115" t="s">
        <v>47</v>
      </c>
      <c r="F1115">
        <v>2</v>
      </c>
      <c r="G1115">
        <v>1</v>
      </c>
      <c r="H1115" t="s">
        <v>33</v>
      </c>
      <c r="I1115" t="s">
        <v>48</v>
      </c>
      <c r="J1115">
        <v>7</v>
      </c>
      <c r="K1115">
        <v>1790</v>
      </c>
      <c r="L1115">
        <v>1666</v>
      </c>
      <c r="M1115">
        <f t="shared" si="221"/>
        <v>1783</v>
      </c>
      <c r="N1115">
        <f t="shared" si="222"/>
        <v>1673</v>
      </c>
      <c r="O1115">
        <f t="shared" si="223"/>
        <v>0.6532171672188698</v>
      </c>
      <c r="P1115">
        <f t="shared" si="224"/>
        <v>1</v>
      </c>
      <c r="Q1115">
        <f t="shared" si="225"/>
        <v>20.185543626428608</v>
      </c>
      <c r="R1115">
        <f t="shared" si="226"/>
        <v>20</v>
      </c>
      <c r="S1115">
        <f>INDEX(Weights!$B$1:$B$36,MATCH(Matches!H2684,Weights!$A$1:$A$36,0))</f>
        <v>40</v>
      </c>
      <c r="T1115">
        <f t="shared" si="227"/>
        <v>1783</v>
      </c>
      <c r="U1115">
        <f t="shared" si="228"/>
        <v>1673</v>
      </c>
      <c r="V1115">
        <f t="shared" si="229"/>
        <v>110</v>
      </c>
      <c r="W1115">
        <f t="shared" si="230"/>
        <v>1</v>
      </c>
      <c r="X1115">
        <f t="shared" si="231"/>
        <v>0</v>
      </c>
      <c r="Y1115">
        <f t="shared" si="232"/>
        <v>1</v>
      </c>
      <c r="AA1115" t="str">
        <f t="shared" si="233"/>
        <v>110-&gt;1,</v>
      </c>
    </row>
    <row r="1116" spans="1:27" ht="15" hidden="1" customHeight="1" x14ac:dyDescent="0.25">
      <c r="A1116">
        <v>2017</v>
      </c>
      <c r="B1116">
        <v>11</v>
      </c>
      <c r="C1116">
        <v>13</v>
      </c>
      <c r="D1116" t="s">
        <v>63</v>
      </c>
      <c r="E1116" t="s">
        <v>58</v>
      </c>
      <c r="F1116">
        <v>4</v>
      </c>
      <c r="G1116">
        <v>3</v>
      </c>
      <c r="H1116" t="s">
        <v>33</v>
      </c>
      <c r="J1116">
        <v>7</v>
      </c>
      <c r="K1116">
        <v>1371</v>
      </c>
      <c r="L1116">
        <v>1362</v>
      </c>
      <c r="M1116">
        <f t="shared" si="221"/>
        <v>1364</v>
      </c>
      <c r="N1116">
        <f t="shared" si="222"/>
        <v>1369</v>
      </c>
      <c r="O1116">
        <f t="shared" si="223"/>
        <v>0.63340770007116765</v>
      </c>
      <c r="P1116">
        <f t="shared" si="224"/>
        <v>1</v>
      </c>
      <c r="Q1116">
        <f t="shared" si="225"/>
        <v>19.094781863555045</v>
      </c>
      <c r="R1116">
        <f t="shared" si="226"/>
        <v>20</v>
      </c>
      <c r="S1116">
        <f>INDEX(Weights!$B$1:$B$36,MATCH(Matches!H2735,Weights!$A$1:$A$36,0))</f>
        <v>40</v>
      </c>
      <c r="T1116">
        <f t="shared" si="227"/>
        <v>1464</v>
      </c>
      <c r="U1116">
        <f t="shared" si="228"/>
        <v>1369</v>
      </c>
      <c r="V1116">
        <f t="shared" si="229"/>
        <v>95</v>
      </c>
      <c r="W1116">
        <f t="shared" si="230"/>
        <v>1</v>
      </c>
      <c r="X1116">
        <f t="shared" si="231"/>
        <v>0</v>
      </c>
      <c r="Y1116">
        <f t="shared" si="232"/>
        <v>1</v>
      </c>
      <c r="AA1116" t="str">
        <f t="shared" si="233"/>
        <v>95-&gt;1,</v>
      </c>
    </row>
    <row r="1117" spans="1:27" ht="15" hidden="1" customHeight="1" x14ac:dyDescent="0.25">
      <c r="A1117">
        <v>2017</v>
      </c>
      <c r="B1117">
        <v>11</v>
      </c>
      <c r="C1117">
        <v>13</v>
      </c>
      <c r="D1117" t="s">
        <v>99</v>
      </c>
      <c r="E1117" t="s">
        <v>74</v>
      </c>
      <c r="F1117">
        <v>4</v>
      </c>
      <c r="G1117">
        <v>1</v>
      </c>
      <c r="H1117" t="s">
        <v>23</v>
      </c>
      <c r="I1117" t="s">
        <v>38</v>
      </c>
      <c r="J1117">
        <v>7</v>
      </c>
      <c r="K1117">
        <v>1453</v>
      </c>
      <c r="L1117">
        <v>1061</v>
      </c>
      <c r="M1117">
        <f t="shared" si="221"/>
        <v>1446</v>
      </c>
      <c r="N1117">
        <f t="shared" si="222"/>
        <v>1068</v>
      </c>
      <c r="O1117">
        <f t="shared" si="223"/>
        <v>0.89806827901102626</v>
      </c>
      <c r="P1117">
        <f t="shared" si="224"/>
        <v>1</v>
      </c>
      <c r="Q1117">
        <f t="shared" si="225"/>
        <v>68.673421110560966</v>
      </c>
      <c r="R1117">
        <f t="shared" si="226"/>
        <v>40</v>
      </c>
      <c r="S1117">
        <f>INDEX(Weights!$B$1:$B$36,MATCH(Matches!H2736,Weights!$A$1:$A$36,0))</f>
        <v>20</v>
      </c>
      <c r="T1117">
        <f t="shared" si="227"/>
        <v>1446</v>
      </c>
      <c r="U1117">
        <f t="shared" si="228"/>
        <v>1068</v>
      </c>
      <c r="V1117">
        <f t="shared" si="229"/>
        <v>378</v>
      </c>
      <c r="W1117">
        <f t="shared" si="230"/>
        <v>3</v>
      </c>
      <c r="X1117">
        <f t="shared" si="231"/>
        <v>0</v>
      </c>
      <c r="Y1117">
        <f t="shared" si="232"/>
        <v>3</v>
      </c>
      <c r="AA1117" t="str">
        <f t="shared" si="233"/>
        <v>378-&gt;3,</v>
      </c>
    </row>
    <row r="1118" spans="1:27" ht="15" hidden="1" customHeight="1" x14ac:dyDescent="0.25">
      <c r="A1118">
        <v>2017</v>
      </c>
      <c r="B1118">
        <v>12</v>
      </c>
      <c r="C1118">
        <v>9</v>
      </c>
      <c r="D1118" t="s">
        <v>42</v>
      </c>
      <c r="E1118" t="s">
        <v>281</v>
      </c>
      <c r="F1118">
        <v>6</v>
      </c>
      <c r="G1118">
        <v>0</v>
      </c>
      <c r="H1118" t="s">
        <v>240</v>
      </c>
      <c r="I1118" t="s">
        <v>82</v>
      </c>
      <c r="J1118">
        <v>7</v>
      </c>
      <c r="K1118">
        <v>1190</v>
      </c>
      <c r="L1118">
        <v>752</v>
      </c>
      <c r="M1118">
        <f t="shared" si="221"/>
        <v>1183</v>
      </c>
      <c r="N1118">
        <f t="shared" si="222"/>
        <v>759</v>
      </c>
      <c r="O1118">
        <f t="shared" si="223"/>
        <v>0.91988165697098079</v>
      </c>
      <c r="P1118">
        <f t="shared" si="224"/>
        <v>1</v>
      </c>
      <c r="Q1118">
        <f t="shared" si="225"/>
        <v>87.370753504781916</v>
      </c>
      <c r="R1118">
        <f t="shared" si="226"/>
        <v>40</v>
      </c>
      <c r="S1118">
        <f>INDEX(Weights!$B$1:$B$36,MATCH(Matches!H2805,Weights!$A$1:$A$36,0))</f>
        <v>40</v>
      </c>
      <c r="T1118">
        <f t="shared" si="227"/>
        <v>1183</v>
      </c>
      <c r="U1118">
        <f t="shared" si="228"/>
        <v>759</v>
      </c>
      <c r="V1118">
        <f t="shared" si="229"/>
        <v>424</v>
      </c>
      <c r="W1118">
        <f t="shared" si="230"/>
        <v>6</v>
      </c>
      <c r="X1118">
        <f t="shared" si="231"/>
        <v>0</v>
      </c>
      <c r="Y1118">
        <f t="shared" si="232"/>
        <v>6</v>
      </c>
      <c r="AA1118" t="str">
        <f t="shared" si="233"/>
        <v>424-&gt;6,</v>
      </c>
    </row>
    <row r="1119" spans="1:27" ht="15" hidden="1" customHeight="1" x14ac:dyDescent="0.25">
      <c r="A1119">
        <v>2017</v>
      </c>
      <c r="B1119">
        <v>12</v>
      </c>
      <c r="C1119">
        <v>12</v>
      </c>
      <c r="D1119" t="s">
        <v>132</v>
      </c>
      <c r="E1119" t="s">
        <v>77</v>
      </c>
      <c r="F1119">
        <v>2</v>
      </c>
      <c r="G1119">
        <v>1</v>
      </c>
      <c r="H1119" t="s">
        <v>236</v>
      </c>
      <c r="J1119">
        <v>7</v>
      </c>
      <c r="K1119">
        <v>1755</v>
      </c>
      <c r="L1119">
        <v>1571</v>
      </c>
      <c r="M1119">
        <f t="shared" si="221"/>
        <v>1748</v>
      </c>
      <c r="N1119">
        <f t="shared" si="222"/>
        <v>1578</v>
      </c>
      <c r="O1119">
        <f t="shared" si="223"/>
        <v>0.82552598736118166</v>
      </c>
      <c r="P1119">
        <f t="shared" si="224"/>
        <v>1</v>
      </c>
      <c r="Q1119">
        <f t="shared" si="225"/>
        <v>40.120588127303634</v>
      </c>
      <c r="R1119">
        <f t="shared" si="226"/>
        <v>40</v>
      </c>
      <c r="S1119">
        <f>INDEX(Weights!$B$1:$B$36,MATCH(Matches!H2812,Weights!$A$1:$A$36,0))</f>
        <v>50</v>
      </c>
      <c r="T1119">
        <f t="shared" si="227"/>
        <v>1848</v>
      </c>
      <c r="U1119">
        <f t="shared" si="228"/>
        <v>1578</v>
      </c>
      <c r="V1119">
        <f t="shared" si="229"/>
        <v>270</v>
      </c>
      <c r="W1119">
        <f t="shared" si="230"/>
        <v>1</v>
      </c>
      <c r="X1119">
        <f t="shared" si="231"/>
        <v>0</v>
      </c>
      <c r="Y1119">
        <f t="shared" si="232"/>
        <v>1</v>
      </c>
      <c r="AA1119" t="str">
        <f t="shared" si="233"/>
        <v>270-&gt;1,</v>
      </c>
    </row>
    <row r="1120" spans="1:27" ht="15" hidden="1" customHeight="1" x14ac:dyDescent="0.25">
      <c r="A1120">
        <v>2017</v>
      </c>
      <c r="B1120">
        <v>12</v>
      </c>
      <c r="C1120">
        <v>12</v>
      </c>
      <c r="D1120" t="s">
        <v>92</v>
      </c>
      <c r="E1120" t="s">
        <v>99</v>
      </c>
      <c r="F1120">
        <v>1</v>
      </c>
      <c r="G1120">
        <v>0</v>
      </c>
      <c r="H1120" t="s">
        <v>236</v>
      </c>
      <c r="I1120" t="s">
        <v>132</v>
      </c>
      <c r="J1120">
        <v>7</v>
      </c>
      <c r="K1120">
        <v>1711</v>
      </c>
      <c r="L1120">
        <v>1442</v>
      </c>
      <c r="M1120">
        <f t="shared" si="221"/>
        <v>1704</v>
      </c>
      <c r="N1120">
        <f t="shared" si="222"/>
        <v>1449</v>
      </c>
      <c r="O1120">
        <f t="shared" si="223"/>
        <v>0.81273768163653481</v>
      </c>
      <c r="P1120">
        <f t="shared" si="224"/>
        <v>1</v>
      </c>
      <c r="Q1120">
        <f t="shared" si="225"/>
        <v>37.380718455132069</v>
      </c>
      <c r="R1120">
        <f t="shared" si="226"/>
        <v>40</v>
      </c>
      <c r="S1120">
        <f>INDEX(Weights!$B$1:$B$36,MATCH(Matches!H2814,Weights!$A$1:$A$36,0))</f>
        <v>40</v>
      </c>
      <c r="T1120">
        <f t="shared" si="227"/>
        <v>1704</v>
      </c>
      <c r="U1120">
        <f t="shared" si="228"/>
        <v>1449</v>
      </c>
      <c r="V1120">
        <f t="shared" si="229"/>
        <v>255</v>
      </c>
      <c r="W1120">
        <f t="shared" si="230"/>
        <v>1</v>
      </c>
      <c r="X1120">
        <f t="shared" si="231"/>
        <v>0</v>
      </c>
      <c r="Y1120">
        <f t="shared" si="232"/>
        <v>1</v>
      </c>
      <c r="AA1120" t="str">
        <f t="shared" si="233"/>
        <v>255-&gt;1,</v>
      </c>
    </row>
    <row r="1121" spans="1:27" ht="15" hidden="1" customHeight="1" x14ac:dyDescent="0.25">
      <c r="A1121">
        <v>2014</v>
      </c>
      <c r="B1121">
        <v>12</v>
      </c>
      <c r="C1121">
        <v>25</v>
      </c>
      <c r="D1121" t="s">
        <v>98</v>
      </c>
      <c r="E1121" t="s">
        <v>97</v>
      </c>
      <c r="F1121">
        <v>1</v>
      </c>
      <c r="G1121">
        <v>0</v>
      </c>
      <c r="H1121" t="s">
        <v>33</v>
      </c>
      <c r="I1121" t="s">
        <v>154</v>
      </c>
      <c r="J1121">
        <v>6</v>
      </c>
      <c r="K1121">
        <v>1649</v>
      </c>
      <c r="L1121">
        <v>1505</v>
      </c>
      <c r="M1121">
        <f t="shared" si="221"/>
        <v>1643</v>
      </c>
      <c r="N1121">
        <f t="shared" si="222"/>
        <v>1511</v>
      </c>
      <c r="O1121">
        <f t="shared" si="223"/>
        <v>0.68132183516639366</v>
      </c>
      <c r="P1121">
        <f t="shared" si="224"/>
        <v>1</v>
      </c>
      <c r="Q1121">
        <f t="shared" si="225"/>
        <v>18.827772537013391</v>
      </c>
      <c r="R1121">
        <f t="shared" si="226"/>
        <v>20</v>
      </c>
      <c r="S1121">
        <f>INDEX(Weights!$B$1:$B$36,MATCH(Matches!H14,Weights!$A$1:$A$36,0))</f>
        <v>40</v>
      </c>
      <c r="T1121">
        <f t="shared" si="227"/>
        <v>1643</v>
      </c>
      <c r="U1121">
        <f t="shared" si="228"/>
        <v>1511</v>
      </c>
      <c r="V1121">
        <f t="shared" si="229"/>
        <v>132</v>
      </c>
      <c r="W1121">
        <f t="shared" si="230"/>
        <v>1</v>
      </c>
      <c r="X1121">
        <f t="shared" si="231"/>
        <v>0</v>
      </c>
      <c r="Y1121">
        <f t="shared" si="232"/>
        <v>1</v>
      </c>
      <c r="AA1121" t="str">
        <f t="shared" si="233"/>
        <v>132-&gt;1,</v>
      </c>
    </row>
    <row r="1122" spans="1:27" ht="15" hidden="1" customHeight="1" x14ac:dyDescent="0.25">
      <c r="A1122">
        <v>2015</v>
      </c>
      <c r="B1122">
        <v>1</v>
      </c>
      <c r="C1122">
        <v>4</v>
      </c>
      <c r="D1122" t="s">
        <v>117</v>
      </c>
      <c r="E1122" t="s">
        <v>97</v>
      </c>
      <c r="F1122">
        <v>1</v>
      </c>
      <c r="G1122">
        <v>0</v>
      </c>
      <c r="H1122" t="s">
        <v>33</v>
      </c>
      <c r="I1122" t="s">
        <v>93</v>
      </c>
      <c r="J1122">
        <v>6</v>
      </c>
      <c r="K1122">
        <v>1679</v>
      </c>
      <c r="L1122">
        <v>1503</v>
      </c>
      <c r="M1122">
        <f t="shared" si="221"/>
        <v>1673</v>
      </c>
      <c r="N1122">
        <f t="shared" si="222"/>
        <v>1509</v>
      </c>
      <c r="O1122">
        <f t="shared" si="223"/>
        <v>0.71991900594715197</v>
      </c>
      <c r="P1122">
        <f t="shared" si="224"/>
        <v>1</v>
      </c>
      <c r="Q1122">
        <f t="shared" si="225"/>
        <v>21.422374696613186</v>
      </c>
      <c r="R1122">
        <f t="shared" si="226"/>
        <v>20</v>
      </c>
      <c r="S1122">
        <f>INDEX(Weights!$B$1:$B$36,MATCH(Matches!H22,Weights!$A$1:$A$36,0))</f>
        <v>40</v>
      </c>
      <c r="T1122">
        <f t="shared" si="227"/>
        <v>1673</v>
      </c>
      <c r="U1122">
        <f t="shared" si="228"/>
        <v>1509</v>
      </c>
      <c r="V1122">
        <f t="shared" si="229"/>
        <v>164</v>
      </c>
      <c r="W1122">
        <f t="shared" si="230"/>
        <v>1</v>
      </c>
      <c r="X1122">
        <f t="shared" si="231"/>
        <v>0</v>
      </c>
      <c r="Y1122">
        <f t="shared" si="232"/>
        <v>1</v>
      </c>
      <c r="AA1122" t="str">
        <f t="shared" si="233"/>
        <v>164-&gt;1,</v>
      </c>
    </row>
    <row r="1123" spans="1:27" ht="15" hidden="1" customHeight="1" x14ac:dyDescent="0.25">
      <c r="A1123">
        <v>2015</v>
      </c>
      <c r="B1123">
        <v>1</v>
      </c>
      <c r="C1123">
        <v>16</v>
      </c>
      <c r="D1123" t="s">
        <v>17</v>
      </c>
      <c r="E1123" t="s">
        <v>164</v>
      </c>
      <c r="F1123">
        <v>2</v>
      </c>
      <c r="G1123">
        <v>1</v>
      </c>
      <c r="H1123" t="s">
        <v>33</v>
      </c>
      <c r="I1123" t="s">
        <v>125</v>
      </c>
      <c r="J1123">
        <v>6</v>
      </c>
      <c r="K1123">
        <v>1667</v>
      </c>
      <c r="L1123">
        <v>1503</v>
      </c>
      <c r="M1123">
        <f t="shared" si="221"/>
        <v>1661</v>
      </c>
      <c r="N1123">
        <f t="shared" si="222"/>
        <v>1509</v>
      </c>
      <c r="O1123">
        <f t="shared" si="223"/>
        <v>0.70578135971200251</v>
      </c>
      <c r="P1123">
        <f t="shared" si="224"/>
        <v>1</v>
      </c>
      <c r="Q1123">
        <f t="shared" si="225"/>
        <v>20.392997514116942</v>
      </c>
      <c r="R1123">
        <f t="shared" si="226"/>
        <v>20</v>
      </c>
      <c r="S1123">
        <f>INDEX(Weights!$B$1:$B$36,MATCH(Matches!H49,Weights!$A$1:$A$36,0))</f>
        <v>30</v>
      </c>
      <c r="T1123">
        <f t="shared" si="227"/>
        <v>1661</v>
      </c>
      <c r="U1123">
        <f t="shared" si="228"/>
        <v>1509</v>
      </c>
      <c r="V1123">
        <f t="shared" si="229"/>
        <v>152</v>
      </c>
      <c r="W1123">
        <f t="shared" si="230"/>
        <v>1</v>
      </c>
      <c r="X1123">
        <f t="shared" si="231"/>
        <v>0</v>
      </c>
      <c r="Y1123">
        <f t="shared" si="232"/>
        <v>1</v>
      </c>
      <c r="AA1123" t="str">
        <f t="shared" si="233"/>
        <v>152-&gt;1,</v>
      </c>
    </row>
    <row r="1124" spans="1:27" ht="15" hidden="1" customHeight="1" x14ac:dyDescent="0.25">
      <c r="A1124">
        <v>2015</v>
      </c>
      <c r="B1124">
        <v>1</v>
      </c>
      <c r="C1124">
        <v>21</v>
      </c>
      <c r="D1124" t="s">
        <v>159</v>
      </c>
      <c r="E1124" t="s">
        <v>199</v>
      </c>
      <c r="F1124">
        <v>0</v>
      </c>
      <c r="G1124">
        <v>0</v>
      </c>
      <c r="H1124" t="s">
        <v>44</v>
      </c>
      <c r="J1124">
        <v>6</v>
      </c>
      <c r="K1124">
        <v>1320</v>
      </c>
      <c r="L1124">
        <v>1500</v>
      </c>
      <c r="M1124">
        <f t="shared" si="221"/>
        <v>1314</v>
      </c>
      <c r="N1124">
        <f t="shared" si="222"/>
        <v>1506</v>
      </c>
      <c r="O1124">
        <f t="shared" si="223"/>
        <v>0.62938854721750226</v>
      </c>
      <c r="P1124">
        <f t="shared" si="224"/>
        <v>0.5</v>
      </c>
      <c r="Q1124">
        <f t="shared" si="225"/>
        <v>-46.371955857221231</v>
      </c>
      <c r="R1124">
        <f t="shared" si="226"/>
        <v>-50</v>
      </c>
      <c r="S1124">
        <f>INDEX(Weights!$B$1:$B$36,MATCH(Matches!H71,Weights!$A$1:$A$36,0))</f>
        <v>50</v>
      </c>
      <c r="T1124">
        <f t="shared" si="227"/>
        <v>1414</v>
      </c>
      <c r="U1124">
        <f t="shared" si="228"/>
        <v>1506</v>
      </c>
      <c r="V1124">
        <f t="shared" si="229"/>
        <v>92</v>
      </c>
      <c r="W1124">
        <f t="shared" si="230"/>
        <v>0</v>
      </c>
      <c r="X1124">
        <f t="shared" si="231"/>
        <v>0</v>
      </c>
      <c r="Y1124">
        <f t="shared" si="232"/>
        <v>0</v>
      </c>
      <c r="AA1124" t="str">
        <f t="shared" si="233"/>
        <v>92-&gt;0,</v>
      </c>
    </row>
    <row r="1125" spans="1:27" ht="15" hidden="1" customHeight="1" x14ac:dyDescent="0.25">
      <c r="A1125">
        <v>2015</v>
      </c>
      <c r="B1125">
        <v>3</v>
      </c>
      <c r="C1125">
        <v>17</v>
      </c>
      <c r="D1125" t="s">
        <v>120</v>
      </c>
      <c r="E1125" t="s">
        <v>43</v>
      </c>
      <c r="F1125">
        <v>0</v>
      </c>
      <c r="G1125">
        <v>0</v>
      </c>
      <c r="H1125" t="s">
        <v>108</v>
      </c>
      <c r="J1125">
        <v>6</v>
      </c>
      <c r="K1125">
        <v>879</v>
      </c>
      <c r="L1125">
        <v>1072</v>
      </c>
      <c r="M1125">
        <f t="shared" si="221"/>
        <v>873</v>
      </c>
      <c r="N1125">
        <f t="shared" si="222"/>
        <v>1078</v>
      </c>
      <c r="O1125">
        <f t="shared" si="223"/>
        <v>0.64666884232561461</v>
      </c>
      <c r="P1125">
        <f t="shared" si="224"/>
        <v>0.5</v>
      </c>
      <c r="Q1125">
        <f t="shared" si="225"/>
        <v>-40.908484071072159</v>
      </c>
      <c r="R1125">
        <f t="shared" si="226"/>
        <v>-40</v>
      </c>
      <c r="S1125">
        <f>INDEX(Weights!$B$1:$B$36,MATCH(Matches!H133,Weights!$A$1:$A$36,0))</f>
        <v>40</v>
      </c>
      <c r="T1125">
        <f t="shared" si="227"/>
        <v>973</v>
      </c>
      <c r="U1125">
        <f t="shared" si="228"/>
        <v>1078</v>
      </c>
      <c r="V1125">
        <f t="shared" si="229"/>
        <v>105</v>
      </c>
      <c r="W1125">
        <f t="shared" si="230"/>
        <v>0</v>
      </c>
      <c r="X1125">
        <f t="shared" si="231"/>
        <v>0</v>
      </c>
      <c r="Y1125">
        <f t="shared" si="232"/>
        <v>0</v>
      </c>
      <c r="AA1125" t="str">
        <f t="shared" si="233"/>
        <v>105-&gt;0,</v>
      </c>
    </row>
    <row r="1126" spans="1:27" ht="15" hidden="1" customHeight="1" x14ac:dyDescent="0.25">
      <c r="A1126">
        <v>2015</v>
      </c>
      <c r="B1126">
        <v>3</v>
      </c>
      <c r="C1126">
        <v>29</v>
      </c>
      <c r="D1126" t="s">
        <v>100</v>
      </c>
      <c r="E1126" t="s">
        <v>180</v>
      </c>
      <c r="F1126">
        <v>3</v>
      </c>
      <c r="G1126">
        <v>0</v>
      </c>
      <c r="H1126" t="s">
        <v>76</v>
      </c>
      <c r="J1126">
        <v>6</v>
      </c>
      <c r="K1126">
        <v>1234</v>
      </c>
      <c r="L1126">
        <v>906</v>
      </c>
      <c r="M1126">
        <f t="shared" si="221"/>
        <v>1228</v>
      </c>
      <c r="N1126">
        <f t="shared" si="222"/>
        <v>912</v>
      </c>
      <c r="O1126">
        <f t="shared" si="223"/>
        <v>0.91642137706951343</v>
      </c>
      <c r="P1126">
        <f t="shared" si="224"/>
        <v>1</v>
      </c>
      <c r="Q1126">
        <f t="shared" si="225"/>
        <v>71.788691768591093</v>
      </c>
      <c r="R1126">
        <f t="shared" si="226"/>
        <v>40</v>
      </c>
      <c r="S1126">
        <f>INDEX(Weights!$B$1:$B$36,MATCH(Matches!H202,Weights!$A$1:$A$36,0))</f>
        <v>50</v>
      </c>
      <c r="T1126">
        <f t="shared" si="227"/>
        <v>1328</v>
      </c>
      <c r="U1126">
        <f t="shared" si="228"/>
        <v>912</v>
      </c>
      <c r="V1126">
        <f t="shared" si="229"/>
        <v>416</v>
      </c>
      <c r="W1126">
        <f t="shared" si="230"/>
        <v>3</v>
      </c>
      <c r="X1126">
        <f t="shared" si="231"/>
        <v>0</v>
      </c>
      <c r="Y1126">
        <f t="shared" si="232"/>
        <v>3</v>
      </c>
      <c r="AA1126" t="str">
        <f t="shared" si="233"/>
        <v>416-&gt;3,</v>
      </c>
    </row>
    <row r="1127" spans="1:27" ht="15" hidden="1" customHeight="1" x14ac:dyDescent="0.25">
      <c r="A1127">
        <v>2015</v>
      </c>
      <c r="B1127">
        <v>5</v>
      </c>
      <c r="C1127">
        <v>10</v>
      </c>
      <c r="D1127" t="s">
        <v>27</v>
      </c>
      <c r="E1127" t="s">
        <v>73</v>
      </c>
      <c r="F1127">
        <v>2</v>
      </c>
      <c r="G1127">
        <v>0</v>
      </c>
      <c r="H1127" t="s">
        <v>33</v>
      </c>
      <c r="J1127">
        <v>6</v>
      </c>
      <c r="K1127">
        <v>1505</v>
      </c>
      <c r="L1127">
        <v>1354</v>
      </c>
      <c r="M1127">
        <f t="shared" si="221"/>
        <v>1499</v>
      </c>
      <c r="N1127">
        <f t="shared" si="222"/>
        <v>1360</v>
      </c>
      <c r="O1127">
        <f t="shared" si="223"/>
        <v>0.7983147441549775</v>
      </c>
      <c r="P1127">
        <f t="shared" si="224"/>
        <v>1</v>
      </c>
      <c r="Q1127">
        <f t="shared" si="225"/>
        <v>29.749323890143341</v>
      </c>
      <c r="R1127">
        <f t="shared" si="226"/>
        <v>20</v>
      </c>
      <c r="S1127">
        <f>INDEX(Weights!$B$1:$B$36,MATCH(Matches!H262,Weights!$A$1:$A$36,0))</f>
        <v>20</v>
      </c>
      <c r="T1127">
        <f t="shared" si="227"/>
        <v>1599</v>
      </c>
      <c r="U1127">
        <f t="shared" si="228"/>
        <v>1360</v>
      </c>
      <c r="V1127">
        <f t="shared" si="229"/>
        <v>239</v>
      </c>
      <c r="W1127">
        <f t="shared" si="230"/>
        <v>2</v>
      </c>
      <c r="X1127">
        <f t="shared" si="231"/>
        <v>0</v>
      </c>
      <c r="Y1127">
        <f t="shared" si="232"/>
        <v>2</v>
      </c>
      <c r="AA1127" t="str">
        <f t="shared" si="233"/>
        <v>239-&gt;2,</v>
      </c>
    </row>
    <row r="1128" spans="1:27" ht="15" hidden="1" customHeight="1" x14ac:dyDescent="0.25">
      <c r="A1128">
        <v>2015</v>
      </c>
      <c r="B1128">
        <v>5</v>
      </c>
      <c r="C1128">
        <v>14</v>
      </c>
      <c r="D1128" t="s">
        <v>72</v>
      </c>
      <c r="E1128" t="s">
        <v>30</v>
      </c>
      <c r="F1128">
        <v>0</v>
      </c>
      <c r="G1128">
        <v>0</v>
      </c>
      <c r="H1128" t="s">
        <v>33</v>
      </c>
      <c r="J1128">
        <v>6</v>
      </c>
      <c r="K1128">
        <v>1246</v>
      </c>
      <c r="L1128">
        <v>1597</v>
      </c>
      <c r="M1128">
        <f t="shared" si="221"/>
        <v>1240</v>
      </c>
      <c r="N1128">
        <f t="shared" si="222"/>
        <v>1603</v>
      </c>
      <c r="O1128">
        <f t="shared" si="223"/>
        <v>0.81964581449468921</v>
      </c>
      <c r="P1128">
        <f t="shared" si="224"/>
        <v>0.5</v>
      </c>
      <c r="Q1128">
        <f t="shared" si="225"/>
        <v>-18.770776052503848</v>
      </c>
      <c r="R1128">
        <f t="shared" si="226"/>
        <v>-20</v>
      </c>
      <c r="S1128">
        <f>INDEX(Weights!$B$1:$B$36,MATCH(Matches!H268,Weights!$A$1:$A$36,0))</f>
        <v>40</v>
      </c>
      <c r="T1128">
        <f t="shared" si="227"/>
        <v>1340</v>
      </c>
      <c r="U1128">
        <f t="shared" si="228"/>
        <v>1603</v>
      </c>
      <c r="V1128">
        <f t="shared" si="229"/>
        <v>263</v>
      </c>
      <c r="W1128">
        <f t="shared" si="230"/>
        <v>0</v>
      </c>
      <c r="X1128">
        <f t="shared" si="231"/>
        <v>0</v>
      </c>
      <c r="Y1128">
        <f t="shared" si="232"/>
        <v>0</v>
      </c>
      <c r="AA1128" t="str">
        <f t="shared" si="233"/>
        <v>263-&gt;0,</v>
      </c>
    </row>
    <row r="1129" spans="1:27" ht="15" hidden="1" customHeight="1" x14ac:dyDescent="0.25">
      <c r="A1129">
        <v>2015</v>
      </c>
      <c r="B1129">
        <v>5</v>
      </c>
      <c r="C1129">
        <v>16</v>
      </c>
      <c r="D1129" t="s">
        <v>72</v>
      </c>
      <c r="E1129" t="s">
        <v>30</v>
      </c>
      <c r="F1129">
        <v>1</v>
      </c>
      <c r="G1129">
        <v>1</v>
      </c>
      <c r="H1129" t="s">
        <v>33</v>
      </c>
      <c r="J1129">
        <v>6</v>
      </c>
      <c r="K1129">
        <v>1252</v>
      </c>
      <c r="L1129">
        <v>1591</v>
      </c>
      <c r="M1129">
        <f t="shared" si="221"/>
        <v>1246</v>
      </c>
      <c r="N1129">
        <f t="shared" si="222"/>
        <v>1597</v>
      </c>
      <c r="O1129">
        <f t="shared" si="223"/>
        <v>0.80920799748583805</v>
      </c>
      <c r="P1129">
        <f t="shared" si="224"/>
        <v>0.5</v>
      </c>
      <c r="Q1129">
        <f t="shared" si="225"/>
        <v>-19.40441401511552</v>
      </c>
      <c r="R1129">
        <f t="shared" si="226"/>
        <v>-20</v>
      </c>
      <c r="S1129">
        <f>INDEX(Weights!$B$1:$B$36,MATCH(Matches!H270,Weights!$A$1:$A$36,0))</f>
        <v>50</v>
      </c>
      <c r="T1129">
        <f t="shared" si="227"/>
        <v>1346</v>
      </c>
      <c r="U1129">
        <f t="shared" si="228"/>
        <v>1597</v>
      </c>
      <c r="V1129">
        <f t="shared" si="229"/>
        <v>251</v>
      </c>
      <c r="W1129">
        <f t="shared" si="230"/>
        <v>0</v>
      </c>
      <c r="X1129">
        <f t="shared" si="231"/>
        <v>0</v>
      </c>
      <c r="Y1129">
        <f t="shared" si="232"/>
        <v>0</v>
      </c>
      <c r="AA1129" t="str">
        <f t="shared" si="233"/>
        <v>251-&gt;0,</v>
      </c>
    </row>
    <row r="1130" spans="1:27" ht="15" hidden="1" customHeight="1" x14ac:dyDescent="0.25">
      <c r="A1130">
        <v>2015</v>
      </c>
      <c r="B1130">
        <v>5</v>
      </c>
      <c r="C1130">
        <v>16</v>
      </c>
      <c r="D1130" t="s">
        <v>202</v>
      </c>
      <c r="E1130" t="s">
        <v>179</v>
      </c>
      <c r="F1130">
        <v>1</v>
      </c>
      <c r="G1130">
        <v>0</v>
      </c>
      <c r="H1130" t="s">
        <v>205</v>
      </c>
      <c r="I1130" t="s">
        <v>197</v>
      </c>
      <c r="J1130">
        <v>6</v>
      </c>
      <c r="K1130">
        <v>1199</v>
      </c>
      <c r="L1130">
        <v>962</v>
      </c>
      <c r="M1130">
        <f t="shared" si="221"/>
        <v>1193</v>
      </c>
      <c r="N1130">
        <f t="shared" si="222"/>
        <v>968</v>
      </c>
      <c r="O1130">
        <f t="shared" si="223"/>
        <v>0.78502673699817216</v>
      </c>
      <c r="P1130">
        <f t="shared" si="224"/>
        <v>1</v>
      </c>
      <c r="Q1130">
        <f t="shared" si="225"/>
        <v>27.910447635290275</v>
      </c>
      <c r="R1130">
        <f t="shared" si="226"/>
        <v>30</v>
      </c>
      <c r="S1130">
        <f>INDEX(Weights!$B$1:$B$36,MATCH(Matches!H272,Weights!$A$1:$A$36,0))</f>
        <v>40</v>
      </c>
      <c r="T1130">
        <f t="shared" si="227"/>
        <v>1193</v>
      </c>
      <c r="U1130">
        <f t="shared" si="228"/>
        <v>968</v>
      </c>
      <c r="V1130">
        <f t="shared" si="229"/>
        <v>225</v>
      </c>
      <c r="W1130">
        <f t="shared" si="230"/>
        <v>1</v>
      </c>
      <c r="X1130">
        <f t="shared" si="231"/>
        <v>0</v>
      </c>
      <c r="Y1130">
        <f t="shared" si="232"/>
        <v>1</v>
      </c>
      <c r="AA1130" t="str">
        <f t="shared" si="233"/>
        <v>225-&gt;1,</v>
      </c>
    </row>
    <row r="1131" spans="1:27" ht="15" hidden="1" customHeight="1" x14ac:dyDescent="0.25">
      <c r="A1131">
        <v>2015</v>
      </c>
      <c r="B1131">
        <v>6</v>
      </c>
      <c r="C1131">
        <v>5</v>
      </c>
      <c r="D1131" t="s">
        <v>4</v>
      </c>
      <c r="E1131" t="s">
        <v>60</v>
      </c>
      <c r="F1131">
        <v>4</v>
      </c>
      <c r="G1131">
        <v>0</v>
      </c>
      <c r="H1131" t="s">
        <v>33</v>
      </c>
      <c r="J1131">
        <v>6</v>
      </c>
      <c r="K1131">
        <v>1659</v>
      </c>
      <c r="L1131">
        <v>1458</v>
      </c>
      <c r="M1131">
        <f t="shared" si="221"/>
        <v>1653</v>
      </c>
      <c r="N1131">
        <f t="shared" si="222"/>
        <v>1464</v>
      </c>
      <c r="O1131">
        <f t="shared" si="223"/>
        <v>0.84072304266161502</v>
      </c>
      <c r="P1131">
        <f t="shared" si="224"/>
        <v>1</v>
      </c>
      <c r="Q1131">
        <f t="shared" si="225"/>
        <v>37.670232406894606</v>
      </c>
      <c r="R1131">
        <f t="shared" si="226"/>
        <v>20</v>
      </c>
      <c r="S1131">
        <f>INDEX(Weights!$B$1:$B$36,MATCH(Matches!H318,Weights!$A$1:$A$36,0))</f>
        <v>40</v>
      </c>
      <c r="T1131">
        <f t="shared" si="227"/>
        <v>1753</v>
      </c>
      <c r="U1131">
        <f t="shared" si="228"/>
        <v>1464</v>
      </c>
      <c r="V1131">
        <f t="shared" si="229"/>
        <v>289</v>
      </c>
      <c r="W1131">
        <f t="shared" si="230"/>
        <v>4</v>
      </c>
      <c r="X1131">
        <f t="shared" si="231"/>
        <v>1</v>
      </c>
      <c r="Y1131">
        <f t="shared" si="232"/>
        <v>4</v>
      </c>
      <c r="AA1131" t="str">
        <f t="shared" si="233"/>
        <v>289-&gt;4,</v>
      </c>
    </row>
    <row r="1132" spans="1:27" ht="15" hidden="1" customHeight="1" x14ac:dyDescent="0.25">
      <c r="A1132">
        <v>2015</v>
      </c>
      <c r="B1132">
        <v>6</v>
      </c>
      <c r="C1132">
        <v>6</v>
      </c>
      <c r="D1132" t="s">
        <v>190</v>
      </c>
      <c r="E1132" t="s">
        <v>199</v>
      </c>
      <c r="F1132">
        <v>3</v>
      </c>
      <c r="G1132">
        <v>2</v>
      </c>
      <c r="H1132" t="s">
        <v>33</v>
      </c>
      <c r="I1132" t="s">
        <v>26</v>
      </c>
      <c r="J1132">
        <v>6</v>
      </c>
      <c r="K1132">
        <v>1620</v>
      </c>
      <c r="L1132">
        <v>1465</v>
      </c>
      <c r="M1132">
        <f t="shared" si="221"/>
        <v>1614</v>
      </c>
      <c r="N1132">
        <f t="shared" si="222"/>
        <v>1471</v>
      </c>
      <c r="O1132">
        <f t="shared" si="223"/>
        <v>0.69490971272950253</v>
      </c>
      <c r="P1132">
        <f t="shared" si="224"/>
        <v>1</v>
      </c>
      <c r="Q1132">
        <f t="shared" si="225"/>
        <v>19.666309451143928</v>
      </c>
      <c r="R1132">
        <f t="shared" si="226"/>
        <v>20</v>
      </c>
      <c r="S1132">
        <f>INDEX(Weights!$B$1:$B$36,MATCH(Matches!H326,Weights!$A$1:$A$36,0))</f>
        <v>50</v>
      </c>
      <c r="T1132">
        <f t="shared" si="227"/>
        <v>1614</v>
      </c>
      <c r="U1132">
        <f t="shared" si="228"/>
        <v>1471</v>
      </c>
      <c r="V1132">
        <f t="shared" si="229"/>
        <v>143</v>
      </c>
      <c r="W1132">
        <f t="shared" si="230"/>
        <v>1</v>
      </c>
      <c r="X1132">
        <f t="shared" si="231"/>
        <v>0</v>
      </c>
      <c r="Y1132">
        <f t="shared" si="232"/>
        <v>1</v>
      </c>
      <c r="AA1132" t="str">
        <f t="shared" si="233"/>
        <v>143-&gt;1,</v>
      </c>
    </row>
    <row r="1133" spans="1:27" ht="15" hidden="1" customHeight="1" x14ac:dyDescent="0.25">
      <c r="A1133">
        <v>2015</v>
      </c>
      <c r="B1133">
        <v>6</v>
      </c>
      <c r="C1133">
        <v>7</v>
      </c>
      <c r="D1133" t="s">
        <v>88</v>
      </c>
      <c r="E1133" t="s">
        <v>192</v>
      </c>
      <c r="F1133">
        <v>2</v>
      </c>
      <c r="G1133">
        <v>0</v>
      </c>
      <c r="H1133" t="s">
        <v>81</v>
      </c>
      <c r="I1133" t="s">
        <v>191</v>
      </c>
      <c r="J1133">
        <v>6</v>
      </c>
      <c r="K1133">
        <v>1385</v>
      </c>
      <c r="L1133">
        <v>1058</v>
      </c>
      <c r="M1133">
        <f t="shared" si="221"/>
        <v>1379</v>
      </c>
      <c r="N1133">
        <f t="shared" si="222"/>
        <v>1064</v>
      </c>
      <c r="O1133">
        <f t="shared" si="223"/>
        <v>0.85975851945819559</v>
      </c>
      <c r="P1133">
        <f t="shared" si="224"/>
        <v>1</v>
      </c>
      <c r="Q1133">
        <f t="shared" si="225"/>
        <v>42.783347528989239</v>
      </c>
      <c r="R1133">
        <f t="shared" si="226"/>
        <v>30</v>
      </c>
      <c r="S1133">
        <f>INDEX(Weights!$B$1:$B$36,MATCH(Matches!H342,Weights!$A$1:$A$36,0))</f>
        <v>50</v>
      </c>
      <c r="T1133">
        <f t="shared" si="227"/>
        <v>1379</v>
      </c>
      <c r="U1133">
        <f t="shared" si="228"/>
        <v>1064</v>
      </c>
      <c r="V1133">
        <f t="shared" si="229"/>
        <v>315</v>
      </c>
      <c r="W1133">
        <f t="shared" si="230"/>
        <v>2</v>
      </c>
      <c r="X1133">
        <f t="shared" si="231"/>
        <v>0</v>
      </c>
      <c r="Y1133">
        <f t="shared" si="232"/>
        <v>2</v>
      </c>
      <c r="AA1133" t="str">
        <f t="shared" si="233"/>
        <v>315-&gt;2,</v>
      </c>
    </row>
    <row r="1134" spans="1:27" ht="15" hidden="1" customHeight="1" x14ac:dyDescent="0.25">
      <c r="A1134">
        <v>2015</v>
      </c>
      <c r="B1134">
        <v>6</v>
      </c>
      <c r="C1134">
        <v>11</v>
      </c>
      <c r="D1134" t="s">
        <v>111</v>
      </c>
      <c r="E1134" t="s">
        <v>156</v>
      </c>
      <c r="F1134">
        <v>2</v>
      </c>
      <c r="G1134">
        <v>2</v>
      </c>
      <c r="H1134" t="s">
        <v>108</v>
      </c>
      <c r="J1134">
        <v>6</v>
      </c>
      <c r="K1134">
        <v>834</v>
      </c>
      <c r="L1134">
        <v>1034</v>
      </c>
      <c r="M1134">
        <f t="shared" si="221"/>
        <v>828</v>
      </c>
      <c r="N1134">
        <f t="shared" si="222"/>
        <v>1040</v>
      </c>
      <c r="O1134">
        <f t="shared" si="223"/>
        <v>0.65582050591239505</v>
      </c>
      <c r="P1134">
        <f t="shared" si="224"/>
        <v>0.5</v>
      </c>
      <c r="Q1134">
        <f t="shared" si="225"/>
        <v>-38.505843405317286</v>
      </c>
      <c r="R1134">
        <f t="shared" si="226"/>
        <v>-40</v>
      </c>
      <c r="S1134">
        <f>INDEX(Weights!$B$1:$B$36,MATCH(Matches!H373,Weights!$A$1:$A$36,0))</f>
        <v>50</v>
      </c>
      <c r="T1134">
        <f t="shared" si="227"/>
        <v>928</v>
      </c>
      <c r="U1134">
        <f t="shared" si="228"/>
        <v>1040</v>
      </c>
      <c r="V1134">
        <f t="shared" si="229"/>
        <v>112</v>
      </c>
      <c r="W1134">
        <f t="shared" si="230"/>
        <v>0</v>
      </c>
      <c r="X1134">
        <f t="shared" si="231"/>
        <v>0</v>
      </c>
      <c r="Y1134">
        <f t="shared" si="232"/>
        <v>0</v>
      </c>
      <c r="AA1134" t="str">
        <f t="shared" si="233"/>
        <v>112-&gt;0,</v>
      </c>
    </row>
    <row r="1135" spans="1:27" ht="15" hidden="1" customHeight="1" x14ac:dyDescent="0.25">
      <c r="A1135">
        <v>2015</v>
      </c>
      <c r="B1135">
        <v>6</v>
      </c>
      <c r="C1135">
        <v>14</v>
      </c>
      <c r="D1135" t="s">
        <v>160</v>
      </c>
      <c r="E1135" t="s">
        <v>198</v>
      </c>
      <c r="F1135">
        <v>1</v>
      </c>
      <c r="G1135">
        <v>0</v>
      </c>
      <c r="H1135" t="s">
        <v>76</v>
      </c>
      <c r="J1135">
        <v>6</v>
      </c>
      <c r="K1135">
        <v>1143</v>
      </c>
      <c r="L1135">
        <v>917</v>
      </c>
      <c r="M1135">
        <f t="shared" si="221"/>
        <v>1137</v>
      </c>
      <c r="N1135">
        <f t="shared" si="222"/>
        <v>923</v>
      </c>
      <c r="O1135">
        <f t="shared" si="223"/>
        <v>0.85906300237667377</v>
      </c>
      <c r="P1135">
        <f t="shared" si="224"/>
        <v>1</v>
      </c>
      <c r="Q1135">
        <f t="shared" si="225"/>
        <v>42.572213834410157</v>
      </c>
      <c r="R1135">
        <f t="shared" si="226"/>
        <v>40</v>
      </c>
      <c r="S1135">
        <f>INDEX(Weights!$B$1:$B$36,MATCH(Matches!H424,Weights!$A$1:$A$36,0))</f>
        <v>20</v>
      </c>
      <c r="T1135">
        <f t="shared" si="227"/>
        <v>1237</v>
      </c>
      <c r="U1135">
        <f t="shared" si="228"/>
        <v>923</v>
      </c>
      <c r="V1135">
        <f t="shared" si="229"/>
        <v>314</v>
      </c>
      <c r="W1135">
        <f t="shared" si="230"/>
        <v>1</v>
      </c>
      <c r="X1135">
        <f t="shared" si="231"/>
        <v>0</v>
      </c>
      <c r="Y1135">
        <f t="shared" si="232"/>
        <v>1</v>
      </c>
      <c r="AA1135" t="str">
        <f t="shared" si="233"/>
        <v>314-&gt;1,</v>
      </c>
    </row>
    <row r="1136" spans="1:27" ht="15" hidden="1" customHeight="1" x14ac:dyDescent="0.25">
      <c r="A1136">
        <v>2015</v>
      </c>
      <c r="B1136">
        <v>6</v>
      </c>
      <c r="C1136">
        <v>14</v>
      </c>
      <c r="D1136" t="s">
        <v>121</v>
      </c>
      <c r="E1136" t="s">
        <v>128</v>
      </c>
      <c r="F1136">
        <v>2</v>
      </c>
      <c r="G1136">
        <v>1</v>
      </c>
      <c r="H1136" t="s">
        <v>164</v>
      </c>
      <c r="I1136" t="s">
        <v>102</v>
      </c>
      <c r="J1136">
        <v>6</v>
      </c>
      <c r="K1136">
        <v>2076</v>
      </c>
      <c r="L1136">
        <v>1712</v>
      </c>
      <c r="M1136">
        <f t="shared" si="221"/>
        <v>2070</v>
      </c>
      <c r="N1136">
        <f t="shared" si="222"/>
        <v>1718</v>
      </c>
      <c r="O1136">
        <f t="shared" si="223"/>
        <v>0.88352828805643924</v>
      </c>
      <c r="P1136">
        <f t="shared" si="224"/>
        <v>1</v>
      </c>
      <c r="Q1136">
        <f t="shared" si="225"/>
        <v>51.514654501751018</v>
      </c>
      <c r="R1136">
        <f t="shared" si="226"/>
        <v>50</v>
      </c>
      <c r="S1136">
        <f>INDEX(Weights!$B$1:$B$36,MATCH(Matches!H427,Weights!$A$1:$A$36,0))</f>
        <v>40</v>
      </c>
      <c r="T1136">
        <f t="shared" si="227"/>
        <v>2070</v>
      </c>
      <c r="U1136">
        <f t="shared" si="228"/>
        <v>1718</v>
      </c>
      <c r="V1136">
        <f t="shared" si="229"/>
        <v>352</v>
      </c>
      <c r="W1136">
        <f t="shared" si="230"/>
        <v>1</v>
      </c>
      <c r="X1136">
        <f t="shared" si="231"/>
        <v>0</v>
      </c>
      <c r="Y1136">
        <f t="shared" si="232"/>
        <v>1</v>
      </c>
      <c r="AA1136" t="str">
        <f t="shared" si="233"/>
        <v>352-&gt;1,</v>
      </c>
    </row>
    <row r="1137" spans="1:27" ht="15" hidden="1" customHeight="1" x14ac:dyDescent="0.25">
      <c r="A1137">
        <v>2015</v>
      </c>
      <c r="B1137">
        <v>6</v>
      </c>
      <c r="C1137">
        <v>14</v>
      </c>
      <c r="D1137" t="s">
        <v>174</v>
      </c>
      <c r="E1137" t="s">
        <v>89</v>
      </c>
      <c r="F1137">
        <v>2</v>
      </c>
      <c r="G1137">
        <v>1</v>
      </c>
      <c r="H1137" t="s">
        <v>171</v>
      </c>
      <c r="J1137">
        <v>6</v>
      </c>
      <c r="K1137">
        <v>1500</v>
      </c>
      <c r="L1137">
        <v>1286</v>
      </c>
      <c r="M1137">
        <f t="shared" si="221"/>
        <v>1494</v>
      </c>
      <c r="N1137">
        <f t="shared" si="222"/>
        <v>1292</v>
      </c>
      <c r="O1137">
        <f t="shared" si="223"/>
        <v>0.85049030154680272</v>
      </c>
      <c r="P1137">
        <f t="shared" si="224"/>
        <v>1</v>
      </c>
      <c r="Q1137">
        <f t="shared" si="225"/>
        <v>40.131175850630505</v>
      </c>
      <c r="R1137">
        <f t="shared" si="226"/>
        <v>40</v>
      </c>
      <c r="S1137">
        <f>INDEX(Weights!$B$1:$B$36,MATCH(Matches!H431,Weights!$A$1:$A$36,0))</f>
        <v>50</v>
      </c>
      <c r="T1137">
        <f t="shared" si="227"/>
        <v>1594</v>
      </c>
      <c r="U1137">
        <f t="shared" si="228"/>
        <v>1292</v>
      </c>
      <c r="V1137">
        <f t="shared" si="229"/>
        <v>302</v>
      </c>
      <c r="W1137">
        <f t="shared" si="230"/>
        <v>1</v>
      </c>
      <c r="X1137">
        <f t="shared" si="231"/>
        <v>0</v>
      </c>
      <c r="Y1137">
        <f t="shared" si="232"/>
        <v>1</v>
      </c>
      <c r="AA1137" t="str">
        <f t="shared" si="233"/>
        <v>302-&gt;1,</v>
      </c>
    </row>
    <row r="1138" spans="1:27" ht="15" hidden="1" customHeight="1" x14ac:dyDescent="0.25">
      <c r="A1138">
        <v>2015</v>
      </c>
      <c r="B1138">
        <v>6</v>
      </c>
      <c r="C1138">
        <v>21</v>
      </c>
      <c r="D1138" t="s">
        <v>121</v>
      </c>
      <c r="E1138" t="s">
        <v>124</v>
      </c>
      <c r="F1138">
        <v>2</v>
      </c>
      <c r="G1138">
        <v>1</v>
      </c>
      <c r="H1138" t="s">
        <v>164</v>
      </c>
      <c r="I1138" t="s">
        <v>102</v>
      </c>
      <c r="J1138">
        <v>6</v>
      </c>
      <c r="K1138">
        <v>2051</v>
      </c>
      <c r="L1138">
        <v>1699</v>
      </c>
      <c r="M1138">
        <f t="shared" si="221"/>
        <v>2045</v>
      </c>
      <c r="N1138">
        <f t="shared" si="222"/>
        <v>1705</v>
      </c>
      <c r="O1138">
        <f t="shared" si="223"/>
        <v>0.87622931893106459</v>
      </c>
      <c r="P1138">
        <f t="shared" si="224"/>
        <v>1</v>
      </c>
      <c r="Q1138">
        <f t="shared" si="225"/>
        <v>48.476747063048279</v>
      </c>
      <c r="R1138">
        <f t="shared" si="226"/>
        <v>50</v>
      </c>
      <c r="S1138">
        <f>INDEX(Weights!$B$1:$B$36,MATCH(Matches!H485,Weights!$A$1:$A$36,0))</f>
        <v>40</v>
      </c>
      <c r="T1138">
        <f t="shared" si="227"/>
        <v>2045</v>
      </c>
      <c r="U1138">
        <f t="shared" si="228"/>
        <v>1705</v>
      </c>
      <c r="V1138">
        <f t="shared" si="229"/>
        <v>340</v>
      </c>
      <c r="W1138">
        <f t="shared" si="230"/>
        <v>1</v>
      </c>
      <c r="X1138">
        <f t="shared" si="231"/>
        <v>0</v>
      </c>
      <c r="Y1138">
        <f t="shared" si="232"/>
        <v>1</v>
      </c>
      <c r="AA1138" t="str">
        <f t="shared" si="233"/>
        <v>340-&gt;1,</v>
      </c>
    </row>
    <row r="1139" spans="1:27" ht="15" hidden="1" customHeight="1" x14ac:dyDescent="0.25">
      <c r="A1139">
        <v>2015</v>
      </c>
      <c r="B1139">
        <v>8</v>
      </c>
      <c r="C1139">
        <v>4</v>
      </c>
      <c r="D1139" t="s">
        <v>272</v>
      </c>
      <c r="E1139" t="s">
        <v>143</v>
      </c>
      <c r="F1139">
        <v>1</v>
      </c>
      <c r="G1139">
        <v>0</v>
      </c>
      <c r="H1139" t="s">
        <v>242</v>
      </c>
      <c r="I1139" t="s">
        <v>273</v>
      </c>
      <c r="J1139">
        <v>6</v>
      </c>
      <c r="K1139">
        <v>1221</v>
      </c>
      <c r="L1139">
        <v>952</v>
      </c>
      <c r="M1139">
        <f t="shared" si="221"/>
        <v>1215</v>
      </c>
      <c r="N1139">
        <f t="shared" si="222"/>
        <v>958</v>
      </c>
      <c r="O1139">
        <f t="shared" si="223"/>
        <v>0.81448358750471217</v>
      </c>
      <c r="P1139">
        <f t="shared" si="224"/>
        <v>1</v>
      </c>
      <c r="Q1139">
        <f t="shared" si="225"/>
        <v>32.342151938456666</v>
      </c>
      <c r="R1139">
        <f t="shared" si="226"/>
        <v>30</v>
      </c>
      <c r="S1139">
        <f>INDEX(Weights!$B$1:$B$36,MATCH(Matches!H533,Weights!$A$1:$A$36,0))</f>
        <v>40</v>
      </c>
      <c r="T1139">
        <f t="shared" si="227"/>
        <v>1215</v>
      </c>
      <c r="U1139">
        <f t="shared" si="228"/>
        <v>958</v>
      </c>
      <c r="V1139">
        <f t="shared" si="229"/>
        <v>257</v>
      </c>
      <c r="W1139">
        <f t="shared" si="230"/>
        <v>1</v>
      </c>
      <c r="X1139">
        <f t="shared" si="231"/>
        <v>0</v>
      </c>
      <c r="Y1139">
        <f t="shared" si="232"/>
        <v>1</v>
      </c>
      <c r="AA1139" t="str">
        <f t="shared" si="233"/>
        <v>257-&gt;1,</v>
      </c>
    </row>
    <row r="1140" spans="1:27" ht="15" hidden="1" customHeight="1" x14ac:dyDescent="0.25">
      <c r="A1140">
        <v>2015</v>
      </c>
      <c r="B1140">
        <v>8</v>
      </c>
      <c r="C1140">
        <v>20</v>
      </c>
      <c r="D1140" t="s">
        <v>109</v>
      </c>
      <c r="E1140" t="s">
        <v>106</v>
      </c>
      <c r="F1140">
        <v>2</v>
      </c>
      <c r="G1140">
        <v>0</v>
      </c>
      <c r="H1140" t="s">
        <v>33</v>
      </c>
      <c r="J1140">
        <v>6</v>
      </c>
      <c r="K1140">
        <v>738</v>
      </c>
      <c r="L1140">
        <v>577</v>
      </c>
      <c r="M1140">
        <f t="shared" si="221"/>
        <v>732</v>
      </c>
      <c r="N1140">
        <f t="shared" si="222"/>
        <v>583</v>
      </c>
      <c r="O1140">
        <f t="shared" si="223"/>
        <v>0.80742418167127916</v>
      </c>
      <c r="P1140">
        <f t="shared" si="224"/>
        <v>1</v>
      </c>
      <c r="Q1140">
        <f t="shared" si="225"/>
        <v>31.15655980107632</v>
      </c>
      <c r="R1140">
        <f t="shared" si="226"/>
        <v>20</v>
      </c>
      <c r="S1140">
        <f>INDEX(Weights!$B$1:$B$36,MATCH(Matches!H542,Weights!$A$1:$A$36,0))</f>
        <v>30</v>
      </c>
      <c r="T1140">
        <f t="shared" si="227"/>
        <v>832</v>
      </c>
      <c r="U1140">
        <f t="shared" si="228"/>
        <v>583</v>
      </c>
      <c r="V1140">
        <f t="shared" si="229"/>
        <v>249</v>
      </c>
      <c r="W1140">
        <f t="shared" si="230"/>
        <v>2</v>
      </c>
      <c r="X1140">
        <f t="shared" si="231"/>
        <v>0</v>
      </c>
      <c r="Y1140">
        <f t="shared" si="232"/>
        <v>2</v>
      </c>
      <c r="AA1140" t="str">
        <f t="shared" si="233"/>
        <v>249-&gt;2,</v>
      </c>
    </row>
    <row r="1141" spans="1:27" ht="15" hidden="1" customHeight="1" x14ac:dyDescent="0.25">
      <c r="A1141">
        <v>2015</v>
      </c>
      <c r="B1141">
        <v>8</v>
      </c>
      <c r="C1141">
        <v>31</v>
      </c>
      <c r="D1141" t="s">
        <v>251</v>
      </c>
      <c r="E1141" t="s">
        <v>249</v>
      </c>
      <c r="F1141">
        <v>3</v>
      </c>
      <c r="G1141">
        <v>2</v>
      </c>
      <c r="H1141" t="s">
        <v>224</v>
      </c>
      <c r="I1141" t="s">
        <v>274</v>
      </c>
      <c r="J1141">
        <v>6</v>
      </c>
      <c r="K1141">
        <v>687</v>
      </c>
      <c r="L1141">
        <v>376</v>
      </c>
      <c r="M1141">
        <f t="shared" si="221"/>
        <v>681</v>
      </c>
      <c r="N1141">
        <f t="shared" si="222"/>
        <v>382</v>
      </c>
      <c r="O1141">
        <f t="shared" si="223"/>
        <v>0.84828106871271181</v>
      </c>
      <c r="P1141">
        <f t="shared" si="224"/>
        <v>1</v>
      </c>
      <c r="Q1141">
        <f t="shared" si="225"/>
        <v>39.546811654233629</v>
      </c>
      <c r="R1141">
        <f t="shared" si="226"/>
        <v>40</v>
      </c>
      <c r="S1141">
        <f>INDEX(Weights!$B$1:$B$36,MATCH(Matches!H555,Weights!$A$1:$A$36,0))</f>
        <v>40</v>
      </c>
      <c r="T1141">
        <f t="shared" si="227"/>
        <v>681</v>
      </c>
      <c r="U1141">
        <f t="shared" si="228"/>
        <v>382</v>
      </c>
      <c r="V1141">
        <f t="shared" si="229"/>
        <v>299</v>
      </c>
      <c r="W1141">
        <f t="shared" si="230"/>
        <v>1</v>
      </c>
      <c r="X1141">
        <f t="shared" si="231"/>
        <v>0</v>
      </c>
      <c r="Y1141">
        <f t="shared" si="232"/>
        <v>1</v>
      </c>
      <c r="AA1141" t="str">
        <f t="shared" si="233"/>
        <v>299-&gt;1,</v>
      </c>
    </row>
    <row r="1142" spans="1:27" ht="15" hidden="1" customHeight="1" x14ac:dyDescent="0.25">
      <c r="A1142">
        <v>2015</v>
      </c>
      <c r="B1142">
        <v>9</v>
      </c>
      <c r="C1142">
        <v>3</v>
      </c>
      <c r="D1142" t="s">
        <v>194</v>
      </c>
      <c r="E1142" t="s">
        <v>268</v>
      </c>
      <c r="F1142">
        <v>3</v>
      </c>
      <c r="G1142">
        <v>1</v>
      </c>
      <c r="H1142" t="s">
        <v>108</v>
      </c>
      <c r="J1142">
        <v>6</v>
      </c>
      <c r="K1142">
        <v>1519</v>
      </c>
      <c r="L1142">
        <v>1237</v>
      </c>
      <c r="M1142">
        <f t="shared" si="221"/>
        <v>1513</v>
      </c>
      <c r="N1142">
        <f t="shared" si="222"/>
        <v>1243</v>
      </c>
      <c r="O1142">
        <f t="shared" si="223"/>
        <v>0.89377468017814643</v>
      </c>
      <c r="P1142">
        <f t="shared" si="224"/>
        <v>1</v>
      </c>
      <c r="Q1142">
        <f t="shared" si="225"/>
        <v>56.483708498711714</v>
      </c>
      <c r="R1142">
        <f t="shared" si="226"/>
        <v>40</v>
      </c>
      <c r="S1142">
        <f>INDEX(Weights!$B$1:$B$36,MATCH(Matches!H576,Weights!$A$1:$A$36,0))</f>
        <v>40</v>
      </c>
      <c r="T1142">
        <f t="shared" si="227"/>
        <v>1613</v>
      </c>
      <c r="U1142">
        <f t="shared" si="228"/>
        <v>1243</v>
      </c>
      <c r="V1142">
        <f t="shared" si="229"/>
        <v>370</v>
      </c>
      <c r="W1142">
        <f t="shared" si="230"/>
        <v>2</v>
      </c>
      <c r="X1142">
        <f t="shared" si="231"/>
        <v>0</v>
      </c>
      <c r="Y1142">
        <f t="shared" si="232"/>
        <v>2</v>
      </c>
      <c r="AA1142" t="str">
        <f t="shared" si="233"/>
        <v>370-&gt;2,</v>
      </c>
    </row>
    <row r="1143" spans="1:27" ht="15" hidden="1" customHeight="1" x14ac:dyDescent="0.25">
      <c r="A1143">
        <v>2015</v>
      </c>
      <c r="B1143">
        <v>9</v>
      </c>
      <c r="C1143">
        <v>4</v>
      </c>
      <c r="D1143" t="s">
        <v>202</v>
      </c>
      <c r="E1143" t="s">
        <v>198</v>
      </c>
      <c r="F1143">
        <v>2</v>
      </c>
      <c r="G1143">
        <v>0</v>
      </c>
      <c r="H1143" t="s">
        <v>76</v>
      </c>
      <c r="J1143">
        <v>6</v>
      </c>
      <c r="K1143">
        <v>1205</v>
      </c>
      <c r="L1143">
        <v>911</v>
      </c>
      <c r="M1143">
        <f t="shared" si="221"/>
        <v>1199</v>
      </c>
      <c r="N1143">
        <f t="shared" si="222"/>
        <v>917</v>
      </c>
      <c r="O1143">
        <f t="shared" si="223"/>
        <v>0.90015686730048072</v>
      </c>
      <c r="P1143">
        <f t="shared" si="224"/>
        <v>1</v>
      </c>
      <c r="Q1143">
        <f t="shared" si="225"/>
        <v>60.094268256357395</v>
      </c>
      <c r="R1143">
        <f t="shared" si="226"/>
        <v>40</v>
      </c>
      <c r="S1143">
        <f>INDEX(Weights!$B$1:$B$36,MATCH(Matches!H605,Weights!$A$1:$A$36,0))</f>
        <v>40</v>
      </c>
      <c r="T1143">
        <f t="shared" si="227"/>
        <v>1299</v>
      </c>
      <c r="U1143">
        <f t="shared" si="228"/>
        <v>917</v>
      </c>
      <c r="V1143">
        <f t="shared" si="229"/>
        <v>382</v>
      </c>
      <c r="W1143">
        <f t="shared" si="230"/>
        <v>2</v>
      </c>
      <c r="X1143">
        <f t="shared" si="231"/>
        <v>0</v>
      </c>
      <c r="Y1143">
        <f t="shared" si="232"/>
        <v>2</v>
      </c>
      <c r="AA1143" t="str">
        <f t="shared" si="233"/>
        <v>382-&gt;2,</v>
      </c>
    </row>
    <row r="1144" spans="1:27" ht="15" hidden="1" customHeight="1" x14ac:dyDescent="0.25">
      <c r="A1144">
        <v>2015</v>
      </c>
      <c r="B1144">
        <v>9</v>
      </c>
      <c r="C1144">
        <v>6</v>
      </c>
      <c r="D1144" t="s">
        <v>69</v>
      </c>
      <c r="E1144" t="s">
        <v>3</v>
      </c>
      <c r="F1144">
        <v>2</v>
      </c>
      <c r="G1144">
        <v>2</v>
      </c>
      <c r="H1144" t="s">
        <v>2</v>
      </c>
      <c r="J1144">
        <v>6</v>
      </c>
      <c r="K1144">
        <v>1243</v>
      </c>
      <c r="L1144">
        <v>1432</v>
      </c>
      <c r="M1144">
        <f t="shared" si="221"/>
        <v>1237</v>
      </c>
      <c r="N1144">
        <f t="shared" si="222"/>
        <v>1438</v>
      </c>
      <c r="O1144">
        <f t="shared" si="223"/>
        <v>0.64139011195561801</v>
      </c>
      <c r="P1144">
        <f t="shared" si="224"/>
        <v>0.5</v>
      </c>
      <c r="Q1144">
        <f t="shared" si="225"/>
        <v>-42.435782227001731</v>
      </c>
      <c r="R1144">
        <f t="shared" si="226"/>
        <v>-40</v>
      </c>
      <c r="S1144">
        <f>INDEX(Weights!$B$1:$B$36,MATCH(Matches!H647,Weights!$A$1:$A$36,0))</f>
        <v>40</v>
      </c>
      <c r="T1144">
        <f t="shared" si="227"/>
        <v>1337</v>
      </c>
      <c r="U1144">
        <f t="shared" si="228"/>
        <v>1438</v>
      </c>
      <c r="V1144">
        <f t="shared" si="229"/>
        <v>101</v>
      </c>
      <c r="W1144">
        <f t="shared" si="230"/>
        <v>0</v>
      </c>
      <c r="X1144">
        <f t="shared" si="231"/>
        <v>0</v>
      </c>
      <c r="Y1144">
        <f t="shared" si="232"/>
        <v>0</v>
      </c>
      <c r="AA1144" t="str">
        <f t="shared" si="233"/>
        <v>101-&gt;0,</v>
      </c>
    </row>
    <row r="1145" spans="1:27" ht="15" hidden="1" customHeight="1" x14ac:dyDescent="0.25">
      <c r="A1145">
        <v>2015</v>
      </c>
      <c r="B1145">
        <v>10</v>
      </c>
      <c r="C1145">
        <v>8</v>
      </c>
      <c r="D1145" t="s">
        <v>268</v>
      </c>
      <c r="E1145" t="s">
        <v>43</v>
      </c>
      <c r="F1145">
        <v>2</v>
      </c>
      <c r="G1145">
        <v>1</v>
      </c>
      <c r="H1145" t="s">
        <v>108</v>
      </c>
      <c r="J1145">
        <v>6</v>
      </c>
      <c r="K1145">
        <v>1243</v>
      </c>
      <c r="L1145">
        <v>1026</v>
      </c>
      <c r="M1145">
        <f t="shared" si="221"/>
        <v>1237</v>
      </c>
      <c r="N1145">
        <f t="shared" si="222"/>
        <v>1032</v>
      </c>
      <c r="O1145">
        <f t="shared" si="223"/>
        <v>0.85267295205611138</v>
      </c>
      <c r="P1145">
        <f t="shared" si="224"/>
        <v>1</v>
      </c>
      <c r="Q1145">
        <f t="shared" si="225"/>
        <v>40.725719300947212</v>
      </c>
      <c r="R1145">
        <f t="shared" si="226"/>
        <v>40</v>
      </c>
      <c r="S1145">
        <f>INDEX(Weights!$B$1:$B$36,MATCH(Matches!H746,Weights!$A$1:$A$36,0))</f>
        <v>50</v>
      </c>
      <c r="T1145">
        <f t="shared" si="227"/>
        <v>1337</v>
      </c>
      <c r="U1145">
        <f t="shared" si="228"/>
        <v>1032</v>
      </c>
      <c r="V1145">
        <f t="shared" si="229"/>
        <v>305</v>
      </c>
      <c r="W1145">
        <f t="shared" si="230"/>
        <v>1</v>
      </c>
      <c r="X1145">
        <f t="shared" si="231"/>
        <v>0</v>
      </c>
      <c r="Y1145">
        <f t="shared" si="232"/>
        <v>1</v>
      </c>
      <c r="AA1145" t="str">
        <f t="shared" si="233"/>
        <v>305-&gt;1,</v>
      </c>
    </row>
    <row r="1146" spans="1:27" ht="15" hidden="1" customHeight="1" x14ac:dyDescent="0.25">
      <c r="A1146">
        <v>2015</v>
      </c>
      <c r="B1146">
        <v>10</v>
      </c>
      <c r="C1146">
        <v>13</v>
      </c>
      <c r="D1146" t="s">
        <v>16</v>
      </c>
      <c r="E1146" t="s">
        <v>66</v>
      </c>
      <c r="F1146">
        <v>2</v>
      </c>
      <c r="G1146">
        <v>1</v>
      </c>
      <c r="H1146" t="s">
        <v>2</v>
      </c>
      <c r="J1146">
        <v>6</v>
      </c>
      <c r="K1146">
        <v>1887</v>
      </c>
      <c r="L1146">
        <v>1664</v>
      </c>
      <c r="M1146">
        <f t="shared" si="221"/>
        <v>1881</v>
      </c>
      <c r="N1146">
        <f t="shared" si="222"/>
        <v>1670</v>
      </c>
      <c r="O1146">
        <f t="shared" si="223"/>
        <v>0.85695913926444844</v>
      </c>
      <c r="P1146">
        <f t="shared" si="224"/>
        <v>1</v>
      </c>
      <c r="Q1146">
        <f t="shared" si="225"/>
        <v>41.946056316681215</v>
      </c>
      <c r="R1146">
        <f t="shared" si="226"/>
        <v>40</v>
      </c>
      <c r="S1146">
        <f>INDEX(Weights!$B$1:$B$36,MATCH(Matches!H824,Weights!$A$1:$A$36,0))</f>
        <v>20</v>
      </c>
      <c r="T1146">
        <f t="shared" si="227"/>
        <v>1981</v>
      </c>
      <c r="U1146">
        <f t="shared" si="228"/>
        <v>1670</v>
      </c>
      <c r="V1146">
        <f t="shared" si="229"/>
        <v>311</v>
      </c>
      <c r="W1146">
        <f t="shared" si="230"/>
        <v>1</v>
      </c>
      <c r="X1146">
        <f t="shared" si="231"/>
        <v>0</v>
      </c>
      <c r="Y1146">
        <f t="shared" si="232"/>
        <v>1</v>
      </c>
      <c r="AA1146" t="str">
        <f t="shared" si="233"/>
        <v>311-&gt;1,</v>
      </c>
    </row>
    <row r="1147" spans="1:27" ht="15" hidden="1" customHeight="1" x14ac:dyDescent="0.25">
      <c r="A1147">
        <v>2015</v>
      </c>
      <c r="B1147">
        <v>10</v>
      </c>
      <c r="C1147">
        <v>13</v>
      </c>
      <c r="D1147" t="s">
        <v>91</v>
      </c>
      <c r="E1147" t="s">
        <v>94</v>
      </c>
      <c r="F1147">
        <v>3</v>
      </c>
      <c r="G1147">
        <v>0</v>
      </c>
      <c r="H1147" t="s">
        <v>108</v>
      </c>
      <c r="J1147">
        <v>6</v>
      </c>
      <c r="K1147">
        <v>1552</v>
      </c>
      <c r="L1147">
        <v>1223</v>
      </c>
      <c r="M1147">
        <f t="shared" si="221"/>
        <v>1546</v>
      </c>
      <c r="N1147">
        <f t="shared" si="222"/>
        <v>1229</v>
      </c>
      <c r="O1147">
        <f t="shared" si="223"/>
        <v>0.91686122759572986</v>
      </c>
      <c r="P1147">
        <f t="shared" si="224"/>
        <v>1</v>
      </c>
      <c r="Q1147">
        <f t="shared" si="225"/>
        <v>72.168494030973093</v>
      </c>
      <c r="R1147">
        <f t="shared" si="226"/>
        <v>40</v>
      </c>
      <c r="S1147">
        <f>INDEX(Weights!$B$1:$B$36,MATCH(Matches!H825,Weights!$A$1:$A$36,0))</f>
        <v>20</v>
      </c>
      <c r="T1147">
        <f t="shared" si="227"/>
        <v>1646</v>
      </c>
      <c r="U1147">
        <f t="shared" si="228"/>
        <v>1229</v>
      </c>
      <c r="V1147">
        <f t="shared" si="229"/>
        <v>417</v>
      </c>
      <c r="W1147">
        <f t="shared" si="230"/>
        <v>3</v>
      </c>
      <c r="X1147">
        <f t="shared" si="231"/>
        <v>0</v>
      </c>
      <c r="Y1147">
        <f t="shared" si="232"/>
        <v>3</v>
      </c>
      <c r="AA1147" t="str">
        <f t="shared" si="233"/>
        <v>417-&gt;3,</v>
      </c>
    </row>
    <row r="1148" spans="1:27" ht="15" hidden="1" customHeight="1" x14ac:dyDescent="0.25">
      <c r="A1148">
        <v>2015</v>
      </c>
      <c r="B1148">
        <v>10</v>
      </c>
      <c r="C1148">
        <v>13</v>
      </c>
      <c r="D1148" t="s">
        <v>92</v>
      </c>
      <c r="E1148" t="s">
        <v>130</v>
      </c>
      <c r="F1148">
        <v>3</v>
      </c>
      <c r="G1148">
        <v>0</v>
      </c>
      <c r="H1148" t="s">
        <v>33</v>
      </c>
      <c r="J1148">
        <v>6</v>
      </c>
      <c r="K1148">
        <v>1788</v>
      </c>
      <c r="L1148">
        <v>1594</v>
      </c>
      <c r="M1148">
        <f t="shared" si="221"/>
        <v>1782</v>
      </c>
      <c r="N1148">
        <f t="shared" si="222"/>
        <v>1600</v>
      </c>
      <c r="O1148">
        <f t="shared" si="223"/>
        <v>0.83525283231396152</v>
      </c>
      <c r="P1148">
        <f t="shared" si="224"/>
        <v>1</v>
      </c>
      <c r="Q1148">
        <f t="shared" si="225"/>
        <v>36.419442496482269</v>
      </c>
      <c r="R1148">
        <f t="shared" si="226"/>
        <v>20</v>
      </c>
      <c r="S1148">
        <f>INDEX(Weights!$B$1:$B$36,MATCH(Matches!H845,Weights!$A$1:$A$36,0))</f>
        <v>20</v>
      </c>
      <c r="T1148">
        <f t="shared" si="227"/>
        <v>1882</v>
      </c>
      <c r="U1148">
        <f t="shared" si="228"/>
        <v>1600</v>
      </c>
      <c r="V1148">
        <f t="shared" si="229"/>
        <v>282</v>
      </c>
      <c r="W1148">
        <f t="shared" si="230"/>
        <v>3</v>
      </c>
      <c r="X1148">
        <f t="shared" si="231"/>
        <v>0</v>
      </c>
      <c r="Y1148">
        <f t="shared" si="232"/>
        <v>3</v>
      </c>
      <c r="AA1148" t="str">
        <f t="shared" si="233"/>
        <v>282-&gt;3,</v>
      </c>
    </row>
    <row r="1149" spans="1:27" ht="15" hidden="1" customHeight="1" x14ac:dyDescent="0.25">
      <c r="A1149">
        <v>2015</v>
      </c>
      <c r="B1149">
        <v>10</v>
      </c>
      <c r="C1149">
        <v>13</v>
      </c>
      <c r="D1149" t="s">
        <v>118</v>
      </c>
      <c r="E1149" t="s">
        <v>95</v>
      </c>
      <c r="F1149">
        <v>5</v>
      </c>
      <c r="G1149">
        <v>2</v>
      </c>
      <c r="H1149" t="s">
        <v>108</v>
      </c>
      <c r="I1149" t="s">
        <v>194</v>
      </c>
      <c r="J1149">
        <v>6</v>
      </c>
      <c r="K1149">
        <v>1507</v>
      </c>
      <c r="L1149">
        <v>1071</v>
      </c>
      <c r="M1149">
        <f t="shared" si="221"/>
        <v>1501</v>
      </c>
      <c r="N1149">
        <f t="shared" si="222"/>
        <v>1077</v>
      </c>
      <c r="O1149">
        <f t="shared" si="223"/>
        <v>0.91988165697098079</v>
      </c>
      <c r="P1149">
        <f t="shared" si="224"/>
        <v>1</v>
      </c>
      <c r="Q1149">
        <f t="shared" si="225"/>
        <v>74.889217289813075</v>
      </c>
      <c r="R1149">
        <f t="shared" si="226"/>
        <v>40</v>
      </c>
      <c r="S1149">
        <f>INDEX(Weights!$B$1:$B$36,MATCH(Matches!H846,Weights!$A$1:$A$36,0))</f>
        <v>20</v>
      </c>
      <c r="T1149">
        <f t="shared" si="227"/>
        <v>1501</v>
      </c>
      <c r="U1149">
        <f t="shared" si="228"/>
        <v>1077</v>
      </c>
      <c r="V1149">
        <f t="shared" si="229"/>
        <v>424</v>
      </c>
      <c r="W1149">
        <f t="shared" si="230"/>
        <v>3</v>
      </c>
      <c r="X1149">
        <f t="shared" si="231"/>
        <v>0</v>
      </c>
      <c r="Y1149">
        <f t="shared" si="232"/>
        <v>3</v>
      </c>
      <c r="AA1149" t="str">
        <f t="shared" si="233"/>
        <v>424-&gt;3,</v>
      </c>
    </row>
    <row r="1150" spans="1:27" ht="15" hidden="1" customHeight="1" x14ac:dyDescent="0.25">
      <c r="A1150">
        <v>2015</v>
      </c>
      <c r="B1150">
        <v>11</v>
      </c>
      <c r="C1150">
        <v>17</v>
      </c>
      <c r="D1150" t="s">
        <v>147</v>
      </c>
      <c r="E1150" t="s">
        <v>176</v>
      </c>
      <c r="F1150">
        <v>7</v>
      </c>
      <c r="G1150">
        <v>0</v>
      </c>
      <c r="H1150" t="s">
        <v>76</v>
      </c>
      <c r="J1150">
        <v>6</v>
      </c>
      <c r="K1150">
        <v>1666</v>
      </c>
      <c r="L1150">
        <v>1285</v>
      </c>
      <c r="M1150">
        <f t="shared" si="221"/>
        <v>1660</v>
      </c>
      <c r="N1150">
        <f t="shared" si="222"/>
        <v>1291</v>
      </c>
      <c r="O1150">
        <f t="shared" si="223"/>
        <v>0.93701372128809224</v>
      </c>
      <c r="P1150">
        <f t="shared" si="224"/>
        <v>1</v>
      </c>
      <c r="Q1150">
        <f t="shared" si="225"/>
        <v>95.258842444770124</v>
      </c>
      <c r="R1150">
        <f t="shared" si="226"/>
        <v>40</v>
      </c>
      <c r="S1150">
        <f>INDEX(Weights!$B$1:$B$36,MATCH(Matches!H942,Weights!$A$1:$A$36,0))</f>
        <v>20</v>
      </c>
      <c r="T1150">
        <f t="shared" si="227"/>
        <v>1760</v>
      </c>
      <c r="U1150">
        <f t="shared" si="228"/>
        <v>1291</v>
      </c>
      <c r="V1150">
        <f t="shared" si="229"/>
        <v>469</v>
      </c>
      <c r="W1150">
        <f t="shared" si="230"/>
        <v>7</v>
      </c>
      <c r="X1150">
        <f t="shared" si="231"/>
        <v>0</v>
      </c>
      <c r="Y1150">
        <f t="shared" si="232"/>
        <v>7</v>
      </c>
      <c r="AA1150" t="str">
        <f t="shared" si="233"/>
        <v>469-&gt;7,</v>
      </c>
    </row>
    <row r="1151" spans="1:27" ht="15" hidden="1" customHeight="1" x14ac:dyDescent="0.25">
      <c r="A1151">
        <v>2015</v>
      </c>
      <c r="B1151">
        <v>11</v>
      </c>
      <c r="C1151">
        <v>17</v>
      </c>
      <c r="D1151" t="s">
        <v>3</v>
      </c>
      <c r="E1151" t="s">
        <v>19</v>
      </c>
      <c r="F1151">
        <v>2</v>
      </c>
      <c r="G1151">
        <v>1</v>
      </c>
      <c r="H1151" t="s">
        <v>33</v>
      </c>
      <c r="J1151">
        <v>6</v>
      </c>
      <c r="K1151">
        <v>1419</v>
      </c>
      <c r="L1151">
        <v>1354</v>
      </c>
      <c r="M1151">
        <f t="shared" si="221"/>
        <v>1413</v>
      </c>
      <c r="N1151">
        <f t="shared" si="222"/>
        <v>1360</v>
      </c>
      <c r="O1151">
        <f t="shared" si="223"/>
        <v>0.70697529480854104</v>
      </c>
      <c r="P1151">
        <f t="shared" si="224"/>
        <v>1</v>
      </c>
      <c r="Q1151">
        <f t="shared" si="225"/>
        <v>20.476089195549807</v>
      </c>
      <c r="R1151">
        <f t="shared" si="226"/>
        <v>20</v>
      </c>
      <c r="S1151">
        <f>INDEX(Weights!$B$1:$B$36,MATCH(Matches!H944,Weights!$A$1:$A$36,0))</f>
        <v>20</v>
      </c>
      <c r="T1151">
        <f t="shared" si="227"/>
        <v>1513</v>
      </c>
      <c r="U1151">
        <f t="shared" si="228"/>
        <v>1360</v>
      </c>
      <c r="V1151">
        <f t="shared" si="229"/>
        <v>153</v>
      </c>
      <c r="W1151">
        <f t="shared" si="230"/>
        <v>1</v>
      </c>
      <c r="X1151">
        <f t="shared" si="231"/>
        <v>0</v>
      </c>
      <c r="Y1151">
        <f t="shared" si="232"/>
        <v>1</v>
      </c>
      <c r="AA1151" t="str">
        <f t="shared" si="233"/>
        <v>153-&gt;1,</v>
      </c>
    </row>
    <row r="1152" spans="1:27" ht="15" hidden="1" customHeight="1" x14ac:dyDescent="0.25">
      <c r="A1152">
        <v>2015</v>
      </c>
      <c r="B1152">
        <v>11</v>
      </c>
      <c r="C1152">
        <v>17</v>
      </c>
      <c r="D1152" t="s">
        <v>151</v>
      </c>
      <c r="E1152" t="s">
        <v>266</v>
      </c>
      <c r="F1152">
        <v>4</v>
      </c>
      <c r="G1152">
        <v>0</v>
      </c>
      <c r="H1152" t="s">
        <v>76</v>
      </c>
      <c r="J1152">
        <v>6</v>
      </c>
      <c r="K1152">
        <v>1625</v>
      </c>
      <c r="L1152">
        <v>1279</v>
      </c>
      <c r="M1152">
        <f t="shared" si="221"/>
        <v>1619</v>
      </c>
      <c r="N1152">
        <f t="shared" si="222"/>
        <v>1285</v>
      </c>
      <c r="O1152">
        <f t="shared" si="223"/>
        <v>0.92402289649723457</v>
      </c>
      <c r="P1152">
        <f t="shared" si="224"/>
        <v>1</v>
      </c>
      <c r="Q1152">
        <f t="shared" si="225"/>
        <v>78.971160038782088</v>
      </c>
      <c r="R1152">
        <f t="shared" si="226"/>
        <v>40</v>
      </c>
      <c r="S1152">
        <f>INDEX(Weights!$B$1:$B$36,MATCH(Matches!H956,Weights!$A$1:$A$36,0))</f>
        <v>40</v>
      </c>
      <c r="T1152">
        <f t="shared" si="227"/>
        <v>1719</v>
      </c>
      <c r="U1152">
        <f t="shared" si="228"/>
        <v>1285</v>
      </c>
      <c r="V1152">
        <f t="shared" si="229"/>
        <v>434</v>
      </c>
      <c r="W1152">
        <f t="shared" si="230"/>
        <v>4</v>
      </c>
      <c r="X1152">
        <f t="shared" si="231"/>
        <v>1</v>
      </c>
      <c r="Y1152">
        <f t="shared" si="232"/>
        <v>4</v>
      </c>
      <c r="AA1152" t="str">
        <f t="shared" si="233"/>
        <v>434-&gt;4,</v>
      </c>
    </row>
    <row r="1153" spans="1:27" ht="15" hidden="1" customHeight="1" x14ac:dyDescent="0.25">
      <c r="A1153">
        <v>2015</v>
      </c>
      <c r="B1153">
        <v>11</v>
      </c>
      <c r="C1153">
        <v>17</v>
      </c>
      <c r="D1153" t="s">
        <v>49</v>
      </c>
      <c r="E1153" t="s">
        <v>70</v>
      </c>
      <c r="F1153">
        <v>1</v>
      </c>
      <c r="G1153">
        <v>1</v>
      </c>
      <c r="H1153" t="s">
        <v>2</v>
      </c>
      <c r="J1153">
        <v>6</v>
      </c>
      <c r="K1153">
        <v>1619</v>
      </c>
      <c r="L1153">
        <v>1816</v>
      </c>
      <c r="M1153">
        <f t="shared" si="221"/>
        <v>1613</v>
      </c>
      <c r="N1153">
        <f t="shared" si="222"/>
        <v>1822</v>
      </c>
      <c r="O1153">
        <f t="shared" si="223"/>
        <v>0.65191203987466362</v>
      </c>
      <c r="P1153">
        <f t="shared" si="224"/>
        <v>0.5</v>
      </c>
      <c r="Q1153">
        <f t="shared" si="225"/>
        <v>-39.496540267317542</v>
      </c>
      <c r="R1153">
        <f t="shared" si="226"/>
        <v>-40</v>
      </c>
      <c r="S1153">
        <f>INDEX(Weights!$B$1:$B$36,MATCH(Matches!H983,Weights!$A$1:$A$36,0))</f>
        <v>50</v>
      </c>
      <c r="T1153">
        <f t="shared" si="227"/>
        <v>1713</v>
      </c>
      <c r="U1153">
        <f t="shared" si="228"/>
        <v>1822</v>
      </c>
      <c r="V1153">
        <f t="shared" si="229"/>
        <v>109</v>
      </c>
      <c r="W1153">
        <f t="shared" si="230"/>
        <v>0</v>
      </c>
      <c r="X1153">
        <f t="shared" si="231"/>
        <v>0</v>
      </c>
      <c r="Y1153">
        <f t="shared" si="232"/>
        <v>0</v>
      </c>
      <c r="AA1153" t="str">
        <f t="shared" si="233"/>
        <v>109-&gt;0,</v>
      </c>
    </row>
    <row r="1154" spans="1:27" ht="15" hidden="1" customHeight="1" x14ac:dyDescent="0.25">
      <c r="A1154">
        <v>2015</v>
      </c>
      <c r="B1154">
        <v>11</v>
      </c>
      <c r="C1154">
        <v>22</v>
      </c>
      <c r="D1154" t="s">
        <v>176</v>
      </c>
      <c r="E1154" t="s">
        <v>276</v>
      </c>
      <c r="F1154">
        <v>4</v>
      </c>
      <c r="G1154">
        <v>0</v>
      </c>
      <c r="H1154" t="s">
        <v>234</v>
      </c>
      <c r="I1154" t="s">
        <v>267</v>
      </c>
      <c r="J1154">
        <v>6</v>
      </c>
      <c r="K1154">
        <v>1291</v>
      </c>
      <c r="L1154">
        <v>853</v>
      </c>
      <c r="M1154">
        <f t="shared" ref="M1154:M1217" si="234">K1154-J1154</f>
        <v>1285</v>
      </c>
      <c r="N1154">
        <f t="shared" ref="N1154:N1217" si="235">L1154+J1154</f>
        <v>859</v>
      </c>
      <c r="O1154">
        <f t="shared" ref="O1154:O1217" si="236">1/(10^(-V1154/400)+1)</f>
        <v>0.92072606136879342</v>
      </c>
      <c r="P1154">
        <f t="shared" ref="P1154:P1217" si="237">IF(F1154&gt;G1154,1,IF(F1154=G1154,0.5,0))</f>
        <v>1</v>
      </c>
      <c r="Q1154">
        <f t="shared" ref="Q1154:Q1217" si="238">(M1154-K1154)/(O1154-P1154)</f>
        <v>75.686916830420614</v>
      </c>
      <c r="R1154">
        <f t="shared" ref="R1154:R1217" si="239">ROUND((Q1154/IF(W1154=2,1.5,IF(W1154=3,1.75,IF(W1154&gt;3,1.75+(W1154-3)/8,1))))/10,0)*10</f>
        <v>40</v>
      </c>
      <c r="S1154">
        <f>INDEX(Weights!$B$1:$B$36,MATCH(Matches!H997,Weights!$A$1:$A$36,0))</f>
        <v>40</v>
      </c>
      <c r="T1154">
        <f t="shared" ref="T1154:T1217" si="240">M1154+IF(ISBLANK(I1154),100,0)</f>
        <v>1285</v>
      </c>
      <c r="U1154">
        <f t="shared" ref="U1154:U1217" si="241">N1154</f>
        <v>859</v>
      </c>
      <c r="V1154">
        <f t="shared" ref="V1154:V1217" si="242">ABS(T1154-U1154)</f>
        <v>426</v>
      </c>
      <c r="W1154">
        <f t="shared" ref="W1154:W1217" si="243">IF(U1154&gt;T1154,G1154-F1154,F1154-G1154)</f>
        <v>4</v>
      </c>
      <c r="X1154">
        <f t="shared" ref="X1154:X1217" si="244">IF(W1154=4,1,0)</f>
        <v>1</v>
      </c>
      <c r="Y1154">
        <f t="shared" ref="Y1154:Y1217" si="245">IF(W1154&lt;0,MAX(W1154,-3),MIN(W1154,7))</f>
        <v>4</v>
      </c>
      <c r="AA1154" t="str">
        <f t="shared" si="233"/>
        <v>426-&gt;4,</v>
      </c>
    </row>
    <row r="1155" spans="1:27" ht="15" hidden="1" customHeight="1" x14ac:dyDescent="0.25">
      <c r="A1155">
        <v>2015</v>
      </c>
      <c r="B1155">
        <v>12</v>
      </c>
      <c r="C1155">
        <v>17</v>
      </c>
      <c r="D1155" t="s">
        <v>112</v>
      </c>
      <c r="E1155" t="s">
        <v>120</v>
      </c>
      <c r="F1155">
        <v>1</v>
      </c>
      <c r="G1155">
        <v>0</v>
      </c>
      <c r="H1155" t="s">
        <v>33</v>
      </c>
      <c r="J1155">
        <v>6</v>
      </c>
      <c r="K1155">
        <v>923</v>
      </c>
      <c r="L1155">
        <v>879</v>
      </c>
      <c r="M1155">
        <f t="shared" si="234"/>
        <v>917</v>
      </c>
      <c r="N1155">
        <f t="shared" si="235"/>
        <v>885</v>
      </c>
      <c r="O1155">
        <f t="shared" si="236"/>
        <v>0.68132183516639366</v>
      </c>
      <c r="P1155">
        <f t="shared" si="237"/>
        <v>1</v>
      </c>
      <c r="Q1155">
        <f t="shared" si="238"/>
        <v>18.827772537013391</v>
      </c>
      <c r="R1155">
        <f t="shared" si="239"/>
        <v>20</v>
      </c>
      <c r="S1155">
        <f>INDEX(Weights!$B$1:$B$36,MATCH(Matches!H1024,Weights!$A$1:$A$36,0))</f>
        <v>30</v>
      </c>
      <c r="T1155">
        <f t="shared" si="240"/>
        <v>1017</v>
      </c>
      <c r="U1155">
        <f t="shared" si="241"/>
        <v>885</v>
      </c>
      <c r="V1155">
        <f t="shared" si="242"/>
        <v>132</v>
      </c>
      <c r="W1155">
        <f t="shared" si="243"/>
        <v>1</v>
      </c>
      <c r="X1155">
        <f t="shared" si="244"/>
        <v>0</v>
      </c>
      <c r="Y1155">
        <f t="shared" si="245"/>
        <v>1</v>
      </c>
      <c r="AA1155" t="str">
        <f t="shared" ref="AA1155:AA1218" si="246">V1155&amp;"-&gt;"&amp;Y1155&amp;","</f>
        <v>132-&gt;1,</v>
      </c>
    </row>
    <row r="1156" spans="1:27" ht="15" hidden="1" customHeight="1" x14ac:dyDescent="0.25">
      <c r="A1156">
        <v>2016</v>
      </c>
      <c r="B1156">
        <v>2</v>
      </c>
      <c r="C1156">
        <v>14</v>
      </c>
      <c r="D1156" t="s">
        <v>98</v>
      </c>
      <c r="E1156" t="s">
        <v>225</v>
      </c>
      <c r="F1156">
        <v>2</v>
      </c>
      <c r="G1156">
        <v>0</v>
      </c>
      <c r="H1156" t="s">
        <v>33</v>
      </c>
      <c r="I1156" t="s">
        <v>154</v>
      </c>
      <c r="J1156">
        <v>6</v>
      </c>
      <c r="K1156">
        <v>1654</v>
      </c>
      <c r="L1156">
        <v>1390</v>
      </c>
      <c r="M1156">
        <f t="shared" si="234"/>
        <v>1648</v>
      </c>
      <c r="N1156">
        <f t="shared" si="235"/>
        <v>1396</v>
      </c>
      <c r="O1156">
        <f t="shared" si="236"/>
        <v>0.81009515860475667</v>
      </c>
      <c r="P1156">
        <f t="shared" si="237"/>
        <v>1</v>
      </c>
      <c r="Q1156">
        <f t="shared" si="238"/>
        <v>31.594771128095559</v>
      </c>
      <c r="R1156">
        <f t="shared" si="239"/>
        <v>20</v>
      </c>
      <c r="S1156">
        <f>INDEX(Weights!$B$1:$B$36,MATCH(Matches!H1056,Weights!$A$1:$A$36,0))</f>
        <v>40</v>
      </c>
      <c r="T1156">
        <f t="shared" si="240"/>
        <v>1648</v>
      </c>
      <c r="U1156">
        <f t="shared" si="241"/>
        <v>1396</v>
      </c>
      <c r="V1156">
        <f t="shared" si="242"/>
        <v>252</v>
      </c>
      <c r="W1156">
        <f t="shared" si="243"/>
        <v>2</v>
      </c>
      <c r="X1156">
        <f t="shared" si="244"/>
        <v>0</v>
      </c>
      <c r="Y1156">
        <f t="shared" si="245"/>
        <v>2</v>
      </c>
      <c r="AA1156" t="str">
        <f t="shared" si="246"/>
        <v>252-&gt;2,</v>
      </c>
    </row>
    <row r="1157" spans="1:27" ht="15" hidden="1" customHeight="1" x14ac:dyDescent="0.25">
      <c r="A1157">
        <v>2016</v>
      </c>
      <c r="B1157">
        <v>3</v>
      </c>
      <c r="C1157">
        <v>23</v>
      </c>
      <c r="D1157" t="s">
        <v>65</v>
      </c>
      <c r="E1157" t="s">
        <v>71</v>
      </c>
      <c r="F1157">
        <v>1</v>
      </c>
      <c r="G1157">
        <v>0</v>
      </c>
      <c r="H1157" t="s">
        <v>33</v>
      </c>
      <c r="J1157">
        <v>6</v>
      </c>
      <c r="K1157">
        <v>1779</v>
      </c>
      <c r="L1157">
        <v>1710</v>
      </c>
      <c r="M1157">
        <f t="shared" si="234"/>
        <v>1773</v>
      </c>
      <c r="N1157">
        <f t="shared" si="235"/>
        <v>1716</v>
      </c>
      <c r="O1157">
        <f t="shared" si="236"/>
        <v>0.71172252434275529</v>
      </c>
      <c r="P1157">
        <f t="shared" si="237"/>
        <v>1</v>
      </c>
      <c r="Q1157">
        <f t="shared" si="238"/>
        <v>20.813280629437251</v>
      </c>
      <c r="R1157">
        <f t="shared" si="239"/>
        <v>20</v>
      </c>
      <c r="S1157">
        <f>INDEX(Weights!$B$1:$B$36,MATCH(Matches!H1082,Weights!$A$1:$A$36,0))</f>
        <v>40</v>
      </c>
      <c r="T1157">
        <f t="shared" si="240"/>
        <v>1873</v>
      </c>
      <c r="U1157">
        <f t="shared" si="241"/>
        <v>1716</v>
      </c>
      <c r="V1157">
        <f t="shared" si="242"/>
        <v>157</v>
      </c>
      <c r="W1157">
        <f t="shared" si="243"/>
        <v>1</v>
      </c>
      <c r="X1157">
        <f t="shared" si="244"/>
        <v>0</v>
      </c>
      <c r="Y1157">
        <f t="shared" si="245"/>
        <v>1</v>
      </c>
      <c r="AA1157" t="str">
        <f t="shared" si="246"/>
        <v>157-&gt;1,</v>
      </c>
    </row>
    <row r="1158" spans="1:27" ht="15" hidden="1" customHeight="1" x14ac:dyDescent="0.25">
      <c r="A1158">
        <v>2016</v>
      </c>
      <c r="B1158">
        <v>3</v>
      </c>
      <c r="C1158">
        <v>24</v>
      </c>
      <c r="D1158" t="s">
        <v>52</v>
      </c>
      <c r="E1158" t="s">
        <v>17</v>
      </c>
      <c r="F1158">
        <v>2</v>
      </c>
      <c r="G1158">
        <v>1</v>
      </c>
      <c r="H1158" t="s">
        <v>33</v>
      </c>
      <c r="J1158">
        <v>6</v>
      </c>
      <c r="K1158">
        <v>1733</v>
      </c>
      <c r="L1158">
        <v>1661</v>
      </c>
      <c r="M1158">
        <f t="shared" si="234"/>
        <v>1727</v>
      </c>
      <c r="N1158">
        <f t="shared" si="235"/>
        <v>1667</v>
      </c>
      <c r="O1158">
        <f t="shared" si="236"/>
        <v>0.71525275104919872</v>
      </c>
      <c r="P1158">
        <f t="shared" si="237"/>
        <v>1</v>
      </c>
      <c r="Q1158">
        <f t="shared" si="238"/>
        <v>21.071318589057491</v>
      </c>
      <c r="R1158">
        <f t="shared" si="239"/>
        <v>20</v>
      </c>
      <c r="S1158">
        <f>INDEX(Weights!$B$1:$B$36,MATCH(Matches!H1095,Weights!$A$1:$A$36,0))</f>
        <v>50</v>
      </c>
      <c r="T1158">
        <f t="shared" si="240"/>
        <v>1827</v>
      </c>
      <c r="U1158">
        <f t="shared" si="241"/>
        <v>1667</v>
      </c>
      <c r="V1158">
        <f t="shared" si="242"/>
        <v>160</v>
      </c>
      <c r="W1158">
        <f t="shared" si="243"/>
        <v>1</v>
      </c>
      <c r="X1158">
        <f t="shared" si="244"/>
        <v>0</v>
      </c>
      <c r="Y1158">
        <f t="shared" si="245"/>
        <v>1</v>
      </c>
      <c r="AA1158" t="str">
        <f t="shared" si="246"/>
        <v>160-&gt;1,</v>
      </c>
    </row>
    <row r="1159" spans="1:27" ht="15" hidden="1" customHeight="1" x14ac:dyDescent="0.25">
      <c r="A1159">
        <v>2016</v>
      </c>
      <c r="B1159">
        <v>3</v>
      </c>
      <c r="C1159">
        <v>24</v>
      </c>
      <c r="D1159" t="s">
        <v>15</v>
      </c>
      <c r="E1159" t="s">
        <v>62</v>
      </c>
      <c r="F1159">
        <v>2</v>
      </c>
      <c r="G1159">
        <v>1</v>
      </c>
      <c r="H1159" t="s">
        <v>33</v>
      </c>
      <c r="J1159">
        <v>6</v>
      </c>
      <c r="K1159">
        <v>1617</v>
      </c>
      <c r="L1159">
        <v>1563</v>
      </c>
      <c r="M1159">
        <f t="shared" si="234"/>
        <v>1611</v>
      </c>
      <c r="N1159">
        <f t="shared" si="235"/>
        <v>1569</v>
      </c>
      <c r="O1159">
        <f t="shared" si="236"/>
        <v>0.69368791642196537</v>
      </c>
      <c r="P1159">
        <f t="shared" si="237"/>
        <v>1</v>
      </c>
      <c r="Q1159">
        <f t="shared" si="238"/>
        <v>19.587865845558351</v>
      </c>
      <c r="R1159">
        <f t="shared" si="239"/>
        <v>20</v>
      </c>
      <c r="S1159">
        <f>INDEX(Weights!$B$1:$B$36,MATCH(Matches!H1100,Weights!$A$1:$A$36,0))</f>
        <v>20</v>
      </c>
      <c r="T1159">
        <f t="shared" si="240"/>
        <v>1711</v>
      </c>
      <c r="U1159">
        <f t="shared" si="241"/>
        <v>1569</v>
      </c>
      <c r="V1159">
        <f t="shared" si="242"/>
        <v>142</v>
      </c>
      <c r="W1159">
        <f t="shared" si="243"/>
        <v>1</v>
      </c>
      <c r="X1159">
        <f t="shared" si="244"/>
        <v>0</v>
      </c>
      <c r="Y1159">
        <f t="shared" si="245"/>
        <v>1</v>
      </c>
      <c r="AA1159" t="str">
        <f t="shared" si="246"/>
        <v>142-&gt;1,</v>
      </c>
    </row>
    <row r="1160" spans="1:27" ht="15" hidden="1" customHeight="1" x14ac:dyDescent="0.25">
      <c r="A1160">
        <v>2016</v>
      </c>
      <c r="B1160">
        <v>3</v>
      </c>
      <c r="C1160">
        <v>24</v>
      </c>
      <c r="D1160" t="s">
        <v>25</v>
      </c>
      <c r="E1160" t="s">
        <v>68</v>
      </c>
      <c r="F1160">
        <v>2</v>
      </c>
      <c r="G1160">
        <v>1</v>
      </c>
      <c r="H1160" t="s">
        <v>33</v>
      </c>
      <c r="J1160">
        <v>6</v>
      </c>
      <c r="K1160">
        <v>1811</v>
      </c>
      <c r="L1160">
        <v>1764</v>
      </c>
      <c r="M1160">
        <f t="shared" si="234"/>
        <v>1805</v>
      </c>
      <c r="N1160">
        <f t="shared" si="235"/>
        <v>1770</v>
      </c>
      <c r="O1160">
        <f t="shared" si="236"/>
        <v>0.68505960899335028</v>
      </c>
      <c r="P1160">
        <f t="shared" si="237"/>
        <v>1</v>
      </c>
      <c r="Q1160">
        <f t="shared" si="238"/>
        <v>19.051224204117137</v>
      </c>
      <c r="R1160">
        <f t="shared" si="239"/>
        <v>20</v>
      </c>
      <c r="S1160">
        <f>INDEX(Weights!$B$1:$B$36,MATCH(Matches!H1116,Weights!$A$1:$A$36,0))</f>
        <v>20</v>
      </c>
      <c r="T1160">
        <f t="shared" si="240"/>
        <v>1905</v>
      </c>
      <c r="U1160">
        <f t="shared" si="241"/>
        <v>1770</v>
      </c>
      <c r="V1160">
        <f t="shared" si="242"/>
        <v>135</v>
      </c>
      <c r="W1160">
        <f t="shared" si="243"/>
        <v>1</v>
      </c>
      <c r="X1160">
        <f t="shared" si="244"/>
        <v>0</v>
      </c>
      <c r="Y1160">
        <f t="shared" si="245"/>
        <v>1</v>
      </c>
      <c r="AA1160" t="str">
        <f t="shared" si="246"/>
        <v>135-&gt;1,</v>
      </c>
    </row>
    <row r="1161" spans="1:27" ht="15" hidden="1" customHeight="1" x14ac:dyDescent="0.25">
      <c r="A1161">
        <v>2016</v>
      </c>
      <c r="B1161">
        <v>3</v>
      </c>
      <c r="C1161">
        <v>24</v>
      </c>
      <c r="D1161" t="s">
        <v>154</v>
      </c>
      <c r="E1161" t="s">
        <v>258</v>
      </c>
      <c r="F1161">
        <v>2</v>
      </c>
      <c r="G1161">
        <v>0</v>
      </c>
      <c r="H1161" t="s">
        <v>108</v>
      </c>
      <c r="J1161">
        <v>6</v>
      </c>
      <c r="K1161">
        <v>1642</v>
      </c>
      <c r="L1161">
        <v>1336</v>
      </c>
      <c r="M1161">
        <f t="shared" si="234"/>
        <v>1636</v>
      </c>
      <c r="N1161">
        <f t="shared" si="235"/>
        <v>1342</v>
      </c>
      <c r="O1161">
        <f t="shared" si="236"/>
        <v>0.90619584677350518</v>
      </c>
      <c r="P1161">
        <f t="shared" si="237"/>
        <v>1</v>
      </c>
      <c r="Q1161">
        <f t="shared" si="238"/>
        <v>63.963052739388836</v>
      </c>
      <c r="R1161">
        <f t="shared" si="239"/>
        <v>40</v>
      </c>
      <c r="S1161">
        <f>INDEX(Weights!$B$1:$B$36,MATCH(Matches!H1117,Weights!$A$1:$A$36,0))</f>
        <v>40</v>
      </c>
      <c r="T1161">
        <f t="shared" si="240"/>
        <v>1736</v>
      </c>
      <c r="U1161">
        <f t="shared" si="241"/>
        <v>1342</v>
      </c>
      <c r="V1161">
        <f t="shared" si="242"/>
        <v>394</v>
      </c>
      <c r="W1161">
        <f t="shared" si="243"/>
        <v>2</v>
      </c>
      <c r="X1161">
        <f t="shared" si="244"/>
        <v>0</v>
      </c>
      <c r="Y1161">
        <f t="shared" si="245"/>
        <v>2</v>
      </c>
      <c r="AA1161" t="str">
        <f t="shared" si="246"/>
        <v>394-&gt;2,</v>
      </c>
    </row>
    <row r="1162" spans="1:27" ht="15" hidden="1" customHeight="1" x14ac:dyDescent="0.25">
      <c r="A1162">
        <v>2016</v>
      </c>
      <c r="B1162">
        <v>3</v>
      </c>
      <c r="C1162">
        <v>26</v>
      </c>
      <c r="D1162" t="s">
        <v>65</v>
      </c>
      <c r="E1162" t="s">
        <v>13</v>
      </c>
      <c r="F1162">
        <v>5</v>
      </c>
      <c r="G1162">
        <v>0</v>
      </c>
      <c r="H1162" t="s">
        <v>33</v>
      </c>
      <c r="J1162">
        <v>6</v>
      </c>
      <c r="K1162">
        <v>1785</v>
      </c>
      <c r="L1162">
        <v>1579</v>
      </c>
      <c r="M1162">
        <f t="shared" si="234"/>
        <v>1779</v>
      </c>
      <c r="N1162">
        <f t="shared" si="235"/>
        <v>1585</v>
      </c>
      <c r="O1162">
        <f t="shared" si="236"/>
        <v>0.84453952823003509</v>
      </c>
      <c r="P1162">
        <f t="shared" si="237"/>
        <v>1</v>
      </c>
      <c r="Q1162">
        <f t="shared" si="238"/>
        <v>38.595019889545995</v>
      </c>
      <c r="R1162">
        <f t="shared" si="239"/>
        <v>20</v>
      </c>
      <c r="S1162">
        <f>INDEX(Weights!$B$1:$B$36,MATCH(Matches!H1159,Weights!$A$1:$A$36,0))</f>
        <v>20</v>
      </c>
      <c r="T1162">
        <f t="shared" si="240"/>
        <v>1879</v>
      </c>
      <c r="U1162">
        <f t="shared" si="241"/>
        <v>1585</v>
      </c>
      <c r="V1162">
        <f t="shared" si="242"/>
        <v>294</v>
      </c>
      <c r="W1162">
        <f t="shared" si="243"/>
        <v>5</v>
      </c>
      <c r="X1162">
        <f t="shared" si="244"/>
        <v>0</v>
      </c>
      <c r="Y1162">
        <f t="shared" si="245"/>
        <v>5</v>
      </c>
      <c r="AA1162" t="str">
        <f t="shared" si="246"/>
        <v>294-&gt;5,</v>
      </c>
    </row>
    <row r="1163" spans="1:27" ht="15" hidden="1" customHeight="1" x14ac:dyDescent="0.25">
      <c r="A1163">
        <v>2016</v>
      </c>
      <c r="B1163">
        <v>3</v>
      </c>
      <c r="C1163">
        <v>29</v>
      </c>
      <c r="D1163" t="s">
        <v>6</v>
      </c>
      <c r="E1163" t="s">
        <v>16</v>
      </c>
      <c r="F1163">
        <v>4</v>
      </c>
      <c r="G1163">
        <v>1</v>
      </c>
      <c r="H1163" t="s">
        <v>33</v>
      </c>
      <c r="J1163">
        <v>6</v>
      </c>
      <c r="K1163">
        <v>2060</v>
      </c>
      <c r="L1163">
        <v>1866</v>
      </c>
      <c r="M1163">
        <f t="shared" si="234"/>
        <v>2054</v>
      </c>
      <c r="N1163">
        <f t="shared" si="235"/>
        <v>1872</v>
      </c>
      <c r="O1163">
        <f t="shared" si="236"/>
        <v>0.83525283231396152</v>
      </c>
      <c r="P1163">
        <f t="shared" si="237"/>
        <v>1</v>
      </c>
      <c r="Q1163">
        <f t="shared" si="238"/>
        <v>36.419442496482269</v>
      </c>
      <c r="R1163">
        <f t="shared" si="239"/>
        <v>20</v>
      </c>
      <c r="S1163">
        <f>INDEX(Weights!$B$1:$B$36,MATCH(Matches!H1200,Weights!$A$1:$A$36,0))</f>
        <v>20</v>
      </c>
      <c r="T1163">
        <f t="shared" si="240"/>
        <v>2154</v>
      </c>
      <c r="U1163">
        <f t="shared" si="241"/>
        <v>1872</v>
      </c>
      <c r="V1163">
        <f t="shared" si="242"/>
        <v>282</v>
      </c>
      <c r="W1163">
        <f t="shared" si="243"/>
        <v>3</v>
      </c>
      <c r="X1163">
        <f t="shared" si="244"/>
        <v>0</v>
      </c>
      <c r="Y1163">
        <f t="shared" si="245"/>
        <v>3</v>
      </c>
      <c r="AA1163" t="str">
        <f t="shared" si="246"/>
        <v>282-&gt;3,</v>
      </c>
    </row>
    <row r="1164" spans="1:27" ht="15" hidden="1" customHeight="1" x14ac:dyDescent="0.25">
      <c r="A1164">
        <v>2016</v>
      </c>
      <c r="B1164">
        <v>5</v>
      </c>
      <c r="C1164">
        <v>23</v>
      </c>
      <c r="D1164" t="s">
        <v>128</v>
      </c>
      <c r="E1164" t="s">
        <v>133</v>
      </c>
      <c r="F1164">
        <v>4</v>
      </c>
      <c r="G1164">
        <v>0</v>
      </c>
      <c r="H1164" t="s">
        <v>33</v>
      </c>
      <c r="J1164">
        <v>6</v>
      </c>
      <c r="K1164">
        <v>1772</v>
      </c>
      <c r="L1164">
        <v>1583</v>
      </c>
      <c r="M1164">
        <f t="shared" si="234"/>
        <v>1766</v>
      </c>
      <c r="N1164">
        <f t="shared" si="235"/>
        <v>1589</v>
      </c>
      <c r="O1164">
        <f t="shared" si="236"/>
        <v>0.83125391565204654</v>
      </c>
      <c r="P1164">
        <f t="shared" si="237"/>
        <v>1</v>
      </c>
      <c r="Q1164">
        <f t="shared" si="238"/>
        <v>35.55638060097462</v>
      </c>
      <c r="R1164">
        <f t="shared" si="239"/>
        <v>20</v>
      </c>
      <c r="S1164">
        <f>INDEX(Weights!$B$1:$B$36,MATCH(Matches!H1252,Weights!$A$1:$A$36,0))</f>
        <v>30</v>
      </c>
      <c r="T1164">
        <f t="shared" si="240"/>
        <v>1866</v>
      </c>
      <c r="U1164">
        <f t="shared" si="241"/>
        <v>1589</v>
      </c>
      <c r="V1164">
        <f t="shared" si="242"/>
        <v>277</v>
      </c>
      <c r="W1164">
        <f t="shared" si="243"/>
        <v>4</v>
      </c>
      <c r="X1164">
        <f t="shared" si="244"/>
        <v>1</v>
      </c>
      <c r="Y1164">
        <f t="shared" si="245"/>
        <v>4</v>
      </c>
      <c r="AA1164" t="str">
        <f t="shared" si="246"/>
        <v>277-&gt;4,</v>
      </c>
    </row>
    <row r="1165" spans="1:27" ht="15" hidden="1" customHeight="1" x14ac:dyDescent="0.25">
      <c r="A1165">
        <v>2016</v>
      </c>
      <c r="B1165">
        <v>5</v>
      </c>
      <c r="C1165">
        <v>25</v>
      </c>
      <c r="D1165" t="s">
        <v>174</v>
      </c>
      <c r="E1165" t="s">
        <v>67</v>
      </c>
      <c r="F1165">
        <v>1</v>
      </c>
      <c r="G1165">
        <v>1</v>
      </c>
      <c r="H1165" t="s">
        <v>33</v>
      </c>
      <c r="I1165" t="s">
        <v>16</v>
      </c>
      <c r="J1165">
        <v>6</v>
      </c>
      <c r="K1165">
        <v>1552</v>
      </c>
      <c r="L1165">
        <v>1763</v>
      </c>
      <c r="M1165">
        <f t="shared" si="234"/>
        <v>1546</v>
      </c>
      <c r="N1165">
        <f t="shared" si="235"/>
        <v>1769</v>
      </c>
      <c r="O1165">
        <f t="shared" si="236"/>
        <v>0.78307744340967611</v>
      </c>
      <c r="P1165">
        <f t="shared" si="237"/>
        <v>0.5</v>
      </c>
      <c r="Q1165">
        <f t="shared" si="238"/>
        <v>-21.195613213577968</v>
      </c>
      <c r="R1165">
        <f t="shared" si="239"/>
        <v>-20</v>
      </c>
      <c r="S1165">
        <f>INDEX(Weights!$B$1:$B$36,MATCH(Matches!H1254,Weights!$A$1:$A$36,0))</f>
        <v>20</v>
      </c>
      <c r="T1165">
        <f t="shared" si="240"/>
        <v>1546</v>
      </c>
      <c r="U1165">
        <f t="shared" si="241"/>
        <v>1769</v>
      </c>
      <c r="V1165">
        <f t="shared" si="242"/>
        <v>223</v>
      </c>
      <c r="W1165">
        <f t="shared" si="243"/>
        <v>0</v>
      </c>
      <c r="X1165">
        <f t="shared" si="244"/>
        <v>0</v>
      </c>
      <c r="Y1165">
        <f t="shared" si="245"/>
        <v>0</v>
      </c>
      <c r="AA1165" t="str">
        <f t="shared" si="246"/>
        <v>223-&gt;0,</v>
      </c>
    </row>
    <row r="1166" spans="1:27" ht="15" hidden="1" customHeight="1" x14ac:dyDescent="0.25">
      <c r="A1166">
        <v>2016</v>
      </c>
      <c r="B1166">
        <v>5</v>
      </c>
      <c r="C1166">
        <v>29</v>
      </c>
      <c r="D1166" t="s">
        <v>16</v>
      </c>
      <c r="E1166" t="s">
        <v>23</v>
      </c>
      <c r="F1166">
        <v>1</v>
      </c>
      <c r="G1166">
        <v>0</v>
      </c>
      <c r="H1166" t="s">
        <v>33</v>
      </c>
      <c r="I1166" t="s">
        <v>69</v>
      </c>
      <c r="J1166">
        <v>6</v>
      </c>
      <c r="K1166">
        <v>1872</v>
      </c>
      <c r="L1166">
        <v>1715</v>
      </c>
      <c r="M1166">
        <f t="shared" si="234"/>
        <v>1866</v>
      </c>
      <c r="N1166">
        <f t="shared" si="235"/>
        <v>1721</v>
      </c>
      <c r="O1166">
        <f t="shared" si="236"/>
        <v>0.69734507858985317</v>
      </c>
      <c r="P1166">
        <f t="shared" si="237"/>
        <v>1</v>
      </c>
      <c r="Q1166">
        <f t="shared" si="238"/>
        <v>19.824557856335073</v>
      </c>
      <c r="R1166">
        <f t="shared" si="239"/>
        <v>20</v>
      </c>
      <c r="S1166">
        <f>INDEX(Weights!$B$1:$B$36,MATCH(Matches!H1287,Weights!$A$1:$A$36,0))</f>
        <v>20</v>
      </c>
      <c r="T1166">
        <f t="shared" si="240"/>
        <v>1866</v>
      </c>
      <c r="U1166">
        <f t="shared" si="241"/>
        <v>1721</v>
      </c>
      <c r="V1166">
        <f t="shared" si="242"/>
        <v>145</v>
      </c>
      <c r="W1166">
        <f t="shared" si="243"/>
        <v>1</v>
      </c>
      <c r="X1166">
        <f t="shared" si="244"/>
        <v>0</v>
      </c>
      <c r="Y1166">
        <f t="shared" si="245"/>
        <v>1</v>
      </c>
      <c r="AA1166" t="str">
        <f t="shared" si="246"/>
        <v>145-&gt;1,</v>
      </c>
    </row>
    <row r="1167" spans="1:27" ht="15" hidden="1" customHeight="1" x14ac:dyDescent="0.25">
      <c r="A1167">
        <v>2016</v>
      </c>
      <c r="B1167">
        <v>5</v>
      </c>
      <c r="C1167">
        <v>29</v>
      </c>
      <c r="D1167" t="s">
        <v>55</v>
      </c>
      <c r="E1167" t="s">
        <v>14</v>
      </c>
      <c r="F1167">
        <v>3</v>
      </c>
      <c r="G1167">
        <v>1</v>
      </c>
      <c r="H1167" t="s">
        <v>33</v>
      </c>
      <c r="I1167" t="s">
        <v>131</v>
      </c>
      <c r="J1167">
        <v>6</v>
      </c>
      <c r="K1167">
        <v>2004</v>
      </c>
      <c r="L1167">
        <v>1742</v>
      </c>
      <c r="M1167">
        <f t="shared" si="234"/>
        <v>1998</v>
      </c>
      <c r="N1167">
        <f t="shared" si="235"/>
        <v>1748</v>
      </c>
      <c r="O1167">
        <f t="shared" si="236"/>
        <v>0.80831767254945863</v>
      </c>
      <c r="P1167">
        <f t="shared" si="237"/>
        <v>1</v>
      </c>
      <c r="Q1167">
        <f t="shared" si="238"/>
        <v>31.301790205714941</v>
      </c>
      <c r="R1167">
        <f t="shared" si="239"/>
        <v>20</v>
      </c>
      <c r="S1167">
        <f>INDEX(Weights!$B$1:$B$36,MATCH(Matches!H1294,Weights!$A$1:$A$36,0))</f>
        <v>20</v>
      </c>
      <c r="T1167">
        <f t="shared" si="240"/>
        <v>1998</v>
      </c>
      <c r="U1167">
        <f t="shared" si="241"/>
        <v>1748</v>
      </c>
      <c r="V1167">
        <f t="shared" si="242"/>
        <v>250</v>
      </c>
      <c r="W1167">
        <f t="shared" si="243"/>
        <v>2</v>
      </c>
      <c r="X1167">
        <f t="shared" si="244"/>
        <v>0</v>
      </c>
      <c r="Y1167">
        <f t="shared" si="245"/>
        <v>2</v>
      </c>
      <c r="AA1167" t="str">
        <f t="shared" si="246"/>
        <v>250-&gt;2,</v>
      </c>
    </row>
    <row r="1168" spans="1:27" ht="15" hidden="1" customHeight="1" x14ac:dyDescent="0.25">
      <c r="A1168">
        <v>2016</v>
      </c>
      <c r="B1168">
        <v>5</v>
      </c>
      <c r="C1168">
        <v>31</v>
      </c>
      <c r="D1168" t="s">
        <v>71</v>
      </c>
      <c r="E1168" t="s">
        <v>59</v>
      </c>
      <c r="F1168">
        <v>3</v>
      </c>
      <c r="G1168">
        <v>1</v>
      </c>
      <c r="H1168" t="s">
        <v>33</v>
      </c>
      <c r="J1168">
        <v>6</v>
      </c>
      <c r="K1168">
        <v>1725</v>
      </c>
      <c r="L1168">
        <v>1569</v>
      </c>
      <c r="M1168">
        <f t="shared" si="234"/>
        <v>1719</v>
      </c>
      <c r="N1168">
        <f t="shared" si="235"/>
        <v>1575</v>
      </c>
      <c r="O1168">
        <f t="shared" si="236"/>
        <v>0.80290917015381591</v>
      </c>
      <c r="P1168">
        <f t="shared" si="237"/>
        <v>1</v>
      </c>
      <c r="Q1168">
        <f t="shared" si="238"/>
        <v>30.442816668246763</v>
      </c>
      <c r="R1168">
        <f t="shared" si="239"/>
        <v>20</v>
      </c>
      <c r="S1168">
        <f>INDEX(Weights!$B$1:$B$36,MATCH(Matches!H1307,Weights!$A$1:$A$36,0))</f>
        <v>20</v>
      </c>
      <c r="T1168">
        <f t="shared" si="240"/>
        <v>1819</v>
      </c>
      <c r="U1168">
        <f t="shared" si="241"/>
        <v>1575</v>
      </c>
      <c r="V1168">
        <f t="shared" si="242"/>
        <v>244</v>
      </c>
      <c r="W1168">
        <f t="shared" si="243"/>
        <v>2</v>
      </c>
      <c r="X1168">
        <f t="shared" si="244"/>
        <v>0</v>
      </c>
      <c r="Y1168">
        <f t="shared" si="245"/>
        <v>2</v>
      </c>
      <c r="AA1168" t="str">
        <f t="shared" si="246"/>
        <v>244-&gt;2,</v>
      </c>
    </row>
    <row r="1169" spans="1:27" ht="15" hidden="1" customHeight="1" x14ac:dyDescent="0.25">
      <c r="A1169">
        <v>2016</v>
      </c>
      <c r="B1169">
        <v>6</v>
      </c>
      <c r="C1169">
        <v>2</v>
      </c>
      <c r="D1169" t="s">
        <v>105</v>
      </c>
      <c r="E1169" t="s">
        <v>34</v>
      </c>
      <c r="F1169">
        <v>1</v>
      </c>
      <c r="G1169">
        <v>0</v>
      </c>
      <c r="H1169" t="s">
        <v>33</v>
      </c>
      <c r="J1169">
        <v>6</v>
      </c>
      <c r="K1169">
        <v>1971</v>
      </c>
      <c r="L1169">
        <v>1907</v>
      </c>
      <c r="M1169">
        <f t="shared" si="234"/>
        <v>1965</v>
      </c>
      <c r="N1169">
        <f t="shared" si="235"/>
        <v>1913</v>
      </c>
      <c r="O1169">
        <f t="shared" si="236"/>
        <v>0.70578135971200251</v>
      </c>
      <c r="P1169">
        <f t="shared" si="237"/>
        <v>1</v>
      </c>
      <c r="Q1169">
        <f t="shared" si="238"/>
        <v>20.392997514116942</v>
      </c>
      <c r="R1169">
        <f t="shared" si="239"/>
        <v>20</v>
      </c>
      <c r="S1169">
        <f>INDEX(Weights!$B$1:$B$36,MATCH(Matches!H1326,Weights!$A$1:$A$36,0))</f>
        <v>40</v>
      </c>
      <c r="T1169">
        <f t="shared" si="240"/>
        <v>2065</v>
      </c>
      <c r="U1169">
        <f t="shared" si="241"/>
        <v>1913</v>
      </c>
      <c r="V1169">
        <f t="shared" si="242"/>
        <v>152</v>
      </c>
      <c r="W1169">
        <f t="shared" si="243"/>
        <v>1</v>
      </c>
      <c r="X1169">
        <f t="shared" si="244"/>
        <v>0</v>
      </c>
      <c r="Y1169">
        <f t="shared" si="245"/>
        <v>1</v>
      </c>
      <c r="AA1169" t="str">
        <f t="shared" si="246"/>
        <v>152-&gt;1,</v>
      </c>
    </row>
    <row r="1170" spans="1:27" ht="15" hidden="1" customHeight="1" x14ac:dyDescent="0.25">
      <c r="A1170">
        <v>2016</v>
      </c>
      <c r="B1170">
        <v>6</v>
      </c>
      <c r="C1170">
        <v>3</v>
      </c>
      <c r="D1170" t="s">
        <v>175</v>
      </c>
      <c r="E1170" t="s">
        <v>85</v>
      </c>
      <c r="F1170">
        <v>1</v>
      </c>
      <c r="G1170">
        <v>1</v>
      </c>
      <c r="H1170" t="s">
        <v>171</v>
      </c>
      <c r="I1170" t="s">
        <v>96</v>
      </c>
      <c r="J1170">
        <v>6</v>
      </c>
      <c r="K1170">
        <v>1480</v>
      </c>
      <c r="L1170">
        <v>1576</v>
      </c>
      <c r="M1170">
        <f t="shared" si="234"/>
        <v>1474</v>
      </c>
      <c r="N1170">
        <f t="shared" si="235"/>
        <v>1582</v>
      </c>
      <c r="O1170">
        <f t="shared" si="236"/>
        <v>0.65060462793387253</v>
      </c>
      <c r="P1170">
        <f t="shared" si="237"/>
        <v>0.5</v>
      </c>
      <c r="Q1170">
        <f t="shared" si="238"/>
        <v>-39.839413186123871</v>
      </c>
      <c r="R1170">
        <f t="shared" si="239"/>
        <v>-40</v>
      </c>
      <c r="S1170">
        <f>INDEX(Weights!$B$1:$B$36,MATCH(Matches!H1342,Weights!$A$1:$A$36,0))</f>
        <v>20</v>
      </c>
      <c r="T1170">
        <f t="shared" si="240"/>
        <v>1474</v>
      </c>
      <c r="U1170">
        <f t="shared" si="241"/>
        <v>1582</v>
      </c>
      <c r="V1170">
        <f t="shared" si="242"/>
        <v>108</v>
      </c>
      <c r="W1170">
        <f t="shared" si="243"/>
        <v>0</v>
      </c>
      <c r="X1170">
        <f t="shared" si="244"/>
        <v>0</v>
      </c>
      <c r="Y1170">
        <f t="shared" si="245"/>
        <v>0</v>
      </c>
      <c r="AA1170" t="str">
        <f t="shared" si="246"/>
        <v>108-&gt;0,</v>
      </c>
    </row>
    <row r="1171" spans="1:27" ht="15" hidden="1" customHeight="1" x14ac:dyDescent="0.25">
      <c r="A1171">
        <v>2016</v>
      </c>
      <c r="B1171">
        <v>6</v>
      </c>
      <c r="C1171">
        <v>10</v>
      </c>
      <c r="D1171" t="s">
        <v>102</v>
      </c>
      <c r="E1171" t="s">
        <v>137</v>
      </c>
      <c r="F1171">
        <v>2</v>
      </c>
      <c r="G1171">
        <v>1</v>
      </c>
      <c r="H1171" t="s">
        <v>164</v>
      </c>
      <c r="I1171" t="s">
        <v>125</v>
      </c>
      <c r="J1171">
        <v>6</v>
      </c>
      <c r="K1171">
        <v>1927</v>
      </c>
      <c r="L1171">
        <v>1579</v>
      </c>
      <c r="M1171">
        <f t="shared" si="234"/>
        <v>1921</v>
      </c>
      <c r="N1171">
        <f t="shared" si="235"/>
        <v>1585</v>
      </c>
      <c r="O1171">
        <f t="shared" si="236"/>
        <v>0.87371042094508145</v>
      </c>
      <c r="P1171">
        <f t="shared" si="237"/>
        <v>1</v>
      </c>
      <c r="Q1171">
        <f t="shared" si="238"/>
        <v>47.509858255136216</v>
      </c>
      <c r="R1171">
        <f t="shared" si="239"/>
        <v>50</v>
      </c>
      <c r="S1171">
        <f>INDEX(Weights!$B$1:$B$36,MATCH(Matches!H1433,Weights!$A$1:$A$36,0))</f>
        <v>20</v>
      </c>
      <c r="T1171">
        <f t="shared" si="240"/>
        <v>1921</v>
      </c>
      <c r="U1171">
        <f t="shared" si="241"/>
        <v>1585</v>
      </c>
      <c r="V1171">
        <f t="shared" si="242"/>
        <v>336</v>
      </c>
      <c r="W1171">
        <f t="shared" si="243"/>
        <v>1</v>
      </c>
      <c r="X1171">
        <f t="shared" si="244"/>
        <v>0</v>
      </c>
      <c r="Y1171">
        <f t="shared" si="245"/>
        <v>1</v>
      </c>
      <c r="AA1171" t="str">
        <f t="shared" si="246"/>
        <v>336-&gt;1,</v>
      </c>
    </row>
    <row r="1172" spans="1:27" ht="15" hidden="1" customHeight="1" x14ac:dyDescent="0.25">
      <c r="A1172">
        <v>2016</v>
      </c>
      <c r="B1172">
        <v>6</v>
      </c>
      <c r="C1172">
        <v>15</v>
      </c>
      <c r="D1172" t="s">
        <v>40</v>
      </c>
      <c r="E1172" t="s">
        <v>143</v>
      </c>
      <c r="F1172">
        <v>5</v>
      </c>
      <c r="G1172">
        <v>0</v>
      </c>
      <c r="H1172" t="s">
        <v>29</v>
      </c>
      <c r="I1172" t="s">
        <v>142</v>
      </c>
      <c r="J1172">
        <v>6</v>
      </c>
      <c r="K1172">
        <v>1402</v>
      </c>
      <c r="L1172">
        <v>962</v>
      </c>
      <c r="M1172">
        <f t="shared" si="234"/>
        <v>1396</v>
      </c>
      <c r="N1172">
        <f t="shared" si="235"/>
        <v>968</v>
      </c>
      <c r="O1172">
        <f t="shared" si="236"/>
        <v>0.92156232505697822</v>
      </c>
      <c r="P1172">
        <f t="shared" si="237"/>
        <v>1</v>
      </c>
      <c r="Q1172">
        <f t="shared" si="238"/>
        <v>76.493853296371711</v>
      </c>
      <c r="R1172">
        <f t="shared" si="239"/>
        <v>40</v>
      </c>
      <c r="S1172">
        <f>INDEX(Weights!$B$1:$B$36,MATCH(Matches!H1468,Weights!$A$1:$A$36,0))</f>
        <v>20</v>
      </c>
      <c r="T1172">
        <f t="shared" si="240"/>
        <v>1396</v>
      </c>
      <c r="U1172">
        <f t="shared" si="241"/>
        <v>968</v>
      </c>
      <c r="V1172">
        <f t="shared" si="242"/>
        <v>428</v>
      </c>
      <c r="W1172">
        <f t="shared" si="243"/>
        <v>5</v>
      </c>
      <c r="X1172">
        <f t="shared" si="244"/>
        <v>0</v>
      </c>
      <c r="Y1172">
        <f t="shared" si="245"/>
        <v>5</v>
      </c>
      <c r="AA1172" t="str">
        <f t="shared" si="246"/>
        <v>428-&gt;5,</v>
      </c>
    </row>
    <row r="1173" spans="1:27" ht="15" hidden="1" customHeight="1" x14ac:dyDescent="0.25">
      <c r="A1173">
        <v>2016</v>
      </c>
      <c r="B1173">
        <v>6</v>
      </c>
      <c r="C1173">
        <v>25</v>
      </c>
      <c r="D1173" t="s">
        <v>30</v>
      </c>
      <c r="E1173" t="s">
        <v>28</v>
      </c>
      <c r="F1173">
        <v>3</v>
      </c>
      <c r="G1173">
        <v>2</v>
      </c>
      <c r="H1173" t="s">
        <v>29</v>
      </c>
      <c r="I1173" t="s">
        <v>142</v>
      </c>
      <c r="J1173">
        <v>6</v>
      </c>
      <c r="K1173">
        <v>1604</v>
      </c>
      <c r="L1173">
        <v>1305</v>
      </c>
      <c r="M1173">
        <f t="shared" si="234"/>
        <v>1598</v>
      </c>
      <c r="N1173">
        <f t="shared" si="235"/>
        <v>1311</v>
      </c>
      <c r="O1173">
        <f t="shared" si="236"/>
        <v>0.83917531785267563</v>
      </c>
      <c r="P1173">
        <f t="shared" si="237"/>
        <v>1</v>
      </c>
      <c r="Q1173">
        <f t="shared" si="238"/>
        <v>37.307706254340147</v>
      </c>
      <c r="R1173">
        <f t="shared" si="239"/>
        <v>40</v>
      </c>
      <c r="S1173">
        <f>INDEX(Weights!$B$1:$B$36,MATCH(Matches!H1512,Weights!$A$1:$A$36,0))</f>
        <v>20</v>
      </c>
      <c r="T1173">
        <f t="shared" si="240"/>
        <v>1598</v>
      </c>
      <c r="U1173">
        <f t="shared" si="241"/>
        <v>1311</v>
      </c>
      <c r="V1173">
        <f t="shared" si="242"/>
        <v>287</v>
      </c>
      <c r="W1173">
        <f t="shared" si="243"/>
        <v>1</v>
      </c>
      <c r="X1173">
        <f t="shared" si="244"/>
        <v>0</v>
      </c>
      <c r="Y1173">
        <f t="shared" si="245"/>
        <v>1</v>
      </c>
      <c r="AA1173" t="str">
        <f t="shared" si="246"/>
        <v>287-&gt;1,</v>
      </c>
    </row>
    <row r="1174" spans="1:27" ht="15" hidden="1" customHeight="1" x14ac:dyDescent="0.25">
      <c r="A1174">
        <v>2016</v>
      </c>
      <c r="B1174">
        <v>6</v>
      </c>
      <c r="C1174">
        <v>30</v>
      </c>
      <c r="D1174" t="s">
        <v>65</v>
      </c>
      <c r="E1174" t="s">
        <v>34</v>
      </c>
      <c r="F1174">
        <v>1</v>
      </c>
      <c r="G1174">
        <v>1</v>
      </c>
      <c r="H1174" t="s">
        <v>138</v>
      </c>
      <c r="I1174" t="s">
        <v>26</v>
      </c>
      <c r="J1174">
        <v>6</v>
      </c>
      <c r="K1174">
        <v>1824</v>
      </c>
      <c r="L1174">
        <v>1892</v>
      </c>
      <c r="M1174">
        <f t="shared" si="234"/>
        <v>1818</v>
      </c>
      <c r="N1174">
        <f t="shared" si="235"/>
        <v>1898</v>
      </c>
      <c r="O1174">
        <f t="shared" si="236"/>
        <v>0.61313682015314308</v>
      </c>
      <c r="P1174">
        <f t="shared" si="237"/>
        <v>0.5</v>
      </c>
      <c r="Q1174">
        <f t="shared" si="238"/>
        <v>-53.033132731486909</v>
      </c>
      <c r="R1174">
        <f t="shared" si="239"/>
        <v>-50</v>
      </c>
      <c r="S1174">
        <f>INDEX(Weights!$B$1:$B$36,MATCH(Matches!H1524,Weights!$A$1:$A$36,0))</f>
        <v>40</v>
      </c>
      <c r="T1174">
        <f t="shared" si="240"/>
        <v>1818</v>
      </c>
      <c r="U1174">
        <f t="shared" si="241"/>
        <v>1898</v>
      </c>
      <c r="V1174">
        <f t="shared" si="242"/>
        <v>80</v>
      </c>
      <c r="W1174">
        <f t="shared" si="243"/>
        <v>0</v>
      </c>
      <c r="X1174">
        <f t="shared" si="244"/>
        <v>0</v>
      </c>
      <c r="Y1174">
        <f t="shared" si="245"/>
        <v>0</v>
      </c>
      <c r="AA1174" t="str">
        <f t="shared" si="246"/>
        <v>80-&gt;0,</v>
      </c>
    </row>
    <row r="1175" spans="1:27" ht="15" hidden="1" customHeight="1" x14ac:dyDescent="0.25">
      <c r="A1175">
        <v>2016</v>
      </c>
      <c r="B1175">
        <v>8</v>
      </c>
      <c r="C1175">
        <v>8</v>
      </c>
      <c r="D1175" t="s">
        <v>122</v>
      </c>
      <c r="E1175" t="s">
        <v>97</v>
      </c>
      <c r="F1175">
        <v>2</v>
      </c>
      <c r="G1175">
        <v>1</v>
      </c>
      <c r="H1175" t="s">
        <v>33</v>
      </c>
      <c r="J1175">
        <v>6</v>
      </c>
      <c r="K1175">
        <v>1529</v>
      </c>
      <c r="L1175">
        <v>1489</v>
      </c>
      <c r="M1175">
        <f t="shared" si="234"/>
        <v>1523</v>
      </c>
      <c r="N1175">
        <f t="shared" si="235"/>
        <v>1495</v>
      </c>
      <c r="O1175">
        <f t="shared" si="236"/>
        <v>0.67630166949273696</v>
      </c>
      <c r="P1175">
        <f t="shared" si="237"/>
        <v>1</v>
      </c>
      <c r="Q1175">
        <f t="shared" si="238"/>
        <v>18.535776785124241</v>
      </c>
      <c r="R1175">
        <f t="shared" si="239"/>
        <v>20</v>
      </c>
      <c r="S1175">
        <f>INDEX(Weights!$B$1:$B$36,MATCH(Matches!H1539,Weights!$A$1:$A$36,0))</f>
        <v>40</v>
      </c>
      <c r="T1175">
        <f t="shared" si="240"/>
        <v>1623</v>
      </c>
      <c r="U1175">
        <f t="shared" si="241"/>
        <v>1495</v>
      </c>
      <c r="V1175">
        <f t="shared" si="242"/>
        <v>128</v>
      </c>
      <c r="W1175">
        <f t="shared" si="243"/>
        <v>1</v>
      </c>
      <c r="X1175">
        <f t="shared" si="244"/>
        <v>0</v>
      </c>
      <c r="Y1175">
        <f t="shared" si="245"/>
        <v>1</v>
      </c>
      <c r="AA1175" t="str">
        <f t="shared" si="246"/>
        <v>128-&gt;1,</v>
      </c>
    </row>
    <row r="1176" spans="1:27" ht="15" hidden="1" customHeight="1" x14ac:dyDescent="0.25">
      <c r="A1176">
        <v>2016</v>
      </c>
      <c r="B1176">
        <v>9</v>
      </c>
      <c r="C1176">
        <v>1</v>
      </c>
      <c r="D1176" t="s">
        <v>44</v>
      </c>
      <c r="E1176" t="s">
        <v>46</v>
      </c>
      <c r="F1176">
        <v>1</v>
      </c>
      <c r="G1176">
        <v>0</v>
      </c>
      <c r="H1176" t="s">
        <v>76</v>
      </c>
      <c r="J1176">
        <v>6</v>
      </c>
      <c r="K1176">
        <v>2116</v>
      </c>
      <c r="L1176">
        <v>1889</v>
      </c>
      <c r="M1176">
        <f t="shared" si="234"/>
        <v>2110</v>
      </c>
      <c r="N1176">
        <f t="shared" si="235"/>
        <v>1895</v>
      </c>
      <c r="O1176">
        <f t="shared" si="236"/>
        <v>0.85975851945819559</v>
      </c>
      <c r="P1176">
        <f t="shared" si="237"/>
        <v>1</v>
      </c>
      <c r="Q1176">
        <f t="shared" si="238"/>
        <v>42.783347528989239</v>
      </c>
      <c r="R1176">
        <f t="shared" si="239"/>
        <v>40</v>
      </c>
      <c r="S1176">
        <f>INDEX(Weights!$B$1:$B$36,MATCH(Matches!H1566,Weights!$A$1:$A$36,0))</f>
        <v>40</v>
      </c>
      <c r="T1176">
        <f t="shared" si="240"/>
        <v>2210</v>
      </c>
      <c r="U1176">
        <f t="shared" si="241"/>
        <v>1895</v>
      </c>
      <c r="V1176">
        <f t="shared" si="242"/>
        <v>315</v>
      </c>
      <c r="W1176">
        <f t="shared" si="243"/>
        <v>1</v>
      </c>
      <c r="X1176">
        <f t="shared" si="244"/>
        <v>0</v>
      </c>
      <c r="Y1176">
        <f t="shared" si="245"/>
        <v>1</v>
      </c>
      <c r="AA1176" t="str">
        <f t="shared" si="246"/>
        <v>315-&gt;1,</v>
      </c>
    </row>
    <row r="1177" spans="1:27" ht="15" hidden="1" customHeight="1" x14ac:dyDescent="0.25">
      <c r="A1177">
        <v>2016</v>
      </c>
      <c r="B1177">
        <v>9</v>
      </c>
      <c r="C1177">
        <v>6</v>
      </c>
      <c r="D1177" t="s">
        <v>18</v>
      </c>
      <c r="E1177" t="s">
        <v>263</v>
      </c>
      <c r="F1177">
        <v>2</v>
      </c>
      <c r="G1177">
        <v>1</v>
      </c>
      <c r="H1177" t="s">
        <v>76</v>
      </c>
      <c r="J1177">
        <v>6</v>
      </c>
      <c r="K1177">
        <v>1636</v>
      </c>
      <c r="L1177">
        <v>1425</v>
      </c>
      <c r="M1177">
        <f t="shared" si="234"/>
        <v>1630</v>
      </c>
      <c r="N1177">
        <f t="shared" si="235"/>
        <v>1431</v>
      </c>
      <c r="O1177">
        <f t="shared" si="236"/>
        <v>0.84828106871271181</v>
      </c>
      <c r="P1177">
        <f t="shared" si="237"/>
        <v>1</v>
      </c>
      <c r="Q1177">
        <f t="shared" si="238"/>
        <v>39.546811654233629</v>
      </c>
      <c r="R1177">
        <f t="shared" si="239"/>
        <v>40</v>
      </c>
      <c r="S1177">
        <f>INDEX(Weights!$B$1:$B$36,MATCH(Matches!H1636,Weights!$A$1:$A$36,0))</f>
        <v>20</v>
      </c>
      <c r="T1177">
        <f t="shared" si="240"/>
        <v>1730</v>
      </c>
      <c r="U1177">
        <f t="shared" si="241"/>
        <v>1431</v>
      </c>
      <c r="V1177">
        <f t="shared" si="242"/>
        <v>299</v>
      </c>
      <c r="W1177">
        <f t="shared" si="243"/>
        <v>1</v>
      </c>
      <c r="X1177">
        <f t="shared" si="244"/>
        <v>0</v>
      </c>
      <c r="Y1177">
        <f t="shared" si="245"/>
        <v>1</v>
      </c>
      <c r="AA1177" t="str">
        <f t="shared" si="246"/>
        <v>299-&gt;1,</v>
      </c>
    </row>
    <row r="1178" spans="1:27" ht="15" hidden="1" customHeight="1" x14ac:dyDescent="0.25">
      <c r="A1178">
        <v>2016</v>
      </c>
      <c r="B1178">
        <v>10</v>
      </c>
      <c r="C1178">
        <v>5</v>
      </c>
      <c r="D1178" t="s">
        <v>133</v>
      </c>
      <c r="E1178" t="s">
        <v>166</v>
      </c>
      <c r="F1178">
        <v>4</v>
      </c>
      <c r="G1178">
        <v>0</v>
      </c>
      <c r="H1178" t="s">
        <v>230</v>
      </c>
      <c r="J1178">
        <v>6</v>
      </c>
      <c r="K1178">
        <v>1556</v>
      </c>
      <c r="L1178">
        <v>1230</v>
      </c>
      <c r="M1178">
        <f t="shared" si="234"/>
        <v>1550</v>
      </c>
      <c r="N1178">
        <f t="shared" si="235"/>
        <v>1236</v>
      </c>
      <c r="O1178">
        <f t="shared" si="236"/>
        <v>0.91553532670327564</v>
      </c>
      <c r="P1178">
        <f t="shared" si="237"/>
        <v>1</v>
      </c>
      <c r="Q1178">
        <f t="shared" si="238"/>
        <v>71.035614841272192</v>
      </c>
      <c r="R1178">
        <f t="shared" si="239"/>
        <v>40</v>
      </c>
      <c r="S1178">
        <f>INDEX(Weights!$B$1:$B$36,MATCH(Matches!H1678,Weights!$A$1:$A$36,0))</f>
        <v>20</v>
      </c>
      <c r="T1178">
        <f t="shared" si="240"/>
        <v>1650</v>
      </c>
      <c r="U1178">
        <f t="shared" si="241"/>
        <v>1236</v>
      </c>
      <c r="V1178">
        <f t="shared" si="242"/>
        <v>414</v>
      </c>
      <c r="W1178">
        <f t="shared" si="243"/>
        <v>4</v>
      </c>
      <c r="X1178">
        <f t="shared" si="244"/>
        <v>1</v>
      </c>
      <c r="Y1178">
        <f t="shared" si="245"/>
        <v>4</v>
      </c>
      <c r="AA1178" t="str">
        <f t="shared" si="246"/>
        <v>414-&gt;4,</v>
      </c>
    </row>
    <row r="1179" spans="1:27" ht="15" hidden="1" customHeight="1" x14ac:dyDescent="0.25">
      <c r="A1179">
        <v>2016</v>
      </c>
      <c r="B1179">
        <v>10</v>
      </c>
      <c r="C1179">
        <v>6</v>
      </c>
      <c r="D1179" t="s">
        <v>17</v>
      </c>
      <c r="E1179" t="s">
        <v>13</v>
      </c>
      <c r="F1179">
        <v>3</v>
      </c>
      <c r="G1179">
        <v>2</v>
      </c>
      <c r="H1179" t="s">
        <v>76</v>
      </c>
      <c r="J1179">
        <v>6</v>
      </c>
      <c r="K1179">
        <v>1753</v>
      </c>
      <c r="L1179">
        <v>1556</v>
      </c>
      <c r="M1179">
        <f t="shared" si="234"/>
        <v>1747</v>
      </c>
      <c r="N1179">
        <f t="shared" si="235"/>
        <v>1562</v>
      </c>
      <c r="O1179">
        <f t="shared" si="236"/>
        <v>0.83761545837139739</v>
      </c>
      <c r="P1179">
        <f t="shared" si="237"/>
        <v>1</v>
      </c>
      <c r="Q1179">
        <f t="shared" si="238"/>
        <v>36.949329904338335</v>
      </c>
      <c r="R1179">
        <f t="shared" si="239"/>
        <v>40</v>
      </c>
      <c r="S1179">
        <f>INDEX(Weights!$B$1:$B$36,MATCH(Matches!H1686,Weights!$A$1:$A$36,0))</f>
        <v>40</v>
      </c>
      <c r="T1179">
        <f t="shared" si="240"/>
        <v>1847</v>
      </c>
      <c r="U1179">
        <f t="shared" si="241"/>
        <v>1562</v>
      </c>
      <c r="V1179">
        <f t="shared" si="242"/>
        <v>285</v>
      </c>
      <c r="W1179">
        <f t="shared" si="243"/>
        <v>1</v>
      </c>
      <c r="X1179">
        <f t="shared" si="244"/>
        <v>0</v>
      </c>
      <c r="Y1179">
        <f t="shared" si="245"/>
        <v>1</v>
      </c>
      <c r="AA1179" t="str">
        <f t="shared" si="246"/>
        <v>285-&gt;1,</v>
      </c>
    </row>
    <row r="1180" spans="1:27" ht="15" hidden="1" customHeight="1" x14ac:dyDescent="0.25">
      <c r="A1180">
        <v>2016</v>
      </c>
      <c r="B1180">
        <v>10</v>
      </c>
      <c r="C1180">
        <v>8</v>
      </c>
      <c r="D1180" t="s">
        <v>6</v>
      </c>
      <c r="E1180" t="s">
        <v>50</v>
      </c>
      <c r="F1180">
        <v>3</v>
      </c>
      <c r="G1180">
        <v>0</v>
      </c>
      <c r="H1180" t="s">
        <v>76</v>
      </c>
      <c r="J1180">
        <v>6</v>
      </c>
      <c r="K1180">
        <v>2034</v>
      </c>
      <c r="L1180">
        <v>1707</v>
      </c>
      <c r="M1180">
        <f t="shared" si="234"/>
        <v>2028</v>
      </c>
      <c r="N1180">
        <f t="shared" si="235"/>
        <v>1713</v>
      </c>
      <c r="O1180">
        <f t="shared" si="236"/>
        <v>0.9159794127382721</v>
      </c>
      <c r="P1180">
        <f t="shared" si="237"/>
        <v>1</v>
      </c>
      <c r="Q1180">
        <f t="shared" si="238"/>
        <v>71.4110695431077</v>
      </c>
      <c r="R1180">
        <f t="shared" si="239"/>
        <v>40</v>
      </c>
      <c r="S1180">
        <f>INDEX(Weights!$B$1:$B$36,MATCH(Matches!H1727,Weights!$A$1:$A$36,0))</f>
        <v>40</v>
      </c>
      <c r="T1180">
        <f t="shared" si="240"/>
        <v>2128</v>
      </c>
      <c r="U1180">
        <f t="shared" si="241"/>
        <v>1713</v>
      </c>
      <c r="V1180">
        <f t="shared" si="242"/>
        <v>415</v>
      </c>
      <c r="W1180">
        <f t="shared" si="243"/>
        <v>3</v>
      </c>
      <c r="X1180">
        <f t="shared" si="244"/>
        <v>0</v>
      </c>
      <c r="Y1180">
        <f t="shared" si="245"/>
        <v>3</v>
      </c>
      <c r="AA1180" t="str">
        <f t="shared" si="246"/>
        <v>415-&gt;3,</v>
      </c>
    </row>
    <row r="1181" spans="1:27" ht="15" hidden="1" customHeight="1" x14ac:dyDescent="0.25">
      <c r="A1181">
        <v>2016</v>
      </c>
      <c r="B1181">
        <v>10</v>
      </c>
      <c r="C1181">
        <v>10</v>
      </c>
      <c r="D1181" t="s">
        <v>85</v>
      </c>
      <c r="E1181" t="s">
        <v>91</v>
      </c>
      <c r="F1181">
        <v>2</v>
      </c>
      <c r="G1181">
        <v>1</v>
      </c>
      <c r="H1181" t="s">
        <v>33</v>
      </c>
      <c r="J1181">
        <v>6</v>
      </c>
      <c r="K1181">
        <v>1586</v>
      </c>
      <c r="L1181">
        <v>1513</v>
      </c>
      <c r="M1181">
        <f t="shared" si="234"/>
        <v>1580</v>
      </c>
      <c r="N1181">
        <f t="shared" si="235"/>
        <v>1519</v>
      </c>
      <c r="O1181">
        <f t="shared" si="236"/>
        <v>0.71642369410293882</v>
      </c>
      <c r="P1181">
        <f t="shared" si="237"/>
        <v>1</v>
      </c>
      <c r="Q1181">
        <f t="shared" si="238"/>
        <v>21.158326260791384</v>
      </c>
      <c r="R1181">
        <f t="shared" si="239"/>
        <v>20</v>
      </c>
      <c r="S1181">
        <f>INDEX(Weights!$B$1:$B$36,MATCH(Matches!H1764,Weights!$A$1:$A$36,0))</f>
        <v>30</v>
      </c>
      <c r="T1181">
        <f t="shared" si="240"/>
        <v>1680</v>
      </c>
      <c r="U1181">
        <f t="shared" si="241"/>
        <v>1519</v>
      </c>
      <c r="V1181">
        <f t="shared" si="242"/>
        <v>161</v>
      </c>
      <c r="W1181">
        <f t="shared" si="243"/>
        <v>1</v>
      </c>
      <c r="X1181">
        <f t="shared" si="244"/>
        <v>0</v>
      </c>
      <c r="Y1181">
        <f t="shared" si="245"/>
        <v>1</v>
      </c>
      <c r="AA1181" t="str">
        <f t="shared" si="246"/>
        <v>161-&gt;1,</v>
      </c>
    </row>
    <row r="1182" spans="1:27" ht="15" hidden="1" customHeight="1" x14ac:dyDescent="0.25">
      <c r="A1182">
        <v>2016</v>
      </c>
      <c r="B1182">
        <v>11</v>
      </c>
      <c r="C1182">
        <v>8</v>
      </c>
      <c r="D1182" t="s">
        <v>36</v>
      </c>
      <c r="E1182" t="s">
        <v>157</v>
      </c>
      <c r="F1182">
        <v>3</v>
      </c>
      <c r="G1182">
        <v>2</v>
      </c>
      <c r="H1182" t="s">
        <v>33</v>
      </c>
      <c r="J1182">
        <v>6</v>
      </c>
      <c r="K1182">
        <v>1286</v>
      </c>
      <c r="L1182">
        <v>1209</v>
      </c>
      <c r="M1182">
        <f t="shared" si="234"/>
        <v>1280</v>
      </c>
      <c r="N1182">
        <f t="shared" si="235"/>
        <v>1215</v>
      </c>
      <c r="O1182">
        <f t="shared" si="236"/>
        <v>0.72107824319756009</v>
      </c>
      <c r="P1182">
        <f t="shared" si="237"/>
        <v>1</v>
      </c>
      <c r="Q1182">
        <f t="shared" si="238"/>
        <v>21.511409037373145</v>
      </c>
      <c r="R1182">
        <f t="shared" si="239"/>
        <v>20</v>
      </c>
      <c r="S1182">
        <f>INDEX(Weights!$B$1:$B$36,MATCH(Matches!H1823,Weights!$A$1:$A$36,0))</f>
        <v>20</v>
      </c>
      <c r="T1182">
        <f t="shared" si="240"/>
        <v>1380</v>
      </c>
      <c r="U1182">
        <f t="shared" si="241"/>
        <v>1215</v>
      </c>
      <c r="V1182">
        <f t="shared" si="242"/>
        <v>165</v>
      </c>
      <c r="W1182">
        <f t="shared" si="243"/>
        <v>1</v>
      </c>
      <c r="X1182">
        <f t="shared" si="244"/>
        <v>0</v>
      </c>
      <c r="Y1182">
        <f t="shared" si="245"/>
        <v>1</v>
      </c>
      <c r="AA1182" t="str">
        <f t="shared" si="246"/>
        <v>165-&gt;1,</v>
      </c>
    </row>
    <row r="1183" spans="1:27" ht="15" hidden="1" customHeight="1" x14ac:dyDescent="0.25">
      <c r="A1183">
        <v>2016</v>
      </c>
      <c r="B1183">
        <v>11</v>
      </c>
      <c r="C1183">
        <v>9</v>
      </c>
      <c r="D1183" t="s">
        <v>78</v>
      </c>
      <c r="E1183" t="s">
        <v>257</v>
      </c>
      <c r="F1183">
        <v>1</v>
      </c>
      <c r="G1183">
        <v>0</v>
      </c>
      <c r="H1183" t="s">
        <v>33</v>
      </c>
      <c r="J1183">
        <v>6</v>
      </c>
      <c r="K1183">
        <v>1259</v>
      </c>
      <c r="L1183">
        <v>1220</v>
      </c>
      <c r="M1183">
        <f t="shared" si="234"/>
        <v>1253</v>
      </c>
      <c r="N1183">
        <f t="shared" si="235"/>
        <v>1226</v>
      </c>
      <c r="O1183">
        <f t="shared" si="236"/>
        <v>0.67504020104029872</v>
      </c>
      <c r="P1183">
        <f t="shared" si="237"/>
        <v>1</v>
      </c>
      <c r="Q1183">
        <f t="shared" si="238"/>
        <v>18.463822353435379</v>
      </c>
      <c r="R1183">
        <f t="shared" si="239"/>
        <v>20</v>
      </c>
      <c r="S1183">
        <f>INDEX(Weights!$B$1:$B$36,MATCH(Matches!H1831,Weights!$A$1:$A$36,0))</f>
        <v>20</v>
      </c>
      <c r="T1183">
        <f t="shared" si="240"/>
        <v>1353</v>
      </c>
      <c r="U1183">
        <f t="shared" si="241"/>
        <v>1226</v>
      </c>
      <c r="V1183">
        <f t="shared" si="242"/>
        <v>127</v>
      </c>
      <c r="W1183">
        <f t="shared" si="243"/>
        <v>1</v>
      </c>
      <c r="X1183">
        <f t="shared" si="244"/>
        <v>0</v>
      </c>
      <c r="Y1183">
        <f t="shared" si="245"/>
        <v>1</v>
      </c>
      <c r="AA1183" t="str">
        <f t="shared" si="246"/>
        <v>127-&gt;1,</v>
      </c>
    </row>
    <row r="1184" spans="1:27" ht="15" hidden="1" customHeight="1" x14ac:dyDescent="0.25">
      <c r="A1184">
        <v>2016</v>
      </c>
      <c r="B1184">
        <v>11</v>
      </c>
      <c r="C1184">
        <v>12</v>
      </c>
      <c r="D1184" t="s">
        <v>88</v>
      </c>
      <c r="E1184" t="s">
        <v>141</v>
      </c>
      <c r="F1184">
        <v>1</v>
      </c>
      <c r="G1184">
        <v>0</v>
      </c>
      <c r="H1184" t="s">
        <v>33</v>
      </c>
      <c r="J1184">
        <v>6</v>
      </c>
      <c r="K1184">
        <v>1384</v>
      </c>
      <c r="L1184">
        <v>1317</v>
      </c>
      <c r="M1184">
        <f t="shared" si="234"/>
        <v>1378</v>
      </c>
      <c r="N1184">
        <f t="shared" si="235"/>
        <v>1323</v>
      </c>
      <c r="O1184">
        <f t="shared" si="236"/>
        <v>0.70935463059876336</v>
      </c>
      <c r="P1184">
        <f t="shared" si="237"/>
        <v>1</v>
      </c>
      <c r="Q1184">
        <f t="shared" si="238"/>
        <v>20.643714408251885</v>
      </c>
      <c r="R1184">
        <f t="shared" si="239"/>
        <v>20</v>
      </c>
      <c r="S1184">
        <f>INDEX(Weights!$B$1:$B$36,MATCH(Matches!H1869,Weights!$A$1:$A$36,0))</f>
        <v>20</v>
      </c>
      <c r="T1184">
        <f t="shared" si="240"/>
        <v>1478</v>
      </c>
      <c r="U1184">
        <f t="shared" si="241"/>
        <v>1323</v>
      </c>
      <c r="V1184">
        <f t="shared" si="242"/>
        <v>155</v>
      </c>
      <c r="W1184">
        <f t="shared" si="243"/>
        <v>1</v>
      </c>
      <c r="X1184">
        <f t="shared" si="244"/>
        <v>0</v>
      </c>
      <c r="Y1184">
        <f t="shared" si="245"/>
        <v>1</v>
      </c>
      <c r="AA1184" t="str">
        <f t="shared" si="246"/>
        <v>155-&gt;1,</v>
      </c>
    </row>
    <row r="1185" spans="1:27" ht="15" hidden="1" customHeight="1" x14ac:dyDescent="0.25">
      <c r="A1185">
        <v>2016</v>
      </c>
      <c r="B1185">
        <v>11</v>
      </c>
      <c r="C1185">
        <v>12</v>
      </c>
      <c r="D1185" t="s">
        <v>111</v>
      </c>
      <c r="E1185" t="s">
        <v>120</v>
      </c>
      <c r="F1185">
        <v>2</v>
      </c>
      <c r="G1185">
        <v>2</v>
      </c>
      <c r="H1185" t="s">
        <v>238</v>
      </c>
      <c r="I1185" t="s">
        <v>74</v>
      </c>
      <c r="J1185">
        <v>6</v>
      </c>
      <c r="K1185">
        <v>793</v>
      </c>
      <c r="L1185">
        <v>890</v>
      </c>
      <c r="M1185">
        <f t="shared" si="234"/>
        <v>787</v>
      </c>
      <c r="N1185">
        <f t="shared" si="235"/>
        <v>896</v>
      </c>
      <c r="O1185">
        <f t="shared" si="236"/>
        <v>0.65191203987466362</v>
      </c>
      <c r="P1185">
        <f t="shared" si="237"/>
        <v>0.5</v>
      </c>
      <c r="Q1185">
        <f t="shared" si="238"/>
        <v>-39.496540267317542</v>
      </c>
      <c r="R1185">
        <f t="shared" si="239"/>
        <v>-40</v>
      </c>
      <c r="S1185">
        <f>INDEX(Weights!$B$1:$B$36,MATCH(Matches!H1870,Weights!$A$1:$A$36,0))</f>
        <v>20</v>
      </c>
      <c r="T1185">
        <f t="shared" si="240"/>
        <v>787</v>
      </c>
      <c r="U1185">
        <f t="shared" si="241"/>
        <v>896</v>
      </c>
      <c r="V1185">
        <f t="shared" si="242"/>
        <v>109</v>
      </c>
      <c r="W1185">
        <f t="shared" si="243"/>
        <v>0</v>
      </c>
      <c r="X1185">
        <f t="shared" si="244"/>
        <v>0</v>
      </c>
      <c r="Y1185">
        <f t="shared" si="245"/>
        <v>0</v>
      </c>
      <c r="AA1185" t="str">
        <f t="shared" si="246"/>
        <v>109-&gt;0,</v>
      </c>
    </row>
    <row r="1186" spans="1:27" ht="15" hidden="1" customHeight="1" x14ac:dyDescent="0.25">
      <c r="A1186">
        <v>2016</v>
      </c>
      <c r="B1186">
        <v>11</v>
      </c>
      <c r="C1186">
        <v>12</v>
      </c>
      <c r="D1186" t="s">
        <v>70</v>
      </c>
      <c r="E1186" t="s">
        <v>13</v>
      </c>
      <c r="F1186">
        <v>1</v>
      </c>
      <c r="G1186">
        <v>0</v>
      </c>
      <c r="H1186" t="s">
        <v>76</v>
      </c>
      <c r="J1186">
        <v>6</v>
      </c>
      <c r="K1186">
        <v>1758</v>
      </c>
      <c r="L1186">
        <v>1540</v>
      </c>
      <c r="M1186">
        <f t="shared" si="234"/>
        <v>1752</v>
      </c>
      <c r="N1186">
        <f t="shared" si="235"/>
        <v>1546</v>
      </c>
      <c r="O1186">
        <f t="shared" si="236"/>
        <v>0.85339462211188188</v>
      </c>
      <c r="P1186">
        <f t="shared" si="237"/>
        <v>1</v>
      </c>
      <c r="Q1186">
        <f t="shared" si="238"/>
        <v>40.926193066252317</v>
      </c>
      <c r="R1186">
        <f t="shared" si="239"/>
        <v>40</v>
      </c>
      <c r="S1186">
        <f>INDEX(Weights!$B$1:$B$36,MATCH(Matches!H1881,Weights!$A$1:$A$36,0))</f>
        <v>40</v>
      </c>
      <c r="T1186">
        <f t="shared" si="240"/>
        <v>1852</v>
      </c>
      <c r="U1186">
        <f t="shared" si="241"/>
        <v>1546</v>
      </c>
      <c r="V1186">
        <f t="shared" si="242"/>
        <v>306</v>
      </c>
      <c r="W1186">
        <f t="shared" si="243"/>
        <v>1</v>
      </c>
      <c r="X1186">
        <f t="shared" si="244"/>
        <v>0</v>
      </c>
      <c r="Y1186">
        <f t="shared" si="245"/>
        <v>1</v>
      </c>
      <c r="AA1186" t="str">
        <f t="shared" si="246"/>
        <v>306-&gt;1,</v>
      </c>
    </row>
    <row r="1187" spans="1:27" ht="15" hidden="1" customHeight="1" x14ac:dyDescent="0.25">
      <c r="A1187">
        <v>2016</v>
      </c>
      <c r="B1187">
        <v>11</v>
      </c>
      <c r="C1187">
        <v>15</v>
      </c>
      <c r="D1187" t="s">
        <v>88</v>
      </c>
      <c r="E1187" t="s">
        <v>150</v>
      </c>
      <c r="F1187">
        <v>1</v>
      </c>
      <c r="G1187">
        <v>0</v>
      </c>
      <c r="H1187" t="s">
        <v>33</v>
      </c>
      <c r="J1187">
        <v>6</v>
      </c>
      <c r="K1187">
        <v>1390</v>
      </c>
      <c r="L1187">
        <v>1317</v>
      </c>
      <c r="M1187">
        <f t="shared" si="234"/>
        <v>1384</v>
      </c>
      <c r="N1187">
        <f t="shared" si="235"/>
        <v>1323</v>
      </c>
      <c r="O1187">
        <f t="shared" si="236"/>
        <v>0.71642369410293882</v>
      </c>
      <c r="P1187">
        <f t="shared" si="237"/>
        <v>1</v>
      </c>
      <c r="Q1187">
        <f t="shared" si="238"/>
        <v>21.158326260791384</v>
      </c>
      <c r="R1187">
        <f t="shared" si="239"/>
        <v>20</v>
      </c>
      <c r="S1187">
        <f>INDEX(Weights!$B$1:$B$36,MATCH(Matches!H1920,Weights!$A$1:$A$36,0))</f>
        <v>40</v>
      </c>
      <c r="T1187">
        <f t="shared" si="240"/>
        <v>1484</v>
      </c>
      <c r="U1187">
        <f t="shared" si="241"/>
        <v>1323</v>
      </c>
      <c r="V1187">
        <f t="shared" si="242"/>
        <v>161</v>
      </c>
      <c r="W1187">
        <f t="shared" si="243"/>
        <v>1</v>
      </c>
      <c r="X1187">
        <f t="shared" si="244"/>
        <v>0</v>
      </c>
      <c r="Y1187">
        <f t="shared" si="245"/>
        <v>1</v>
      </c>
      <c r="AA1187" t="str">
        <f t="shared" si="246"/>
        <v>161-&gt;1,</v>
      </c>
    </row>
    <row r="1188" spans="1:27" ht="15" hidden="1" customHeight="1" x14ac:dyDescent="0.25">
      <c r="A1188">
        <v>2016</v>
      </c>
      <c r="B1188">
        <v>11</v>
      </c>
      <c r="C1188">
        <v>20</v>
      </c>
      <c r="D1188" t="s">
        <v>74</v>
      </c>
      <c r="E1188" t="s">
        <v>109</v>
      </c>
      <c r="F1188">
        <v>3</v>
      </c>
      <c r="G1188">
        <v>2</v>
      </c>
      <c r="H1188" t="s">
        <v>232</v>
      </c>
      <c r="I1188" t="s">
        <v>156</v>
      </c>
      <c r="J1188">
        <v>6</v>
      </c>
      <c r="K1188">
        <v>1133</v>
      </c>
      <c r="L1188">
        <v>814</v>
      </c>
      <c r="M1188">
        <f t="shared" si="234"/>
        <v>1127</v>
      </c>
      <c r="N1188">
        <f t="shared" si="235"/>
        <v>820</v>
      </c>
      <c r="O1188">
        <f t="shared" si="236"/>
        <v>0.85411336194562437</v>
      </c>
      <c r="P1188">
        <f t="shared" si="237"/>
        <v>1</v>
      </c>
      <c r="Q1188">
        <f t="shared" si="238"/>
        <v>41.127824179234622</v>
      </c>
      <c r="R1188">
        <f t="shared" si="239"/>
        <v>40</v>
      </c>
      <c r="S1188">
        <f>INDEX(Weights!$B$1:$B$36,MATCH(Matches!H1939,Weights!$A$1:$A$36,0))</f>
        <v>20</v>
      </c>
      <c r="T1188">
        <f t="shared" si="240"/>
        <v>1127</v>
      </c>
      <c r="U1188">
        <f t="shared" si="241"/>
        <v>820</v>
      </c>
      <c r="V1188">
        <f t="shared" si="242"/>
        <v>307</v>
      </c>
      <c r="W1188">
        <f t="shared" si="243"/>
        <v>1</v>
      </c>
      <c r="X1188">
        <f t="shared" si="244"/>
        <v>0</v>
      </c>
      <c r="Y1188">
        <f t="shared" si="245"/>
        <v>1</v>
      </c>
      <c r="AA1188" t="str">
        <f t="shared" si="246"/>
        <v>307-&gt;1,</v>
      </c>
    </row>
    <row r="1189" spans="1:27" ht="15" hidden="1" customHeight="1" x14ac:dyDescent="0.25">
      <c r="A1189">
        <v>2017</v>
      </c>
      <c r="B1189">
        <v>1</v>
      </c>
      <c r="C1189">
        <v>13</v>
      </c>
      <c r="D1189" t="s">
        <v>127</v>
      </c>
      <c r="E1189" t="s">
        <v>45</v>
      </c>
      <c r="F1189">
        <v>2</v>
      </c>
      <c r="G1189">
        <v>1</v>
      </c>
      <c r="H1189" t="s">
        <v>228</v>
      </c>
      <c r="I1189" t="s">
        <v>47</v>
      </c>
      <c r="J1189">
        <v>6</v>
      </c>
      <c r="K1189">
        <v>1569</v>
      </c>
      <c r="L1189">
        <v>1255</v>
      </c>
      <c r="M1189">
        <f t="shared" si="234"/>
        <v>1563</v>
      </c>
      <c r="N1189">
        <f t="shared" si="235"/>
        <v>1261</v>
      </c>
      <c r="O1189">
        <f t="shared" si="236"/>
        <v>0.85049030154680272</v>
      </c>
      <c r="P1189">
        <f t="shared" si="237"/>
        <v>1</v>
      </c>
      <c r="Q1189">
        <f t="shared" si="238"/>
        <v>40.131175850630505</v>
      </c>
      <c r="R1189">
        <f t="shared" si="239"/>
        <v>40</v>
      </c>
      <c r="S1189">
        <f>INDEX(Weights!$B$1:$B$36,MATCH(Matches!H1977,Weights!$A$1:$A$36,0))</f>
        <v>20</v>
      </c>
      <c r="T1189">
        <f t="shared" si="240"/>
        <v>1563</v>
      </c>
      <c r="U1189">
        <f t="shared" si="241"/>
        <v>1261</v>
      </c>
      <c r="V1189">
        <f t="shared" si="242"/>
        <v>302</v>
      </c>
      <c r="W1189">
        <f t="shared" si="243"/>
        <v>1</v>
      </c>
      <c r="X1189">
        <f t="shared" si="244"/>
        <v>0</v>
      </c>
      <c r="Y1189">
        <f t="shared" si="245"/>
        <v>1</v>
      </c>
      <c r="AA1189" t="str">
        <f t="shared" si="246"/>
        <v>302-&gt;1,</v>
      </c>
    </row>
    <row r="1190" spans="1:27" ht="15" hidden="1" customHeight="1" x14ac:dyDescent="0.25">
      <c r="A1190">
        <v>2017</v>
      </c>
      <c r="B1190">
        <v>1</v>
      </c>
      <c r="C1190">
        <v>22</v>
      </c>
      <c r="D1190" t="s">
        <v>189</v>
      </c>
      <c r="E1190" t="s">
        <v>190</v>
      </c>
      <c r="F1190">
        <v>0</v>
      </c>
      <c r="G1190">
        <v>0</v>
      </c>
      <c r="H1190" t="s">
        <v>44</v>
      </c>
      <c r="J1190">
        <v>6</v>
      </c>
      <c r="K1190">
        <v>1445</v>
      </c>
      <c r="L1190">
        <v>1614</v>
      </c>
      <c r="M1190">
        <f t="shared" si="234"/>
        <v>1439</v>
      </c>
      <c r="N1190">
        <f t="shared" si="235"/>
        <v>1620</v>
      </c>
      <c r="O1190">
        <f t="shared" si="236"/>
        <v>0.61450136100855779</v>
      </c>
      <c r="P1190">
        <f t="shared" si="237"/>
        <v>0.5</v>
      </c>
      <c r="Q1190">
        <f t="shared" si="238"/>
        <v>-52.401123856960638</v>
      </c>
      <c r="R1190">
        <f t="shared" si="239"/>
        <v>-50</v>
      </c>
      <c r="S1190">
        <f>INDEX(Weights!$B$1:$B$36,MATCH(Matches!H2011,Weights!$A$1:$A$36,0))</f>
        <v>20</v>
      </c>
      <c r="T1190">
        <f t="shared" si="240"/>
        <v>1539</v>
      </c>
      <c r="U1190">
        <f t="shared" si="241"/>
        <v>1620</v>
      </c>
      <c r="V1190">
        <f t="shared" si="242"/>
        <v>81</v>
      </c>
      <c r="W1190">
        <f t="shared" si="243"/>
        <v>0</v>
      </c>
      <c r="X1190">
        <f t="shared" si="244"/>
        <v>0</v>
      </c>
      <c r="Y1190">
        <f t="shared" si="245"/>
        <v>0</v>
      </c>
      <c r="AA1190" t="str">
        <f t="shared" si="246"/>
        <v>81-&gt;0,</v>
      </c>
    </row>
    <row r="1191" spans="1:27" ht="15" hidden="1" customHeight="1" x14ac:dyDescent="0.25">
      <c r="A1191">
        <v>2017</v>
      </c>
      <c r="B1191">
        <v>2</v>
      </c>
      <c r="C1191">
        <v>8</v>
      </c>
      <c r="D1191" t="s">
        <v>123</v>
      </c>
      <c r="E1191" t="s">
        <v>17</v>
      </c>
      <c r="F1191">
        <v>1</v>
      </c>
      <c r="G1191">
        <v>0</v>
      </c>
      <c r="H1191" t="s">
        <v>33</v>
      </c>
      <c r="I1191" t="s">
        <v>125</v>
      </c>
      <c r="J1191">
        <v>6</v>
      </c>
      <c r="K1191">
        <v>1918</v>
      </c>
      <c r="L1191">
        <v>1766</v>
      </c>
      <c r="M1191">
        <f t="shared" si="234"/>
        <v>1912</v>
      </c>
      <c r="N1191">
        <f t="shared" si="235"/>
        <v>1772</v>
      </c>
      <c r="O1191">
        <f t="shared" si="236"/>
        <v>0.69123615241476299</v>
      </c>
      <c r="P1191">
        <f t="shared" si="237"/>
        <v>1</v>
      </c>
      <c r="Q1191">
        <f t="shared" si="238"/>
        <v>19.432326831410037</v>
      </c>
      <c r="R1191">
        <f t="shared" si="239"/>
        <v>20</v>
      </c>
      <c r="S1191">
        <f>INDEX(Weights!$B$1:$B$36,MATCH(Matches!H2033,Weights!$A$1:$A$36,0))</f>
        <v>20</v>
      </c>
      <c r="T1191">
        <f t="shared" si="240"/>
        <v>1912</v>
      </c>
      <c r="U1191">
        <f t="shared" si="241"/>
        <v>1772</v>
      </c>
      <c r="V1191">
        <f t="shared" si="242"/>
        <v>140</v>
      </c>
      <c r="W1191">
        <f t="shared" si="243"/>
        <v>1</v>
      </c>
      <c r="X1191">
        <f t="shared" si="244"/>
        <v>0</v>
      </c>
      <c r="Y1191">
        <f t="shared" si="245"/>
        <v>1</v>
      </c>
      <c r="AA1191" t="str">
        <f t="shared" si="246"/>
        <v>140-&gt;1,</v>
      </c>
    </row>
    <row r="1192" spans="1:27" ht="15" hidden="1" customHeight="1" x14ac:dyDescent="0.25">
      <c r="A1192">
        <v>2017</v>
      </c>
      <c r="B1192">
        <v>3</v>
      </c>
      <c r="C1192">
        <v>22</v>
      </c>
      <c r="D1192" t="s">
        <v>258</v>
      </c>
      <c r="E1192" t="s">
        <v>261</v>
      </c>
      <c r="F1192">
        <v>1</v>
      </c>
      <c r="G1192">
        <v>0</v>
      </c>
      <c r="H1192" t="s">
        <v>33</v>
      </c>
      <c r="I1192" t="s">
        <v>122</v>
      </c>
      <c r="J1192">
        <v>6</v>
      </c>
      <c r="K1192">
        <v>1342</v>
      </c>
      <c r="L1192">
        <v>1200</v>
      </c>
      <c r="M1192">
        <f t="shared" si="234"/>
        <v>1336</v>
      </c>
      <c r="N1192">
        <f t="shared" si="235"/>
        <v>1206</v>
      </c>
      <c r="O1192">
        <f t="shared" si="236"/>
        <v>0.67881691979475667</v>
      </c>
      <c r="P1192">
        <f t="shared" si="237"/>
        <v>1</v>
      </c>
      <c r="Q1192">
        <f t="shared" si="238"/>
        <v>18.680934239019884</v>
      </c>
      <c r="R1192">
        <f t="shared" si="239"/>
        <v>20</v>
      </c>
      <c r="S1192">
        <f>INDEX(Weights!$B$1:$B$36,MATCH(Matches!H2051,Weights!$A$1:$A$36,0))</f>
        <v>40</v>
      </c>
      <c r="T1192">
        <f t="shared" si="240"/>
        <v>1336</v>
      </c>
      <c r="U1192">
        <f t="shared" si="241"/>
        <v>1206</v>
      </c>
      <c r="V1192">
        <f t="shared" si="242"/>
        <v>130</v>
      </c>
      <c r="W1192">
        <f t="shared" si="243"/>
        <v>1</v>
      </c>
      <c r="X1192">
        <f t="shared" si="244"/>
        <v>0</v>
      </c>
      <c r="Y1192">
        <f t="shared" si="245"/>
        <v>1</v>
      </c>
      <c r="AA1192" t="str">
        <f t="shared" si="246"/>
        <v>130-&gt;1,</v>
      </c>
    </row>
    <row r="1193" spans="1:27" ht="15" hidden="1" customHeight="1" x14ac:dyDescent="0.25">
      <c r="A1193">
        <v>2017</v>
      </c>
      <c r="B1193">
        <v>3</v>
      </c>
      <c r="C1193">
        <v>28</v>
      </c>
      <c r="D1193" t="s">
        <v>102</v>
      </c>
      <c r="E1193" t="s">
        <v>124</v>
      </c>
      <c r="F1193">
        <v>3</v>
      </c>
      <c r="G1193">
        <v>1</v>
      </c>
      <c r="H1193" t="s">
        <v>76</v>
      </c>
      <c r="J1193">
        <v>6</v>
      </c>
      <c r="K1193">
        <v>1980</v>
      </c>
      <c r="L1193">
        <v>1680</v>
      </c>
      <c r="M1193">
        <f t="shared" si="234"/>
        <v>1974</v>
      </c>
      <c r="N1193">
        <f t="shared" si="235"/>
        <v>1686</v>
      </c>
      <c r="O1193">
        <f t="shared" si="236"/>
        <v>0.90321840429518074</v>
      </c>
      <c r="P1193">
        <f t="shared" si="237"/>
        <v>1</v>
      </c>
      <c r="Q1193">
        <f t="shared" si="238"/>
        <v>61.995258047819405</v>
      </c>
      <c r="R1193">
        <f t="shared" si="239"/>
        <v>40</v>
      </c>
      <c r="S1193">
        <f>INDEX(Weights!$B$1:$B$36,MATCH(Matches!H2131,Weights!$A$1:$A$36,0))</f>
        <v>40</v>
      </c>
      <c r="T1193">
        <f t="shared" si="240"/>
        <v>2074</v>
      </c>
      <c r="U1193">
        <f t="shared" si="241"/>
        <v>1686</v>
      </c>
      <c r="V1193">
        <f t="shared" si="242"/>
        <v>388</v>
      </c>
      <c r="W1193">
        <f t="shared" si="243"/>
        <v>2</v>
      </c>
      <c r="X1193">
        <f t="shared" si="244"/>
        <v>0</v>
      </c>
      <c r="Y1193">
        <f t="shared" si="245"/>
        <v>2</v>
      </c>
      <c r="AA1193" t="str">
        <f t="shared" si="246"/>
        <v>388-&gt;2,</v>
      </c>
    </row>
    <row r="1194" spans="1:27" ht="15" hidden="1" customHeight="1" x14ac:dyDescent="0.25">
      <c r="A1194">
        <v>2017</v>
      </c>
      <c r="B1194">
        <v>3</v>
      </c>
      <c r="C1194">
        <v>28</v>
      </c>
      <c r="D1194" t="s">
        <v>85</v>
      </c>
      <c r="E1194" t="s">
        <v>96</v>
      </c>
      <c r="F1194">
        <v>1</v>
      </c>
      <c r="G1194">
        <v>0</v>
      </c>
      <c r="H1194" t="s">
        <v>33</v>
      </c>
      <c r="J1194">
        <v>6</v>
      </c>
      <c r="K1194">
        <v>1619</v>
      </c>
      <c r="L1194">
        <v>1556</v>
      </c>
      <c r="M1194">
        <f t="shared" si="234"/>
        <v>1613</v>
      </c>
      <c r="N1194">
        <f t="shared" si="235"/>
        <v>1562</v>
      </c>
      <c r="O1194">
        <f t="shared" si="236"/>
        <v>0.704584592662721</v>
      </c>
      <c r="P1194">
        <f t="shared" si="237"/>
        <v>1</v>
      </c>
      <c r="Q1194">
        <f t="shared" si="238"/>
        <v>20.310382772790636</v>
      </c>
      <c r="R1194">
        <f t="shared" si="239"/>
        <v>20</v>
      </c>
      <c r="S1194">
        <f>INDEX(Weights!$B$1:$B$36,MATCH(Matches!H2150,Weights!$A$1:$A$36,0))</f>
        <v>40</v>
      </c>
      <c r="T1194">
        <f t="shared" si="240"/>
        <v>1713</v>
      </c>
      <c r="U1194">
        <f t="shared" si="241"/>
        <v>1562</v>
      </c>
      <c r="V1194">
        <f t="shared" si="242"/>
        <v>151</v>
      </c>
      <c r="W1194">
        <f t="shared" si="243"/>
        <v>1</v>
      </c>
      <c r="X1194">
        <f t="shared" si="244"/>
        <v>0</v>
      </c>
      <c r="Y1194">
        <f t="shared" si="245"/>
        <v>1</v>
      </c>
      <c r="AA1194" t="str">
        <f t="shared" si="246"/>
        <v>151-&gt;1,</v>
      </c>
    </row>
    <row r="1195" spans="1:27" ht="15" hidden="1" customHeight="1" x14ac:dyDescent="0.25">
      <c r="A1195">
        <v>2017</v>
      </c>
      <c r="B1195">
        <v>3</v>
      </c>
      <c r="C1195">
        <v>28</v>
      </c>
      <c r="D1195" t="s">
        <v>78</v>
      </c>
      <c r="E1195" t="s">
        <v>120</v>
      </c>
      <c r="F1195">
        <v>4</v>
      </c>
      <c r="G1195">
        <v>1</v>
      </c>
      <c r="H1195" t="s">
        <v>23</v>
      </c>
      <c r="J1195">
        <v>6</v>
      </c>
      <c r="K1195">
        <v>1222</v>
      </c>
      <c r="L1195">
        <v>894</v>
      </c>
      <c r="M1195">
        <f t="shared" si="234"/>
        <v>1216</v>
      </c>
      <c r="N1195">
        <f t="shared" si="235"/>
        <v>900</v>
      </c>
      <c r="O1195">
        <f t="shared" si="236"/>
        <v>0.91642137706951343</v>
      </c>
      <c r="P1195">
        <f t="shared" si="237"/>
        <v>1</v>
      </c>
      <c r="Q1195">
        <f t="shared" si="238"/>
        <v>71.788691768591093</v>
      </c>
      <c r="R1195">
        <f t="shared" si="239"/>
        <v>40</v>
      </c>
      <c r="S1195">
        <f>INDEX(Weights!$B$1:$B$36,MATCH(Matches!H2159,Weights!$A$1:$A$36,0))</f>
        <v>40</v>
      </c>
      <c r="T1195">
        <f t="shared" si="240"/>
        <v>1316</v>
      </c>
      <c r="U1195">
        <f t="shared" si="241"/>
        <v>900</v>
      </c>
      <c r="V1195">
        <f t="shared" si="242"/>
        <v>416</v>
      </c>
      <c r="W1195">
        <f t="shared" si="243"/>
        <v>3</v>
      </c>
      <c r="X1195">
        <f t="shared" si="244"/>
        <v>0</v>
      </c>
      <c r="Y1195">
        <f t="shared" si="245"/>
        <v>3</v>
      </c>
      <c r="AA1195" t="str">
        <f t="shared" si="246"/>
        <v>416-&gt;3,</v>
      </c>
    </row>
    <row r="1196" spans="1:27" ht="15" hidden="1" customHeight="1" x14ac:dyDescent="0.25">
      <c r="A1196">
        <v>2017</v>
      </c>
      <c r="B1196">
        <v>3</v>
      </c>
      <c r="C1196">
        <v>28</v>
      </c>
      <c r="D1196" t="s">
        <v>92</v>
      </c>
      <c r="E1196" t="s">
        <v>118</v>
      </c>
      <c r="F1196">
        <v>1</v>
      </c>
      <c r="G1196">
        <v>0</v>
      </c>
      <c r="H1196" t="s">
        <v>76</v>
      </c>
      <c r="J1196">
        <v>6</v>
      </c>
      <c r="K1196">
        <v>1767</v>
      </c>
      <c r="L1196">
        <v>1565</v>
      </c>
      <c r="M1196">
        <f t="shared" si="234"/>
        <v>1761</v>
      </c>
      <c r="N1196">
        <f t="shared" si="235"/>
        <v>1571</v>
      </c>
      <c r="O1196">
        <f t="shared" si="236"/>
        <v>0.84149236692324181</v>
      </c>
      <c r="P1196">
        <f t="shared" si="237"/>
        <v>1</v>
      </c>
      <c r="Q1196">
        <f t="shared" si="238"/>
        <v>37.853066653859294</v>
      </c>
      <c r="R1196">
        <f t="shared" si="239"/>
        <v>40</v>
      </c>
      <c r="S1196">
        <f>INDEX(Weights!$B$1:$B$36,MATCH(Matches!H2164,Weights!$A$1:$A$36,0))</f>
        <v>20</v>
      </c>
      <c r="T1196">
        <f t="shared" si="240"/>
        <v>1861</v>
      </c>
      <c r="U1196">
        <f t="shared" si="241"/>
        <v>1571</v>
      </c>
      <c r="V1196">
        <f t="shared" si="242"/>
        <v>290</v>
      </c>
      <c r="W1196">
        <f t="shared" si="243"/>
        <v>1</v>
      </c>
      <c r="X1196">
        <f t="shared" si="244"/>
        <v>0</v>
      </c>
      <c r="Y1196">
        <f t="shared" si="245"/>
        <v>1</v>
      </c>
      <c r="AA1196" t="str">
        <f t="shared" si="246"/>
        <v>290-&gt;1,</v>
      </c>
    </row>
    <row r="1197" spans="1:27" ht="15" hidden="1" customHeight="1" x14ac:dyDescent="0.25">
      <c r="A1197">
        <v>2017</v>
      </c>
      <c r="B1197">
        <v>4</v>
      </c>
      <c r="C1197">
        <v>29</v>
      </c>
      <c r="D1197" t="s">
        <v>168</v>
      </c>
      <c r="E1197" t="s">
        <v>133</v>
      </c>
      <c r="F1197">
        <v>2</v>
      </c>
      <c r="G1197">
        <v>2</v>
      </c>
      <c r="H1197" t="s">
        <v>33</v>
      </c>
      <c r="J1197">
        <v>6</v>
      </c>
      <c r="K1197">
        <v>1124</v>
      </c>
      <c r="L1197">
        <v>1451</v>
      </c>
      <c r="M1197">
        <f t="shared" si="234"/>
        <v>1118</v>
      </c>
      <c r="N1197">
        <f t="shared" si="235"/>
        <v>1457</v>
      </c>
      <c r="O1197">
        <f t="shared" si="236"/>
        <v>0.7983147441549775</v>
      </c>
      <c r="P1197">
        <f t="shared" si="237"/>
        <v>0.5</v>
      </c>
      <c r="Q1197">
        <f t="shared" si="238"/>
        <v>-20.112985085587791</v>
      </c>
      <c r="R1197">
        <f t="shared" si="239"/>
        <v>-20</v>
      </c>
      <c r="S1197">
        <f>INDEX(Weights!$B$1:$B$36,MATCH(Matches!H2171,Weights!$A$1:$A$36,0))</f>
        <v>20</v>
      </c>
      <c r="T1197">
        <f t="shared" si="240"/>
        <v>1218</v>
      </c>
      <c r="U1197">
        <f t="shared" si="241"/>
        <v>1457</v>
      </c>
      <c r="V1197">
        <f t="shared" si="242"/>
        <v>239</v>
      </c>
      <c r="W1197">
        <f t="shared" si="243"/>
        <v>0</v>
      </c>
      <c r="X1197">
        <f t="shared" si="244"/>
        <v>0</v>
      </c>
      <c r="Y1197">
        <f t="shared" si="245"/>
        <v>0</v>
      </c>
      <c r="AA1197" t="str">
        <f t="shared" si="246"/>
        <v>239-&gt;0,</v>
      </c>
    </row>
    <row r="1198" spans="1:27" ht="15" hidden="1" customHeight="1" x14ac:dyDescent="0.25">
      <c r="A1198">
        <v>2017</v>
      </c>
      <c r="B1198">
        <v>6</v>
      </c>
      <c r="C1198">
        <v>1</v>
      </c>
      <c r="D1198" t="s">
        <v>39</v>
      </c>
      <c r="E1198" t="s">
        <v>170</v>
      </c>
      <c r="F1198">
        <v>3</v>
      </c>
      <c r="G1198">
        <v>0</v>
      </c>
      <c r="H1198" t="s">
        <v>33</v>
      </c>
      <c r="I1198" t="s">
        <v>26</v>
      </c>
      <c r="J1198">
        <v>6</v>
      </c>
      <c r="K1198">
        <v>1674</v>
      </c>
      <c r="L1198">
        <v>1385</v>
      </c>
      <c r="M1198">
        <f t="shared" si="234"/>
        <v>1668</v>
      </c>
      <c r="N1198">
        <f t="shared" si="235"/>
        <v>1391</v>
      </c>
      <c r="O1198">
        <f t="shared" si="236"/>
        <v>0.83125391565204654</v>
      </c>
      <c r="P1198">
        <f t="shared" si="237"/>
        <v>1</v>
      </c>
      <c r="Q1198">
        <f t="shared" si="238"/>
        <v>35.55638060097462</v>
      </c>
      <c r="R1198">
        <f t="shared" si="239"/>
        <v>20</v>
      </c>
      <c r="S1198">
        <f>INDEX(Weights!$B$1:$B$36,MATCH(Matches!H2184,Weights!$A$1:$A$36,0))</f>
        <v>20</v>
      </c>
      <c r="T1198">
        <f t="shared" si="240"/>
        <v>1668</v>
      </c>
      <c r="U1198">
        <f t="shared" si="241"/>
        <v>1391</v>
      </c>
      <c r="V1198">
        <f t="shared" si="242"/>
        <v>277</v>
      </c>
      <c r="W1198">
        <f t="shared" si="243"/>
        <v>3</v>
      </c>
      <c r="X1198">
        <f t="shared" si="244"/>
        <v>0</v>
      </c>
      <c r="Y1198">
        <f t="shared" si="245"/>
        <v>3</v>
      </c>
      <c r="AA1198" t="str">
        <f t="shared" si="246"/>
        <v>277-&gt;3,</v>
      </c>
    </row>
    <row r="1199" spans="1:27" ht="15" hidden="1" customHeight="1" x14ac:dyDescent="0.25">
      <c r="A1199">
        <v>2017</v>
      </c>
      <c r="B1199">
        <v>6</v>
      </c>
      <c r="C1199">
        <v>5</v>
      </c>
      <c r="D1199" t="s">
        <v>263</v>
      </c>
      <c r="E1199" t="s">
        <v>25</v>
      </c>
      <c r="F1199">
        <v>0</v>
      </c>
      <c r="G1199">
        <v>0</v>
      </c>
      <c r="H1199" t="s">
        <v>33</v>
      </c>
      <c r="J1199">
        <v>6</v>
      </c>
      <c r="K1199">
        <v>1451</v>
      </c>
      <c r="L1199">
        <v>1788</v>
      </c>
      <c r="M1199">
        <f t="shared" si="234"/>
        <v>1445</v>
      </c>
      <c r="N1199">
        <f t="shared" si="235"/>
        <v>1794</v>
      </c>
      <c r="O1199">
        <f t="shared" si="236"/>
        <v>0.80742418167127916</v>
      </c>
      <c r="P1199">
        <f t="shared" si="237"/>
        <v>0.5</v>
      </c>
      <c r="Q1199">
        <f t="shared" si="238"/>
        <v>-19.51700730691266</v>
      </c>
      <c r="R1199">
        <f t="shared" si="239"/>
        <v>-20</v>
      </c>
      <c r="S1199">
        <f>INDEX(Weights!$B$1:$B$36,MATCH(Matches!H2207,Weights!$A$1:$A$36,0))</f>
        <v>20</v>
      </c>
      <c r="T1199">
        <f t="shared" si="240"/>
        <v>1545</v>
      </c>
      <c r="U1199">
        <f t="shared" si="241"/>
        <v>1794</v>
      </c>
      <c r="V1199">
        <f t="shared" si="242"/>
        <v>249</v>
      </c>
      <c r="W1199">
        <f t="shared" si="243"/>
        <v>0</v>
      </c>
      <c r="X1199">
        <f t="shared" si="244"/>
        <v>0</v>
      </c>
      <c r="Y1199">
        <f t="shared" si="245"/>
        <v>0</v>
      </c>
      <c r="AA1199" t="str">
        <f t="shared" si="246"/>
        <v>249-&gt;0,</v>
      </c>
    </row>
    <row r="1200" spans="1:27" ht="15" hidden="1" customHeight="1" x14ac:dyDescent="0.25">
      <c r="A1200">
        <v>2017</v>
      </c>
      <c r="B1200">
        <v>6</v>
      </c>
      <c r="C1200">
        <v>6</v>
      </c>
      <c r="D1200" t="s">
        <v>52</v>
      </c>
      <c r="E1200" t="s">
        <v>6</v>
      </c>
      <c r="F1200">
        <v>1</v>
      </c>
      <c r="G1200">
        <v>1</v>
      </c>
      <c r="H1200" t="s">
        <v>33</v>
      </c>
      <c r="J1200">
        <v>6</v>
      </c>
      <c r="K1200">
        <v>1727</v>
      </c>
      <c r="L1200">
        <v>2041</v>
      </c>
      <c r="M1200">
        <f t="shared" si="234"/>
        <v>1721</v>
      </c>
      <c r="N1200">
        <f t="shared" si="235"/>
        <v>2047</v>
      </c>
      <c r="O1200">
        <f t="shared" si="236"/>
        <v>0.78599660228215751</v>
      </c>
      <c r="P1200">
        <f t="shared" si="237"/>
        <v>0.5</v>
      </c>
      <c r="Q1200">
        <f t="shared" si="238"/>
        <v>-20.979270215527041</v>
      </c>
      <c r="R1200">
        <f t="shared" si="239"/>
        <v>-20</v>
      </c>
      <c r="S1200">
        <f>INDEX(Weights!$B$1:$B$36,MATCH(Matches!H2212,Weights!$A$1:$A$36,0))</f>
        <v>40</v>
      </c>
      <c r="T1200">
        <f t="shared" si="240"/>
        <v>1821</v>
      </c>
      <c r="U1200">
        <f t="shared" si="241"/>
        <v>2047</v>
      </c>
      <c r="V1200">
        <f t="shared" si="242"/>
        <v>226</v>
      </c>
      <c r="W1200">
        <f t="shared" si="243"/>
        <v>0</v>
      </c>
      <c r="X1200">
        <f t="shared" si="244"/>
        <v>0</v>
      </c>
      <c r="Y1200">
        <f t="shared" si="245"/>
        <v>0</v>
      </c>
      <c r="AA1200" t="str">
        <f t="shared" si="246"/>
        <v>226-&gt;0,</v>
      </c>
    </row>
    <row r="1201" spans="1:27" ht="15" hidden="1" customHeight="1" x14ac:dyDescent="0.25">
      <c r="A1201">
        <v>2017</v>
      </c>
      <c r="B1201">
        <v>6</v>
      </c>
      <c r="C1201">
        <v>7</v>
      </c>
      <c r="D1201" t="s">
        <v>264</v>
      </c>
      <c r="E1201" t="s">
        <v>91</v>
      </c>
      <c r="F1201">
        <v>0</v>
      </c>
      <c r="G1201">
        <v>0</v>
      </c>
      <c r="H1201" t="s">
        <v>33</v>
      </c>
      <c r="J1201">
        <v>6</v>
      </c>
      <c r="K1201">
        <v>1188</v>
      </c>
      <c r="L1201">
        <v>1498</v>
      </c>
      <c r="M1201">
        <f t="shared" si="234"/>
        <v>1182</v>
      </c>
      <c r="N1201">
        <f t="shared" si="235"/>
        <v>1504</v>
      </c>
      <c r="O1201">
        <f t="shared" si="236"/>
        <v>0.78209801613131869</v>
      </c>
      <c r="P1201">
        <f t="shared" si="237"/>
        <v>0.5</v>
      </c>
      <c r="Q1201">
        <f t="shared" si="238"/>
        <v>-21.269203102821383</v>
      </c>
      <c r="R1201">
        <f t="shared" si="239"/>
        <v>-20</v>
      </c>
      <c r="S1201">
        <f>INDEX(Weights!$B$1:$B$36,MATCH(Matches!H2225,Weights!$A$1:$A$36,0))</f>
        <v>20</v>
      </c>
      <c r="T1201">
        <f t="shared" si="240"/>
        <v>1282</v>
      </c>
      <c r="U1201">
        <f t="shared" si="241"/>
        <v>1504</v>
      </c>
      <c r="V1201">
        <f t="shared" si="242"/>
        <v>222</v>
      </c>
      <c r="W1201">
        <f t="shared" si="243"/>
        <v>0</v>
      </c>
      <c r="X1201">
        <f t="shared" si="244"/>
        <v>0</v>
      </c>
      <c r="Y1201">
        <f t="shared" si="245"/>
        <v>0</v>
      </c>
      <c r="AA1201" t="str">
        <f t="shared" si="246"/>
        <v>222-&gt;0,</v>
      </c>
    </row>
    <row r="1202" spans="1:27" ht="15" hidden="1" customHeight="1" x14ac:dyDescent="0.25">
      <c r="A1202">
        <v>2017</v>
      </c>
      <c r="B1202">
        <v>6</v>
      </c>
      <c r="C1202">
        <v>7</v>
      </c>
      <c r="D1202" t="s">
        <v>97</v>
      </c>
      <c r="E1202" t="s">
        <v>92</v>
      </c>
      <c r="F1202">
        <v>0</v>
      </c>
      <c r="G1202">
        <v>0</v>
      </c>
      <c r="H1202" t="s">
        <v>33</v>
      </c>
      <c r="I1202" t="s">
        <v>154</v>
      </c>
      <c r="J1202">
        <v>6</v>
      </c>
      <c r="K1202">
        <v>1505</v>
      </c>
      <c r="L1202">
        <v>1761</v>
      </c>
      <c r="M1202">
        <f t="shared" si="234"/>
        <v>1499</v>
      </c>
      <c r="N1202">
        <f t="shared" si="235"/>
        <v>1767</v>
      </c>
      <c r="O1202">
        <f t="shared" si="236"/>
        <v>0.82386152850557237</v>
      </c>
      <c r="P1202">
        <f t="shared" si="237"/>
        <v>0.5</v>
      </c>
      <c r="Q1202">
        <f t="shared" si="238"/>
        <v>-18.526436368303511</v>
      </c>
      <c r="R1202">
        <f t="shared" si="239"/>
        <v>-20</v>
      </c>
      <c r="S1202">
        <f>INDEX(Weights!$B$1:$B$36,MATCH(Matches!H2226,Weights!$A$1:$A$36,0))</f>
        <v>20</v>
      </c>
      <c r="T1202">
        <f t="shared" si="240"/>
        <v>1499</v>
      </c>
      <c r="U1202">
        <f t="shared" si="241"/>
        <v>1767</v>
      </c>
      <c r="V1202">
        <f t="shared" si="242"/>
        <v>268</v>
      </c>
      <c r="W1202">
        <f t="shared" si="243"/>
        <v>0</v>
      </c>
      <c r="X1202">
        <f t="shared" si="244"/>
        <v>0</v>
      </c>
      <c r="Y1202">
        <f t="shared" si="245"/>
        <v>0</v>
      </c>
      <c r="AA1202" t="str">
        <f t="shared" si="246"/>
        <v>268-&gt;0,</v>
      </c>
    </row>
    <row r="1203" spans="1:27" ht="15" hidden="1" customHeight="1" x14ac:dyDescent="0.25">
      <c r="A1203">
        <v>2017</v>
      </c>
      <c r="B1203">
        <v>6</v>
      </c>
      <c r="C1203">
        <v>8</v>
      </c>
      <c r="D1203" t="s">
        <v>125</v>
      </c>
      <c r="E1203" t="s">
        <v>133</v>
      </c>
      <c r="F1203">
        <v>2</v>
      </c>
      <c r="G1203">
        <v>0</v>
      </c>
      <c r="H1203" t="s">
        <v>76</v>
      </c>
      <c r="J1203">
        <v>6</v>
      </c>
      <c r="K1203">
        <v>1753</v>
      </c>
      <c r="L1203">
        <v>1445</v>
      </c>
      <c r="M1203">
        <f t="shared" si="234"/>
        <v>1747</v>
      </c>
      <c r="N1203">
        <f t="shared" si="235"/>
        <v>1451</v>
      </c>
      <c r="O1203">
        <f t="shared" si="236"/>
        <v>0.90716993615271491</v>
      </c>
      <c r="P1203">
        <f t="shared" si="237"/>
        <v>1</v>
      </c>
      <c r="Q1203">
        <f t="shared" si="238"/>
        <v>64.634233257348725</v>
      </c>
      <c r="R1203">
        <f t="shared" si="239"/>
        <v>40</v>
      </c>
      <c r="S1203">
        <f>INDEX(Weights!$B$1:$B$36,MATCH(Matches!H2238,Weights!$A$1:$A$36,0))</f>
        <v>20</v>
      </c>
      <c r="T1203">
        <f t="shared" si="240"/>
        <v>1847</v>
      </c>
      <c r="U1203">
        <f t="shared" si="241"/>
        <v>1451</v>
      </c>
      <c r="V1203">
        <f t="shared" si="242"/>
        <v>396</v>
      </c>
      <c r="W1203">
        <f t="shared" si="243"/>
        <v>2</v>
      </c>
      <c r="X1203">
        <f t="shared" si="244"/>
        <v>0</v>
      </c>
      <c r="Y1203">
        <f t="shared" si="245"/>
        <v>2</v>
      </c>
      <c r="AA1203" t="str">
        <f t="shared" si="246"/>
        <v>396-&gt;2,</v>
      </c>
    </row>
    <row r="1204" spans="1:27" ht="15" hidden="1" customHeight="1" x14ac:dyDescent="0.25">
      <c r="A1204">
        <v>2017</v>
      </c>
      <c r="B1204">
        <v>6</v>
      </c>
      <c r="C1204">
        <v>9</v>
      </c>
      <c r="D1204" t="s">
        <v>24</v>
      </c>
      <c r="E1204" t="s">
        <v>57</v>
      </c>
      <c r="F1204">
        <v>2</v>
      </c>
      <c r="G1204">
        <v>1</v>
      </c>
      <c r="H1204" t="s">
        <v>76</v>
      </c>
      <c r="I1204" t="s">
        <v>34</v>
      </c>
      <c r="J1204">
        <v>6</v>
      </c>
      <c r="K1204">
        <v>1418</v>
      </c>
      <c r="L1204">
        <v>1090</v>
      </c>
      <c r="M1204">
        <f t="shared" si="234"/>
        <v>1412</v>
      </c>
      <c r="N1204">
        <f t="shared" si="235"/>
        <v>1096</v>
      </c>
      <c r="O1204">
        <f t="shared" si="236"/>
        <v>0.86045116175771219</v>
      </c>
      <c r="P1204">
        <f t="shared" si="237"/>
        <v>1</v>
      </c>
      <c r="Q1204">
        <f t="shared" si="238"/>
        <v>42.995700111688969</v>
      </c>
      <c r="R1204">
        <f t="shared" si="239"/>
        <v>40</v>
      </c>
      <c r="S1204">
        <f>INDEX(Weights!$B$1:$B$36,MATCH(Matches!H2243,Weights!$A$1:$A$36,0))</f>
        <v>20</v>
      </c>
      <c r="T1204">
        <f t="shared" si="240"/>
        <v>1412</v>
      </c>
      <c r="U1204">
        <f t="shared" si="241"/>
        <v>1096</v>
      </c>
      <c r="V1204">
        <f t="shared" si="242"/>
        <v>316</v>
      </c>
      <c r="W1204">
        <f t="shared" si="243"/>
        <v>1</v>
      </c>
      <c r="X1204">
        <f t="shared" si="244"/>
        <v>0</v>
      </c>
      <c r="Y1204">
        <f t="shared" si="245"/>
        <v>1</v>
      </c>
      <c r="AA1204" t="str">
        <f t="shared" si="246"/>
        <v>316-&gt;1,</v>
      </c>
    </row>
    <row r="1205" spans="1:27" ht="15" hidden="1" customHeight="1" x14ac:dyDescent="0.25">
      <c r="A1205">
        <v>2017</v>
      </c>
      <c r="B1205">
        <v>6</v>
      </c>
      <c r="C1205">
        <v>13</v>
      </c>
      <c r="D1205" t="s">
        <v>26</v>
      </c>
      <c r="E1205" t="s">
        <v>105</v>
      </c>
      <c r="F1205">
        <v>3</v>
      </c>
      <c r="G1205">
        <v>2</v>
      </c>
      <c r="H1205" t="s">
        <v>33</v>
      </c>
      <c r="J1205">
        <v>6</v>
      </c>
      <c r="K1205">
        <v>1974</v>
      </c>
      <c r="L1205">
        <v>1912</v>
      </c>
      <c r="M1205">
        <f t="shared" si="234"/>
        <v>1968</v>
      </c>
      <c r="N1205">
        <f t="shared" si="235"/>
        <v>1918</v>
      </c>
      <c r="O1205">
        <f t="shared" si="236"/>
        <v>0.70338500347182864</v>
      </c>
      <c r="P1205">
        <f t="shared" si="237"/>
        <v>1</v>
      </c>
      <c r="Q1205">
        <f t="shared" si="238"/>
        <v>20.228242233969929</v>
      </c>
      <c r="R1205">
        <f t="shared" si="239"/>
        <v>20</v>
      </c>
      <c r="S1205">
        <f>INDEX(Weights!$B$1:$B$36,MATCH(Matches!H2307,Weights!$A$1:$A$36,0))</f>
        <v>20</v>
      </c>
      <c r="T1205">
        <f t="shared" si="240"/>
        <v>2068</v>
      </c>
      <c r="U1205">
        <f t="shared" si="241"/>
        <v>1918</v>
      </c>
      <c r="V1205">
        <f t="shared" si="242"/>
        <v>150</v>
      </c>
      <c r="W1205">
        <f t="shared" si="243"/>
        <v>1</v>
      </c>
      <c r="X1205">
        <f t="shared" si="244"/>
        <v>0</v>
      </c>
      <c r="Y1205">
        <f t="shared" si="245"/>
        <v>1</v>
      </c>
      <c r="AA1205" t="str">
        <f t="shared" si="246"/>
        <v>150-&gt;1,</v>
      </c>
    </row>
    <row r="1206" spans="1:27" ht="15" hidden="1" customHeight="1" x14ac:dyDescent="0.25">
      <c r="A1206">
        <v>2017</v>
      </c>
      <c r="B1206">
        <v>7</v>
      </c>
      <c r="C1206">
        <v>1</v>
      </c>
      <c r="D1206" t="s">
        <v>72</v>
      </c>
      <c r="E1206" t="s">
        <v>142</v>
      </c>
      <c r="F1206">
        <v>0</v>
      </c>
      <c r="G1206">
        <v>0</v>
      </c>
      <c r="H1206" t="s">
        <v>29</v>
      </c>
      <c r="I1206" t="s">
        <v>30</v>
      </c>
      <c r="J1206">
        <v>6</v>
      </c>
      <c r="K1206">
        <v>1255</v>
      </c>
      <c r="L1206">
        <v>1349</v>
      </c>
      <c r="M1206">
        <f t="shared" si="234"/>
        <v>1249</v>
      </c>
      <c r="N1206">
        <f t="shared" si="235"/>
        <v>1355</v>
      </c>
      <c r="O1206">
        <f t="shared" si="236"/>
        <v>0.64798301325030572</v>
      </c>
      <c r="P1206">
        <f t="shared" si="237"/>
        <v>0.5</v>
      </c>
      <c r="Q1206">
        <f t="shared" si="238"/>
        <v>-40.545194128810621</v>
      </c>
      <c r="R1206">
        <f t="shared" si="239"/>
        <v>-40</v>
      </c>
      <c r="S1206">
        <f>INDEX(Weights!$B$1:$B$36,MATCH(Matches!H2365,Weights!$A$1:$A$36,0))</f>
        <v>40</v>
      </c>
      <c r="T1206">
        <f t="shared" si="240"/>
        <v>1249</v>
      </c>
      <c r="U1206">
        <f t="shared" si="241"/>
        <v>1355</v>
      </c>
      <c r="V1206">
        <f t="shared" si="242"/>
        <v>106</v>
      </c>
      <c r="W1206">
        <f t="shared" si="243"/>
        <v>0</v>
      </c>
      <c r="X1206">
        <f t="shared" si="244"/>
        <v>0</v>
      </c>
      <c r="Y1206">
        <f t="shared" si="245"/>
        <v>0</v>
      </c>
      <c r="AA1206" t="str">
        <f t="shared" si="246"/>
        <v>106-&gt;0,</v>
      </c>
    </row>
    <row r="1207" spans="1:27" ht="15" hidden="1" customHeight="1" x14ac:dyDescent="0.25">
      <c r="A1207">
        <v>2017</v>
      </c>
      <c r="B1207">
        <v>7</v>
      </c>
      <c r="C1207">
        <v>7</v>
      </c>
      <c r="D1207" t="s">
        <v>72</v>
      </c>
      <c r="E1207" t="s">
        <v>176</v>
      </c>
      <c r="F1207">
        <v>0</v>
      </c>
      <c r="G1207">
        <v>0</v>
      </c>
      <c r="H1207" t="s">
        <v>29</v>
      </c>
      <c r="I1207" t="s">
        <v>30</v>
      </c>
      <c r="J1207">
        <v>6</v>
      </c>
      <c r="K1207">
        <v>1252</v>
      </c>
      <c r="L1207">
        <v>1341</v>
      </c>
      <c r="M1207">
        <f t="shared" si="234"/>
        <v>1246</v>
      </c>
      <c r="N1207">
        <f t="shared" si="235"/>
        <v>1347</v>
      </c>
      <c r="O1207">
        <f t="shared" si="236"/>
        <v>0.64139011195561801</v>
      </c>
      <c r="P1207">
        <f t="shared" si="237"/>
        <v>0.5</v>
      </c>
      <c r="Q1207">
        <f t="shared" si="238"/>
        <v>-42.435782227001731</v>
      </c>
      <c r="R1207">
        <f t="shared" si="239"/>
        <v>-40</v>
      </c>
      <c r="S1207">
        <f>INDEX(Weights!$B$1:$B$36,MATCH(Matches!H2386,Weights!$A$1:$A$36,0))</f>
        <v>40</v>
      </c>
      <c r="T1207">
        <f t="shared" si="240"/>
        <v>1246</v>
      </c>
      <c r="U1207">
        <f t="shared" si="241"/>
        <v>1347</v>
      </c>
      <c r="V1207">
        <f t="shared" si="242"/>
        <v>101</v>
      </c>
      <c r="W1207">
        <f t="shared" si="243"/>
        <v>0</v>
      </c>
      <c r="X1207">
        <f t="shared" si="244"/>
        <v>0</v>
      </c>
      <c r="Y1207">
        <f t="shared" si="245"/>
        <v>0</v>
      </c>
      <c r="AA1207" t="str">
        <f t="shared" si="246"/>
        <v>101-&gt;0,</v>
      </c>
    </row>
    <row r="1208" spans="1:27" ht="15" hidden="1" customHeight="1" x14ac:dyDescent="0.25">
      <c r="A1208">
        <v>2017</v>
      </c>
      <c r="B1208">
        <v>7</v>
      </c>
      <c r="C1208">
        <v>12</v>
      </c>
      <c r="D1208" t="s">
        <v>47</v>
      </c>
      <c r="E1208" t="s">
        <v>45</v>
      </c>
      <c r="F1208">
        <v>2</v>
      </c>
      <c r="G1208">
        <v>1</v>
      </c>
      <c r="H1208" t="s">
        <v>219</v>
      </c>
      <c r="I1208" t="s">
        <v>125</v>
      </c>
      <c r="J1208">
        <v>6</v>
      </c>
      <c r="K1208">
        <v>1666</v>
      </c>
      <c r="L1208">
        <v>1303</v>
      </c>
      <c r="M1208">
        <f t="shared" si="234"/>
        <v>1660</v>
      </c>
      <c r="N1208">
        <f t="shared" si="235"/>
        <v>1309</v>
      </c>
      <c r="O1208">
        <f t="shared" si="236"/>
        <v>0.88293460412568214</v>
      </c>
      <c r="P1208">
        <f t="shared" si="237"/>
        <v>1</v>
      </c>
      <c r="Q1208">
        <f t="shared" si="238"/>
        <v>51.253403750854247</v>
      </c>
      <c r="R1208">
        <f t="shared" si="239"/>
        <v>50</v>
      </c>
      <c r="S1208">
        <f>INDEX(Weights!$B$1:$B$36,MATCH(Matches!H2395,Weights!$A$1:$A$36,0))</f>
        <v>40</v>
      </c>
      <c r="T1208">
        <f t="shared" si="240"/>
        <v>1660</v>
      </c>
      <c r="U1208">
        <f t="shared" si="241"/>
        <v>1309</v>
      </c>
      <c r="V1208">
        <f t="shared" si="242"/>
        <v>351</v>
      </c>
      <c r="W1208">
        <f t="shared" si="243"/>
        <v>1</v>
      </c>
      <c r="X1208">
        <f t="shared" si="244"/>
        <v>0</v>
      </c>
      <c r="Y1208">
        <f t="shared" si="245"/>
        <v>1</v>
      </c>
      <c r="AA1208" t="str">
        <f t="shared" si="246"/>
        <v>351-&gt;1,</v>
      </c>
    </row>
    <row r="1209" spans="1:27" ht="15" hidden="1" customHeight="1" x14ac:dyDescent="0.25">
      <c r="A1209">
        <v>2017</v>
      </c>
      <c r="B1209">
        <v>7</v>
      </c>
      <c r="C1209">
        <v>19</v>
      </c>
      <c r="D1209" t="s">
        <v>125</v>
      </c>
      <c r="E1209" t="s">
        <v>136</v>
      </c>
      <c r="F1209">
        <v>2</v>
      </c>
      <c r="G1209">
        <v>0</v>
      </c>
      <c r="H1209" t="s">
        <v>219</v>
      </c>
      <c r="J1209">
        <v>6</v>
      </c>
      <c r="K1209">
        <v>1768</v>
      </c>
      <c r="L1209">
        <v>1444</v>
      </c>
      <c r="M1209">
        <f t="shared" si="234"/>
        <v>1762</v>
      </c>
      <c r="N1209">
        <f t="shared" si="235"/>
        <v>1450</v>
      </c>
      <c r="O1209">
        <f t="shared" si="236"/>
        <v>0.91464075790051269</v>
      </c>
      <c r="P1209">
        <f t="shared" si="237"/>
        <v>1</v>
      </c>
      <c r="Q1209">
        <f t="shared" si="238"/>
        <v>70.291158314256379</v>
      </c>
      <c r="R1209">
        <f t="shared" si="239"/>
        <v>50</v>
      </c>
      <c r="S1209">
        <f>INDEX(Weights!$B$1:$B$36,MATCH(Matches!H2407,Weights!$A$1:$A$36,0))</f>
        <v>20</v>
      </c>
      <c r="T1209">
        <f t="shared" si="240"/>
        <v>1862</v>
      </c>
      <c r="U1209">
        <f t="shared" si="241"/>
        <v>1450</v>
      </c>
      <c r="V1209">
        <f t="shared" si="242"/>
        <v>412</v>
      </c>
      <c r="W1209">
        <f t="shared" si="243"/>
        <v>2</v>
      </c>
      <c r="X1209">
        <f t="shared" si="244"/>
        <v>0</v>
      </c>
      <c r="Y1209">
        <f t="shared" si="245"/>
        <v>2</v>
      </c>
      <c r="AA1209" t="str">
        <f t="shared" si="246"/>
        <v>412-&gt;2,</v>
      </c>
    </row>
    <row r="1210" spans="1:27" ht="15" hidden="1" customHeight="1" x14ac:dyDescent="0.25">
      <c r="A1210">
        <v>2017</v>
      </c>
      <c r="B1210">
        <v>10</v>
      </c>
      <c r="C1210">
        <v>10</v>
      </c>
      <c r="D1210" t="s">
        <v>94</v>
      </c>
      <c r="E1210" t="s">
        <v>120</v>
      </c>
      <c r="F1210">
        <v>3</v>
      </c>
      <c r="G1210">
        <v>0</v>
      </c>
      <c r="H1210" t="s">
        <v>23</v>
      </c>
      <c r="J1210">
        <v>6</v>
      </c>
      <c r="K1210">
        <v>1220</v>
      </c>
      <c r="L1210">
        <v>886</v>
      </c>
      <c r="M1210">
        <f t="shared" si="234"/>
        <v>1214</v>
      </c>
      <c r="N1210">
        <f t="shared" si="235"/>
        <v>892</v>
      </c>
      <c r="O1210">
        <f t="shared" si="236"/>
        <v>0.91902904919455131</v>
      </c>
      <c r="P1210">
        <f t="shared" si="237"/>
        <v>1</v>
      </c>
      <c r="Q1210">
        <f t="shared" si="238"/>
        <v>74.100648940338843</v>
      </c>
      <c r="R1210">
        <f t="shared" si="239"/>
        <v>40</v>
      </c>
      <c r="S1210">
        <f>INDEX(Weights!$B$1:$B$36,MATCH(Matches!H2666,Weights!$A$1:$A$36,0))</f>
        <v>40</v>
      </c>
      <c r="T1210">
        <f t="shared" si="240"/>
        <v>1314</v>
      </c>
      <c r="U1210">
        <f t="shared" si="241"/>
        <v>892</v>
      </c>
      <c r="V1210">
        <f t="shared" si="242"/>
        <v>422</v>
      </c>
      <c r="W1210">
        <f t="shared" si="243"/>
        <v>3</v>
      </c>
      <c r="X1210">
        <f t="shared" si="244"/>
        <v>0</v>
      </c>
      <c r="Y1210">
        <f t="shared" si="245"/>
        <v>3</v>
      </c>
      <c r="AA1210" t="str">
        <f t="shared" si="246"/>
        <v>422-&gt;3,</v>
      </c>
    </row>
    <row r="1211" spans="1:27" ht="15" hidden="1" customHeight="1" x14ac:dyDescent="0.25">
      <c r="A1211">
        <v>2017</v>
      </c>
      <c r="B1211">
        <v>11</v>
      </c>
      <c r="C1211">
        <v>7</v>
      </c>
      <c r="D1211" t="s">
        <v>158</v>
      </c>
      <c r="E1211" t="s">
        <v>58</v>
      </c>
      <c r="F1211">
        <v>2</v>
      </c>
      <c r="G1211">
        <v>0</v>
      </c>
      <c r="H1211" t="s">
        <v>33</v>
      </c>
      <c r="I1211" t="s">
        <v>34</v>
      </c>
      <c r="J1211">
        <v>6</v>
      </c>
      <c r="K1211">
        <v>1612</v>
      </c>
      <c r="L1211">
        <v>1369</v>
      </c>
      <c r="M1211">
        <f t="shared" si="234"/>
        <v>1606</v>
      </c>
      <c r="N1211">
        <f t="shared" si="235"/>
        <v>1375</v>
      </c>
      <c r="O1211">
        <f t="shared" si="236"/>
        <v>0.79079810279723817</v>
      </c>
      <c r="P1211">
        <f t="shared" si="237"/>
        <v>1</v>
      </c>
      <c r="Q1211">
        <f t="shared" si="238"/>
        <v>28.680428238108682</v>
      </c>
      <c r="R1211">
        <f t="shared" si="239"/>
        <v>20</v>
      </c>
      <c r="S1211">
        <f>INDEX(Weights!$B$1:$B$36,MATCH(Matches!H2674,Weights!$A$1:$A$36,0))</f>
        <v>40</v>
      </c>
      <c r="T1211">
        <f t="shared" si="240"/>
        <v>1606</v>
      </c>
      <c r="U1211">
        <f t="shared" si="241"/>
        <v>1375</v>
      </c>
      <c r="V1211">
        <f t="shared" si="242"/>
        <v>231</v>
      </c>
      <c r="W1211">
        <f t="shared" si="243"/>
        <v>2</v>
      </c>
      <c r="X1211">
        <f t="shared" si="244"/>
        <v>0</v>
      </c>
      <c r="Y1211">
        <f t="shared" si="245"/>
        <v>2</v>
      </c>
      <c r="AA1211" t="str">
        <f t="shared" si="246"/>
        <v>231-&gt;2,</v>
      </c>
    </row>
    <row r="1212" spans="1:27" ht="15" hidden="1" customHeight="1" x14ac:dyDescent="0.25">
      <c r="A1212">
        <v>2017</v>
      </c>
      <c r="B1212">
        <v>11</v>
      </c>
      <c r="C1212">
        <v>10</v>
      </c>
      <c r="D1212" t="s">
        <v>56</v>
      </c>
      <c r="E1212" t="s">
        <v>24</v>
      </c>
      <c r="F1212">
        <v>1</v>
      </c>
      <c r="G1212">
        <v>0</v>
      </c>
      <c r="H1212" t="s">
        <v>33</v>
      </c>
      <c r="J1212">
        <v>6</v>
      </c>
      <c r="K1212">
        <v>1486</v>
      </c>
      <c r="L1212">
        <v>1416</v>
      </c>
      <c r="M1212">
        <f t="shared" si="234"/>
        <v>1480</v>
      </c>
      <c r="N1212">
        <f t="shared" si="235"/>
        <v>1422</v>
      </c>
      <c r="O1212">
        <f t="shared" si="236"/>
        <v>0.71290215740545393</v>
      </c>
      <c r="P1212">
        <f t="shared" si="237"/>
        <v>1</v>
      </c>
      <c r="Q1212">
        <f t="shared" si="238"/>
        <v>20.89879863177342</v>
      </c>
      <c r="R1212">
        <f t="shared" si="239"/>
        <v>20</v>
      </c>
      <c r="S1212">
        <f>INDEX(Weights!$B$1:$B$36,MATCH(Matches!H2696,Weights!$A$1:$A$36,0))</f>
        <v>40</v>
      </c>
      <c r="T1212">
        <f t="shared" si="240"/>
        <v>1580</v>
      </c>
      <c r="U1212">
        <f t="shared" si="241"/>
        <v>1422</v>
      </c>
      <c r="V1212">
        <f t="shared" si="242"/>
        <v>158</v>
      </c>
      <c r="W1212">
        <f t="shared" si="243"/>
        <v>1</v>
      </c>
      <c r="X1212">
        <f t="shared" si="244"/>
        <v>0</v>
      </c>
      <c r="Y1212">
        <f t="shared" si="245"/>
        <v>1</v>
      </c>
      <c r="AA1212" t="str">
        <f t="shared" si="246"/>
        <v>158-&gt;1,</v>
      </c>
    </row>
    <row r="1213" spans="1:27" ht="15" hidden="1" customHeight="1" x14ac:dyDescent="0.25">
      <c r="A1213">
        <v>2017</v>
      </c>
      <c r="B1213">
        <v>11</v>
      </c>
      <c r="C1213">
        <v>12</v>
      </c>
      <c r="D1213" t="s">
        <v>15</v>
      </c>
      <c r="E1213" t="s">
        <v>9</v>
      </c>
      <c r="F1213">
        <v>0</v>
      </c>
      <c r="G1213">
        <v>0</v>
      </c>
      <c r="H1213" t="s">
        <v>76</v>
      </c>
      <c r="J1213">
        <v>6</v>
      </c>
      <c r="K1213">
        <v>1661</v>
      </c>
      <c r="L1213">
        <v>1856</v>
      </c>
      <c r="M1213">
        <f t="shared" si="234"/>
        <v>1655</v>
      </c>
      <c r="N1213">
        <f t="shared" si="235"/>
        <v>1862</v>
      </c>
      <c r="O1213">
        <f t="shared" si="236"/>
        <v>0.64929494711096358</v>
      </c>
      <c r="P1213">
        <f t="shared" si="237"/>
        <v>0.5</v>
      </c>
      <c r="Q1213">
        <f t="shared" si="238"/>
        <v>-40.188902009794717</v>
      </c>
      <c r="R1213">
        <f t="shared" si="239"/>
        <v>-40</v>
      </c>
      <c r="S1213">
        <f>INDEX(Weights!$B$1:$B$36,MATCH(Matches!H2725,Weights!$A$1:$A$36,0))</f>
        <v>40</v>
      </c>
      <c r="T1213">
        <f t="shared" si="240"/>
        <v>1755</v>
      </c>
      <c r="U1213">
        <f t="shared" si="241"/>
        <v>1862</v>
      </c>
      <c r="V1213">
        <f t="shared" si="242"/>
        <v>107</v>
      </c>
      <c r="W1213">
        <f t="shared" si="243"/>
        <v>0</v>
      </c>
      <c r="X1213">
        <f t="shared" si="244"/>
        <v>0</v>
      </c>
      <c r="Y1213">
        <f t="shared" si="245"/>
        <v>0</v>
      </c>
      <c r="AA1213" t="str">
        <f t="shared" si="246"/>
        <v>107-&gt;0,</v>
      </c>
    </row>
    <row r="1214" spans="1:27" ht="15" hidden="1" customHeight="1" x14ac:dyDescent="0.25">
      <c r="A1214">
        <v>2017</v>
      </c>
      <c r="B1214">
        <v>11</v>
      </c>
      <c r="C1214">
        <v>13</v>
      </c>
      <c r="D1214" t="s">
        <v>0</v>
      </c>
      <c r="E1214" t="s">
        <v>24</v>
      </c>
      <c r="F1214">
        <v>3</v>
      </c>
      <c r="G1214">
        <v>2</v>
      </c>
      <c r="H1214" t="s">
        <v>33</v>
      </c>
      <c r="J1214">
        <v>6</v>
      </c>
      <c r="K1214">
        <v>1480</v>
      </c>
      <c r="L1214">
        <v>1410</v>
      </c>
      <c r="M1214">
        <f t="shared" si="234"/>
        <v>1474</v>
      </c>
      <c r="N1214">
        <f t="shared" si="235"/>
        <v>1416</v>
      </c>
      <c r="O1214">
        <f t="shared" si="236"/>
        <v>0.71290215740545393</v>
      </c>
      <c r="P1214">
        <f t="shared" si="237"/>
        <v>1</v>
      </c>
      <c r="Q1214">
        <f t="shared" si="238"/>
        <v>20.89879863177342</v>
      </c>
      <c r="R1214">
        <f t="shared" si="239"/>
        <v>20</v>
      </c>
      <c r="S1214">
        <f>INDEX(Weights!$B$1:$B$36,MATCH(Matches!H2729,Weights!$A$1:$A$36,0))</f>
        <v>40</v>
      </c>
      <c r="T1214">
        <f t="shared" si="240"/>
        <v>1574</v>
      </c>
      <c r="U1214">
        <f t="shared" si="241"/>
        <v>1416</v>
      </c>
      <c r="V1214">
        <f t="shared" si="242"/>
        <v>158</v>
      </c>
      <c r="W1214">
        <f t="shared" si="243"/>
        <v>1</v>
      </c>
      <c r="X1214">
        <f t="shared" si="244"/>
        <v>0</v>
      </c>
      <c r="Y1214">
        <f t="shared" si="245"/>
        <v>1</v>
      </c>
      <c r="AA1214" t="str">
        <f t="shared" si="246"/>
        <v>158-&gt;1,</v>
      </c>
    </row>
    <row r="1215" spans="1:27" ht="15" hidden="1" customHeight="1" x14ac:dyDescent="0.25">
      <c r="A1215">
        <v>2017</v>
      </c>
      <c r="B1215">
        <v>11</v>
      </c>
      <c r="C1215">
        <v>14</v>
      </c>
      <c r="D1215" t="s">
        <v>21</v>
      </c>
      <c r="E1215" t="s">
        <v>55</v>
      </c>
      <c r="F1215">
        <v>3</v>
      </c>
      <c r="G1215">
        <v>3</v>
      </c>
      <c r="H1215" t="s">
        <v>33</v>
      </c>
      <c r="J1215">
        <v>6</v>
      </c>
      <c r="K1215">
        <v>1697</v>
      </c>
      <c r="L1215">
        <v>2031</v>
      </c>
      <c r="M1215">
        <f t="shared" si="234"/>
        <v>1691</v>
      </c>
      <c r="N1215">
        <f t="shared" si="235"/>
        <v>2037</v>
      </c>
      <c r="O1215">
        <f t="shared" si="236"/>
        <v>0.80472469349925946</v>
      </c>
      <c r="P1215">
        <f t="shared" si="237"/>
        <v>0.5</v>
      </c>
      <c r="Q1215">
        <f t="shared" si="238"/>
        <v>-19.689904126573783</v>
      </c>
      <c r="R1215">
        <f t="shared" si="239"/>
        <v>-20</v>
      </c>
      <c r="S1215">
        <f>INDEX(Weights!$B$1:$B$36,MATCH(Matches!H2760,Weights!$A$1:$A$36,0))</f>
        <v>40</v>
      </c>
      <c r="T1215">
        <f t="shared" si="240"/>
        <v>1791</v>
      </c>
      <c r="U1215">
        <f t="shared" si="241"/>
        <v>2037</v>
      </c>
      <c r="V1215">
        <f t="shared" si="242"/>
        <v>246</v>
      </c>
      <c r="W1215">
        <f t="shared" si="243"/>
        <v>0</v>
      </c>
      <c r="X1215">
        <f t="shared" si="244"/>
        <v>0</v>
      </c>
      <c r="Y1215">
        <f t="shared" si="245"/>
        <v>0</v>
      </c>
      <c r="AA1215" t="str">
        <f t="shared" si="246"/>
        <v>246-&gt;0,</v>
      </c>
    </row>
    <row r="1216" spans="1:27" ht="15" hidden="1" customHeight="1" x14ac:dyDescent="0.25">
      <c r="A1216">
        <v>2017</v>
      </c>
      <c r="B1216">
        <v>11</v>
      </c>
      <c r="C1216">
        <v>14</v>
      </c>
      <c r="D1216" t="s">
        <v>152</v>
      </c>
      <c r="E1216" t="s">
        <v>30</v>
      </c>
      <c r="F1216">
        <v>2</v>
      </c>
      <c r="G1216">
        <v>1</v>
      </c>
      <c r="H1216" t="s">
        <v>76</v>
      </c>
      <c r="J1216">
        <v>6</v>
      </c>
      <c r="K1216">
        <v>1752</v>
      </c>
      <c r="L1216">
        <v>1539</v>
      </c>
      <c r="M1216">
        <f t="shared" si="234"/>
        <v>1746</v>
      </c>
      <c r="N1216">
        <f t="shared" si="235"/>
        <v>1545</v>
      </c>
      <c r="O1216">
        <f t="shared" si="236"/>
        <v>0.84975685184274619</v>
      </c>
      <c r="P1216">
        <f t="shared" si="237"/>
        <v>1</v>
      </c>
      <c r="Q1216">
        <f t="shared" si="238"/>
        <v>39.935265425349229</v>
      </c>
      <c r="R1216">
        <f t="shared" si="239"/>
        <v>40</v>
      </c>
      <c r="S1216">
        <f>INDEX(Weights!$B$1:$B$36,MATCH(Matches!H2761,Weights!$A$1:$A$36,0))</f>
        <v>40</v>
      </c>
      <c r="T1216">
        <f t="shared" si="240"/>
        <v>1846</v>
      </c>
      <c r="U1216">
        <f t="shared" si="241"/>
        <v>1545</v>
      </c>
      <c r="V1216">
        <f t="shared" si="242"/>
        <v>301</v>
      </c>
      <c r="W1216">
        <f t="shared" si="243"/>
        <v>1</v>
      </c>
      <c r="X1216">
        <f t="shared" si="244"/>
        <v>0</v>
      </c>
      <c r="Y1216">
        <f t="shared" si="245"/>
        <v>1</v>
      </c>
      <c r="AA1216" t="str">
        <f t="shared" si="246"/>
        <v>301-&gt;1,</v>
      </c>
    </row>
    <row r="1217" spans="1:27" ht="15" hidden="1" customHeight="1" x14ac:dyDescent="0.25">
      <c r="A1217">
        <v>2017</v>
      </c>
      <c r="B1217">
        <v>11</v>
      </c>
      <c r="C1217">
        <v>25</v>
      </c>
      <c r="D1217" t="s">
        <v>157</v>
      </c>
      <c r="E1217" t="s">
        <v>101</v>
      </c>
      <c r="F1217">
        <v>2</v>
      </c>
      <c r="G1217">
        <v>1</v>
      </c>
      <c r="H1217" t="s">
        <v>33</v>
      </c>
      <c r="J1217">
        <v>6</v>
      </c>
      <c r="K1217">
        <v>1234</v>
      </c>
      <c r="L1217">
        <v>1190</v>
      </c>
      <c r="M1217">
        <f t="shared" si="234"/>
        <v>1228</v>
      </c>
      <c r="N1217">
        <f t="shared" si="235"/>
        <v>1196</v>
      </c>
      <c r="O1217">
        <f t="shared" si="236"/>
        <v>0.68132183516639366</v>
      </c>
      <c r="P1217">
        <f t="shared" si="237"/>
        <v>1</v>
      </c>
      <c r="Q1217">
        <f t="shared" si="238"/>
        <v>18.827772537013391</v>
      </c>
      <c r="R1217">
        <f t="shared" si="239"/>
        <v>20</v>
      </c>
      <c r="S1217">
        <f>INDEX(Weights!$B$1:$B$36,MATCH(Matches!H2775,Weights!$A$1:$A$36,0))</f>
        <v>40</v>
      </c>
      <c r="T1217">
        <f t="shared" si="240"/>
        <v>1328</v>
      </c>
      <c r="U1217">
        <f t="shared" si="241"/>
        <v>1196</v>
      </c>
      <c r="V1217">
        <f t="shared" si="242"/>
        <v>132</v>
      </c>
      <c r="W1217">
        <f t="shared" si="243"/>
        <v>1</v>
      </c>
      <c r="X1217">
        <f t="shared" si="244"/>
        <v>0</v>
      </c>
      <c r="Y1217">
        <f t="shared" si="245"/>
        <v>1</v>
      </c>
      <c r="AA1217" t="str">
        <f t="shared" si="246"/>
        <v>132-&gt;1,</v>
      </c>
    </row>
    <row r="1218" spans="1:27" ht="15" hidden="1" customHeight="1" x14ac:dyDescent="0.25">
      <c r="A1218">
        <v>2017</v>
      </c>
      <c r="B1218">
        <v>12</v>
      </c>
      <c r="C1218">
        <v>2</v>
      </c>
      <c r="D1218" t="s">
        <v>79</v>
      </c>
      <c r="E1218" t="s">
        <v>281</v>
      </c>
      <c r="F1218">
        <v>8</v>
      </c>
      <c r="G1218">
        <v>0</v>
      </c>
      <c r="H1218" t="s">
        <v>240</v>
      </c>
      <c r="I1218" t="s">
        <v>82</v>
      </c>
      <c r="J1218">
        <v>6</v>
      </c>
      <c r="K1218">
        <v>1212</v>
      </c>
      <c r="L1218">
        <v>720</v>
      </c>
      <c r="M1218">
        <f t="shared" ref="M1218:M1281" si="247">K1218-J1218</f>
        <v>1206</v>
      </c>
      <c r="N1218">
        <f t="shared" ref="N1218:N1281" si="248">L1218+J1218</f>
        <v>726</v>
      </c>
      <c r="O1218">
        <f t="shared" ref="O1218:O1281" si="249">1/(10^(-V1218/400)+1)</f>
        <v>0.94064905689723233</v>
      </c>
      <c r="P1218">
        <f t="shared" ref="P1218:P1281" si="250">IF(F1218&gt;G1218,1,IF(F1218=G1218,0.5,0))</f>
        <v>1</v>
      </c>
      <c r="Q1218">
        <f t="shared" ref="Q1218:Q1281" si="251">(M1218-K1218)/(O1218-P1218)</f>
        <v>101.09359154766668</v>
      </c>
      <c r="R1218">
        <f t="shared" ref="R1218:R1281" si="252">ROUND((Q1218/IF(W1218=2,1.5,IF(W1218=3,1.75,IF(W1218&gt;3,1.75+(W1218-3)/8,1))))/10,0)*10</f>
        <v>40</v>
      </c>
      <c r="S1218">
        <f>INDEX(Weights!$B$1:$B$36,MATCH(Matches!H2778,Weights!$A$1:$A$36,0))</f>
        <v>40</v>
      </c>
      <c r="T1218">
        <f t="shared" ref="T1218:T1281" si="253">M1218+IF(ISBLANK(I1218),100,0)</f>
        <v>1206</v>
      </c>
      <c r="U1218">
        <f t="shared" ref="U1218:U1281" si="254">N1218</f>
        <v>726</v>
      </c>
      <c r="V1218">
        <f t="shared" ref="V1218:V1281" si="255">ABS(T1218-U1218)</f>
        <v>480</v>
      </c>
      <c r="W1218">
        <f t="shared" ref="W1218:W1281" si="256">IF(U1218&gt;T1218,G1218-F1218,F1218-G1218)</f>
        <v>8</v>
      </c>
      <c r="X1218">
        <f t="shared" ref="X1218:X1281" si="257">IF(W1218=4,1,0)</f>
        <v>0</v>
      </c>
      <c r="Y1218">
        <f t="shared" ref="Y1218:Y1281" si="258">IF(W1218&lt;0,MAX(W1218,-3),MIN(W1218,7))</f>
        <v>7</v>
      </c>
      <c r="AA1218" t="str">
        <f t="shared" si="246"/>
        <v>480-&gt;7,</v>
      </c>
    </row>
    <row r="1219" spans="1:27" ht="15" hidden="1" customHeight="1" x14ac:dyDescent="0.25">
      <c r="A1219">
        <v>2017</v>
      </c>
      <c r="B1219">
        <v>12</v>
      </c>
      <c r="C1219">
        <v>8</v>
      </c>
      <c r="D1219" t="s">
        <v>134</v>
      </c>
      <c r="E1219" t="s">
        <v>192</v>
      </c>
      <c r="F1219">
        <v>5</v>
      </c>
      <c r="G1219">
        <v>1</v>
      </c>
      <c r="H1219" t="s">
        <v>234</v>
      </c>
      <c r="I1219" t="s">
        <v>88</v>
      </c>
      <c r="J1219">
        <v>6</v>
      </c>
      <c r="K1219">
        <v>1487</v>
      </c>
      <c r="L1219">
        <v>1043</v>
      </c>
      <c r="M1219">
        <f t="shared" si="247"/>
        <v>1481</v>
      </c>
      <c r="N1219">
        <f t="shared" si="248"/>
        <v>1049</v>
      </c>
      <c r="O1219">
        <f t="shared" si="249"/>
        <v>0.92321068030289977</v>
      </c>
      <c r="P1219">
        <f t="shared" si="250"/>
        <v>1</v>
      </c>
      <c r="Q1219">
        <f t="shared" si="251"/>
        <v>78.135866077044767</v>
      </c>
      <c r="R1219">
        <f t="shared" si="252"/>
        <v>40</v>
      </c>
      <c r="S1219">
        <f>INDEX(Weights!$B$1:$B$36,MATCH(Matches!H2799,Weights!$A$1:$A$36,0))</f>
        <v>40</v>
      </c>
      <c r="T1219">
        <f t="shared" si="253"/>
        <v>1481</v>
      </c>
      <c r="U1219">
        <f t="shared" si="254"/>
        <v>1049</v>
      </c>
      <c r="V1219">
        <f t="shared" si="255"/>
        <v>432</v>
      </c>
      <c r="W1219">
        <f t="shared" si="256"/>
        <v>4</v>
      </c>
      <c r="X1219">
        <f t="shared" si="257"/>
        <v>1</v>
      </c>
      <c r="Y1219">
        <f t="shared" si="258"/>
        <v>4</v>
      </c>
      <c r="AA1219" t="str">
        <f t="shared" ref="AA1219:AA1282" si="259">V1219&amp;"-&gt;"&amp;Y1219&amp;","</f>
        <v>432-&gt;4,</v>
      </c>
    </row>
    <row r="1220" spans="1:27" ht="15" hidden="1" customHeight="1" x14ac:dyDescent="0.25">
      <c r="A1220">
        <v>2015</v>
      </c>
      <c r="B1220">
        <v>1</v>
      </c>
      <c r="C1220">
        <v>30</v>
      </c>
      <c r="D1220" t="s">
        <v>198</v>
      </c>
      <c r="E1220" t="s">
        <v>35</v>
      </c>
      <c r="F1220">
        <v>0</v>
      </c>
      <c r="G1220">
        <v>0</v>
      </c>
      <c r="H1220" t="s">
        <v>81</v>
      </c>
      <c r="I1220" t="s">
        <v>186</v>
      </c>
      <c r="J1220">
        <v>5</v>
      </c>
      <c r="K1220">
        <v>950</v>
      </c>
      <c r="L1220">
        <v>1066</v>
      </c>
      <c r="M1220">
        <f t="shared" si="247"/>
        <v>945</v>
      </c>
      <c r="N1220">
        <f t="shared" si="248"/>
        <v>1071</v>
      </c>
      <c r="O1220">
        <f t="shared" si="249"/>
        <v>0.67377618788832216</v>
      </c>
      <c r="P1220">
        <f t="shared" si="250"/>
        <v>0.5</v>
      </c>
      <c r="Q1220">
        <f t="shared" si="251"/>
        <v>-28.772641756955021</v>
      </c>
      <c r="R1220">
        <f t="shared" si="252"/>
        <v>-30</v>
      </c>
      <c r="S1220">
        <f>INDEX(Weights!$B$1:$B$36,MATCH(Matches!H94,Weights!$A$1:$A$36,0))</f>
        <v>40</v>
      </c>
      <c r="T1220">
        <f t="shared" si="253"/>
        <v>945</v>
      </c>
      <c r="U1220">
        <f t="shared" si="254"/>
        <v>1071</v>
      </c>
      <c r="V1220">
        <f t="shared" si="255"/>
        <v>126</v>
      </c>
      <c r="W1220">
        <f t="shared" si="256"/>
        <v>0</v>
      </c>
      <c r="X1220">
        <f t="shared" si="257"/>
        <v>0</v>
      </c>
      <c r="Y1220">
        <f t="shared" si="258"/>
        <v>0</v>
      </c>
      <c r="AA1220" t="str">
        <f t="shared" si="259"/>
        <v>126-&gt;0,</v>
      </c>
    </row>
    <row r="1221" spans="1:27" ht="15" hidden="1" customHeight="1" x14ac:dyDescent="0.25">
      <c r="A1221">
        <v>2015</v>
      </c>
      <c r="B1221">
        <v>3</v>
      </c>
      <c r="C1221">
        <v>25</v>
      </c>
      <c r="D1221" t="s">
        <v>144</v>
      </c>
      <c r="E1221" t="s">
        <v>188</v>
      </c>
      <c r="F1221">
        <v>2</v>
      </c>
      <c r="G1221">
        <v>2</v>
      </c>
      <c r="H1221" t="s">
        <v>33</v>
      </c>
      <c r="J1221">
        <v>5</v>
      </c>
      <c r="K1221">
        <v>1026</v>
      </c>
      <c r="L1221">
        <v>1317</v>
      </c>
      <c r="M1221">
        <f t="shared" si="247"/>
        <v>1021</v>
      </c>
      <c r="N1221">
        <f t="shared" si="248"/>
        <v>1322</v>
      </c>
      <c r="O1221">
        <f t="shared" si="249"/>
        <v>0.76079609098914236</v>
      </c>
      <c r="P1221">
        <f t="shared" si="250"/>
        <v>0.5</v>
      </c>
      <c r="Q1221">
        <f t="shared" si="251"/>
        <v>-19.172066502362426</v>
      </c>
      <c r="R1221">
        <f t="shared" si="252"/>
        <v>-20</v>
      </c>
      <c r="S1221">
        <f>INDEX(Weights!$B$1:$B$36,MATCH(Matches!H149,Weights!$A$1:$A$36,0))</f>
        <v>50</v>
      </c>
      <c r="T1221">
        <f t="shared" si="253"/>
        <v>1121</v>
      </c>
      <c r="U1221">
        <f t="shared" si="254"/>
        <v>1322</v>
      </c>
      <c r="V1221">
        <f t="shared" si="255"/>
        <v>201</v>
      </c>
      <c r="W1221">
        <f t="shared" si="256"/>
        <v>0</v>
      </c>
      <c r="X1221">
        <f t="shared" si="257"/>
        <v>0</v>
      </c>
      <c r="Y1221">
        <f t="shared" si="258"/>
        <v>0</v>
      </c>
      <c r="AA1221" t="str">
        <f t="shared" si="259"/>
        <v>201-&gt;0,</v>
      </c>
    </row>
    <row r="1222" spans="1:27" ht="15" hidden="1" customHeight="1" x14ac:dyDescent="0.25">
      <c r="A1222">
        <v>2015</v>
      </c>
      <c r="B1222">
        <v>3</v>
      </c>
      <c r="C1222">
        <v>26</v>
      </c>
      <c r="D1222" t="s">
        <v>38</v>
      </c>
      <c r="E1222" t="s">
        <v>41</v>
      </c>
      <c r="F1222">
        <v>2</v>
      </c>
      <c r="G1222">
        <v>0</v>
      </c>
      <c r="H1222" t="s">
        <v>33</v>
      </c>
      <c r="J1222">
        <v>5</v>
      </c>
      <c r="K1222">
        <v>1369</v>
      </c>
      <c r="L1222">
        <v>1166</v>
      </c>
      <c r="M1222">
        <f t="shared" si="247"/>
        <v>1364</v>
      </c>
      <c r="N1222">
        <f t="shared" si="248"/>
        <v>1171</v>
      </c>
      <c r="O1222">
        <f t="shared" si="249"/>
        <v>0.84378224792429257</v>
      </c>
      <c r="P1222">
        <f t="shared" si="250"/>
        <v>1</v>
      </c>
      <c r="Q1222">
        <f t="shared" si="251"/>
        <v>32.006605738231734</v>
      </c>
      <c r="R1222">
        <f t="shared" si="252"/>
        <v>20</v>
      </c>
      <c r="S1222">
        <f>INDEX(Weights!$B$1:$B$36,MATCH(Matches!H164,Weights!$A$1:$A$36,0))</f>
        <v>30</v>
      </c>
      <c r="T1222">
        <f t="shared" si="253"/>
        <v>1464</v>
      </c>
      <c r="U1222">
        <f t="shared" si="254"/>
        <v>1171</v>
      </c>
      <c r="V1222">
        <f t="shared" si="255"/>
        <v>293</v>
      </c>
      <c r="W1222">
        <f t="shared" si="256"/>
        <v>2</v>
      </c>
      <c r="X1222">
        <f t="shared" si="257"/>
        <v>0</v>
      </c>
      <c r="Y1222">
        <f t="shared" si="258"/>
        <v>2</v>
      </c>
      <c r="AA1222" t="str">
        <f t="shared" si="259"/>
        <v>293-&gt;2,</v>
      </c>
    </row>
    <row r="1223" spans="1:27" ht="15" hidden="1" customHeight="1" x14ac:dyDescent="0.25">
      <c r="A1223">
        <v>2015</v>
      </c>
      <c r="B1223">
        <v>3</v>
      </c>
      <c r="C1223">
        <v>27</v>
      </c>
      <c r="D1223" t="s">
        <v>132</v>
      </c>
      <c r="E1223" t="s">
        <v>96</v>
      </c>
      <c r="F1223">
        <v>2</v>
      </c>
      <c r="G1223">
        <v>0</v>
      </c>
      <c r="H1223" t="s">
        <v>33</v>
      </c>
      <c r="J1223">
        <v>5</v>
      </c>
      <c r="K1223">
        <v>1761</v>
      </c>
      <c r="L1223">
        <v>1565</v>
      </c>
      <c r="M1223">
        <f t="shared" si="247"/>
        <v>1756</v>
      </c>
      <c r="N1223">
        <f t="shared" si="248"/>
        <v>1570</v>
      </c>
      <c r="O1223">
        <f t="shared" si="249"/>
        <v>0.83839690738694328</v>
      </c>
      <c r="P1223">
        <f t="shared" si="250"/>
        <v>1</v>
      </c>
      <c r="Q1223">
        <f t="shared" si="251"/>
        <v>30.940001946448053</v>
      </c>
      <c r="R1223">
        <f t="shared" si="252"/>
        <v>20</v>
      </c>
      <c r="S1223">
        <f>INDEX(Weights!$B$1:$B$36,MATCH(Matches!H173,Weights!$A$1:$A$36,0))</f>
        <v>40</v>
      </c>
      <c r="T1223">
        <f t="shared" si="253"/>
        <v>1856</v>
      </c>
      <c r="U1223">
        <f t="shared" si="254"/>
        <v>1570</v>
      </c>
      <c r="V1223">
        <f t="shared" si="255"/>
        <v>286</v>
      </c>
      <c r="W1223">
        <f t="shared" si="256"/>
        <v>2</v>
      </c>
      <c r="X1223">
        <f t="shared" si="257"/>
        <v>0</v>
      </c>
      <c r="Y1223">
        <f t="shared" si="258"/>
        <v>2</v>
      </c>
      <c r="AA1223" t="str">
        <f t="shared" si="259"/>
        <v>286-&gt;2,</v>
      </c>
    </row>
    <row r="1224" spans="1:27" ht="15" hidden="1" customHeight="1" x14ac:dyDescent="0.25">
      <c r="A1224">
        <v>2015</v>
      </c>
      <c r="B1224">
        <v>3</v>
      </c>
      <c r="C1224">
        <v>27</v>
      </c>
      <c r="D1224" t="s">
        <v>62</v>
      </c>
      <c r="E1224" t="s">
        <v>21</v>
      </c>
      <c r="F1224">
        <v>0</v>
      </c>
      <c r="G1224">
        <v>0</v>
      </c>
      <c r="H1224" t="s">
        <v>2</v>
      </c>
      <c r="J1224">
        <v>5</v>
      </c>
      <c r="K1224">
        <v>1602</v>
      </c>
      <c r="L1224">
        <v>1773</v>
      </c>
      <c r="M1224">
        <f t="shared" si="247"/>
        <v>1597</v>
      </c>
      <c r="N1224">
        <f t="shared" si="248"/>
        <v>1778</v>
      </c>
      <c r="O1224">
        <f t="shared" si="249"/>
        <v>0.61450136100855779</v>
      </c>
      <c r="P1224">
        <f t="shared" si="250"/>
        <v>0.5</v>
      </c>
      <c r="Q1224">
        <f t="shared" si="251"/>
        <v>-43.667603214133862</v>
      </c>
      <c r="R1224">
        <f t="shared" si="252"/>
        <v>-40</v>
      </c>
      <c r="S1224">
        <f>INDEX(Weights!$B$1:$B$36,MATCH(Matches!H177,Weights!$A$1:$A$36,0))</f>
        <v>40</v>
      </c>
      <c r="T1224">
        <f t="shared" si="253"/>
        <v>1697</v>
      </c>
      <c r="U1224">
        <f t="shared" si="254"/>
        <v>1778</v>
      </c>
      <c r="V1224">
        <f t="shared" si="255"/>
        <v>81</v>
      </c>
      <c r="W1224">
        <f t="shared" si="256"/>
        <v>0</v>
      </c>
      <c r="X1224">
        <f t="shared" si="257"/>
        <v>0</v>
      </c>
      <c r="Y1224">
        <f t="shared" si="258"/>
        <v>0</v>
      </c>
      <c r="AA1224" t="str">
        <f t="shared" si="259"/>
        <v>81-&gt;0,</v>
      </c>
    </row>
    <row r="1225" spans="1:27" ht="15" hidden="1" customHeight="1" x14ac:dyDescent="0.25">
      <c r="A1225">
        <v>2015</v>
      </c>
      <c r="B1225">
        <v>3</v>
      </c>
      <c r="C1225">
        <v>27</v>
      </c>
      <c r="D1225" t="s">
        <v>131</v>
      </c>
      <c r="E1225" t="s">
        <v>11</v>
      </c>
      <c r="F1225">
        <v>3</v>
      </c>
      <c r="G1225">
        <v>0</v>
      </c>
      <c r="H1225" t="s">
        <v>2</v>
      </c>
      <c r="J1225">
        <v>5</v>
      </c>
      <c r="K1225">
        <v>1798</v>
      </c>
      <c r="L1225">
        <v>1454</v>
      </c>
      <c r="M1225">
        <f t="shared" si="247"/>
        <v>1793</v>
      </c>
      <c r="N1225">
        <f t="shared" si="248"/>
        <v>1459</v>
      </c>
      <c r="O1225">
        <f t="shared" si="249"/>
        <v>0.92402289649723457</v>
      </c>
      <c r="P1225">
        <f t="shared" si="250"/>
        <v>1</v>
      </c>
      <c r="Q1225">
        <f t="shared" si="251"/>
        <v>65.809300032318404</v>
      </c>
      <c r="R1225">
        <f t="shared" si="252"/>
        <v>40</v>
      </c>
      <c r="S1225">
        <f>INDEX(Weights!$B$1:$B$36,MATCH(Matches!H182,Weights!$A$1:$A$36,0))</f>
        <v>40</v>
      </c>
      <c r="T1225">
        <f t="shared" si="253"/>
        <v>1893</v>
      </c>
      <c r="U1225">
        <f t="shared" si="254"/>
        <v>1459</v>
      </c>
      <c r="V1225">
        <f t="shared" si="255"/>
        <v>434</v>
      </c>
      <c r="W1225">
        <f t="shared" si="256"/>
        <v>3</v>
      </c>
      <c r="X1225">
        <f t="shared" si="257"/>
        <v>0</v>
      </c>
      <c r="Y1225">
        <f t="shared" si="258"/>
        <v>3</v>
      </c>
      <c r="AA1225" t="str">
        <f t="shared" si="259"/>
        <v>434-&gt;3,</v>
      </c>
    </row>
    <row r="1226" spans="1:27" ht="15" hidden="1" customHeight="1" x14ac:dyDescent="0.25">
      <c r="A1226">
        <v>2015</v>
      </c>
      <c r="B1226">
        <v>3</v>
      </c>
      <c r="C1226">
        <v>29</v>
      </c>
      <c r="D1226" t="s">
        <v>26</v>
      </c>
      <c r="E1226" t="s">
        <v>52</v>
      </c>
      <c r="F1226">
        <v>2</v>
      </c>
      <c r="G1226">
        <v>0</v>
      </c>
      <c r="H1226" t="s">
        <v>33</v>
      </c>
      <c r="J1226">
        <v>5</v>
      </c>
      <c r="K1226">
        <v>1954</v>
      </c>
      <c r="L1226">
        <v>1759</v>
      </c>
      <c r="M1226">
        <f t="shared" si="247"/>
        <v>1949</v>
      </c>
      <c r="N1226">
        <f t="shared" si="248"/>
        <v>1764</v>
      </c>
      <c r="O1226">
        <f t="shared" si="249"/>
        <v>0.83761545837139739</v>
      </c>
      <c r="P1226">
        <f t="shared" si="250"/>
        <v>1</v>
      </c>
      <c r="Q1226">
        <f t="shared" si="251"/>
        <v>30.791108253615281</v>
      </c>
      <c r="R1226">
        <f t="shared" si="252"/>
        <v>20</v>
      </c>
      <c r="S1226">
        <f>INDEX(Weights!$B$1:$B$36,MATCH(Matches!H207,Weights!$A$1:$A$36,0))</f>
        <v>40</v>
      </c>
      <c r="T1226">
        <f t="shared" si="253"/>
        <v>2049</v>
      </c>
      <c r="U1226">
        <f t="shared" si="254"/>
        <v>1764</v>
      </c>
      <c r="V1226">
        <f t="shared" si="255"/>
        <v>285</v>
      </c>
      <c r="W1226">
        <f t="shared" si="256"/>
        <v>2</v>
      </c>
      <c r="X1226">
        <f t="shared" si="257"/>
        <v>0</v>
      </c>
      <c r="Y1226">
        <f t="shared" si="258"/>
        <v>2</v>
      </c>
      <c r="AA1226" t="str">
        <f t="shared" si="259"/>
        <v>285-&gt;2,</v>
      </c>
    </row>
    <row r="1227" spans="1:27" ht="15" hidden="1" customHeight="1" x14ac:dyDescent="0.25">
      <c r="A1227">
        <v>2015</v>
      </c>
      <c r="B1227">
        <v>3</v>
      </c>
      <c r="C1227">
        <v>30</v>
      </c>
      <c r="D1227" t="s">
        <v>263</v>
      </c>
      <c r="E1227" t="s">
        <v>93</v>
      </c>
      <c r="F1227">
        <v>0</v>
      </c>
      <c r="G1227">
        <v>0</v>
      </c>
      <c r="H1227" t="s">
        <v>33</v>
      </c>
      <c r="J1227">
        <v>5</v>
      </c>
      <c r="K1227">
        <v>1464</v>
      </c>
      <c r="L1227">
        <v>1731</v>
      </c>
      <c r="M1227">
        <f t="shared" si="247"/>
        <v>1459</v>
      </c>
      <c r="N1227">
        <f t="shared" si="248"/>
        <v>1736</v>
      </c>
      <c r="O1227">
        <f t="shared" si="249"/>
        <v>0.73475708931654671</v>
      </c>
      <c r="P1227">
        <f t="shared" si="250"/>
        <v>0.5</v>
      </c>
      <c r="Q1227">
        <f t="shared" si="251"/>
        <v>-21.298611320137791</v>
      </c>
      <c r="R1227">
        <f t="shared" si="252"/>
        <v>-20</v>
      </c>
      <c r="S1227">
        <f>INDEX(Weights!$B$1:$B$36,MATCH(Matches!H227,Weights!$A$1:$A$36,0))</f>
        <v>40</v>
      </c>
      <c r="T1227">
        <f t="shared" si="253"/>
        <v>1559</v>
      </c>
      <c r="U1227">
        <f t="shared" si="254"/>
        <v>1736</v>
      </c>
      <c r="V1227">
        <f t="shared" si="255"/>
        <v>177</v>
      </c>
      <c r="W1227">
        <f t="shared" si="256"/>
        <v>0</v>
      </c>
      <c r="X1227">
        <f t="shared" si="257"/>
        <v>0</v>
      </c>
      <c r="Y1227">
        <f t="shared" si="258"/>
        <v>0</v>
      </c>
      <c r="AA1227" t="str">
        <f t="shared" si="259"/>
        <v>177-&gt;0,</v>
      </c>
    </row>
    <row r="1228" spans="1:27" ht="15" hidden="1" customHeight="1" x14ac:dyDescent="0.25">
      <c r="A1228">
        <v>2015</v>
      </c>
      <c r="B1228">
        <v>3</v>
      </c>
      <c r="C1228">
        <v>31</v>
      </c>
      <c r="D1228" t="s">
        <v>44</v>
      </c>
      <c r="E1228" t="s">
        <v>138</v>
      </c>
      <c r="F1228">
        <v>2</v>
      </c>
      <c r="G1228">
        <v>1</v>
      </c>
      <c r="H1228" t="s">
        <v>33</v>
      </c>
      <c r="I1228" t="s">
        <v>125</v>
      </c>
      <c r="J1228">
        <v>5</v>
      </c>
      <c r="K1228">
        <v>2056</v>
      </c>
      <c r="L1228">
        <v>1833</v>
      </c>
      <c r="M1228">
        <f t="shared" si="247"/>
        <v>2051</v>
      </c>
      <c r="N1228">
        <f t="shared" si="248"/>
        <v>1838</v>
      </c>
      <c r="O1228">
        <f t="shared" si="249"/>
        <v>0.77313991307676733</v>
      </c>
      <c r="P1228">
        <f t="shared" si="250"/>
        <v>1</v>
      </c>
      <c r="Q1228">
        <f t="shared" si="251"/>
        <v>22.04001624001825</v>
      </c>
      <c r="R1228">
        <f t="shared" si="252"/>
        <v>20</v>
      </c>
      <c r="S1228">
        <f>INDEX(Weights!$B$1:$B$36,MATCH(Matches!H232,Weights!$A$1:$A$36,0))</f>
        <v>40</v>
      </c>
      <c r="T1228">
        <f t="shared" si="253"/>
        <v>2051</v>
      </c>
      <c r="U1228">
        <f t="shared" si="254"/>
        <v>1838</v>
      </c>
      <c r="V1228">
        <f t="shared" si="255"/>
        <v>213</v>
      </c>
      <c r="W1228">
        <f t="shared" si="256"/>
        <v>1</v>
      </c>
      <c r="X1228">
        <f t="shared" si="257"/>
        <v>0</v>
      </c>
      <c r="Y1228">
        <f t="shared" si="258"/>
        <v>1</v>
      </c>
      <c r="AA1228" t="str">
        <f t="shared" si="259"/>
        <v>213-&gt;1,</v>
      </c>
    </row>
    <row r="1229" spans="1:27" ht="15" hidden="1" customHeight="1" x14ac:dyDescent="0.25">
      <c r="A1229">
        <v>2015</v>
      </c>
      <c r="B1229">
        <v>3</v>
      </c>
      <c r="C1229">
        <v>31</v>
      </c>
      <c r="D1229" t="s">
        <v>123</v>
      </c>
      <c r="E1229" t="s">
        <v>126</v>
      </c>
      <c r="F1229">
        <v>1</v>
      </c>
      <c r="G1229">
        <v>0</v>
      </c>
      <c r="H1229" t="s">
        <v>33</v>
      </c>
      <c r="I1229" t="s">
        <v>125</v>
      </c>
      <c r="J1229">
        <v>5</v>
      </c>
      <c r="K1229">
        <v>1906</v>
      </c>
      <c r="L1229">
        <v>1687</v>
      </c>
      <c r="M1229">
        <f t="shared" si="247"/>
        <v>1901</v>
      </c>
      <c r="N1229">
        <f t="shared" si="248"/>
        <v>1692</v>
      </c>
      <c r="O1229">
        <f t="shared" si="249"/>
        <v>0.76907592343339293</v>
      </c>
      <c r="P1229">
        <f t="shared" si="250"/>
        <v>1</v>
      </c>
      <c r="Q1229">
        <f t="shared" si="251"/>
        <v>21.652138115437324</v>
      </c>
      <c r="R1229">
        <f t="shared" si="252"/>
        <v>20</v>
      </c>
      <c r="S1229">
        <f>INDEX(Weights!$B$1:$B$36,MATCH(Matches!H245,Weights!$A$1:$A$36,0))</f>
        <v>50</v>
      </c>
      <c r="T1229">
        <f t="shared" si="253"/>
        <v>1901</v>
      </c>
      <c r="U1229">
        <f t="shared" si="254"/>
        <v>1692</v>
      </c>
      <c r="V1229">
        <f t="shared" si="255"/>
        <v>209</v>
      </c>
      <c r="W1229">
        <f t="shared" si="256"/>
        <v>1</v>
      </c>
      <c r="X1229">
        <f t="shared" si="257"/>
        <v>0</v>
      </c>
      <c r="Y1229">
        <f t="shared" si="258"/>
        <v>1</v>
      </c>
      <c r="AA1229" t="str">
        <f t="shared" si="259"/>
        <v>209-&gt;1,</v>
      </c>
    </row>
    <row r="1230" spans="1:27" ht="15" hidden="1" customHeight="1" x14ac:dyDescent="0.25">
      <c r="A1230">
        <v>2015</v>
      </c>
      <c r="B1230">
        <v>5</v>
      </c>
      <c r="C1230">
        <v>13</v>
      </c>
      <c r="D1230" t="s">
        <v>166</v>
      </c>
      <c r="E1230" t="s">
        <v>139</v>
      </c>
      <c r="F1230">
        <v>6</v>
      </c>
      <c r="G1230">
        <v>0</v>
      </c>
      <c r="H1230" t="s">
        <v>33</v>
      </c>
      <c r="J1230">
        <v>5</v>
      </c>
      <c r="K1230">
        <v>1227</v>
      </c>
      <c r="L1230">
        <v>948</v>
      </c>
      <c r="M1230">
        <f t="shared" si="247"/>
        <v>1222</v>
      </c>
      <c r="N1230">
        <f t="shared" si="248"/>
        <v>953</v>
      </c>
      <c r="O1230">
        <f t="shared" si="249"/>
        <v>0.89322691282579114</v>
      </c>
      <c r="P1230">
        <f t="shared" si="250"/>
        <v>1</v>
      </c>
      <c r="Q1230">
        <f t="shared" si="251"/>
        <v>46.828279787790521</v>
      </c>
      <c r="R1230">
        <f t="shared" si="252"/>
        <v>20</v>
      </c>
      <c r="S1230">
        <f>INDEX(Weights!$B$1:$B$36,MATCH(Matches!H266,Weights!$A$1:$A$36,0))</f>
        <v>20</v>
      </c>
      <c r="T1230">
        <f t="shared" si="253"/>
        <v>1322</v>
      </c>
      <c r="U1230">
        <f t="shared" si="254"/>
        <v>953</v>
      </c>
      <c r="V1230">
        <f t="shared" si="255"/>
        <v>369</v>
      </c>
      <c r="W1230">
        <f t="shared" si="256"/>
        <v>6</v>
      </c>
      <c r="X1230">
        <f t="shared" si="257"/>
        <v>0</v>
      </c>
      <c r="Y1230">
        <f t="shared" si="258"/>
        <v>6</v>
      </c>
      <c r="AA1230" t="str">
        <f t="shared" si="259"/>
        <v>369-&gt;6,</v>
      </c>
    </row>
    <row r="1231" spans="1:27" ht="15" hidden="1" customHeight="1" x14ac:dyDescent="0.25">
      <c r="A1231">
        <v>2015</v>
      </c>
      <c r="B1231">
        <v>6</v>
      </c>
      <c r="C1231">
        <v>6</v>
      </c>
      <c r="D1231" t="s">
        <v>135</v>
      </c>
      <c r="E1231" t="s">
        <v>129</v>
      </c>
      <c r="F1231">
        <v>1</v>
      </c>
      <c r="G1231">
        <v>0</v>
      </c>
      <c r="H1231" t="s">
        <v>33</v>
      </c>
      <c r="I1231" t="s">
        <v>44</v>
      </c>
      <c r="J1231">
        <v>5</v>
      </c>
      <c r="K1231">
        <v>2028</v>
      </c>
      <c r="L1231">
        <v>1844</v>
      </c>
      <c r="M1231">
        <f t="shared" si="247"/>
        <v>2023</v>
      </c>
      <c r="N1231">
        <f t="shared" si="248"/>
        <v>1849</v>
      </c>
      <c r="O1231">
        <f t="shared" si="249"/>
        <v>0.73137785783938836</v>
      </c>
      <c r="P1231">
        <f t="shared" si="250"/>
        <v>1</v>
      </c>
      <c r="Q1231">
        <f t="shared" si="251"/>
        <v>18.613506540389565</v>
      </c>
      <c r="R1231">
        <f t="shared" si="252"/>
        <v>20</v>
      </c>
      <c r="S1231">
        <f>INDEX(Weights!$B$1:$B$36,MATCH(Matches!H328,Weights!$A$1:$A$36,0))</f>
        <v>40</v>
      </c>
      <c r="T1231">
        <f t="shared" si="253"/>
        <v>2023</v>
      </c>
      <c r="U1231">
        <f t="shared" si="254"/>
        <v>1849</v>
      </c>
      <c r="V1231">
        <f t="shared" si="255"/>
        <v>174</v>
      </c>
      <c r="W1231">
        <f t="shared" si="256"/>
        <v>1</v>
      </c>
      <c r="X1231">
        <f t="shared" si="257"/>
        <v>0</v>
      </c>
      <c r="Y1231">
        <f t="shared" si="258"/>
        <v>1</v>
      </c>
      <c r="AA1231" t="str">
        <f t="shared" si="259"/>
        <v>174-&gt;1,</v>
      </c>
    </row>
    <row r="1232" spans="1:27" ht="15" hidden="1" customHeight="1" x14ac:dyDescent="0.25">
      <c r="A1232">
        <v>2015</v>
      </c>
      <c r="B1232">
        <v>6</v>
      </c>
      <c r="C1232">
        <v>7</v>
      </c>
      <c r="D1232" t="s">
        <v>121</v>
      </c>
      <c r="E1232" t="s">
        <v>123</v>
      </c>
      <c r="F1232">
        <v>2</v>
      </c>
      <c r="G1232">
        <v>0</v>
      </c>
      <c r="H1232" t="s">
        <v>33</v>
      </c>
      <c r="J1232">
        <v>5</v>
      </c>
      <c r="K1232">
        <v>2070</v>
      </c>
      <c r="L1232">
        <v>1886</v>
      </c>
      <c r="M1232">
        <f t="shared" si="247"/>
        <v>2065</v>
      </c>
      <c r="N1232">
        <f t="shared" si="248"/>
        <v>1891</v>
      </c>
      <c r="O1232">
        <f t="shared" si="249"/>
        <v>0.82881764775427569</v>
      </c>
      <c r="P1232">
        <f t="shared" si="250"/>
        <v>1</v>
      </c>
      <c r="Q1232">
        <f t="shared" si="251"/>
        <v>29.208618379204957</v>
      </c>
      <c r="R1232">
        <f t="shared" si="252"/>
        <v>20</v>
      </c>
      <c r="S1232">
        <f>INDEX(Weights!$B$1:$B$36,MATCH(Matches!H337,Weights!$A$1:$A$36,0))</f>
        <v>40</v>
      </c>
      <c r="T1232">
        <f t="shared" si="253"/>
        <v>2165</v>
      </c>
      <c r="U1232">
        <f t="shared" si="254"/>
        <v>1891</v>
      </c>
      <c r="V1232">
        <f t="shared" si="255"/>
        <v>274</v>
      </c>
      <c r="W1232">
        <f t="shared" si="256"/>
        <v>2</v>
      </c>
      <c r="X1232">
        <f t="shared" si="257"/>
        <v>0</v>
      </c>
      <c r="Y1232">
        <f t="shared" si="258"/>
        <v>2</v>
      </c>
      <c r="AA1232" t="str">
        <f t="shared" si="259"/>
        <v>274-&gt;2,</v>
      </c>
    </row>
    <row r="1233" spans="1:27" ht="15" hidden="1" customHeight="1" x14ac:dyDescent="0.25">
      <c r="A1233">
        <v>2015</v>
      </c>
      <c r="B1233">
        <v>6</v>
      </c>
      <c r="C1233">
        <v>7</v>
      </c>
      <c r="D1233" t="s">
        <v>21</v>
      </c>
      <c r="E1233" t="s">
        <v>5</v>
      </c>
      <c r="F1233">
        <v>4</v>
      </c>
      <c r="G1233">
        <v>2</v>
      </c>
      <c r="H1233" t="s">
        <v>33</v>
      </c>
      <c r="J1233">
        <v>5</v>
      </c>
      <c r="K1233">
        <v>1769</v>
      </c>
      <c r="L1233">
        <v>1565</v>
      </c>
      <c r="M1233">
        <f t="shared" si="247"/>
        <v>1764</v>
      </c>
      <c r="N1233">
        <f t="shared" si="248"/>
        <v>1570</v>
      </c>
      <c r="O1233">
        <f t="shared" si="249"/>
        <v>0.84453952823003509</v>
      </c>
      <c r="P1233">
        <f t="shared" si="250"/>
        <v>1</v>
      </c>
      <c r="Q1233">
        <f t="shared" si="251"/>
        <v>32.162516574621662</v>
      </c>
      <c r="R1233">
        <f t="shared" si="252"/>
        <v>20</v>
      </c>
      <c r="S1233">
        <f>INDEX(Weights!$B$1:$B$36,MATCH(Matches!H344,Weights!$A$1:$A$36,0))</f>
        <v>40</v>
      </c>
      <c r="T1233">
        <f t="shared" si="253"/>
        <v>1864</v>
      </c>
      <c r="U1233">
        <f t="shared" si="254"/>
        <v>1570</v>
      </c>
      <c r="V1233">
        <f t="shared" si="255"/>
        <v>294</v>
      </c>
      <c r="W1233">
        <f t="shared" si="256"/>
        <v>2</v>
      </c>
      <c r="X1233">
        <f t="shared" si="257"/>
        <v>0</v>
      </c>
      <c r="Y1233">
        <f t="shared" si="258"/>
        <v>2</v>
      </c>
      <c r="AA1233" t="str">
        <f t="shared" si="259"/>
        <v>294-&gt;2,</v>
      </c>
    </row>
    <row r="1234" spans="1:27" ht="15" hidden="1" customHeight="1" x14ac:dyDescent="0.25">
      <c r="A1234">
        <v>2015</v>
      </c>
      <c r="B1234">
        <v>6</v>
      </c>
      <c r="C1234">
        <v>7</v>
      </c>
      <c r="D1234" t="s">
        <v>71</v>
      </c>
      <c r="E1234" t="s">
        <v>3</v>
      </c>
      <c r="F1234">
        <v>4</v>
      </c>
      <c r="G1234">
        <v>1</v>
      </c>
      <c r="H1234" t="s">
        <v>33</v>
      </c>
      <c r="I1234" t="s">
        <v>48</v>
      </c>
      <c r="J1234">
        <v>5</v>
      </c>
      <c r="K1234">
        <v>1725</v>
      </c>
      <c r="L1234">
        <v>1410</v>
      </c>
      <c r="M1234">
        <f t="shared" si="247"/>
        <v>1720</v>
      </c>
      <c r="N1234">
        <f t="shared" si="248"/>
        <v>1415</v>
      </c>
      <c r="O1234">
        <f t="shared" si="249"/>
        <v>0.85267295205611138</v>
      </c>
      <c r="P1234">
        <f t="shared" si="250"/>
        <v>1</v>
      </c>
      <c r="Q1234">
        <f t="shared" si="251"/>
        <v>33.938099417456009</v>
      </c>
      <c r="R1234">
        <f t="shared" si="252"/>
        <v>20</v>
      </c>
      <c r="S1234">
        <f>INDEX(Weights!$B$1:$B$36,MATCH(Matches!H345,Weights!$A$1:$A$36,0))</f>
        <v>40</v>
      </c>
      <c r="T1234">
        <f t="shared" si="253"/>
        <v>1720</v>
      </c>
      <c r="U1234">
        <f t="shared" si="254"/>
        <v>1415</v>
      </c>
      <c r="V1234">
        <f t="shared" si="255"/>
        <v>305</v>
      </c>
      <c r="W1234">
        <f t="shared" si="256"/>
        <v>3</v>
      </c>
      <c r="X1234">
        <f t="shared" si="257"/>
        <v>0</v>
      </c>
      <c r="Y1234">
        <f t="shared" si="258"/>
        <v>3</v>
      </c>
      <c r="AA1234" t="str">
        <f t="shared" si="259"/>
        <v>305-&gt;3,</v>
      </c>
    </row>
    <row r="1235" spans="1:27" ht="15" hidden="1" customHeight="1" x14ac:dyDescent="0.25">
      <c r="A1235">
        <v>2015</v>
      </c>
      <c r="B1235">
        <v>6</v>
      </c>
      <c r="C1235">
        <v>11</v>
      </c>
      <c r="D1235" t="s">
        <v>132</v>
      </c>
      <c r="E1235" t="s">
        <v>97</v>
      </c>
      <c r="F1235">
        <v>4</v>
      </c>
      <c r="G1235">
        <v>0</v>
      </c>
      <c r="H1235" t="s">
        <v>33</v>
      </c>
      <c r="J1235">
        <v>5</v>
      </c>
      <c r="K1235">
        <v>1774</v>
      </c>
      <c r="L1235">
        <v>1524</v>
      </c>
      <c r="M1235">
        <f t="shared" si="247"/>
        <v>1769</v>
      </c>
      <c r="N1235">
        <f t="shared" si="248"/>
        <v>1529</v>
      </c>
      <c r="O1235">
        <f t="shared" si="249"/>
        <v>0.87622931893106459</v>
      </c>
      <c r="P1235">
        <f t="shared" si="250"/>
        <v>1</v>
      </c>
      <c r="Q1235">
        <f t="shared" si="251"/>
        <v>40.397289219206904</v>
      </c>
      <c r="R1235">
        <f t="shared" si="252"/>
        <v>20</v>
      </c>
      <c r="S1235">
        <f>INDEX(Weights!$B$1:$B$36,MATCH(Matches!H372,Weights!$A$1:$A$36,0))</f>
        <v>50</v>
      </c>
      <c r="T1235">
        <f t="shared" si="253"/>
        <v>1869</v>
      </c>
      <c r="U1235">
        <f t="shared" si="254"/>
        <v>1529</v>
      </c>
      <c r="V1235">
        <f t="shared" si="255"/>
        <v>340</v>
      </c>
      <c r="W1235">
        <f t="shared" si="256"/>
        <v>4</v>
      </c>
      <c r="X1235">
        <f t="shared" si="257"/>
        <v>1</v>
      </c>
      <c r="Y1235">
        <f t="shared" si="258"/>
        <v>4</v>
      </c>
      <c r="AA1235" t="str">
        <f t="shared" si="259"/>
        <v>340-&gt;4,</v>
      </c>
    </row>
    <row r="1236" spans="1:27" ht="15" hidden="1" customHeight="1" x14ac:dyDescent="0.25">
      <c r="A1236">
        <v>2015</v>
      </c>
      <c r="B1236">
        <v>6</v>
      </c>
      <c r="C1236">
        <v>11</v>
      </c>
      <c r="D1236" t="s">
        <v>158</v>
      </c>
      <c r="E1236" t="s">
        <v>258</v>
      </c>
      <c r="F1236">
        <v>3</v>
      </c>
      <c r="G1236">
        <v>2</v>
      </c>
      <c r="H1236" t="s">
        <v>108</v>
      </c>
      <c r="J1236">
        <v>5</v>
      </c>
      <c r="K1236">
        <v>1500</v>
      </c>
      <c r="L1236">
        <v>1262</v>
      </c>
      <c r="M1236">
        <f t="shared" si="247"/>
        <v>1495</v>
      </c>
      <c r="N1236">
        <f t="shared" si="248"/>
        <v>1267</v>
      </c>
      <c r="O1236">
        <f t="shared" si="249"/>
        <v>0.86854099997585177</v>
      </c>
      <c r="P1236">
        <f t="shared" si="250"/>
        <v>1</v>
      </c>
      <c r="Q1236">
        <f t="shared" si="251"/>
        <v>38.034672400379812</v>
      </c>
      <c r="R1236">
        <f t="shared" si="252"/>
        <v>40</v>
      </c>
      <c r="S1236">
        <f>INDEX(Weights!$B$1:$B$36,MATCH(Matches!H379,Weights!$A$1:$A$36,0))</f>
        <v>40</v>
      </c>
      <c r="T1236">
        <f t="shared" si="253"/>
        <v>1595</v>
      </c>
      <c r="U1236">
        <f t="shared" si="254"/>
        <v>1267</v>
      </c>
      <c r="V1236">
        <f t="shared" si="255"/>
        <v>328</v>
      </c>
      <c r="W1236">
        <f t="shared" si="256"/>
        <v>1</v>
      </c>
      <c r="X1236">
        <f t="shared" si="257"/>
        <v>0</v>
      </c>
      <c r="Y1236">
        <f t="shared" si="258"/>
        <v>1</v>
      </c>
      <c r="AA1236" t="str">
        <f t="shared" si="259"/>
        <v>328-&gt;1,</v>
      </c>
    </row>
    <row r="1237" spans="1:27" ht="15" hidden="1" customHeight="1" x14ac:dyDescent="0.25">
      <c r="A1237">
        <v>2015</v>
      </c>
      <c r="B1237">
        <v>6</v>
      </c>
      <c r="C1237">
        <v>11</v>
      </c>
      <c r="D1237" t="s">
        <v>55</v>
      </c>
      <c r="E1237" t="s">
        <v>129</v>
      </c>
      <c r="F1237">
        <v>2</v>
      </c>
      <c r="G1237">
        <v>1</v>
      </c>
      <c r="H1237" t="s">
        <v>33</v>
      </c>
      <c r="J1237">
        <v>5</v>
      </c>
      <c r="K1237">
        <v>1958</v>
      </c>
      <c r="L1237">
        <v>1839</v>
      </c>
      <c r="M1237">
        <f t="shared" si="247"/>
        <v>1953</v>
      </c>
      <c r="N1237">
        <f t="shared" si="248"/>
        <v>1844</v>
      </c>
      <c r="O1237">
        <f t="shared" si="249"/>
        <v>0.76907592343339293</v>
      </c>
      <c r="P1237">
        <f t="shared" si="250"/>
        <v>1</v>
      </c>
      <c r="Q1237">
        <f t="shared" si="251"/>
        <v>21.652138115437324</v>
      </c>
      <c r="R1237">
        <f t="shared" si="252"/>
        <v>20</v>
      </c>
      <c r="S1237">
        <f>INDEX(Weights!$B$1:$B$36,MATCH(Matches!H381,Weights!$A$1:$A$36,0))</f>
        <v>40</v>
      </c>
      <c r="T1237">
        <f t="shared" si="253"/>
        <v>2053</v>
      </c>
      <c r="U1237">
        <f t="shared" si="254"/>
        <v>1844</v>
      </c>
      <c r="V1237">
        <f t="shared" si="255"/>
        <v>209</v>
      </c>
      <c r="W1237">
        <f t="shared" si="256"/>
        <v>1</v>
      </c>
      <c r="X1237">
        <f t="shared" si="257"/>
        <v>0</v>
      </c>
      <c r="Y1237">
        <f t="shared" si="258"/>
        <v>1</v>
      </c>
      <c r="AA1237" t="str">
        <f t="shared" si="259"/>
        <v>209-&gt;1,</v>
      </c>
    </row>
    <row r="1238" spans="1:27" ht="15" hidden="1" customHeight="1" x14ac:dyDescent="0.25">
      <c r="A1238">
        <v>2015</v>
      </c>
      <c r="B1238">
        <v>6</v>
      </c>
      <c r="C1238">
        <v>13</v>
      </c>
      <c r="D1238" t="s">
        <v>46</v>
      </c>
      <c r="E1238" t="s">
        <v>130</v>
      </c>
      <c r="F1238">
        <v>1</v>
      </c>
      <c r="G1238">
        <v>0</v>
      </c>
      <c r="H1238" t="s">
        <v>164</v>
      </c>
      <c r="I1238" t="s">
        <v>102</v>
      </c>
      <c r="J1238">
        <v>5</v>
      </c>
      <c r="K1238">
        <v>1920</v>
      </c>
      <c r="L1238">
        <v>1537</v>
      </c>
      <c r="M1238">
        <f t="shared" si="247"/>
        <v>1915</v>
      </c>
      <c r="N1238">
        <f t="shared" si="248"/>
        <v>1542</v>
      </c>
      <c r="O1238">
        <f t="shared" si="249"/>
        <v>0.89540314736732851</v>
      </c>
      <c r="P1238">
        <f t="shared" si="250"/>
        <v>1</v>
      </c>
      <c r="Q1238">
        <f t="shared" si="251"/>
        <v>47.802585586004703</v>
      </c>
      <c r="R1238">
        <f t="shared" si="252"/>
        <v>50</v>
      </c>
      <c r="S1238">
        <f>INDEX(Weights!$B$1:$B$36,MATCH(Matches!H421,Weights!$A$1:$A$36,0))</f>
        <v>40</v>
      </c>
      <c r="T1238">
        <f t="shared" si="253"/>
        <v>1915</v>
      </c>
      <c r="U1238">
        <f t="shared" si="254"/>
        <v>1542</v>
      </c>
      <c r="V1238">
        <f t="shared" si="255"/>
        <v>373</v>
      </c>
      <c r="W1238">
        <f t="shared" si="256"/>
        <v>1</v>
      </c>
      <c r="X1238">
        <f t="shared" si="257"/>
        <v>0</v>
      </c>
      <c r="Y1238">
        <f t="shared" si="258"/>
        <v>1</v>
      </c>
      <c r="AA1238" t="str">
        <f t="shared" si="259"/>
        <v>373-&gt;1,</v>
      </c>
    </row>
    <row r="1239" spans="1:27" ht="15" hidden="1" customHeight="1" x14ac:dyDescent="0.25">
      <c r="A1239">
        <v>2015</v>
      </c>
      <c r="B1239">
        <v>6</v>
      </c>
      <c r="C1239">
        <v>14</v>
      </c>
      <c r="D1239" t="s">
        <v>1</v>
      </c>
      <c r="E1239" t="s">
        <v>19</v>
      </c>
      <c r="F1239">
        <v>1</v>
      </c>
      <c r="G1239">
        <v>1</v>
      </c>
      <c r="H1239" t="s">
        <v>2</v>
      </c>
      <c r="J1239">
        <v>5</v>
      </c>
      <c r="K1239">
        <v>1219</v>
      </c>
      <c r="L1239">
        <v>1394</v>
      </c>
      <c r="M1239">
        <f t="shared" si="247"/>
        <v>1214</v>
      </c>
      <c r="N1239">
        <f t="shared" si="248"/>
        <v>1399</v>
      </c>
      <c r="O1239">
        <f t="shared" si="249"/>
        <v>0.61994135904452341</v>
      </c>
      <c r="P1239">
        <f t="shared" si="250"/>
        <v>0.5</v>
      </c>
      <c r="Q1239">
        <f t="shared" si="251"/>
        <v>-41.687038064525773</v>
      </c>
      <c r="R1239">
        <f t="shared" si="252"/>
        <v>-40</v>
      </c>
      <c r="S1239">
        <f>INDEX(Weights!$B$1:$B$36,MATCH(Matches!H439,Weights!$A$1:$A$36,0))</f>
        <v>20</v>
      </c>
      <c r="T1239">
        <f t="shared" si="253"/>
        <v>1314</v>
      </c>
      <c r="U1239">
        <f t="shared" si="254"/>
        <v>1399</v>
      </c>
      <c r="V1239">
        <f t="shared" si="255"/>
        <v>85</v>
      </c>
      <c r="W1239">
        <f t="shared" si="256"/>
        <v>0</v>
      </c>
      <c r="X1239">
        <f t="shared" si="257"/>
        <v>0</v>
      </c>
      <c r="Y1239">
        <f t="shared" si="258"/>
        <v>0</v>
      </c>
      <c r="AA1239" t="str">
        <f t="shared" si="259"/>
        <v>85-&gt;0,</v>
      </c>
    </row>
    <row r="1240" spans="1:27" ht="15" hidden="1" customHeight="1" x14ac:dyDescent="0.25">
      <c r="A1240">
        <v>2015</v>
      </c>
      <c r="B1240">
        <v>6</v>
      </c>
      <c r="C1240">
        <v>16</v>
      </c>
      <c r="D1240" t="s">
        <v>30</v>
      </c>
      <c r="E1240" t="s">
        <v>31</v>
      </c>
      <c r="F1240">
        <v>2</v>
      </c>
      <c r="G1240">
        <v>1</v>
      </c>
      <c r="H1240" t="s">
        <v>33</v>
      </c>
      <c r="J1240">
        <v>5</v>
      </c>
      <c r="K1240">
        <v>1553</v>
      </c>
      <c r="L1240">
        <v>1444</v>
      </c>
      <c r="M1240">
        <f t="shared" si="247"/>
        <v>1548</v>
      </c>
      <c r="N1240">
        <f t="shared" si="248"/>
        <v>1449</v>
      </c>
      <c r="O1240">
        <f t="shared" si="249"/>
        <v>0.75869462014685563</v>
      </c>
      <c r="P1240">
        <f t="shared" si="250"/>
        <v>1</v>
      </c>
      <c r="Q1240">
        <f t="shared" si="251"/>
        <v>20.720632101293976</v>
      </c>
      <c r="R1240">
        <f t="shared" si="252"/>
        <v>20</v>
      </c>
      <c r="S1240">
        <f>INDEX(Weights!$B$1:$B$36,MATCH(Matches!H474,Weights!$A$1:$A$36,0))</f>
        <v>40</v>
      </c>
      <c r="T1240">
        <f t="shared" si="253"/>
        <v>1648</v>
      </c>
      <c r="U1240">
        <f t="shared" si="254"/>
        <v>1449</v>
      </c>
      <c r="V1240">
        <f t="shared" si="255"/>
        <v>199</v>
      </c>
      <c r="W1240">
        <f t="shared" si="256"/>
        <v>1</v>
      </c>
      <c r="X1240">
        <f t="shared" si="257"/>
        <v>0</v>
      </c>
      <c r="Y1240">
        <f t="shared" si="258"/>
        <v>1</v>
      </c>
      <c r="AA1240" t="str">
        <f t="shared" si="259"/>
        <v>199-&gt;1,</v>
      </c>
    </row>
    <row r="1241" spans="1:27" ht="15" hidden="1" customHeight="1" x14ac:dyDescent="0.25">
      <c r="A1241">
        <v>2015</v>
      </c>
      <c r="B1241">
        <v>9</v>
      </c>
      <c r="C1241">
        <v>3</v>
      </c>
      <c r="D1241" t="s">
        <v>118</v>
      </c>
      <c r="E1241" t="s">
        <v>41</v>
      </c>
      <c r="F1241">
        <v>1</v>
      </c>
      <c r="G1241">
        <v>0</v>
      </c>
      <c r="H1241" t="s">
        <v>108</v>
      </c>
      <c r="I1241" t="s">
        <v>194</v>
      </c>
      <c r="J1241">
        <v>5</v>
      </c>
      <c r="K1241">
        <v>1523</v>
      </c>
      <c r="L1241">
        <v>1187</v>
      </c>
      <c r="M1241">
        <f t="shared" si="247"/>
        <v>1518</v>
      </c>
      <c r="N1241">
        <f t="shared" si="248"/>
        <v>1192</v>
      </c>
      <c r="O1241">
        <f t="shared" si="249"/>
        <v>0.8672208959675437</v>
      </c>
      <c r="P1241">
        <f t="shared" si="250"/>
        <v>1</v>
      </c>
      <c r="Q1241">
        <f t="shared" si="251"/>
        <v>37.656527632373603</v>
      </c>
      <c r="R1241">
        <f t="shared" si="252"/>
        <v>40</v>
      </c>
      <c r="S1241">
        <f>INDEX(Weights!$B$1:$B$36,MATCH(Matches!H581,Weights!$A$1:$A$36,0))</f>
        <v>20</v>
      </c>
      <c r="T1241">
        <f t="shared" si="253"/>
        <v>1518</v>
      </c>
      <c r="U1241">
        <f t="shared" si="254"/>
        <v>1192</v>
      </c>
      <c r="V1241">
        <f t="shared" si="255"/>
        <v>326</v>
      </c>
      <c r="W1241">
        <f t="shared" si="256"/>
        <v>1</v>
      </c>
      <c r="X1241">
        <f t="shared" si="257"/>
        <v>0</v>
      </c>
      <c r="Y1241">
        <f t="shared" si="258"/>
        <v>1</v>
      </c>
      <c r="AA1241" t="str">
        <f t="shared" si="259"/>
        <v>326-&gt;1,</v>
      </c>
    </row>
    <row r="1242" spans="1:27" ht="15" hidden="1" customHeight="1" x14ac:dyDescent="0.25">
      <c r="A1242">
        <v>2015</v>
      </c>
      <c r="B1242">
        <v>9</v>
      </c>
      <c r="C1242">
        <v>4</v>
      </c>
      <c r="D1242" t="s">
        <v>164</v>
      </c>
      <c r="E1242" t="s">
        <v>183</v>
      </c>
      <c r="F1242">
        <v>3</v>
      </c>
      <c r="G1242">
        <v>0</v>
      </c>
      <c r="H1242" t="s">
        <v>76</v>
      </c>
      <c r="J1242">
        <v>5</v>
      </c>
      <c r="K1242">
        <v>1519</v>
      </c>
      <c r="L1242">
        <v>1173</v>
      </c>
      <c r="M1242">
        <f t="shared" si="247"/>
        <v>1514</v>
      </c>
      <c r="N1242">
        <f t="shared" si="248"/>
        <v>1178</v>
      </c>
      <c r="O1242">
        <f t="shared" si="249"/>
        <v>0.92482722123971162</v>
      </c>
      <c r="P1242">
        <f t="shared" si="250"/>
        <v>1</v>
      </c>
      <c r="Q1242">
        <f t="shared" si="251"/>
        <v>66.51343854061912</v>
      </c>
      <c r="R1242">
        <f t="shared" si="252"/>
        <v>40</v>
      </c>
      <c r="S1242">
        <f>INDEX(Weights!$B$1:$B$36,MATCH(Matches!H588,Weights!$A$1:$A$36,0))</f>
        <v>20</v>
      </c>
      <c r="T1242">
        <f t="shared" si="253"/>
        <v>1614</v>
      </c>
      <c r="U1242">
        <f t="shared" si="254"/>
        <v>1178</v>
      </c>
      <c r="V1242">
        <f t="shared" si="255"/>
        <v>436</v>
      </c>
      <c r="W1242">
        <f t="shared" si="256"/>
        <v>3</v>
      </c>
      <c r="X1242">
        <f t="shared" si="257"/>
        <v>0</v>
      </c>
      <c r="Y1242">
        <f t="shared" si="258"/>
        <v>3</v>
      </c>
      <c r="AA1242" t="str">
        <f t="shared" si="259"/>
        <v>436-&gt;3,</v>
      </c>
    </row>
    <row r="1243" spans="1:27" ht="15" hidden="1" customHeight="1" x14ac:dyDescent="0.25">
      <c r="A1243">
        <v>2015</v>
      </c>
      <c r="B1243">
        <v>9</v>
      </c>
      <c r="C1243">
        <v>6</v>
      </c>
      <c r="D1243" t="s">
        <v>89</v>
      </c>
      <c r="E1243" t="s">
        <v>31</v>
      </c>
      <c r="F1243">
        <v>0</v>
      </c>
      <c r="G1243">
        <v>0</v>
      </c>
      <c r="H1243" t="s">
        <v>171</v>
      </c>
      <c r="J1243">
        <v>5</v>
      </c>
      <c r="K1243">
        <v>1254</v>
      </c>
      <c r="L1243">
        <v>1439</v>
      </c>
      <c r="M1243">
        <f t="shared" si="247"/>
        <v>1249</v>
      </c>
      <c r="N1243">
        <f t="shared" si="248"/>
        <v>1444</v>
      </c>
      <c r="O1243">
        <f t="shared" si="249"/>
        <v>0.63340770007116765</v>
      </c>
      <c r="P1243">
        <f t="shared" si="250"/>
        <v>0.5</v>
      </c>
      <c r="Q1243">
        <f t="shared" si="251"/>
        <v>-37.479096014193338</v>
      </c>
      <c r="R1243">
        <f t="shared" si="252"/>
        <v>-40</v>
      </c>
      <c r="S1243">
        <f>INDEX(Weights!$B$1:$B$36,MATCH(Matches!H646,Weights!$A$1:$A$36,0))</f>
        <v>40</v>
      </c>
      <c r="T1243">
        <f t="shared" si="253"/>
        <v>1349</v>
      </c>
      <c r="U1243">
        <f t="shared" si="254"/>
        <v>1444</v>
      </c>
      <c r="V1243">
        <f t="shared" si="255"/>
        <v>95</v>
      </c>
      <c r="W1243">
        <f t="shared" si="256"/>
        <v>0</v>
      </c>
      <c r="X1243">
        <f t="shared" si="257"/>
        <v>0</v>
      </c>
      <c r="Y1243">
        <f t="shared" si="258"/>
        <v>0</v>
      </c>
      <c r="AA1243" t="str">
        <f t="shared" si="259"/>
        <v>95-&gt;0,</v>
      </c>
    </row>
    <row r="1244" spans="1:27" ht="15" hidden="1" customHeight="1" x14ac:dyDescent="0.25">
      <c r="A1244">
        <v>2015</v>
      </c>
      <c r="B1244">
        <v>9</v>
      </c>
      <c r="C1244">
        <v>7</v>
      </c>
      <c r="D1244" t="s">
        <v>53</v>
      </c>
      <c r="E1244" t="s">
        <v>56</v>
      </c>
      <c r="F1244">
        <v>1</v>
      </c>
      <c r="G1244">
        <v>0</v>
      </c>
      <c r="H1244" t="s">
        <v>2</v>
      </c>
      <c r="J1244">
        <v>5</v>
      </c>
      <c r="K1244">
        <v>1725</v>
      </c>
      <c r="L1244">
        <v>1484</v>
      </c>
      <c r="M1244">
        <f t="shared" si="247"/>
        <v>1720</v>
      </c>
      <c r="N1244">
        <f t="shared" si="248"/>
        <v>1489</v>
      </c>
      <c r="O1244">
        <f t="shared" si="249"/>
        <v>0.87050025774326956</v>
      </c>
      <c r="P1244">
        <f t="shared" si="250"/>
        <v>1</v>
      </c>
      <c r="Q1244">
        <f t="shared" si="251"/>
        <v>38.610115455578345</v>
      </c>
      <c r="R1244">
        <f t="shared" si="252"/>
        <v>40</v>
      </c>
      <c r="S1244">
        <f>INDEX(Weights!$B$1:$B$36,MATCH(Matches!H658,Weights!$A$1:$A$36,0))</f>
        <v>40</v>
      </c>
      <c r="T1244">
        <f t="shared" si="253"/>
        <v>1820</v>
      </c>
      <c r="U1244">
        <f t="shared" si="254"/>
        <v>1489</v>
      </c>
      <c r="V1244">
        <f t="shared" si="255"/>
        <v>331</v>
      </c>
      <c r="W1244">
        <f t="shared" si="256"/>
        <v>1</v>
      </c>
      <c r="X1244">
        <f t="shared" si="257"/>
        <v>0</v>
      </c>
      <c r="Y1244">
        <f t="shared" si="258"/>
        <v>1</v>
      </c>
      <c r="AA1244" t="str">
        <f t="shared" si="259"/>
        <v>331-&gt;1,</v>
      </c>
    </row>
    <row r="1245" spans="1:27" ht="15" hidden="1" customHeight="1" x14ac:dyDescent="0.25">
      <c r="A1245">
        <v>2015</v>
      </c>
      <c r="B1245">
        <v>9</v>
      </c>
      <c r="C1245">
        <v>8</v>
      </c>
      <c r="D1245" t="s">
        <v>5</v>
      </c>
      <c r="E1245" t="s">
        <v>61</v>
      </c>
      <c r="F1245">
        <v>2</v>
      </c>
      <c r="G1245">
        <v>0</v>
      </c>
      <c r="H1245" t="s">
        <v>2</v>
      </c>
      <c r="J1245">
        <v>5</v>
      </c>
      <c r="K1245">
        <v>1557</v>
      </c>
      <c r="L1245">
        <v>1245</v>
      </c>
      <c r="M1245">
        <f t="shared" si="247"/>
        <v>1552</v>
      </c>
      <c r="N1245">
        <f t="shared" si="248"/>
        <v>1250</v>
      </c>
      <c r="O1245">
        <f t="shared" si="249"/>
        <v>0.91003791981151627</v>
      </c>
      <c r="P1245">
        <f t="shared" si="250"/>
        <v>1</v>
      </c>
      <c r="Q1245">
        <f t="shared" si="251"/>
        <v>55.57897271299494</v>
      </c>
      <c r="R1245">
        <f t="shared" si="252"/>
        <v>40</v>
      </c>
      <c r="S1245">
        <f>INDEX(Weights!$B$1:$B$36,MATCH(Matches!H668,Weights!$A$1:$A$36,0))</f>
        <v>40</v>
      </c>
      <c r="T1245">
        <f t="shared" si="253"/>
        <v>1652</v>
      </c>
      <c r="U1245">
        <f t="shared" si="254"/>
        <v>1250</v>
      </c>
      <c r="V1245">
        <f t="shared" si="255"/>
        <v>402</v>
      </c>
      <c r="W1245">
        <f t="shared" si="256"/>
        <v>2</v>
      </c>
      <c r="X1245">
        <f t="shared" si="257"/>
        <v>0</v>
      </c>
      <c r="Y1245">
        <f t="shared" si="258"/>
        <v>2</v>
      </c>
      <c r="AA1245" t="str">
        <f t="shared" si="259"/>
        <v>402-&gt;2,</v>
      </c>
    </row>
    <row r="1246" spans="1:27" ht="15" hidden="1" customHeight="1" x14ac:dyDescent="0.25">
      <c r="A1246">
        <v>2015</v>
      </c>
      <c r="B1246">
        <v>9</v>
      </c>
      <c r="C1246">
        <v>8</v>
      </c>
      <c r="D1246" t="s">
        <v>103</v>
      </c>
      <c r="E1246" t="s">
        <v>168</v>
      </c>
      <c r="F1246">
        <v>3</v>
      </c>
      <c r="G1246">
        <v>0</v>
      </c>
      <c r="H1246" t="s">
        <v>76</v>
      </c>
      <c r="J1246">
        <v>5</v>
      </c>
      <c r="K1246">
        <v>1487</v>
      </c>
      <c r="L1246">
        <v>1122</v>
      </c>
      <c r="M1246">
        <f t="shared" si="247"/>
        <v>1482</v>
      </c>
      <c r="N1246">
        <f t="shared" si="248"/>
        <v>1127</v>
      </c>
      <c r="O1246">
        <f t="shared" si="249"/>
        <v>0.93208648470274358</v>
      </c>
      <c r="P1246">
        <f t="shared" si="250"/>
        <v>1</v>
      </c>
      <c r="Q1246">
        <f t="shared" si="251"/>
        <v>73.623048050378131</v>
      </c>
      <c r="R1246">
        <f t="shared" si="252"/>
        <v>40</v>
      </c>
      <c r="S1246">
        <f>INDEX(Weights!$B$1:$B$36,MATCH(Matches!H679,Weights!$A$1:$A$36,0))</f>
        <v>40</v>
      </c>
      <c r="T1246">
        <f t="shared" si="253"/>
        <v>1582</v>
      </c>
      <c r="U1246">
        <f t="shared" si="254"/>
        <v>1127</v>
      </c>
      <c r="V1246">
        <f t="shared" si="255"/>
        <v>455</v>
      </c>
      <c r="W1246">
        <f t="shared" si="256"/>
        <v>3</v>
      </c>
      <c r="X1246">
        <f t="shared" si="257"/>
        <v>0</v>
      </c>
      <c r="Y1246">
        <f t="shared" si="258"/>
        <v>3</v>
      </c>
      <c r="AA1246" t="str">
        <f t="shared" si="259"/>
        <v>455-&gt;3,</v>
      </c>
    </row>
    <row r="1247" spans="1:27" ht="15" hidden="1" customHeight="1" x14ac:dyDescent="0.25">
      <c r="A1247">
        <v>2015</v>
      </c>
      <c r="B1247">
        <v>10</v>
      </c>
      <c r="C1247">
        <v>8</v>
      </c>
      <c r="D1247" t="s">
        <v>56</v>
      </c>
      <c r="E1247" t="s">
        <v>57</v>
      </c>
      <c r="F1247">
        <v>4</v>
      </c>
      <c r="G1247">
        <v>0</v>
      </c>
      <c r="H1247" t="s">
        <v>2</v>
      </c>
      <c r="J1247">
        <v>5</v>
      </c>
      <c r="K1247">
        <v>1489</v>
      </c>
      <c r="L1247">
        <v>1122</v>
      </c>
      <c r="M1247">
        <f t="shared" si="247"/>
        <v>1484</v>
      </c>
      <c r="N1247">
        <f t="shared" si="248"/>
        <v>1127</v>
      </c>
      <c r="O1247">
        <f t="shared" si="249"/>
        <v>0.93281165209034456</v>
      </c>
      <c r="P1247">
        <f t="shared" si="250"/>
        <v>1</v>
      </c>
      <c r="Q1247">
        <f t="shared" si="251"/>
        <v>74.417665496452315</v>
      </c>
      <c r="R1247">
        <f t="shared" si="252"/>
        <v>40</v>
      </c>
      <c r="S1247">
        <f>INDEX(Weights!$B$1:$B$36,MATCH(Matches!H723,Weights!$A$1:$A$36,0))</f>
        <v>40</v>
      </c>
      <c r="T1247">
        <f t="shared" si="253"/>
        <v>1584</v>
      </c>
      <c r="U1247">
        <f t="shared" si="254"/>
        <v>1127</v>
      </c>
      <c r="V1247">
        <f t="shared" si="255"/>
        <v>457</v>
      </c>
      <c r="W1247">
        <f t="shared" si="256"/>
        <v>4</v>
      </c>
      <c r="X1247">
        <f t="shared" si="257"/>
        <v>1</v>
      </c>
      <c r="Y1247">
        <f t="shared" si="258"/>
        <v>4</v>
      </c>
      <c r="AA1247" t="str">
        <f t="shared" si="259"/>
        <v>457-&gt;4,</v>
      </c>
    </row>
    <row r="1248" spans="1:27" ht="15" hidden="1" customHeight="1" x14ac:dyDescent="0.25">
      <c r="A1248">
        <v>2015</v>
      </c>
      <c r="B1248">
        <v>10</v>
      </c>
      <c r="C1248">
        <v>8</v>
      </c>
      <c r="D1248" t="s">
        <v>74</v>
      </c>
      <c r="E1248" t="s">
        <v>111</v>
      </c>
      <c r="F1248">
        <v>3</v>
      </c>
      <c r="G1248">
        <v>1</v>
      </c>
      <c r="H1248" t="s">
        <v>33</v>
      </c>
      <c r="I1248" t="s">
        <v>38</v>
      </c>
      <c r="J1248">
        <v>5</v>
      </c>
      <c r="K1248">
        <v>1138</v>
      </c>
      <c r="L1248">
        <v>830</v>
      </c>
      <c r="M1248">
        <f t="shared" si="247"/>
        <v>1133</v>
      </c>
      <c r="N1248">
        <f t="shared" si="248"/>
        <v>835</v>
      </c>
      <c r="O1248">
        <f t="shared" si="249"/>
        <v>0.84753872399585006</v>
      </c>
      <c r="P1248">
        <f t="shared" si="250"/>
        <v>1</v>
      </c>
      <c r="Q1248">
        <f t="shared" si="251"/>
        <v>32.795212863520192</v>
      </c>
      <c r="R1248">
        <f t="shared" si="252"/>
        <v>20</v>
      </c>
      <c r="S1248">
        <f>INDEX(Weights!$B$1:$B$36,MATCH(Matches!H733,Weights!$A$1:$A$36,0))</f>
        <v>40</v>
      </c>
      <c r="T1248">
        <f t="shared" si="253"/>
        <v>1133</v>
      </c>
      <c r="U1248">
        <f t="shared" si="254"/>
        <v>835</v>
      </c>
      <c r="V1248">
        <f t="shared" si="255"/>
        <v>298</v>
      </c>
      <c r="W1248">
        <f t="shared" si="256"/>
        <v>2</v>
      </c>
      <c r="X1248">
        <f t="shared" si="257"/>
        <v>0</v>
      </c>
      <c r="Y1248">
        <f t="shared" si="258"/>
        <v>2</v>
      </c>
      <c r="AA1248" t="str">
        <f t="shared" si="259"/>
        <v>298-&gt;2,</v>
      </c>
    </row>
    <row r="1249" spans="1:27" ht="15" hidden="1" customHeight="1" x14ac:dyDescent="0.25">
      <c r="A1249">
        <v>2015</v>
      </c>
      <c r="B1249">
        <v>10</v>
      </c>
      <c r="C1249">
        <v>9</v>
      </c>
      <c r="D1249" t="s">
        <v>193</v>
      </c>
      <c r="E1249" t="s">
        <v>276</v>
      </c>
      <c r="F1249">
        <v>2</v>
      </c>
      <c r="G1249">
        <v>0</v>
      </c>
      <c r="H1249" t="s">
        <v>76</v>
      </c>
      <c r="I1249" t="s">
        <v>267</v>
      </c>
      <c r="J1249">
        <v>5</v>
      </c>
      <c r="K1249">
        <v>1282</v>
      </c>
      <c r="L1249">
        <v>863</v>
      </c>
      <c r="M1249">
        <f t="shared" si="247"/>
        <v>1277</v>
      </c>
      <c r="N1249">
        <f t="shared" si="248"/>
        <v>868</v>
      </c>
      <c r="O1249">
        <f t="shared" si="249"/>
        <v>0.91328279415661739</v>
      </c>
      <c r="P1249">
        <f t="shared" si="250"/>
        <v>1</v>
      </c>
      <c r="Q1249">
        <f t="shared" si="251"/>
        <v>57.658684356485757</v>
      </c>
      <c r="R1249">
        <f t="shared" si="252"/>
        <v>40</v>
      </c>
      <c r="S1249">
        <f>INDEX(Weights!$B$1:$B$36,MATCH(Matches!H760,Weights!$A$1:$A$36,0))</f>
        <v>40</v>
      </c>
      <c r="T1249">
        <f t="shared" si="253"/>
        <v>1277</v>
      </c>
      <c r="U1249">
        <f t="shared" si="254"/>
        <v>868</v>
      </c>
      <c r="V1249">
        <f t="shared" si="255"/>
        <v>409</v>
      </c>
      <c r="W1249">
        <f t="shared" si="256"/>
        <v>2</v>
      </c>
      <c r="X1249">
        <f t="shared" si="257"/>
        <v>0</v>
      </c>
      <c r="Y1249">
        <f t="shared" si="258"/>
        <v>2</v>
      </c>
      <c r="AA1249" t="str">
        <f t="shared" si="259"/>
        <v>409-&gt;2,</v>
      </c>
    </row>
    <row r="1250" spans="1:27" ht="15" hidden="1" customHeight="1" x14ac:dyDescent="0.25">
      <c r="A1250">
        <v>2015</v>
      </c>
      <c r="B1250">
        <v>10</v>
      </c>
      <c r="C1250">
        <v>13</v>
      </c>
      <c r="D1250" t="s">
        <v>7</v>
      </c>
      <c r="E1250" t="s">
        <v>59</v>
      </c>
      <c r="F1250">
        <v>3</v>
      </c>
      <c r="G1250">
        <v>1</v>
      </c>
      <c r="H1250" t="s">
        <v>2</v>
      </c>
      <c r="J1250">
        <v>5</v>
      </c>
      <c r="K1250">
        <v>1918</v>
      </c>
      <c r="L1250">
        <v>1579</v>
      </c>
      <c r="M1250">
        <f t="shared" si="247"/>
        <v>1913</v>
      </c>
      <c r="N1250">
        <f t="shared" si="248"/>
        <v>1584</v>
      </c>
      <c r="O1250">
        <f t="shared" si="249"/>
        <v>0.92197742368262692</v>
      </c>
      <c r="P1250">
        <f t="shared" si="250"/>
        <v>1</v>
      </c>
      <c r="Q1250">
        <f t="shared" si="251"/>
        <v>64.084015627239197</v>
      </c>
      <c r="R1250">
        <f t="shared" si="252"/>
        <v>40</v>
      </c>
      <c r="S1250">
        <f>INDEX(Weights!$B$1:$B$36,MATCH(Matches!H809,Weights!$A$1:$A$36,0))</f>
        <v>40</v>
      </c>
      <c r="T1250">
        <f t="shared" si="253"/>
        <v>2013</v>
      </c>
      <c r="U1250">
        <f t="shared" si="254"/>
        <v>1584</v>
      </c>
      <c r="V1250">
        <f t="shared" si="255"/>
        <v>429</v>
      </c>
      <c r="W1250">
        <f t="shared" si="256"/>
        <v>2</v>
      </c>
      <c r="X1250">
        <f t="shared" si="257"/>
        <v>0</v>
      </c>
      <c r="Y1250">
        <f t="shared" si="258"/>
        <v>2</v>
      </c>
      <c r="AA1250" t="str">
        <f t="shared" si="259"/>
        <v>429-&gt;2,</v>
      </c>
    </row>
    <row r="1251" spans="1:27" ht="15" hidden="1" customHeight="1" x14ac:dyDescent="0.25">
      <c r="A1251">
        <v>2015</v>
      </c>
      <c r="B1251">
        <v>10</v>
      </c>
      <c r="C1251">
        <v>13</v>
      </c>
      <c r="D1251" t="s">
        <v>177</v>
      </c>
      <c r="E1251" t="s">
        <v>169</v>
      </c>
      <c r="F1251">
        <v>2</v>
      </c>
      <c r="G1251">
        <v>1</v>
      </c>
      <c r="H1251" t="s">
        <v>33</v>
      </c>
      <c r="J1251">
        <v>5</v>
      </c>
      <c r="K1251">
        <v>1465</v>
      </c>
      <c r="L1251">
        <v>1379</v>
      </c>
      <c r="M1251">
        <f t="shared" si="247"/>
        <v>1460</v>
      </c>
      <c r="N1251">
        <f t="shared" si="248"/>
        <v>1384</v>
      </c>
      <c r="O1251">
        <f t="shared" si="249"/>
        <v>0.73363370241380743</v>
      </c>
      <c r="P1251">
        <f t="shared" si="250"/>
        <v>1</v>
      </c>
      <c r="Q1251">
        <f t="shared" si="251"/>
        <v>18.771143516690834</v>
      </c>
      <c r="R1251">
        <f t="shared" si="252"/>
        <v>20</v>
      </c>
      <c r="S1251">
        <f>INDEX(Weights!$B$1:$B$36,MATCH(Matches!H816,Weights!$A$1:$A$36,0))</f>
        <v>40</v>
      </c>
      <c r="T1251">
        <f t="shared" si="253"/>
        <v>1560</v>
      </c>
      <c r="U1251">
        <f t="shared" si="254"/>
        <v>1384</v>
      </c>
      <c r="V1251">
        <f t="shared" si="255"/>
        <v>176</v>
      </c>
      <c r="W1251">
        <f t="shared" si="256"/>
        <v>1</v>
      </c>
      <c r="X1251">
        <f t="shared" si="257"/>
        <v>0</v>
      </c>
      <c r="Y1251">
        <f t="shared" si="258"/>
        <v>1</v>
      </c>
      <c r="AA1251" t="str">
        <f t="shared" si="259"/>
        <v>176-&gt;1,</v>
      </c>
    </row>
    <row r="1252" spans="1:27" ht="15" hidden="1" customHeight="1" x14ac:dyDescent="0.25">
      <c r="A1252">
        <v>2015</v>
      </c>
      <c r="B1252">
        <v>11</v>
      </c>
      <c r="C1252">
        <v>7</v>
      </c>
      <c r="D1252" t="s">
        <v>142</v>
      </c>
      <c r="E1252" t="s">
        <v>27</v>
      </c>
      <c r="F1252">
        <v>0</v>
      </c>
      <c r="G1252">
        <v>0</v>
      </c>
      <c r="H1252" t="s">
        <v>81</v>
      </c>
      <c r="I1252" t="s">
        <v>31</v>
      </c>
      <c r="J1252">
        <v>5</v>
      </c>
      <c r="K1252">
        <v>1368</v>
      </c>
      <c r="L1252">
        <v>1481</v>
      </c>
      <c r="M1252">
        <f t="shared" si="247"/>
        <v>1363</v>
      </c>
      <c r="N1252">
        <f t="shared" si="248"/>
        <v>1486</v>
      </c>
      <c r="O1252">
        <f t="shared" si="249"/>
        <v>0.66996901390348318</v>
      </c>
      <c r="P1252">
        <f t="shared" si="250"/>
        <v>0.5</v>
      </c>
      <c r="Q1252">
        <f t="shared" si="251"/>
        <v>-29.417126599553303</v>
      </c>
      <c r="R1252">
        <f t="shared" si="252"/>
        <v>-30</v>
      </c>
      <c r="S1252">
        <f>INDEX(Weights!$B$1:$B$36,MATCH(Matches!H862,Weights!$A$1:$A$36,0))</f>
        <v>20</v>
      </c>
      <c r="T1252">
        <f t="shared" si="253"/>
        <v>1363</v>
      </c>
      <c r="U1252">
        <f t="shared" si="254"/>
        <v>1486</v>
      </c>
      <c r="V1252">
        <f t="shared" si="255"/>
        <v>123</v>
      </c>
      <c r="W1252">
        <f t="shared" si="256"/>
        <v>0</v>
      </c>
      <c r="X1252">
        <f t="shared" si="257"/>
        <v>0</v>
      </c>
      <c r="Y1252">
        <f t="shared" si="258"/>
        <v>0</v>
      </c>
      <c r="AA1252" t="str">
        <f t="shared" si="259"/>
        <v>123-&gt;0,</v>
      </c>
    </row>
    <row r="1253" spans="1:27" ht="15" hidden="1" customHeight="1" x14ac:dyDescent="0.25">
      <c r="A1253">
        <v>2015</v>
      </c>
      <c r="B1253">
        <v>11</v>
      </c>
      <c r="C1253">
        <v>17</v>
      </c>
      <c r="D1253" t="s">
        <v>152</v>
      </c>
      <c r="E1253" t="s">
        <v>89</v>
      </c>
      <c r="F1253">
        <v>3</v>
      </c>
      <c r="G1253">
        <v>0</v>
      </c>
      <c r="H1253" t="s">
        <v>76</v>
      </c>
      <c r="J1253">
        <v>5</v>
      </c>
      <c r="K1253">
        <v>1651</v>
      </c>
      <c r="L1253">
        <v>1282</v>
      </c>
      <c r="M1253">
        <f t="shared" si="247"/>
        <v>1646</v>
      </c>
      <c r="N1253">
        <f t="shared" si="248"/>
        <v>1287</v>
      </c>
      <c r="O1253">
        <f t="shared" si="249"/>
        <v>0.93352962847544163</v>
      </c>
      <c r="P1253">
        <f t="shared" si="250"/>
        <v>1</v>
      </c>
      <c r="Q1253">
        <f t="shared" si="251"/>
        <v>75.221484178897413</v>
      </c>
      <c r="R1253">
        <f t="shared" si="252"/>
        <v>40</v>
      </c>
      <c r="S1253">
        <f>INDEX(Weights!$B$1:$B$36,MATCH(Matches!H980,Weights!$A$1:$A$36,0))</f>
        <v>20</v>
      </c>
      <c r="T1253">
        <f t="shared" si="253"/>
        <v>1746</v>
      </c>
      <c r="U1253">
        <f t="shared" si="254"/>
        <v>1287</v>
      </c>
      <c r="V1253">
        <f t="shared" si="255"/>
        <v>459</v>
      </c>
      <c r="W1253">
        <f t="shared" si="256"/>
        <v>3</v>
      </c>
      <c r="X1253">
        <f t="shared" si="257"/>
        <v>0</v>
      </c>
      <c r="Y1253">
        <f t="shared" si="258"/>
        <v>3</v>
      </c>
      <c r="AA1253" t="str">
        <f t="shared" si="259"/>
        <v>459-&gt;3,</v>
      </c>
    </row>
    <row r="1254" spans="1:27" ht="15" hidden="1" customHeight="1" x14ac:dyDescent="0.25">
      <c r="A1254">
        <v>2015</v>
      </c>
      <c r="B1254">
        <v>12</v>
      </c>
      <c r="C1254">
        <v>16</v>
      </c>
      <c r="D1254" t="s">
        <v>127</v>
      </c>
      <c r="E1254" t="s">
        <v>140</v>
      </c>
      <c r="F1254">
        <v>2</v>
      </c>
      <c r="G1254">
        <v>0</v>
      </c>
      <c r="H1254" t="s">
        <v>33</v>
      </c>
      <c r="J1254">
        <v>5</v>
      </c>
      <c r="K1254">
        <v>1510</v>
      </c>
      <c r="L1254">
        <v>1340</v>
      </c>
      <c r="M1254">
        <f t="shared" si="247"/>
        <v>1505</v>
      </c>
      <c r="N1254">
        <f t="shared" si="248"/>
        <v>1345</v>
      </c>
      <c r="O1254">
        <f t="shared" si="249"/>
        <v>0.81707883419997429</v>
      </c>
      <c r="P1254">
        <f t="shared" si="250"/>
        <v>1</v>
      </c>
      <c r="Q1254">
        <f t="shared" si="251"/>
        <v>27.334179607548169</v>
      </c>
      <c r="R1254">
        <f t="shared" si="252"/>
        <v>20</v>
      </c>
      <c r="S1254">
        <f>INDEX(Weights!$B$1:$B$36,MATCH(Matches!H1023,Weights!$A$1:$A$36,0))</f>
        <v>20</v>
      </c>
      <c r="T1254">
        <f t="shared" si="253"/>
        <v>1605</v>
      </c>
      <c r="U1254">
        <f t="shared" si="254"/>
        <v>1345</v>
      </c>
      <c r="V1254">
        <f t="shared" si="255"/>
        <v>260</v>
      </c>
      <c r="W1254">
        <f t="shared" si="256"/>
        <v>2</v>
      </c>
      <c r="X1254">
        <f t="shared" si="257"/>
        <v>0</v>
      </c>
      <c r="Y1254">
        <f t="shared" si="258"/>
        <v>2</v>
      </c>
      <c r="AA1254" t="str">
        <f t="shared" si="259"/>
        <v>260-&gt;2,</v>
      </c>
    </row>
    <row r="1255" spans="1:27" ht="15" hidden="1" customHeight="1" x14ac:dyDescent="0.25">
      <c r="A1255">
        <v>2016</v>
      </c>
      <c r="B1255">
        <v>1</v>
      </c>
      <c r="C1255">
        <v>8</v>
      </c>
      <c r="D1255" t="s">
        <v>47</v>
      </c>
      <c r="E1255" t="s">
        <v>140</v>
      </c>
      <c r="F1255">
        <v>4</v>
      </c>
      <c r="G1255">
        <v>0</v>
      </c>
      <c r="H1255" t="s">
        <v>226</v>
      </c>
      <c r="J1255">
        <v>5</v>
      </c>
      <c r="K1255">
        <v>1688</v>
      </c>
      <c r="L1255">
        <v>1335</v>
      </c>
      <c r="M1255">
        <f t="shared" si="247"/>
        <v>1683</v>
      </c>
      <c r="N1255">
        <f t="shared" si="248"/>
        <v>1340</v>
      </c>
      <c r="O1255">
        <f t="shared" si="249"/>
        <v>0.92758110507346003</v>
      </c>
      <c r="P1255">
        <f t="shared" si="250"/>
        <v>1</v>
      </c>
      <c r="Q1255">
        <f t="shared" si="251"/>
        <v>69.042754726813811</v>
      </c>
      <c r="R1255">
        <f t="shared" si="252"/>
        <v>40</v>
      </c>
      <c r="S1255">
        <f>INDEX(Weights!$B$1:$B$36,MATCH(Matches!H1040,Weights!$A$1:$A$36,0))</f>
        <v>20</v>
      </c>
      <c r="T1255">
        <f t="shared" si="253"/>
        <v>1783</v>
      </c>
      <c r="U1255">
        <f t="shared" si="254"/>
        <v>1340</v>
      </c>
      <c r="V1255">
        <f t="shared" si="255"/>
        <v>443</v>
      </c>
      <c r="W1255">
        <f t="shared" si="256"/>
        <v>4</v>
      </c>
      <c r="X1255">
        <f t="shared" si="257"/>
        <v>1</v>
      </c>
      <c r="Y1255">
        <f t="shared" si="258"/>
        <v>4</v>
      </c>
      <c r="AA1255" t="str">
        <f t="shared" si="259"/>
        <v>443-&gt;4,</v>
      </c>
    </row>
    <row r="1256" spans="1:27" ht="15" hidden="1" customHeight="1" x14ac:dyDescent="0.25">
      <c r="A1256">
        <v>2016</v>
      </c>
      <c r="B1256">
        <v>1</v>
      </c>
      <c r="C1256">
        <v>11</v>
      </c>
      <c r="D1256" t="s">
        <v>262</v>
      </c>
      <c r="E1256" t="s">
        <v>109</v>
      </c>
      <c r="F1256">
        <v>3</v>
      </c>
      <c r="G1256">
        <v>2</v>
      </c>
      <c r="H1256" t="s">
        <v>81</v>
      </c>
      <c r="I1256" t="s">
        <v>112</v>
      </c>
      <c r="J1256">
        <v>5</v>
      </c>
      <c r="K1256">
        <v>999</v>
      </c>
      <c r="L1256">
        <v>723</v>
      </c>
      <c r="M1256">
        <f t="shared" si="247"/>
        <v>994</v>
      </c>
      <c r="N1256">
        <f t="shared" si="248"/>
        <v>728</v>
      </c>
      <c r="O1256">
        <f t="shared" si="249"/>
        <v>0.82218461115350239</v>
      </c>
      <c r="P1256">
        <f t="shared" si="250"/>
        <v>1</v>
      </c>
      <c r="Q1256">
        <f t="shared" si="251"/>
        <v>28.119051069963025</v>
      </c>
      <c r="R1256">
        <f t="shared" si="252"/>
        <v>30</v>
      </c>
      <c r="S1256">
        <f>INDEX(Weights!$B$1:$B$36,MATCH(Matches!H1042,Weights!$A$1:$A$36,0))</f>
        <v>20</v>
      </c>
      <c r="T1256">
        <f t="shared" si="253"/>
        <v>994</v>
      </c>
      <c r="U1256">
        <f t="shared" si="254"/>
        <v>728</v>
      </c>
      <c r="V1256">
        <f t="shared" si="255"/>
        <v>266</v>
      </c>
      <c r="W1256">
        <f t="shared" si="256"/>
        <v>1</v>
      </c>
      <c r="X1256">
        <f t="shared" si="257"/>
        <v>0</v>
      </c>
      <c r="Y1256">
        <f t="shared" si="258"/>
        <v>1</v>
      </c>
      <c r="AA1256" t="str">
        <f t="shared" si="259"/>
        <v>266-&gt;1,</v>
      </c>
    </row>
    <row r="1257" spans="1:27" ht="15" hidden="1" customHeight="1" x14ac:dyDescent="0.25">
      <c r="A1257">
        <v>2016</v>
      </c>
      <c r="B1257">
        <v>1</v>
      </c>
      <c r="C1257">
        <v>31</v>
      </c>
      <c r="D1257" t="s">
        <v>125</v>
      </c>
      <c r="E1257" t="s">
        <v>17</v>
      </c>
      <c r="F1257">
        <v>3</v>
      </c>
      <c r="G1257">
        <v>2</v>
      </c>
      <c r="H1257" t="s">
        <v>33</v>
      </c>
      <c r="J1257">
        <v>5</v>
      </c>
      <c r="K1257">
        <v>1764</v>
      </c>
      <c r="L1257">
        <v>1667</v>
      </c>
      <c r="M1257">
        <f t="shared" si="247"/>
        <v>1759</v>
      </c>
      <c r="N1257">
        <f t="shared" si="248"/>
        <v>1672</v>
      </c>
      <c r="O1257">
        <f t="shared" si="249"/>
        <v>0.74582320835049942</v>
      </c>
      <c r="P1257">
        <f t="shared" si="250"/>
        <v>1</v>
      </c>
      <c r="Q1257">
        <f t="shared" si="251"/>
        <v>19.67134751977984</v>
      </c>
      <c r="R1257">
        <f t="shared" si="252"/>
        <v>20</v>
      </c>
      <c r="S1257">
        <f>INDEX(Weights!$B$1:$B$36,MATCH(Matches!H1051,Weights!$A$1:$A$36,0))</f>
        <v>40</v>
      </c>
      <c r="T1257">
        <f t="shared" si="253"/>
        <v>1859</v>
      </c>
      <c r="U1257">
        <f t="shared" si="254"/>
        <v>1672</v>
      </c>
      <c r="V1257">
        <f t="shared" si="255"/>
        <v>187</v>
      </c>
      <c r="W1257">
        <f t="shared" si="256"/>
        <v>1</v>
      </c>
      <c r="X1257">
        <f t="shared" si="257"/>
        <v>0</v>
      </c>
      <c r="Y1257">
        <f t="shared" si="258"/>
        <v>1</v>
      </c>
      <c r="AA1257" t="str">
        <f t="shared" si="259"/>
        <v>187-&gt;1,</v>
      </c>
    </row>
    <row r="1258" spans="1:27" ht="15" hidden="1" customHeight="1" x14ac:dyDescent="0.25">
      <c r="A1258">
        <v>2016</v>
      </c>
      <c r="B1258">
        <v>3</v>
      </c>
      <c r="C1258">
        <v>24</v>
      </c>
      <c r="D1258" t="s">
        <v>148</v>
      </c>
      <c r="E1258" t="s">
        <v>141</v>
      </c>
      <c r="F1258">
        <v>3</v>
      </c>
      <c r="G1258">
        <v>1</v>
      </c>
      <c r="H1258" t="s">
        <v>171</v>
      </c>
      <c r="J1258">
        <v>5</v>
      </c>
      <c r="K1258">
        <v>1649</v>
      </c>
      <c r="L1258">
        <v>1326</v>
      </c>
      <c r="M1258">
        <f t="shared" si="247"/>
        <v>1644</v>
      </c>
      <c r="N1258">
        <f t="shared" si="248"/>
        <v>1331</v>
      </c>
      <c r="O1258">
        <f t="shared" si="249"/>
        <v>0.91508911106041868</v>
      </c>
      <c r="P1258">
        <f t="shared" si="250"/>
        <v>1</v>
      </c>
      <c r="Q1258">
        <f t="shared" si="251"/>
        <v>58.885262684716089</v>
      </c>
      <c r="R1258">
        <f t="shared" si="252"/>
        <v>40</v>
      </c>
      <c r="S1258">
        <f>INDEX(Weights!$B$1:$B$36,MATCH(Matches!H1099,Weights!$A$1:$A$36,0))</f>
        <v>20</v>
      </c>
      <c r="T1258">
        <f t="shared" si="253"/>
        <v>1744</v>
      </c>
      <c r="U1258">
        <f t="shared" si="254"/>
        <v>1331</v>
      </c>
      <c r="V1258">
        <f t="shared" si="255"/>
        <v>413</v>
      </c>
      <c r="W1258">
        <f t="shared" si="256"/>
        <v>2</v>
      </c>
      <c r="X1258">
        <f t="shared" si="257"/>
        <v>0</v>
      </c>
      <c r="Y1258">
        <f t="shared" si="258"/>
        <v>2</v>
      </c>
      <c r="AA1258" t="str">
        <f t="shared" si="259"/>
        <v>413-&gt;2,</v>
      </c>
    </row>
    <row r="1259" spans="1:27" ht="15" hidden="1" customHeight="1" x14ac:dyDescent="0.25">
      <c r="A1259">
        <v>2016</v>
      </c>
      <c r="B1259">
        <v>3</v>
      </c>
      <c r="C1259">
        <v>24</v>
      </c>
      <c r="D1259" t="s">
        <v>122</v>
      </c>
      <c r="E1259" t="s">
        <v>264</v>
      </c>
      <c r="F1259">
        <v>2</v>
      </c>
      <c r="G1259">
        <v>0</v>
      </c>
      <c r="H1259" t="s">
        <v>108</v>
      </c>
      <c r="J1259">
        <v>5</v>
      </c>
      <c r="K1259">
        <v>1557</v>
      </c>
      <c r="L1259">
        <v>1213</v>
      </c>
      <c r="M1259">
        <f t="shared" si="247"/>
        <v>1552</v>
      </c>
      <c r="N1259">
        <f t="shared" si="248"/>
        <v>1218</v>
      </c>
      <c r="O1259">
        <f t="shared" si="249"/>
        <v>0.92402289649723457</v>
      </c>
      <c r="P1259">
        <f t="shared" si="250"/>
        <v>1</v>
      </c>
      <c r="Q1259">
        <f t="shared" si="251"/>
        <v>65.809300032318404</v>
      </c>
      <c r="R1259">
        <f t="shared" si="252"/>
        <v>40</v>
      </c>
      <c r="S1259">
        <f>INDEX(Weights!$B$1:$B$36,MATCH(Matches!H1110,Weights!$A$1:$A$36,0))</f>
        <v>40</v>
      </c>
      <c r="T1259">
        <f t="shared" si="253"/>
        <v>1652</v>
      </c>
      <c r="U1259">
        <f t="shared" si="254"/>
        <v>1218</v>
      </c>
      <c r="V1259">
        <f t="shared" si="255"/>
        <v>434</v>
      </c>
      <c r="W1259">
        <f t="shared" si="256"/>
        <v>2</v>
      </c>
      <c r="X1259">
        <f t="shared" si="257"/>
        <v>0</v>
      </c>
      <c r="Y1259">
        <f t="shared" si="258"/>
        <v>2</v>
      </c>
      <c r="AA1259" t="str">
        <f t="shared" si="259"/>
        <v>434-&gt;2,</v>
      </c>
    </row>
    <row r="1260" spans="1:27" ht="15" hidden="1" customHeight="1" x14ac:dyDescent="0.25">
      <c r="A1260">
        <v>2016</v>
      </c>
      <c r="B1260">
        <v>3</v>
      </c>
      <c r="C1260">
        <v>25</v>
      </c>
      <c r="D1260" t="s">
        <v>147</v>
      </c>
      <c r="E1260" t="s">
        <v>267</v>
      </c>
      <c r="F1260">
        <v>7</v>
      </c>
      <c r="G1260">
        <v>1</v>
      </c>
      <c r="H1260" t="s">
        <v>171</v>
      </c>
      <c r="J1260">
        <v>5</v>
      </c>
      <c r="K1260">
        <v>1671</v>
      </c>
      <c r="L1260">
        <v>1267</v>
      </c>
      <c r="M1260">
        <f t="shared" si="247"/>
        <v>1666</v>
      </c>
      <c r="N1260">
        <f t="shared" si="248"/>
        <v>1272</v>
      </c>
      <c r="O1260">
        <f t="shared" si="249"/>
        <v>0.94499172746743521</v>
      </c>
      <c r="P1260">
        <f t="shared" si="250"/>
        <v>1</v>
      </c>
      <c r="Q1260">
        <f t="shared" si="251"/>
        <v>90.895419357879476</v>
      </c>
      <c r="R1260">
        <f t="shared" si="252"/>
        <v>40</v>
      </c>
      <c r="S1260">
        <f>INDEX(Weights!$B$1:$B$36,MATCH(Matches!H1122,Weights!$A$1:$A$36,0))</f>
        <v>20</v>
      </c>
      <c r="T1260">
        <f t="shared" si="253"/>
        <v>1766</v>
      </c>
      <c r="U1260">
        <f t="shared" si="254"/>
        <v>1272</v>
      </c>
      <c r="V1260">
        <f t="shared" si="255"/>
        <v>494</v>
      </c>
      <c r="W1260">
        <f t="shared" si="256"/>
        <v>6</v>
      </c>
      <c r="X1260">
        <f t="shared" si="257"/>
        <v>0</v>
      </c>
      <c r="Y1260">
        <f t="shared" si="258"/>
        <v>6</v>
      </c>
      <c r="AA1260" t="str">
        <f t="shared" si="259"/>
        <v>494-&gt;6,</v>
      </c>
    </row>
    <row r="1261" spans="1:27" ht="15" hidden="1" customHeight="1" x14ac:dyDescent="0.25">
      <c r="A1261">
        <v>2016</v>
      </c>
      <c r="B1261">
        <v>3</v>
      </c>
      <c r="C1261">
        <v>25</v>
      </c>
      <c r="D1261" t="s">
        <v>130</v>
      </c>
      <c r="E1261" t="s">
        <v>129</v>
      </c>
      <c r="F1261">
        <v>1</v>
      </c>
      <c r="G1261">
        <v>1</v>
      </c>
      <c r="H1261" t="s">
        <v>76</v>
      </c>
      <c r="J1261">
        <v>5</v>
      </c>
      <c r="K1261">
        <v>1589</v>
      </c>
      <c r="L1261">
        <v>1777</v>
      </c>
      <c r="M1261">
        <f t="shared" si="247"/>
        <v>1584</v>
      </c>
      <c r="N1261">
        <f t="shared" si="248"/>
        <v>1782</v>
      </c>
      <c r="O1261">
        <f t="shared" si="249"/>
        <v>0.63740837674448447</v>
      </c>
      <c r="P1261">
        <f t="shared" si="250"/>
        <v>0.5</v>
      </c>
      <c r="Q1261">
        <f t="shared" si="251"/>
        <v>-36.387883464322336</v>
      </c>
      <c r="R1261">
        <f t="shared" si="252"/>
        <v>-40</v>
      </c>
      <c r="S1261">
        <f>INDEX(Weights!$B$1:$B$36,MATCH(Matches!H1133,Weights!$A$1:$A$36,0))</f>
        <v>30</v>
      </c>
      <c r="T1261">
        <f t="shared" si="253"/>
        <v>1684</v>
      </c>
      <c r="U1261">
        <f t="shared" si="254"/>
        <v>1782</v>
      </c>
      <c r="V1261">
        <f t="shared" si="255"/>
        <v>98</v>
      </c>
      <c r="W1261">
        <f t="shared" si="256"/>
        <v>0</v>
      </c>
      <c r="X1261">
        <f t="shared" si="257"/>
        <v>0</v>
      </c>
      <c r="Y1261">
        <f t="shared" si="258"/>
        <v>0</v>
      </c>
      <c r="AA1261" t="str">
        <f t="shared" si="259"/>
        <v>98-&gt;0,</v>
      </c>
    </row>
    <row r="1262" spans="1:27" ht="15" hidden="1" customHeight="1" x14ac:dyDescent="0.25">
      <c r="A1262">
        <v>2016</v>
      </c>
      <c r="B1262">
        <v>3</v>
      </c>
      <c r="C1262">
        <v>29</v>
      </c>
      <c r="D1262" t="s">
        <v>26</v>
      </c>
      <c r="E1262" t="s">
        <v>21</v>
      </c>
      <c r="F1262">
        <v>4</v>
      </c>
      <c r="G1262">
        <v>2</v>
      </c>
      <c r="H1262" t="s">
        <v>33</v>
      </c>
      <c r="J1262">
        <v>5</v>
      </c>
      <c r="K1262">
        <v>1970</v>
      </c>
      <c r="L1262">
        <v>1770</v>
      </c>
      <c r="M1262">
        <f t="shared" si="247"/>
        <v>1965</v>
      </c>
      <c r="N1262">
        <f t="shared" si="248"/>
        <v>1775</v>
      </c>
      <c r="O1262">
        <f t="shared" si="249"/>
        <v>0.84149236692324181</v>
      </c>
      <c r="P1262">
        <f t="shared" si="250"/>
        <v>1</v>
      </c>
      <c r="Q1262">
        <f t="shared" si="251"/>
        <v>31.54422221154941</v>
      </c>
      <c r="R1262">
        <f t="shared" si="252"/>
        <v>20</v>
      </c>
      <c r="S1262">
        <f>INDEX(Weights!$B$1:$B$36,MATCH(Matches!H1196,Weights!$A$1:$A$36,0))</f>
        <v>40</v>
      </c>
      <c r="T1262">
        <f t="shared" si="253"/>
        <v>2065</v>
      </c>
      <c r="U1262">
        <f t="shared" si="254"/>
        <v>1775</v>
      </c>
      <c r="V1262">
        <f t="shared" si="255"/>
        <v>290</v>
      </c>
      <c r="W1262">
        <f t="shared" si="256"/>
        <v>2</v>
      </c>
      <c r="X1262">
        <f t="shared" si="257"/>
        <v>0</v>
      </c>
      <c r="Y1262">
        <f t="shared" si="258"/>
        <v>2</v>
      </c>
      <c r="AA1262" t="str">
        <f t="shared" si="259"/>
        <v>290-&gt;2,</v>
      </c>
    </row>
    <row r="1263" spans="1:27" ht="15" hidden="1" customHeight="1" x14ac:dyDescent="0.25">
      <c r="A1263">
        <v>2016</v>
      </c>
      <c r="B1263">
        <v>3</v>
      </c>
      <c r="C1263">
        <v>29</v>
      </c>
      <c r="D1263" t="s">
        <v>98</v>
      </c>
      <c r="E1263" t="s">
        <v>259</v>
      </c>
      <c r="F1263">
        <v>1</v>
      </c>
      <c r="G1263">
        <v>0</v>
      </c>
      <c r="H1263" t="s">
        <v>108</v>
      </c>
      <c r="J1263">
        <v>5</v>
      </c>
      <c r="K1263">
        <v>1661</v>
      </c>
      <c r="L1263">
        <v>1422</v>
      </c>
      <c r="M1263">
        <f t="shared" si="247"/>
        <v>1656</v>
      </c>
      <c r="N1263">
        <f t="shared" si="248"/>
        <v>1427</v>
      </c>
      <c r="O1263">
        <f t="shared" si="249"/>
        <v>0.86919686545505381</v>
      </c>
      <c r="P1263">
        <f t="shared" si="250"/>
        <v>1</v>
      </c>
      <c r="Q1263">
        <f t="shared" si="251"/>
        <v>38.22538364538898</v>
      </c>
      <c r="R1263">
        <f t="shared" si="252"/>
        <v>40</v>
      </c>
      <c r="S1263">
        <f>INDEX(Weights!$B$1:$B$36,MATCH(Matches!H1245,Weights!$A$1:$A$36,0))</f>
        <v>40</v>
      </c>
      <c r="T1263">
        <f t="shared" si="253"/>
        <v>1756</v>
      </c>
      <c r="U1263">
        <f t="shared" si="254"/>
        <v>1427</v>
      </c>
      <c r="V1263">
        <f t="shared" si="255"/>
        <v>329</v>
      </c>
      <c r="W1263">
        <f t="shared" si="256"/>
        <v>1</v>
      </c>
      <c r="X1263">
        <f t="shared" si="257"/>
        <v>0</v>
      </c>
      <c r="Y1263">
        <f t="shared" si="258"/>
        <v>1</v>
      </c>
      <c r="AA1263" t="str">
        <f t="shared" si="259"/>
        <v>329-&gt;1,</v>
      </c>
    </row>
    <row r="1264" spans="1:27" ht="15" hidden="1" customHeight="1" x14ac:dyDescent="0.25">
      <c r="A1264">
        <v>2016</v>
      </c>
      <c r="B1264">
        <v>5</v>
      </c>
      <c r="C1264">
        <v>27</v>
      </c>
      <c r="D1264" t="s">
        <v>90</v>
      </c>
      <c r="E1264" t="s">
        <v>56</v>
      </c>
      <c r="F1264">
        <v>3</v>
      </c>
      <c r="G1264">
        <v>1</v>
      </c>
      <c r="H1264" t="s">
        <v>33</v>
      </c>
      <c r="I1264" t="s">
        <v>48</v>
      </c>
      <c r="J1264">
        <v>5</v>
      </c>
      <c r="K1264">
        <v>1745</v>
      </c>
      <c r="L1264">
        <v>1471</v>
      </c>
      <c r="M1264">
        <f t="shared" si="247"/>
        <v>1740</v>
      </c>
      <c r="N1264">
        <f t="shared" si="248"/>
        <v>1476</v>
      </c>
      <c r="O1264">
        <f t="shared" si="249"/>
        <v>0.820495207286423</v>
      </c>
      <c r="P1264">
        <f t="shared" si="250"/>
        <v>1</v>
      </c>
      <c r="Q1264">
        <f t="shared" si="251"/>
        <v>27.854409480743744</v>
      </c>
      <c r="R1264">
        <f t="shared" si="252"/>
        <v>20</v>
      </c>
      <c r="S1264">
        <f>INDEX(Weights!$B$1:$B$36,MATCH(Matches!H1269,Weights!$A$1:$A$36,0))</f>
        <v>50</v>
      </c>
      <c r="T1264">
        <f t="shared" si="253"/>
        <v>1740</v>
      </c>
      <c r="U1264">
        <f t="shared" si="254"/>
        <v>1476</v>
      </c>
      <c r="V1264">
        <f t="shared" si="255"/>
        <v>264</v>
      </c>
      <c r="W1264">
        <f t="shared" si="256"/>
        <v>2</v>
      </c>
      <c r="X1264">
        <f t="shared" si="257"/>
        <v>0</v>
      </c>
      <c r="Y1264">
        <f t="shared" si="258"/>
        <v>2</v>
      </c>
      <c r="AA1264" t="str">
        <f t="shared" si="259"/>
        <v>264-&gt;2,</v>
      </c>
    </row>
    <row r="1265" spans="1:27" ht="15" hidden="1" customHeight="1" x14ac:dyDescent="0.25">
      <c r="A1265">
        <v>2016</v>
      </c>
      <c r="B1265">
        <v>5</v>
      </c>
      <c r="C1265">
        <v>28</v>
      </c>
      <c r="D1265" t="s">
        <v>123</v>
      </c>
      <c r="E1265" t="s">
        <v>126</v>
      </c>
      <c r="F1265">
        <v>1</v>
      </c>
      <c r="G1265">
        <v>0</v>
      </c>
      <c r="H1265" t="s">
        <v>33</v>
      </c>
      <c r="I1265" t="s">
        <v>125</v>
      </c>
      <c r="J1265">
        <v>5</v>
      </c>
      <c r="K1265">
        <v>1927</v>
      </c>
      <c r="L1265">
        <v>1747</v>
      </c>
      <c r="M1265">
        <f t="shared" si="247"/>
        <v>1922</v>
      </c>
      <c r="N1265">
        <f t="shared" si="248"/>
        <v>1752</v>
      </c>
      <c r="O1265">
        <f t="shared" si="249"/>
        <v>0.72683007227673102</v>
      </c>
      <c r="P1265">
        <f t="shared" si="250"/>
        <v>1</v>
      </c>
      <c r="Q1265">
        <f t="shared" si="251"/>
        <v>18.303625298994042</v>
      </c>
      <c r="R1265">
        <f t="shared" si="252"/>
        <v>20</v>
      </c>
      <c r="S1265">
        <f>INDEX(Weights!$B$1:$B$36,MATCH(Matches!H1274,Weights!$A$1:$A$36,0))</f>
        <v>40</v>
      </c>
      <c r="T1265">
        <f t="shared" si="253"/>
        <v>1922</v>
      </c>
      <c r="U1265">
        <f t="shared" si="254"/>
        <v>1752</v>
      </c>
      <c r="V1265">
        <f t="shared" si="255"/>
        <v>170</v>
      </c>
      <c r="W1265">
        <f t="shared" si="256"/>
        <v>1</v>
      </c>
      <c r="X1265">
        <f t="shared" si="257"/>
        <v>0</v>
      </c>
      <c r="Y1265">
        <f t="shared" si="258"/>
        <v>1</v>
      </c>
      <c r="AA1265" t="str">
        <f t="shared" si="259"/>
        <v>170-&gt;1,</v>
      </c>
    </row>
    <row r="1266" spans="1:27" ht="15" hidden="1" customHeight="1" x14ac:dyDescent="0.25">
      <c r="A1266">
        <v>2016</v>
      </c>
      <c r="B1266">
        <v>6</v>
      </c>
      <c r="C1266">
        <v>4</v>
      </c>
      <c r="D1266" t="s">
        <v>93</v>
      </c>
      <c r="E1266" t="s">
        <v>15</v>
      </c>
      <c r="F1266">
        <v>1</v>
      </c>
      <c r="G1266">
        <v>0</v>
      </c>
      <c r="H1266" t="s">
        <v>33</v>
      </c>
      <c r="J1266">
        <v>5</v>
      </c>
      <c r="K1266">
        <v>1720</v>
      </c>
      <c r="L1266">
        <v>1600</v>
      </c>
      <c r="M1266">
        <f t="shared" si="247"/>
        <v>1715</v>
      </c>
      <c r="N1266">
        <f t="shared" si="248"/>
        <v>1605</v>
      </c>
      <c r="O1266">
        <f t="shared" si="249"/>
        <v>0.77009667666098203</v>
      </c>
      <c r="P1266">
        <f t="shared" si="250"/>
        <v>1</v>
      </c>
      <c r="Q1266">
        <f t="shared" si="251"/>
        <v>21.748271957891383</v>
      </c>
      <c r="R1266">
        <f t="shared" si="252"/>
        <v>20</v>
      </c>
      <c r="S1266">
        <f>INDEX(Weights!$B$1:$B$36,MATCH(Matches!H1350,Weights!$A$1:$A$36,0))</f>
        <v>50</v>
      </c>
      <c r="T1266">
        <f t="shared" si="253"/>
        <v>1815</v>
      </c>
      <c r="U1266">
        <f t="shared" si="254"/>
        <v>1605</v>
      </c>
      <c r="V1266">
        <f t="shared" si="255"/>
        <v>210</v>
      </c>
      <c r="W1266">
        <f t="shared" si="256"/>
        <v>1</v>
      </c>
      <c r="X1266">
        <f t="shared" si="257"/>
        <v>0</v>
      </c>
      <c r="Y1266">
        <f t="shared" si="258"/>
        <v>1</v>
      </c>
      <c r="AA1266" t="str">
        <f t="shared" si="259"/>
        <v>210-&gt;1,</v>
      </c>
    </row>
    <row r="1267" spans="1:27" ht="15" hidden="1" customHeight="1" x14ac:dyDescent="0.25">
      <c r="A1267">
        <v>2016</v>
      </c>
      <c r="B1267">
        <v>6</v>
      </c>
      <c r="C1267">
        <v>4</v>
      </c>
      <c r="D1267" t="s">
        <v>265</v>
      </c>
      <c r="E1267" t="s">
        <v>42</v>
      </c>
      <c r="F1267">
        <v>1</v>
      </c>
      <c r="G1267">
        <v>0</v>
      </c>
      <c r="H1267" t="s">
        <v>223</v>
      </c>
      <c r="I1267" t="s">
        <v>239</v>
      </c>
      <c r="J1267">
        <v>5</v>
      </c>
      <c r="K1267">
        <v>1551</v>
      </c>
      <c r="L1267">
        <v>1168</v>
      </c>
      <c r="M1267">
        <f t="shared" si="247"/>
        <v>1546</v>
      </c>
      <c r="N1267">
        <f t="shared" si="248"/>
        <v>1173</v>
      </c>
      <c r="O1267">
        <f t="shared" si="249"/>
        <v>0.89540314736732851</v>
      </c>
      <c r="P1267">
        <f t="shared" si="250"/>
        <v>1</v>
      </c>
      <c r="Q1267">
        <f t="shared" si="251"/>
        <v>47.802585586004703</v>
      </c>
      <c r="R1267">
        <f t="shared" si="252"/>
        <v>50</v>
      </c>
      <c r="S1267">
        <f>INDEX(Weights!$B$1:$B$36,MATCH(Matches!H1366,Weights!$A$1:$A$36,0))</f>
        <v>40</v>
      </c>
      <c r="T1267">
        <f t="shared" si="253"/>
        <v>1546</v>
      </c>
      <c r="U1267">
        <f t="shared" si="254"/>
        <v>1173</v>
      </c>
      <c r="V1267">
        <f t="shared" si="255"/>
        <v>373</v>
      </c>
      <c r="W1267">
        <f t="shared" si="256"/>
        <v>1</v>
      </c>
      <c r="X1267">
        <f t="shared" si="257"/>
        <v>0</v>
      </c>
      <c r="Y1267">
        <f t="shared" si="258"/>
        <v>1</v>
      </c>
      <c r="AA1267" t="str">
        <f t="shared" si="259"/>
        <v>373-&gt;1,</v>
      </c>
    </row>
    <row r="1268" spans="1:27" ht="15" hidden="1" customHeight="1" x14ac:dyDescent="0.25">
      <c r="A1268">
        <v>2016</v>
      </c>
      <c r="B1268">
        <v>6</v>
      </c>
      <c r="C1268">
        <v>8</v>
      </c>
      <c r="D1268" t="s">
        <v>121</v>
      </c>
      <c r="E1268" t="s">
        <v>103</v>
      </c>
      <c r="F1268">
        <v>7</v>
      </c>
      <c r="G1268">
        <v>1</v>
      </c>
      <c r="H1268" t="s">
        <v>164</v>
      </c>
      <c r="I1268" t="s">
        <v>125</v>
      </c>
      <c r="J1268">
        <v>5</v>
      </c>
      <c r="K1268">
        <v>2017</v>
      </c>
      <c r="L1268">
        <v>1487</v>
      </c>
      <c r="M1268">
        <f t="shared" si="247"/>
        <v>2012</v>
      </c>
      <c r="N1268">
        <f t="shared" si="248"/>
        <v>1492</v>
      </c>
      <c r="O1268">
        <f t="shared" si="249"/>
        <v>0.95227327896579617</v>
      </c>
      <c r="P1268">
        <f t="shared" si="250"/>
        <v>1</v>
      </c>
      <c r="Q1268">
        <f t="shared" si="251"/>
        <v>104.76311574844414</v>
      </c>
      <c r="R1268">
        <f t="shared" si="252"/>
        <v>50</v>
      </c>
      <c r="S1268">
        <f>INDEX(Weights!$B$1:$B$36,MATCH(Matches!H1424,Weights!$A$1:$A$36,0))</f>
        <v>20</v>
      </c>
      <c r="T1268">
        <f t="shared" si="253"/>
        <v>2012</v>
      </c>
      <c r="U1268">
        <f t="shared" si="254"/>
        <v>1492</v>
      </c>
      <c r="V1268">
        <f t="shared" si="255"/>
        <v>520</v>
      </c>
      <c r="W1268">
        <f t="shared" si="256"/>
        <v>6</v>
      </c>
      <c r="X1268">
        <f t="shared" si="257"/>
        <v>0</v>
      </c>
      <c r="Y1268">
        <f t="shared" si="258"/>
        <v>6</v>
      </c>
      <c r="AA1268" t="str">
        <f t="shared" si="259"/>
        <v>520-&gt;6,</v>
      </c>
    </row>
    <row r="1269" spans="1:27" ht="15" hidden="1" customHeight="1" x14ac:dyDescent="0.25">
      <c r="A1269">
        <v>2016</v>
      </c>
      <c r="B1269">
        <v>6</v>
      </c>
      <c r="C1269">
        <v>14</v>
      </c>
      <c r="D1269" t="s">
        <v>44</v>
      </c>
      <c r="E1269" t="s">
        <v>137</v>
      </c>
      <c r="F1269">
        <v>3</v>
      </c>
      <c r="G1269">
        <v>0</v>
      </c>
      <c r="H1269" t="s">
        <v>164</v>
      </c>
      <c r="I1269" t="s">
        <v>125</v>
      </c>
      <c r="J1269">
        <v>5</v>
      </c>
      <c r="K1269">
        <v>2083</v>
      </c>
      <c r="L1269">
        <v>1574</v>
      </c>
      <c r="M1269">
        <f t="shared" si="247"/>
        <v>2078</v>
      </c>
      <c r="N1269">
        <f t="shared" si="248"/>
        <v>1579</v>
      </c>
      <c r="O1269">
        <f t="shared" si="249"/>
        <v>0.94646887895946308</v>
      </c>
      <c r="P1269">
        <f t="shared" si="250"/>
        <v>1</v>
      </c>
      <c r="Q1269">
        <f t="shared" si="251"/>
        <v>93.403610886715882</v>
      </c>
      <c r="R1269">
        <f t="shared" si="252"/>
        <v>50</v>
      </c>
      <c r="S1269">
        <f>INDEX(Weights!$B$1:$B$36,MATCH(Matches!H1458,Weights!$A$1:$A$36,0))</f>
        <v>40</v>
      </c>
      <c r="T1269">
        <f t="shared" si="253"/>
        <v>2078</v>
      </c>
      <c r="U1269">
        <f t="shared" si="254"/>
        <v>1579</v>
      </c>
      <c r="V1269">
        <f t="shared" si="255"/>
        <v>499</v>
      </c>
      <c r="W1269">
        <f t="shared" si="256"/>
        <v>3</v>
      </c>
      <c r="X1269">
        <f t="shared" si="257"/>
        <v>0</v>
      </c>
      <c r="Y1269">
        <f t="shared" si="258"/>
        <v>3</v>
      </c>
      <c r="AA1269" t="str">
        <f t="shared" si="259"/>
        <v>499-&gt;3,</v>
      </c>
    </row>
    <row r="1270" spans="1:27" ht="15" hidden="1" customHeight="1" x14ac:dyDescent="0.25">
      <c r="A1270">
        <v>2016</v>
      </c>
      <c r="B1270">
        <v>6</v>
      </c>
      <c r="C1270">
        <v>21</v>
      </c>
      <c r="D1270" t="s">
        <v>6</v>
      </c>
      <c r="E1270" t="s">
        <v>12</v>
      </c>
      <c r="F1270">
        <v>1</v>
      </c>
      <c r="G1270">
        <v>0</v>
      </c>
      <c r="H1270" t="s">
        <v>138</v>
      </c>
      <c r="I1270" t="s">
        <v>26</v>
      </c>
      <c r="J1270">
        <v>5</v>
      </c>
      <c r="K1270">
        <v>2042</v>
      </c>
      <c r="L1270">
        <v>1662</v>
      </c>
      <c r="M1270">
        <f t="shared" si="247"/>
        <v>2037</v>
      </c>
      <c r="N1270">
        <f t="shared" si="248"/>
        <v>1667</v>
      </c>
      <c r="O1270">
        <f t="shared" si="249"/>
        <v>0.89377468017814643</v>
      </c>
      <c r="P1270">
        <f t="shared" si="250"/>
        <v>1</v>
      </c>
      <c r="Q1270">
        <f t="shared" si="251"/>
        <v>47.069757082259756</v>
      </c>
      <c r="R1270">
        <f t="shared" si="252"/>
        <v>50</v>
      </c>
      <c r="S1270">
        <f>INDEX(Weights!$B$1:$B$36,MATCH(Matches!H1495,Weights!$A$1:$A$36,0))</f>
        <v>20</v>
      </c>
      <c r="T1270">
        <f t="shared" si="253"/>
        <v>2037</v>
      </c>
      <c r="U1270">
        <f t="shared" si="254"/>
        <v>1667</v>
      </c>
      <c r="V1270">
        <f t="shared" si="255"/>
        <v>370</v>
      </c>
      <c r="W1270">
        <f t="shared" si="256"/>
        <v>1</v>
      </c>
      <c r="X1270">
        <f t="shared" si="257"/>
        <v>0</v>
      </c>
      <c r="Y1270">
        <f t="shared" si="258"/>
        <v>1</v>
      </c>
      <c r="AA1270" t="str">
        <f t="shared" si="259"/>
        <v>370-&gt;1,</v>
      </c>
    </row>
    <row r="1271" spans="1:27" ht="15" hidden="1" customHeight="1" x14ac:dyDescent="0.25">
      <c r="A1271">
        <v>2016</v>
      </c>
      <c r="B1271">
        <v>8</v>
      </c>
      <c r="C1271">
        <v>27</v>
      </c>
      <c r="D1271" t="s">
        <v>94</v>
      </c>
      <c r="E1271" t="s">
        <v>118</v>
      </c>
      <c r="F1271">
        <v>0</v>
      </c>
      <c r="G1271">
        <v>0</v>
      </c>
      <c r="H1271" t="s">
        <v>33</v>
      </c>
      <c r="J1271">
        <v>5</v>
      </c>
      <c r="K1271">
        <v>1220</v>
      </c>
      <c r="L1271">
        <v>1509</v>
      </c>
      <c r="M1271">
        <f t="shared" si="247"/>
        <v>1215</v>
      </c>
      <c r="N1271">
        <f t="shared" si="248"/>
        <v>1514</v>
      </c>
      <c r="O1271">
        <f t="shared" si="249"/>
        <v>0.75869462014685563</v>
      </c>
      <c r="P1271">
        <f t="shared" si="250"/>
        <v>0.5</v>
      </c>
      <c r="Q1271">
        <f t="shared" si="251"/>
        <v>-19.327808197795541</v>
      </c>
      <c r="R1271">
        <f t="shared" si="252"/>
        <v>-20</v>
      </c>
      <c r="S1271">
        <f>INDEX(Weights!$B$1:$B$36,MATCH(Matches!H1550,Weights!$A$1:$A$36,0))</f>
        <v>20</v>
      </c>
      <c r="T1271">
        <f t="shared" si="253"/>
        <v>1315</v>
      </c>
      <c r="U1271">
        <f t="shared" si="254"/>
        <v>1514</v>
      </c>
      <c r="V1271">
        <f t="shared" si="255"/>
        <v>199</v>
      </c>
      <c r="W1271">
        <f t="shared" si="256"/>
        <v>0</v>
      </c>
      <c r="X1271">
        <f t="shared" si="257"/>
        <v>0</v>
      </c>
      <c r="Y1271">
        <f t="shared" si="258"/>
        <v>0</v>
      </c>
      <c r="AA1271" t="str">
        <f t="shared" si="259"/>
        <v>199-&gt;0,</v>
      </c>
    </row>
    <row r="1272" spans="1:27" hidden="1" x14ac:dyDescent="0.25">
      <c r="A1272">
        <v>2016</v>
      </c>
      <c r="B1272">
        <v>8</v>
      </c>
      <c r="C1272">
        <v>31</v>
      </c>
      <c r="D1272" t="s">
        <v>50</v>
      </c>
      <c r="E1272" t="s">
        <v>0</v>
      </c>
      <c r="F1272">
        <v>3</v>
      </c>
      <c r="G1272">
        <v>0</v>
      </c>
      <c r="H1272" t="s">
        <v>33</v>
      </c>
      <c r="J1272">
        <v>5</v>
      </c>
      <c r="K1272">
        <v>1723</v>
      </c>
      <c r="L1272">
        <v>1517</v>
      </c>
      <c r="M1272">
        <f t="shared" si="247"/>
        <v>1718</v>
      </c>
      <c r="N1272">
        <f t="shared" si="248"/>
        <v>1522</v>
      </c>
      <c r="O1272">
        <f t="shared" si="249"/>
        <v>0.8460451004320948</v>
      </c>
      <c r="P1272">
        <f t="shared" si="250"/>
        <v>1</v>
      </c>
      <c r="Q1272">
        <f t="shared" si="251"/>
        <v>32.477043692881239</v>
      </c>
      <c r="R1272">
        <f t="shared" si="252"/>
        <v>20</v>
      </c>
      <c r="S1272">
        <f>INDEX(Weights!$B$1:$B$36,MATCH(Matches!H1557,Weights!$A$1:$A$36,0))</f>
        <v>40</v>
      </c>
      <c r="T1272">
        <f t="shared" si="253"/>
        <v>1818</v>
      </c>
      <c r="U1272">
        <f t="shared" si="254"/>
        <v>1522</v>
      </c>
      <c r="V1272">
        <f t="shared" si="255"/>
        <v>296</v>
      </c>
      <c r="W1272">
        <f t="shared" si="256"/>
        <v>3</v>
      </c>
      <c r="X1272">
        <f t="shared" si="257"/>
        <v>0</v>
      </c>
      <c r="Y1272">
        <f t="shared" si="258"/>
        <v>3</v>
      </c>
      <c r="AA1272" t="str">
        <f t="shared" si="259"/>
        <v>296-&gt;3,</v>
      </c>
    </row>
    <row r="1273" spans="1:27" ht="15" hidden="1" customHeight="1" x14ac:dyDescent="0.25">
      <c r="A1273">
        <v>2016</v>
      </c>
      <c r="B1273">
        <v>9</v>
      </c>
      <c r="C1273">
        <v>1</v>
      </c>
      <c r="D1273" t="s">
        <v>92</v>
      </c>
      <c r="E1273" t="s">
        <v>77</v>
      </c>
      <c r="F1273">
        <v>3</v>
      </c>
      <c r="G1273">
        <v>2</v>
      </c>
      <c r="H1273" t="s">
        <v>76</v>
      </c>
      <c r="J1273">
        <v>5</v>
      </c>
      <c r="K1273">
        <v>1803</v>
      </c>
      <c r="L1273">
        <v>1560</v>
      </c>
      <c r="M1273">
        <f t="shared" si="247"/>
        <v>1798</v>
      </c>
      <c r="N1273">
        <f t="shared" si="248"/>
        <v>1565</v>
      </c>
      <c r="O1273">
        <f t="shared" si="249"/>
        <v>0.87179257803314403</v>
      </c>
      <c r="P1273">
        <f t="shared" si="250"/>
        <v>1</v>
      </c>
      <c r="Q1273">
        <f t="shared" si="251"/>
        <v>38.999302250166096</v>
      </c>
      <c r="R1273">
        <f t="shared" si="252"/>
        <v>40</v>
      </c>
      <c r="S1273">
        <f>INDEX(Weights!$B$1:$B$36,MATCH(Matches!H1582,Weights!$A$1:$A$36,0))</f>
        <v>20</v>
      </c>
      <c r="T1273">
        <f t="shared" si="253"/>
        <v>1898</v>
      </c>
      <c r="U1273">
        <f t="shared" si="254"/>
        <v>1565</v>
      </c>
      <c r="V1273">
        <f t="shared" si="255"/>
        <v>333</v>
      </c>
      <c r="W1273">
        <f t="shared" si="256"/>
        <v>1</v>
      </c>
      <c r="X1273">
        <f t="shared" si="257"/>
        <v>0</v>
      </c>
      <c r="Y1273">
        <f t="shared" si="258"/>
        <v>1</v>
      </c>
      <c r="AA1273" t="str">
        <f t="shared" si="259"/>
        <v>333-&gt;1,</v>
      </c>
    </row>
    <row r="1274" spans="1:27" ht="15" hidden="1" customHeight="1" x14ac:dyDescent="0.25">
      <c r="A1274">
        <v>2016</v>
      </c>
      <c r="B1274">
        <v>9</v>
      </c>
      <c r="C1274">
        <v>3</v>
      </c>
      <c r="D1274" t="s">
        <v>190</v>
      </c>
      <c r="E1274" t="s">
        <v>83</v>
      </c>
      <c r="F1274">
        <v>2</v>
      </c>
      <c r="G1274">
        <v>0</v>
      </c>
      <c r="H1274" t="s">
        <v>171</v>
      </c>
      <c r="J1274">
        <v>5</v>
      </c>
      <c r="K1274">
        <v>1620</v>
      </c>
      <c r="L1274">
        <v>1280</v>
      </c>
      <c r="M1274">
        <f t="shared" si="247"/>
        <v>1615</v>
      </c>
      <c r="N1274">
        <f t="shared" si="248"/>
        <v>1285</v>
      </c>
      <c r="O1274">
        <f t="shared" si="249"/>
        <v>0.92239051057062449</v>
      </c>
      <c r="P1274">
        <f t="shared" si="250"/>
        <v>1</v>
      </c>
      <c r="Q1274">
        <f t="shared" si="251"/>
        <v>64.425111371850875</v>
      </c>
      <c r="R1274">
        <f t="shared" si="252"/>
        <v>40</v>
      </c>
      <c r="S1274">
        <f>INDEX(Weights!$B$1:$B$36,MATCH(Matches!H1594,Weights!$A$1:$A$36,0))</f>
        <v>40</v>
      </c>
      <c r="T1274">
        <f t="shared" si="253"/>
        <v>1715</v>
      </c>
      <c r="U1274">
        <f t="shared" si="254"/>
        <v>1285</v>
      </c>
      <c r="V1274">
        <f t="shared" si="255"/>
        <v>430</v>
      </c>
      <c r="W1274">
        <f t="shared" si="256"/>
        <v>2</v>
      </c>
      <c r="X1274">
        <f t="shared" si="257"/>
        <v>0</v>
      </c>
      <c r="Y1274">
        <f t="shared" si="258"/>
        <v>2</v>
      </c>
      <c r="AA1274" t="str">
        <f t="shared" si="259"/>
        <v>430-&gt;2,</v>
      </c>
    </row>
    <row r="1275" spans="1:27" ht="15" hidden="1" customHeight="1" x14ac:dyDescent="0.25">
      <c r="A1275">
        <v>2016</v>
      </c>
      <c r="B1275">
        <v>9</v>
      </c>
      <c r="C1275">
        <v>3</v>
      </c>
      <c r="D1275" t="s">
        <v>141</v>
      </c>
      <c r="E1275" t="s">
        <v>144</v>
      </c>
      <c r="F1275">
        <v>1</v>
      </c>
      <c r="G1275">
        <v>0</v>
      </c>
      <c r="H1275" t="s">
        <v>171</v>
      </c>
      <c r="J1275">
        <v>5</v>
      </c>
      <c r="K1275">
        <v>1330</v>
      </c>
      <c r="L1275">
        <v>1099</v>
      </c>
      <c r="M1275">
        <f t="shared" si="247"/>
        <v>1325</v>
      </c>
      <c r="N1275">
        <f t="shared" si="248"/>
        <v>1104</v>
      </c>
      <c r="O1275">
        <f t="shared" si="249"/>
        <v>0.86387147634185779</v>
      </c>
      <c r="P1275">
        <f t="shared" si="250"/>
        <v>1</v>
      </c>
      <c r="Q1275">
        <f t="shared" si="251"/>
        <v>36.729995049064328</v>
      </c>
      <c r="R1275">
        <f t="shared" si="252"/>
        <v>40</v>
      </c>
      <c r="S1275">
        <f>INDEX(Weights!$B$1:$B$36,MATCH(Matches!H1600,Weights!$A$1:$A$36,0))</f>
        <v>40</v>
      </c>
      <c r="T1275">
        <f t="shared" si="253"/>
        <v>1425</v>
      </c>
      <c r="U1275">
        <f t="shared" si="254"/>
        <v>1104</v>
      </c>
      <c r="V1275">
        <f t="shared" si="255"/>
        <v>321</v>
      </c>
      <c r="W1275">
        <f t="shared" si="256"/>
        <v>1</v>
      </c>
      <c r="X1275">
        <f t="shared" si="257"/>
        <v>0</v>
      </c>
      <c r="Y1275">
        <f t="shared" si="258"/>
        <v>1</v>
      </c>
      <c r="AA1275" t="str">
        <f t="shared" si="259"/>
        <v>321-&gt;1,</v>
      </c>
    </row>
    <row r="1276" spans="1:27" ht="15" hidden="1" customHeight="1" x14ac:dyDescent="0.25">
      <c r="A1276">
        <v>2016</v>
      </c>
      <c r="B1276">
        <v>9</v>
      </c>
      <c r="C1276">
        <v>3</v>
      </c>
      <c r="D1276" t="s">
        <v>152</v>
      </c>
      <c r="E1276" t="s">
        <v>142</v>
      </c>
      <c r="F1276">
        <v>2</v>
      </c>
      <c r="G1276">
        <v>0</v>
      </c>
      <c r="H1276" t="s">
        <v>171</v>
      </c>
      <c r="J1276">
        <v>5</v>
      </c>
      <c r="K1276">
        <v>1686</v>
      </c>
      <c r="L1276">
        <v>1375</v>
      </c>
      <c r="M1276">
        <f t="shared" si="247"/>
        <v>1681</v>
      </c>
      <c r="N1276">
        <f t="shared" si="248"/>
        <v>1380</v>
      </c>
      <c r="O1276">
        <f t="shared" si="249"/>
        <v>0.90956553080743396</v>
      </c>
      <c r="P1276">
        <f t="shared" si="250"/>
        <v>1</v>
      </c>
      <c r="Q1276">
        <f t="shared" si="251"/>
        <v>55.288653150086866</v>
      </c>
      <c r="R1276">
        <f t="shared" si="252"/>
        <v>40</v>
      </c>
      <c r="S1276">
        <f>INDEX(Weights!$B$1:$B$36,MATCH(Matches!H1602,Weights!$A$1:$A$36,0))</f>
        <v>40</v>
      </c>
      <c r="T1276">
        <f t="shared" si="253"/>
        <v>1781</v>
      </c>
      <c r="U1276">
        <f t="shared" si="254"/>
        <v>1380</v>
      </c>
      <c r="V1276">
        <f t="shared" si="255"/>
        <v>401</v>
      </c>
      <c r="W1276">
        <f t="shared" si="256"/>
        <v>2</v>
      </c>
      <c r="X1276">
        <f t="shared" si="257"/>
        <v>0</v>
      </c>
      <c r="Y1276">
        <f t="shared" si="258"/>
        <v>2</v>
      </c>
      <c r="AA1276" t="str">
        <f t="shared" si="259"/>
        <v>401-&gt;2,</v>
      </c>
    </row>
    <row r="1277" spans="1:27" ht="15" hidden="1" customHeight="1" x14ac:dyDescent="0.25">
      <c r="A1277">
        <v>2016</v>
      </c>
      <c r="B1277">
        <v>9</v>
      </c>
      <c r="C1277">
        <v>4</v>
      </c>
      <c r="D1277" t="s">
        <v>52</v>
      </c>
      <c r="E1277" t="s">
        <v>0</v>
      </c>
      <c r="F1277">
        <v>1</v>
      </c>
      <c r="G1277">
        <v>0</v>
      </c>
      <c r="H1277" t="s">
        <v>76</v>
      </c>
      <c r="J1277">
        <v>5</v>
      </c>
      <c r="K1277">
        <v>1751</v>
      </c>
      <c r="L1277">
        <v>1512</v>
      </c>
      <c r="M1277">
        <f t="shared" si="247"/>
        <v>1746</v>
      </c>
      <c r="N1277">
        <f t="shared" si="248"/>
        <v>1517</v>
      </c>
      <c r="O1277">
        <f t="shared" si="249"/>
        <v>0.86919686545505381</v>
      </c>
      <c r="P1277">
        <f t="shared" si="250"/>
        <v>1</v>
      </c>
      <c r="Q1277">
        <f t="shared" si="251"/>
        <v>38.22538364538898</v>
      </c>
      <c r="R1277">
        <f t="shared" si="252"/>
        <v>40</v>
      </c>
      <c r="S1277">
        <f>INDEX(Weights!$B$1:$B$36,MATCH(Matches!H1608,Weights!$A$1:$A$36,0))</f>
        <v>40</v>
      </c>
      <c r="T1277">
        <f t="shared" si="253"/>
        <v>1846</v>
      </c>
      <c r="U1277">
        <f t="shared" si="254"/>
        <v>1517</v>
      </c>
      <c r="V1277">
        <f t="shared" si="255"/>
        <v>329</v>
      </c>
      <c r="W1277">
        <f t="shared" si="256"/>
        <v>1</v>
      </c>
      <c r="X1277">
        <f t="shared" si="257"/>
        <v>0</v>
      </c>
      <c r="Y1277">
        <f t="shared" si="258"/>
        <v>1</v>
      </c>
      <c r="AA1277" t="str">
        <f t="shared" si="259"/>
        <v>329-&gt;1,</v>
      </c>
    </row>
    <row r="1278" spans="1:27" ht="15" hidden="1" customHeight="1" x14ac:dyDescent="0.25">
      <c r="A1278">
        <v>2016</v>
      </c>
      <c r="B1278">
        <v>9</v>
      </c>
      <c r="C1278">
        <v>6</v>
      </c>
      <c r="D1278" t="s">
        <v>77</v>
      </c>
      <c r="E1278" t="s">
        <v>117</v>
      </c>
      <c r="F1278">
        <v>0</v>
      </c>
      <c r="G1278">
        <v>0</v>
      </c>
      <c r="H1278" t="s">
        <v>76</v>
      </c>
      <c r="J1278">
        <v>5</v>
      </c>
      <c r="K1278">
        <v>1565</v>
      </c>
      <c r="L1278">
        <v>1747</v>
      </c>
      <c r="M1278">
        <f t="shared" si="247"/>
        <v>1560</v>
      </c>
      <c r="N1278">
        <f t="shared" si="248"/>
        <v>1752</v>
      </c>
      <c r="O1278">
        <f t="shared" si="249"/>
        <v>0.62938854721750226</v>
      </c>
      <c r="P1278">
        <f t="shared" si="250"/>
        <v>0.5</v>
      </c>
      <c r="Q1278">
        <f t="shared" si="251"/>
        <v>-38.643296547684358</v>
      </c>
      <c r="R1278">
        <f t="shared" si="252"/>
        <v>-40</v>
      </c>
      <c r="S1278">
        <f>INDEX(Weights!$B$1:$B$36,MATCH(Matches!H1646,Weights!$A$1:$A$36,0))</f>
        <v>20</v>
      </c>
      <c r="T1278">
        <f t="shared" si="253"/>
        <v>1660</v>
      </c>
      <c r="U1278">
        <f t="shared" si="254"/>
        <v>1752</v>
      </c>
      <c r="V1278">
        <f t="shared" si="255"/>
        <v>92</v>
      </c>
      <c r="W1278">
        <f t="shared" si="256"/>
        <v>0</v>
      </c>
      <c r="X1278">
        <f t="shared" si="257"/>
        <v>0</v>
      </c>
      <c r="Y1278">
        <f t="shared" si="258"/>
        <v>0</v>
      </c>
      <c r="AA1278" t="str">
        <f t="shared" si="259"/>
        <v>92-&gt;0,</v>
      </c>
    </row>
    <row r="1279" spans="1:27" ht="15" hidden="1" customHeight="1" x14ac:dyDescent="0.25">
      <c r="A1279">
        <v>2016</v>
      </c>
      <c r="B1279">
        <v>9</v>
      </c>
      <c r="C1279">
        <v>6</v>
      </c>
      <c r="D1279" t="s">
        <v>146</v>
      </c>
      <c r="E1279" t="s">
        <v>202</v>
      </c>
      <c r="F1279">
        <v>9</v>
      </c>
      <c r="G1279">
        <v>3</v>
      </c>
      <c r="H1279" t="s">
        <v>76</v>
      </c>
      <c r="J1279">
        <v>5</v>
      </c>
      <c r="K1279">
        <v>1511</v>
      </c>
      <c r="L1279">
        <v>1105</v>
      </c>
      <c r="M1279">
        <f t="shared" si="247"/>
        <v>1506</v>
      </c>
      <c r="N1279">
        <f t="shared" si="248"/>
        <v>1110</v>
      </c>
      <c r="O1279">
        <f t="shared" si="249"/>
        <v>0.94558713956612483</v>
      </c>
      <c r="P1279">
        <f t="shared" si="250"/>
        <v>1</v>
      </c>
      <c r="Q1279">
        <f t="shared" si="251"/>
        <v>91.890041437468881</v>
      </c>
      <c r="R1279">
        <f t="shared" si="252"/>
        <v>40</v>
      </c>
      <c r="S1279">
        <f>INDEX(Weights!$B$1:$B$36,MATCH(Matches!H1651,Weights!$A$1:$A$36,0))</f>
        <v>20</v>
      </c>
      <c r="T1279">
        <f t="shared" si="253"/>
        <v>1606</v>
      </c>
      <c r="U1279">
        <f t="shared" si="254"/>
        <v>1110</v>
      </c>
      <c r="V1279">
        <f t="shared" si="255"/>
        <v>496</v>
      </c>
      <c r="W1279">
        <f t="shared" si="256"/>
        <v>6</v>
      </c>
      <c r="X1279">
        <f t="shared" si="257"/>
        <v>0</v>
      </c>
      <c r="Y1279">
        <f t="shared" si="258"/>
        <v>6</v>
      </c>
      <c r="AA1279" t="str">
        <f t="shared" si="259"/>
        <v>496-&gt;6,</v>
      </c>
    </row>
    <row r="1280" spans="1:27" ht="15" hidden="1" customHeight="1" x14ac:dyDescent="0.25">
      <c r="A1280">
        <v>2016</v>
      </c>
      <c r="B1280">
        <v>9</v>
      </c>
      <c r="C1280">
        <v>6</v>
      </c>
      <c r="D1280" t="s">
        <v>21</v>
      </c>
      <c r="E1280" t="s">
        <v>148</v>
      </c>
      <c r="F1280">
        <v>1</v>
      </c>
      <c r="G1280">
        <v>0</v>
      </c>
      <c r="H1280" t="s">
        <v>33</v>
      </c>
      <c r="J1280">
        <v>5</v>
      </c>
      <c r="K1280">
        <v>1704</v>
      </c>
      <c r="L1280">
        <v>1621</v>
      </c>
      <c r="M1280">
        <f t="shared" si="247"/>
        <v>1699</v>
      </c>
      <c r="N1280">
        <f t="shared" si="248"/>
        <v>1626</v>
      </c>
      <c r="O1280">
        <f t="shared" si="249"/>
        <v>0.73024541329742398</v>
      </c>
      <c r="P1280">
        <f t="shared" si="250"/>
        <v>1</v>
      </c>
      <c r="Q1280">
        <f t="shared" si="251"/>
        <v>18.535366019606787</v>
      </c>
      <c r="R1280">
        <f t="shared" si="252"/>
        <v>20</v>
      </c>
      <c r="S1280">
        <f>INDEX(Weights!$B$1:$B$36,MATCH(Matches!H1661,Weights!$A$1:$A$36,0))</f>
        <v>20</v>
      </c>
      <c r="T1280">
        <f t="shared" si="253"/>
        <v>1799</v>
      </c>
      <c r="U1280">
        <f t="shared" si="254"/>
        <v>1626</v>
      </c>
      <c r="V1280">
        <f t="shared" si="255"/>
        <v>173</v>
      </c>
      <c r="W1280">
        <f t="shared" si="256"/>
        <v>1</v>
      </c>
      <c r="X1280">
        <f t="shared" si="257"/>
        <v>0</v>
      </c>
      <c r="Y1280">
        <f t="shared" si="258"/>
        <v>1</v>
      </c>
      <c r="AA1280" t="str">
        <f t="shared" si="259"/>
        <v>173-&gt;1,</v>
      </c>
    </row>
    <row r="1281" spans="1:27" ht="15" hidden="1" customHeight="1" x14ac:dyDescent="0.25">
      <c r="A1281">
        <v>2016</v>
      </c>
      <c r="B1281">
        <v>10</v>
      </c>
      <c r="C1281">
        <v>6</v>
      </c>
      <c r="D1281" t="s">
        <v>121</v>
      </c>
      <c r="E1281" t="s">
        <v>137</v>
      </c>
      <c r="F1281">
        <v>5</v>
      </c>
      <c r="G1281">
        <v>0</v>
      </c>
      <c r="H1281" t="s">
        <v>76</v>
      </c>
      <c r="J1281">
        <v>5</v>
      </c>
      <c r="K1281">
        <v>2028</v>
      </c>
      <c r="L1281">
        <v>1630</v>
      </c>
      <c r="M1281">
        <f t="shared" si="247"/>
        <v>2023</v>
      </c>
      <c r="N1281">
        <f t="shared" si="248"/>
        <v>1635</v>
      </c>
      <c r="O1281">
        <f t="shared" si="249"/>
        <v>0.94316847915990276</v>
      </c>
      <c r="P1281">
        <f t="shared" si="250"/>
        <v>1</v>
      </c>
      <c r="Q1281">
        <f t="shared" si="251"/>
        <v>87.979345371878054</v>
      </c>
      <c r="R1281">
        <f t="shared" si="252"/>
        <v>40</v>
      </c>
      <c r="S1281">
        <f>INDEX(Weights!$B$1:$B$36,MATCH(Matches!H1680,Weights!$A$1:$A$36,0))</f>
        <v>40</v>
      </c>
      <c r="T1281">
        <f t="shared" si="253"/>
        <v>2123</v>
      </c>
      <c r="U1281">
        <f t="shared" si="254"/>
        <v>1635</v>
      </c>
      <c r="V1281">
        <f t="shared" si="255"/>
        <v>488</v>
      </c>
      <c r="W1281">
        <f t="shared" si="256"/>
        <v>5</v>
      </c>
      <c r="X1281">
        <f t="shared" si="257"/>
        <v>0</v>
      </c>
      <c r="Y1281">
        <f t="shared" si="258"/>
        <v>5</v>
      </c>
      <c r="AA1281" t="str">
        <f t="shared" si="259"/>
        <v>488-&gt;5,</v>
      </c>
    </row>
    <row r="1282" spans="1:27" ht="15" hidden="1" customHeight="1" x14ac:dyDescent="0.25">
      <c r="A1282">
        <v>2016</v>
      </c>
      <c r="B1282">
        <v>10</v>
      </c>
      <c r="C1282">
        <v>6</v>
      </c>
      <c r="D1282" t="s">
        <v>92</v>
      </c>
      <c r="E1282" t="s">
        <v>122</v>
      </c>
      <c r="F1282">
        <v>3</v>
      </c>
      <c r="G1282">
        <v>2</v>
      </c>
      <c r="H1282" t="s">
        <v>76</v>
      </c>
      <c r="J1282">
        <v>5</v>
      </c>
      <c r="K1282">
        <v>1794</v>
      </c>
      <c r="L1282">
        <v>1537</v>
      </c>
      <c r="M1282">
        <f t="shared" ref="M1282:M1345" si="260">K1282-J1282</f>
        <v>1789</v>
      </c>
      <c r="N1282">
        <f t="shared" ref="N1282:N1345" si="261">L1282+J1282</f>
        <v>1542</v>
      </c>
      <c r="O1282">
        <f t="shared" ref="O1282:O1345" si="262">1/(10^(-V1282/400)+1)</f>
        <v>0.8805335622474012</v>
      </c>
      <c r="P1282">
        <f t="shared" ref="P1282:P1345" si="263">IF(F1282&gt;G1282,1,IF(F1282=G1282,0.5,0))</f>
        <v>1</v>
      </c>
      <c r="Q1282">
        <f t="shared" ref="Q1282:Q1345" si="264">(M1282-K1282)/(O1282-P1282)</f>
        <v>41.852758766896713</v>
      </c>
      <c r="R1282">
        <f t="shared" ref="R1282:R1345" si="265">ROUND((Q1282/IF(W1282=2,1.5,IF(W1282=3,1.75,IF(W1282&gt;3,1.75+(W1282-3)/8,1))))/10,0)*10</f>
        <v>40</v>
      </c>
      <c r="S1282">
        <f>INDEX(Weights!$B$1:$B$36,MATCH(Matches!H1697,Weights!$A$1:$A$36,0))</f>
        <v>40</v>
      </c>
      <c r="T1282">
        <f t="shared" ref="T1282:T1345" si="266">M1282+IF(ISBLANK(I1282),100,0)</f>
        <v>1889</v>
      </c>
      <c r="U1282">
        <f t="shared" ref="U1282:U1345" si="267">N1282</f>
        <v>1542</v>
      </c>
      <c r="V1282">
        <f t="shared" ref="V1282:V1345" si="268">ABS(T1282-U1282)</f>
        <v>347</v>
      </c>
      <c r="W1282">
        <f t="shared" ref="W1282:W1345" si="269">IF(U1282&gt;T1282,G1282-F1282,F1282-G1282)</f>
        <v>1</v>
      </c>
      <c r="X1282">
        <f t="shared" ref="X1282:X1345" si="270">IF(W1282=4,1,0)</f>
        <v>0</v>
      </c>
      <c r="Y1282">
        <f t="shared" ref="Y1282:Y1345" si="271">IF(W1282&lt;0,MAX(W1282,-3),MIN(W1282,7))</f>
        <v>1</v>
      </c>
      <c r="AA1282" t="str">
        <f t="shared" si="259"/>
        <v>347-&gt;1,</v>
      </c>
    </row>
    <row r="1283" spans="1:27" ht="15" hidden="1" customHeight="1" x14ac:dyDescent="0.25">
      <c r="A1283">
        <v>2016</v>
      </c>
      <c r="B1283">
        <v>10</v>
      </c>
      <c r="C1283">
        <v>7</v>
      </c>
      <c r="D1283" t="s">
        <v>11</v>
      </c>
      <c r="E1283" t="s">
        <v>57</v>
      </c>
      <c r="F1283">
        <v>4</v>
      </c>
      <c r="G1283">
        <v>0</v>
      </c>
      <c r="H1283" t="s">
        <v>76</v>
      </c>
      <c r="J1283">
        <v>5</v>
      </c>
      <c r="K1283">
        <v>1459</v>
      </c>
      <c r="L1283">
        <v>1103</v>
      </c>
      <c r="M1283">
        <f t="shared" si="260"/>
        <v>1454</v>
      </c>
      <c r="N1283">
        <f t="shared" si="261"/>
        <v>1108</v>
      </c>
      <c r="O1283">
        <f t="shared" si="262"/>
        <v>0.9287326342558504</v>
      </c>
      <c r="P1283">
        <f t="shared" si="263"/>
        <v>1</v>
      </c>
      <c r="Q1283">
        <f t="shared" si="264"/>
        <v>70.15833892261486</v>
      </c>
      <c r="R1283">
        <f t="shared" si="265"/>
        <v>40</v>
      </c>
      <c r="S1283">
        <f>INDEX(Weights!$B$1:$B$36,MATCH(Matches!H1705,Weights!$A$1:$A$36,0))</f>
        <v>20</v>
      </c>
      <c r="T1283">
        <f t="shared" si="266"/>
        <v>1554</v>
      </c>
      <c r="U1283">
        <f t="shared" si="267"/>
        <v>1108</v>
      </c>
      <c r="V1283">
        <f t="shared" si="268"/>
        <v>446</v>
      </c>
      <c r="W1283">
        <f t="shared" si="269"/>
        <v>4</v>
      </c>
      <c r="X1283">
        <f t="shared" si="270"/>
        <v>1</v>
      </c>
      <c r="Y1283">
        <f t="shared" si="271"/>
        <v>4</v>
      </c>
      <c r="AA1283" t="str">
        <f t="shared" ref="AA1283:AA1346" si="272">V1283&amp;"-&gt;"&amp;Y1283&amp;","</f>
        <v>446-&gt;4,</v>
      </c>
    </row>
    <row r="1284" spans="1:27" ht="15" hidden="1" customHeight="1" x14ac:dyDescent="0.25">
      <c r="A1284">
        <v>2016</v>
      </c>
      <c r="B1284">
        <v>10</v>
      </c>
      <c r="C1284">
        <v>11</v>
      </c>
      <c r="D1284" t="s">
        <v>111</v>
      </c>
      <c r="E1284" t="s">
        <v>262</v>
      </c>
      <c r="F1284">
        <v>1</v>
      </c>
      <c r="G1284">
        <v>1</v>
      </c>
      <c r="H1284" t="s">
        <v>23</v>
      </c>
      <c r="J1284">
        <v>5</v>
      </c>
      <c r="K1284">
        <v>782</v>
      </c>
      <c r="L1284">
        <v>953</v>
      </c>
      <c r="M1284">
        <f t="shared" si="260"/>
        <v>777</v>
      </c>
      <c r="N1284">
        <f t="shared" si="261"/>
        <v>958</v>
      </c>
      <c r="O1284">
        <f t="shared" si="262"/>
        <v>0.61450136100855779</v>
      </c>
      <c r="P1284">
        <f t="shared" si="263"/>
        <v>0.5</v>
      </c>
      <c r="Q1284">
        <f t="shared" si="264"/>
        <v>-43.667603214133862</v>
      </c>
      <c r="R1284">
        <f t="shared" si="265"/>
        <v>-40</v>
      </c>
      <c r="S1284">
        <f>INDEX(Weights!$B$1:$B$36,MATCH(Matches!H1782,Weights!$A$1:$A$36,0))</f>
        <v>40</v>
      </c>
      <c r="T1284">
        <f t="shared" si="266"/>
        <v>877</v>
      </c>
      <c r="U1284">
        <f t="shared" si="267"/>
        <v>958</v>
      </c>
      <c r="V1284">
        <f t="shared" si="268"/>
        <v>81</v>
      </c>
      <c r="W1284">
        <f t="shared" si="269"/>
        <v>0</v>
      </c>
      <c r="X1284">
        <f t="shared" si="270"/>
        <v>0</v>
      </c>
      <c r="Y1284">
        <f t="shared" si="271"/>
        <v>0</v>
      </c>
      <c r="AA1284" t="str">
        <f t="shared" si="272"/>
        <v>81-&gt;0,</v>
      </c>
    </row>
    <row r="1285" spans="1:27" ht="15" hidden="1" customHeight="1" x14ac:dyDescent="0.25">
      <c r="A1285">
        <v>2016</v>
      </c>
      <c r="B1285">
        <v>11</v>
      </c>
      <c r="C1285">
        <v>11</v>
      </c>
      <c r="D1285" t="s">
        <v>26</v>
      </c>
      <c r="E1285" t="s">
        <v>68</v>
      </c>
      <c r="F1285">
        <v>2</v>
      </c>
      <c r="G1285">
        <v>1</v>
      </c>
      <c r="H1285" t="s">
        <v>76</v>
      </c>
      <c r="J1285">
        <v>5</v>
      </c>
      <c r="K1285">
        <v>2017</v>
      </c>
      <c r="L1285">
        <v>1751</v>
      </c>
      <c r="M1285">
        <f t="shared" si="260"/>
        <v>2012</v>
      </c>
      <c r="N1285">
        <f t="shared" si="261"/>
        <v>1756</v>
      </c>
      <c r="O1285">
        <f t="shared" si="262"/>
        <v>0.88587694258584959</v>
      </c>
      <c r="P1285">
        <f t="shared" si="263"/>
        <v>1</v>
      </c>
      <c r="Q1285">
        <f t="shared" si="264"/>
        <v>43.812355831434616</v>
      </c>
      <c r="R1285">
        <f t="shared" si="265"/>
        <v>40</v>
      </c>
      <c r="S1285">
        <f>INDEX(Weights!$B$1:$B$36,MATCH(Matches!H1849,Weights!$A$1:$A$36,0))</f>
        <v>20</v>
      </c>
      <c r="T1285">
        <f t="shared" si="266"/>
        <v>2112</v>
      </c>
      <c r="U1285">
        <f t="shared" si="267"/>
        <v>1756</v>
      </c>
      <c r="V1285">
        <f t="shared" si="268"/>
        <v>356</v>
      </c>
      <c r="W1285">
        <f t="shared" si="269"/>
        <v>1</v>
      </c>
      <c r="X1285">
        <f t="shared" si="270"/>
        <v>0</v>
      </c>
      <c r="Y1285">
        <f t="shared" si="271"/>
        <v>1</v>
      </c>
      <c r="AA1285" t="str">
        <f t="shared" si="272"/>
        <v>356-&gt;1,</v>
      </c>
    </row>
    <row r="1286" spans="1:27" ht="15" hidden="1" customHeight="1" x14ac:dyDescent="0.25">
      <c r="A1286">
        <v>2016</v>
      </c>
      <c r="B1286">
        <v>11</v>
      </c>
      <c r="C1286">
        <v>13</v>
      </c>
      <c r="D1286" t="s">
        <v>24</v>
      </c>
      <c r="E1286" t="s">
        <v>57</v>
      </c>
      <c r="F1286">
        <v>3</v>
      </c>
      <c r="G1286">
        <v>1</v>
      </c>
      <c r="H1286" t="s">
        <v>76</v>
      </c>
      <c r="J1286">
        <v>5</v>
      </c>
      <c r="K1286">
        <v>1406</v>
      </c>
      <c r="L1286">
        <v>1097</v>
      </c>
      <c r="M1286">
        <f t="shared" si="260"/>
        <v>1401</v>
      </c>
      <c r="N1286">
        <f t="shared" si="261"/>
        <v>1102</v>
      </c>
      <c r="O1286">
        <f t="shared" si="262"/>
        <v>0.90861404671491375</v>
      </c>
      <c r="P1286">
        <f t="shared" si="263"/>
        <v>1</v>
      </c>
      <c r="Q1286">
        <f t="shared" si="264"/>
        <v>54.713003697647871</v>
      </c>
      <c r="R1286">
        <f t="shared" si="265"/>
        <v>40</v>
      </c>
      <c r="S1286">
        <f>INDEX(Weights!$B$1:$B$36,MATCH(Matches!H1885,Weights!$A$1:$A$36,0))</f>
        <v>20</v>
      </c>
      <c r="T1286">
        <f t="shared" si="266"/>
        <v>1501</v>
      </c>
      <c r="U1286">
        <f t="shared" si="267"/>
        <v>1102</v>
      </c>
      <c r="V1286">
        <f t="shared" si="268"/>
        <v>399</v>
      </c>
      <c r="W1286">
        <f t="shared" si="269"/>
        <v>2</v>
      </c>
      <c r="X1286">
        <f t="shared" si="270"/>
        <v>0</v>
      </c>
      <c r="Y1286">
        <f t="shared" si="271"/>
        <v>2</v>
      </c>
      <c r="AA1286" t="str">
        <f t="shared" si="272"/>
        <v>399-&gt;2,</v>
      </c>
    </row>
    <row r="1287" spans="1:27" ht="15" hidden="1" customHeight="1" x14ac:dyDescent="0.25">
      <c r="A1287">
        <v>2016</v>
      </c>
      <c r="B1287">
        <v>11</v>
      </c>
      <c r="C1287">
        <v>13</v>
      </c>
      <c r="D1287" t="s">
        <v>94</v>
      </c>
      <c r="E1287" t="s">
        <v>95</v>
      </c>
      <c r="F1287">
        <v>1</v>
      </c>
      <c r="G1287">
        <v>0</v>
      </c>
      <c r="H1287" t="s">
        <v>33</v>
      </c>
      <c r="J1287">
        <v>5</v>
      </c>
      <c r="K1287">
        <v>1246</v>
      </c>
      <c r="L1287">
        <v>1140</v>
      </c>
      <c r="M1287">
        <f t="shared" si="260"/>
        <v>1241</v>
      </c>
      <c r="N1287">
        <f t="shared" si="261"/>
        <v>1145</v>
      </c>
      <c r="O1287">
        <f t="shared" si="262"/>
        <v>0.75551888207119688</v>
      </c>
      <c r="P1287">
        <f t="shared" si="263"/>
        <v>1</v>
      </c>
      <c r="Q1287">
        <f t="shared" si="264"/>
        <v>20.451477162567954</v>
      </c>
      <c r="R1287">
        <f t="shared" si="265"/>
        <v>20</v>
      </c>
      <c r="S1287">
        <f>INDEX(Weights!$B$1:$B$36,MATCH(Matches!H1897,Weights!$A$1:$A$36,0))</f>
        <v>40</v>
      </c>
      <c r="T1287">
        <f t="shared" si="266"/>
        <v>1341</v>
      </c>
      <c r="U1287">
        <f t="shared" si="267"/>
        <v>1145</v>
      </c>
      <c r="V1287">
        <f t="shared" si="268"/>
        <v>196</v>
      </c>
      <c r="W1287">
        <f t="shared" si="269"/>
        <v>1</v>
      </c>
      <c r="X1287">
        <f t="shared" si="270"/>
        <v>0</v>
      </c>
      <c r="Y1287">
        <f t="shared" si="271"/>
        <v>1</v>
      </c>
      <c r="AA1287" t="str">
        <f t="shared" si="272"/>
        <v>196-&gt;1,</v>
      </c>
    </row>
    <row r="1288" spans="1:27" ht="15" hidden="1" customHeight="1" x14ac:dyDescent="0.25">
      <c r="A1288">
        <v>2016</v>
      </c>
      <c r="B1288">
        <v>11</v>
      </c>
      <c r="C1288">
        <v>15</v>
      </c>
      <c r="D1288" t="s">
        <v>141</v>
      </c>
      <c r="E1288" t="s">
        <v>30</v>
      </c>
      <c r="F1288">
        <v>1</v>
      </c>
      <c r="G1288">
        <v>1</v>
      </c>
      <c r="H1288" t="s">
        <v>33</v>
      </c>
      <c r="J1288">
        <v>5</v>
      </c>
      <c r="K1288">
        <v>1322</v>
      </c>
      <c r="L1288">
        <v>1607</v>
      </c>
      <c r="M1288">
        <f t="shared" si="260"/>
        <v>1317</v>
      </c>
      <c r="N1288">
        <f t="shared" si="261"/>
        <v>1612</v>
      </c>
      <c r="O1288">
        <f t="shared" si="262"/>
        <v>0.75445404194218657</v>
      </c>
      <c r="P1288">
        <f t="shared" si="263"/>
        <v>0.5</v>
      </c>
      <c r="Q1288">
        <f t="shared" si="264"/>
        <v>-19.649913838413418</v>
      </c>
      <c r="R1288">
        <f t="shared" si="265"/>
        <v>-20</v>
      </c>
      <c r="S1288">
        <f>INDEX(Weights!$B$1:$B$36,MATCH(Matches!H1923,Weights!$A$1:$A$36,0))</f>
        <v>40</v>
      </c>
      <c r="T1288">
        <f t="shared" si="266"/>
        <v>1417</v>
      </c>
      <c r="U1288">
        <f t="shared" si="267"/>
        <v>1612</v>
      </c>
      <c r="V1288">
        <f t="shared" si="268"/>
        <v>195</v>
      </c>
      <c r="W1288">
        <f t="shared" si="269"/>
        <v>0</v>
      </c>
      <c r="X1288">
        <f t="shared" si="270"/>
        <v>0</v>
      </c>
      <c r="Y1288">
        <f t="shared" si="271"/>
        <v>0</v>
      </c>
      <c r="AA1288" t="str">
        <f t="shared" si="272"/>
        <v>195-&gt;0,</v>
      </c>
    </row>
    <row r="1289" spans="1:27" ht="15" hidden="1" customHeight="1" x14ac:dyDescent="0.25">
      <c r="A1289">
        <v>2016</v>
      </c>
      <c r="B1289">
        <v>12</v>
      </c>
      <c r="C1289">
        <v>8</v>
      </c>
      <c r="D1289" t="s">
        <v>38</v>
      </c>
      <c r="E1289" t="s">
        <v>156</v>
      </c>
      <c r="F1289">
        <v>4</v>
      </c>
      <c r="G1289">
        <v>0</v>
      </c>
      <c r="H1289" t="s">
        <v>232</v>
      </c>
      <c r="J1289">
        <v>5</v>
      </c>
      <c r="K1289">
        <v>1433</v>
      </c>
      <c r="L1289">
        <v>1056</v>
      </c>
      <c r="M1289">
        <f t="shared" si="260"/>
        <v>1428</v>
      </c>
      <c r="N1289">
        <f t="shared" si="261"/>
        <v>1061</v>
      </c>
      <c r="O1289">
        <f t="shared" si="262"/>
        <v>0.93633081146941599</v>
      </c>
      <c r="P1289">
        <f t="shared" si="263"/>
        <v>1</v>
      </c>
      <c r="Q1289">
        <f t="shared" si="264"/>
        <v>78.530920770227965</v>
      </c>
      <c r="R1289">
        <f t="shared" si="265"/>
        <v>40</v>
      </c>
      <c r="S1289">
        <f>INDEX(Weights!$B$1:$B$36,MATCH(Matches!H1953,Weights!$A$1:$A$36,0))</f>
        <v>40</v>
      </c>
      <c r="T1289">
        <f t="shared" si="266"/>
        <v>1528</v>
      </c>
      <c r="U1289">
        <f t="shared" si="267"/>
        <v>1061</v>
      </c>
      <c r="V1289">
        <f t="shared" si="268"/>
        <v>467</v>
      </c>
      <c r="W1289">
        <f t="shared" si="269"/>
        <v>4</v>
      </c>
      <c r="X1289">
        <f t="shared" si="270"/>
        <v>1</v>
      </c>
      <c r="Y1289">
        <f t="shared" si="271"/>
        <v>4</v>
      </c>
      <c r="AA1289" t="str">
        <f t="shared" si="272"/>
        <v>467-&gt;4,</v>
      </c>
    </row>
    <row r="1290" spans="1:27" ht="15" hidden="1" customHeight="1" x14ac:dyDescent="0.25">
      <c r="A1290">
        <v>2017</v>
      </c>
      <c r="B1290">
        <v>1</v>
      </c>
      <c r="C1290">
        <v>8</v>
      </c>
      <c r="D1290" t="s">
        <v>151</v>
      </c>
      <c r="E1290" t="s">
        <v>96</v>
      </c>
      <c r="F1290">
        <v>1</v>
      </c>
      <c r="G1290">
        <v>0</v>
      </c>
      <c r="H1290" t="s">
        <v>33</v>
      </c>
      <c r="J1290">
        <v>5</v>
      </c>
      <c r="K1290">
        <v>1677</v>
      </c>
      <c r="L1290">
        <v>1593</v>
      </c>
      <c r="M1290">
        <f t="shared" si="260"/>
        <v>1672</v>
      </c>
      <c r="N1290">
        <f t="shared" si="261"/>
        <v>1598</v>
      </c>
      <c r="O1290">
        <f t="shared" si="262"/>
        <v>0.73137785783938836</v>
      </c>
      <c r="P1290">
        <f t="shared" si="263"/>
        <v>1</v>
      </c>
      <c r="Q1290">
        <f t="shared" si="264"/>
        <v>18.613506540389565</v>
      </c>
      <c r="R1290">
        <f t="shared" si="265"/>
        <v>20</v>
      </c>
      <c r="S1290">
        <f>INDEX(Weights!$B$1:$B$36,MATCH(Matches!H1965,Weights!$A$1:$A$36,0))</f>
        <v>20</v>
      </c>
      <c r="T1290">
        <f t="shared" si="266"/>
        <v>1772</v>
      </c>
      <c r="U1290">
        <f t="shared" si="267"/>
        <v>1598</v>
      </c>
      <c r="V1290">
        <f t="shared" si="268"/>
        <v>174</v>
      </c>
      <c r="W1290">
        <f t="shared" si="269"/>
        <v>1</v>
      </c>
      <c r="X1290">
        <f t="shared" si="270"/>
        <v>0</v>
      </c>
      <c r="Y1290">
        <f t="shared" si="271"/>
        <v>1</v>
      </c>
      <c r="AA1290" t="str">
        <f t="shared" si="272"/>
        <v>174-&gt;1,</v>
      </c>
    </row>
    <row r="1291" spans="1:27" ht="15" hidden="1" customHeight="1" x14ac:dyDescent="0.25">
      <c r="A1291">
        <v>2017</v>
      </c>
      <c r="B1291">
        <v>1</v>
      </c>
      <c r="C1291">
        <v>8</v>
      </c>
      <c r="D1291" t="s">
        <v>152</v>
      </c>
      <c r="E1291" t="s">
        <v>175</v>
      </c>
      <c r="F1291">
        <v>2</v>
      </c>
      <c r="G1291">
        <v>1</v>
      </c>
      <c r="H1291" t="s">
        <v>33</v>
      </c>
      <c r="I1291" t="s">
        <v>177</v>
      </c>
      <c r="J1291">
        <v>5</v>
      </c>
      <c r="K1291">
        <v>1680</v>
      </c>
      <c r="L1291">
        <v>1463</v>
      </c>
      <c r="M1291">
        <f t="shared" si="260"/>
        <v>1675</v>
      </c>
      <c r="N1291">
        <f t="shared" si="261"/>
        <v>1468</v>
      </c>
      <c r="O1291">
        <f t="shared" si="262"/>
        <v>0.76702491814502116</v>
      </c>
      <c r="P1291">
        <f t="shared" si="263"/>
        <v>1</v>
      </c>
      <c r="Q1291">
        <f t="shared" si="264"/>
        <v>21.461522666670312</v>
      </c>
      <c r="R1291">
        <f t="shared" si="265"/>
        <v>20</v>
      </c>
      <c r="S1291">
        <f>INDEX(Weights!$B$1:$B$36,MATCH(Matches!H1967,Weights!$A$1:$A$36,0))</f>
        <v>20</v>
      </c>
      <c r="T1291">
        <f t="shared" si="266"/>
        <v>1675</v>
      </c>
      <c r="U1291">
        <f t="shared" si="267"/>
        <v>1468</v>
      </c>
      <c r="V1291">
        <f t="shared" si="268"/>
        <v>207</v>
      </c>
      <c r="W1291">
        <f t="shared" si="269"/>
        <v>1</v>
      </c>
      <c r="X1291">
        <f t="shared" si="270"/>
        <v>0</v>
      </c>
      <c r="Y1291">
        <f t="shared" si="271"/>
        <v>1</v>
      </c>
      <c r="AA1291" t="str">
        <f t="shared" si="272"/>
        <v>207-&gt;1,</v>
      </c>
    </row>
    <row r="1292" spans="1:27" ht="15" hidden="1" customHeight="1" x14ac:dyDescent="0.25">
      <c r="A1292">
        <v>2017</v>
      </c>
      <c r="B1292">
        <v>1</v>
      </c>
      <c r="C1292">
        <v>20</v>
      </c>
      <c r="D1292" t="s">
        <v>47</v>
      </c>
      <c r="E1292" t="s">
        <v>136</v>
      </c>
      <c r="F1292">
        <v>1</v>
      </c>
      <c r="G1292">
        <v>0</v>
      </c>
      <c r="H1292" t="s">
        <v>228</v>
      </c>
      <c r="J1292">
        <v>5</v>
      </c>
      <c r="K1292">
        <v>1647</v>
      </c>
      <c r="L1292">
        <v>1416</v>
      </c>
      <c r="M1292">
        <f t="shared" si="260"/>
        <v>1642</v>
      </c>
      <c r="N1292">
        <f t="shared" si="261"/>
        <v>1421</v>
      </c>
      <c r="O1292">
        <f t="shared" si="262"/>
        <v>0.86387147634185779</v>
      </c>
      <c r="P1292">
        <f t="shared" si="263"/>
        <v>1</v>
      </c>
      <c r="Q1292">
        <f t="shared" si="264"/>
        <v>36.729995049064328</v>
      </c>
      <c r="R1292">
        <f t="shared" si="265"/>
        <v>40</v>
      </c>
      <c r="S1292">
        <f>INDEX(Weights!$B$1:$B$36,MATCH(Matches!H2005,Weights!$A$1:$A$36,0))</f>
        <v>50</v>
      </c>
      <c r="T1292">
        <f t="shared" si="266"/>
        <v>1742</v>
      </c>
      <c r="U1292">
        <f t="shared" si="267"/>
        <v>1421</v>
      </c>
      <c r="V1292">
        <f t="shared" si="268"/>
        <v>321</v>
      </c>
      <c r="W1292">
        <f t="shared" si="269"/>
        <v>1</v>
      </c>
      <c r="X1292">
        <f t="shared" si="270"/>
        <v>0</v>
      </c>
      <c r="Y1292">
        <f t="shared" si="271"/>
        <v>1</v>
      </c>
      <c r="AA1292" t="str">
        <f t="shared" si="272"/>
        <v>321-&gt;1,</v>
      </c>
    </row>
    <row r="1293" spans="1:27" ht="15" hidden="1" customHeight="1" x14ac:dyDescent="0.25">
      <c r="A1293">
        <v>2017</v>
      </c>
      <c r="B1293">
        <v>1</v>
      </c>
      <c r="C1293">
        <v>23</v>
      </c>
      <c r="D1293" t="s">
        <v>56</v>
      </c>
      <c r="E1293" t="s">
        <v>98</v>
      </c>
      <c r="F1293">
        <v>2</v>
      </c>
      <c r="G1293">
        <v>2</v>
      </c>
      <c r="H1293" t="s">
        <v>33</v>
      </c>
      <c r="I1293" t="s">
        <v>154</v>
      </c>
      <c r="J1293">
        <v>5</v>
      </c>
      <c r="K1293">
        <v>1479</v>
      </c>
      <c r="L1293">
        <v>1662</v>
      </c>
      <c r="M1293">
        <f t="shared" si="260"/>
        <v>1474</v>
      </c>
      <c r="N1293">
        <f t="shared" si="261"/>
        <v>1667</v>
      </c>
      <c r="O1293">
        <f t="shared" si="262"/>
        <v>0.75231499360568233</v>
      </c>
      <c r="P1293">
        <f t="shared" si="263"/>
        <v>0.5</v>
      </c>
      <c r="Q1293">
        <f t="shared" si="264"/>
        <v>-19.816499719449872</v>
      </c>
      <c r="R1293">
        <f t="shared" si="265"/>
        <v>-20</v>
      </c>
      <c r="S1293">
        <f>INDEX(Weights!$B$1:$B$36,MATCH(Matches!H2015,Weights!$A$1:$A$36,0))</f>
        <v>20</v>
      </c>
      <c r="T1293">
        <f t="shared" si="266"/>
        <v>1474</v>
      </c>
      <c r="U1293">
        <f t="shared" si="267"/>
        <v>1667</v>
      </c>
      <c r="V1293">
        <f t="shared" si="268"/>
        <v>193</v>
      </c>
      <c r="W1293">
        <f t="shared" si="269"/>
        <v>0</v>
      </c>
      <c r="X1293">
        <f t="shared" si="270"/>
        <v>0</v>
      </c>
      <c r="Y1293">
        <f t="shared" si="271"/>
        <v>0</v>
      </c>
      <c r="AA1293" t="str">
        <f t="shared" si="272"/>
        <v>193-&gt;0,</v>
      </c>
    </row>
    <row r="1294" spans="1:27" ht="15" hidden="1" customHeight="1" x14ac:dyDescent="0.25">
      <c r="A1294">
        <v>2017</v>
      </c>
      <c r="B1294">
        <v>3</v>
      </c>
      <c r="C1294">
        <v>22</v>
      </c>
      <c r="D1294" t="s">
        <v>6</v>
      </c>
      <c r="E1294" t="s">
        <v>105</v>
      </c>
      <c r="F1294">
        <v>1</v>
      </c>
      <c r="G1294">
        <v>0</v>
      </c>
      <c r="H1294" t="s">
        <v>33</v>
      </c>
      <c r="J1294">
        <v>5</v>
      </c>
      <c r="K1294">
        <v>2043</v>
      </c>
      <c r="L1294">
        <v>1924</v>
      </c>
      <c r="M1294">
        <f t="shared" si="260"/>
        <v>2038</v>
      </c>
      <c r="N1294">
        <f t="shared" si="261"/>
        <v>1929</v>
      </c>
      <c r="O1294">
        <f t="shared" si="262"/>
        <v>0.76907592343339293</v>
      </c>
      <c r="P1294">
        <f t="shared" si="263"/>
        <v>1</v>
      </c>
      <c r="Q1294">
        <f t="shared" si="264"/>
        <v>21.652138115437324</v>
      </c>
      <c r="R1294">
        <f t="shared" si="265"/>
        <v>20</v>
      </c>
      <c r="S1294">
        <f>INDEX(Weights!$B$1:$B$36,MATCH(Matches!H2050,Weights!$A$1:$A$36,0))</f>
        <v>20</v>
      </c>
      <c r="T1294">
        <f t="shared" si="266"/>
        <v>2138</v>
      </c>
      <c r="U1294">
        <f t="shared" si="267"/>
        <v>1929</v>
      </c>
      <c r="V1294">
        <f t="shared" si="268"/>
        <v>209</v>
      </c>
      <c r="W1294">
        <f t="shared" si="269"/>
        <v>1</v>
      </c>
      <c r="X1294">
        <f t="shared" si="270"/>
        <v>0</v>
      </c>
      <c r="Y1294">
        <f t="shared" si="271"/>
        <v>1</v>
      </c>
      <c r="AA1294" t="str">
        <f t="shared" si="272"/>
        <v>209-&gt;1,</v>
      </c>
    </row>
    <row r="1295" spans="1:27" ht="15" hidden="1" customHeight="1" x14ac:dyDescent="0.25">
      <c r="A1295">
        <v>2017</v>
      </c>
      <c r="B1295">
        <v>3</v>
      </c>
      <c r="C1295">
        <v>24</v>
      </c>
      <c r="D1295" t="s">
        <v>48</v>
      </c>
      <c r="E1295" t="s">
        <v>19</v>
      </c>
      <c r="F1295">
        <v>2</v>
      </c>
      <c r="G1295">
        <v>0</v>
      </c>
      <c r="H1295" t="s">
        <v>76</v>
      </c>
      <c r="J1295">
        <v>5</v>
      </c>
      <c r="K1295">
        <v>1691</v>
      </c>
      <c r="L1295">
        <v>1347</v>
      </c>
      <c r="M1295">
        <f t="shared" si="260"/>
        <v>1686</v>
      </c>
      <c r="N1295">
        <f t="shared" si="261"/>
        <v>1352</v>
      </c>
      <c r="O1295">
        <f t="shared" si="262"/>
        <v>0.92402289649723457</v>
      </c>
      <c r="P1295">
        <f t="shared" si="263"/>
        <v>1</v>
      </c>
      <c r="Q1295">
        <f t="shared" si="264"/>
        <v>65.809300032318404</v>
      </c>
      <c r="R1295">
        <f t="shared" si="265"/>
        <v>40</v>
      </c>
      <c r="S1295">
        <f>INDEX(Weights!$B$1:$B$36,MATCH(Matches!H2073,Weights!$A$1:$A$36,0))</f>
        <v>40</v>
      </c>
      <c r="T1295">
        <f t="shared" si="266"/>
        <v>1786</v>
      </c>
      <c r="U1295">
        <f t="shared" si="267"/>
        <v>1352</v>
      </c>
      <c r="V1295">
        <f t="shared" si="268"/>
        <v>434</v>
      </c>
      <c r="W1295">
        <f t="shared" si="269"/>
        <v>2</v>
      </c>
      <c r="X1295">
        <f t="shared" si="270"/>
        <v>0</v>
      </c>
      <c r="Y1295">
        <f t="shared" si="271"/>
        <v>2</v>
      </c>
      <c r="AA1295" t="str">
        <f t="shared" si="272"/>
        <v>434-&gt;2,</v>
      </c>
    </row>
    <row r="1296" spans="1:27" ht="15" hidden="1" customHeight="1" x14ac:dyDescent="0.25">
      <c r="A1296">
        <v>2017</v>
      </c>
      <c r="B1296">
        <v>3</v>
      </c>
      <c r="C1296">
        <v>24</v>
      </c>
      <c r="D1296" t="s">
        <v>55</v>
      </c>
      <c r="E1296" t="s">
        <v>59</v>
      </c>
      <c r="F1296">
        <v>4</v>
      </c>
      <c r="G1296">
        <v>1</v>
      </c>
      <c r="H1296" t="s">
        <v>76</v>
      </c>
      <c r="J1296">
        <v>5</v>
      </c>
      <c r="K1296">
        <v>1984</v>
      </c>
      <c r="L1296">
        <v>1622</v>
      </c>
      <c r="M1296">
        <f t="shared" si="260"/>
        <v>1979</v>
      </c>
      <c r="N1296">
        <f t="shared" si="261"/>
        <v>1627</v>
      </c>
      <c r="O1296">
        <f t="shared" si="262"/>
        <v>0.93098511963181751</v>
      </c>
      <c r="P1296">
        <f t="shared" si="263"/>
        <v>1</v>
      </c>
      <c r="Q1296">
        <f t="shared" si="264"/>
        <v>72.448144129582815</v>
      </c>
      <c r="R1296">
        <f t="shared" si="265"/>
        <v>40</v>
      </c>
      <c r="S1296">
        <f>INDEX(Weights!$B$1:$B$36,MATCH(Matches!H2088,Weights!$A$1:$A$36,0))</f>
        <v>40</v>
      </c>
      <c r="T1296">
        <f t="shared" si="266"/>
        <v>2079</v>
      </c>
      <c r="U1296">
        <f t="shared" si="267"/>
        <v>1627</v>
      </c>
      <c r="V1296">
        <f t="shared" si="268"/>
        <v>452</v>
      </c>
      <c r="W1296">
        <f t="shared" si="269"/>
        <v>3</v>
      </c>
      <c r="X1296">
        <f t="shared" si="270"/>
        <v>0</v>
      </c>
      <c r="Y1296">
        <f t="shared" si="271"/>
        <v>3</v>
      </c>
      <c r="AA1296" t="str">
        <f t="shared" si="272"/>
        <v>452-&gt;3,</v>
      </c>
    </row>
    <row r="1297" spans="1:27" ht="15" hidden="1" customHeight="1" x14ac:dyDescent="0.25">
      <c r="A1297">
        <v>2017</v>
      </c>
      <c r="B1297">
        <v>3</v>
      </c>
      <c r="C1297">
        <v>28</v>
      </c>
      <c r="D1297" t="s">
        <v>101</v>
      </c>
      <c r="E1297" t="s">
        <v>182</v>
      </c>
      <c r="F1297">
        <v>0</v>
      </c>
      <c r="G1297">
        <v>0</v>
      </c>
      <c r="H1297" t="s">
        <v>33</v>
      </c>
      <c r="J1297">
        <v>5</v>
      </c>
      <c r="K1297">
        <v>1198</v>
      </c>
      <c r="L1297">
        <v>1481</v>
      </c>
      <c r="M1297">
        <f t="shared" si="260"/>
        <v>1193</v>
      </c>
      <c r="N1297">
        <f t="shared" si="261"/>
        <v>1486</v>
      </c>
      <c r="O1297">
        <f t="shared" si="262"/>
        <v>0.75231499360568233</v>
      </c>
      <c r="P1297">
        <f t="shared" si="263"/>
        <v>0.5</v>
      </c>
      <c r="Q1297">
        <f t="shared" si="264"/>
        <v>-19.816499719449872</v>
      </c>
      <c r="R1297">
        <f t="shared" si="265"/>
        <v>-20</v>
      </c>
      <c r="S1297">
        <f>INDEX(Weights!$B$1:$B$36,MATCH(Matches!H2138,Weights!$A$1:$A$36,0))</f>
        <v>40</v>
      </c>
      <c r="T1297">
        <f t="shared" si="266"/>
        <v>1293</v>
      </c>
      <c r="U1297">
        <f t="shared" si="267"/>
        <v>1486</v>
      </c>
      <c r="V1297">
        <f t="shared" si="268"/>
        <v>193</v>
      </c>
      <c r="W1297">
        <f t="shared" si="269"/>
        <v>0</v>
      </c>
      <c r="X1297">
        <f t="shared" si="270"/>
        <v>0</v>
      </c>
      <c r="Y1297">
        <f t="shared" si="271"/>
        <v>0</v>
      </c>
      <c r="AA1297" t="str">
        <f t="shared" si="272"/>
        <v>193-&gt;0,</v>
      </c>
    </row>
    <row r="1298" spans="1:27" ht="15" hidden="1" customHeight="1" x14ac:dyDescent="0.25">
      <c r="A1298">
        <v>2017</v>
      </c>
      <c r="B1298">
        <v>3</v>
      </c>
      <c r="C1298">
        <v>28</v>
      </c>
      <c r="D1298" t="s">
        <v>127</v>
      </c>
      <c r="E1298" t="s">
        <v>129</v>
      </c>
      <c r="F1298">
        <v>1</v>
      </c>
      <c r="G1298">
        <v>1</v>
      </c>
      <c r="H1298" t="s">
        <v>76</v>
      </c>
      <c r="J1298">
        <v>5</v>
      </c>
      <c r="K1298">
        <v>1597</v>
      </c>
      <c r="L1298">
        <v>1769</v>
      </c>
      <c r="M1298">
        <f t="shared" si="260"/>
        <v>1592</v>
      </c>
      <c r="N1298">
        <f t="shared" si="261"/>
        <v>1774</v>
      </c>
      <c r="O1298">
        <f t="shared" si="262"/>
        <v>0.61586410425375604</v>
      </c>
      <c r="P1298">
        <f t="shared" si="263"/>
        <v>0.5</v>
      </c>
      <c r="Q1298">
        <f t="shared" si="264"/>
        <v>-43.154003840994712</v>
      </c>
      <c r="R1298">
        <f t="shared" si="265"/>
        <v>-40</v>
      </c>
      <c r="S1298">
        <f>INDEX(Weights!$B$1:$B$36,MATCH(Matches!H2139,Weights!$A$1:$A$36,0))</f>
        <v>40</v>
      </c>
      <c r="T1298">
        <f t="shared" si="266"/>
        <v>1692</v>
      </c>
      <c r="U1298">
        <f t="shared" si="267"/>
        <v>1774</v>
      </c>
      <c r="V1298">
        <f t="shared" si="268"/>
        <v>82</v>
      </c>
      <c r="W1298">
        <f t="shared" si="269"/>
        <v>0</v>
      </c>
      <c r="X1298">
        <f t="shared" si="270"/>
        <v>0</v>
      </c>
      <c r="Y1298">
        <f t="shared" si="271"/>
        <v>0</v>
      </c>
      <c r="AA1298" t="str">
        <f t="shared" si="272"/>
        <v>82-&gt;0,</v>
      </c>
    </row>
    <row r="1299" spans="1:27" ht="15" hidden="1" customHeight="1" x14ac:dyDescent="0.25">
      <c r="A1299">
        <v>2017</v>
      </c>
      <c r="B1299">
        <v>3</v>
      </c>
      <c r="C1299">
        <v>28</v>
      </c>
      <c r="D1299" t="s">
        <v>117</v>
      </c>
      <c r="E1299" t="s">
        <v>77</v>
      </c>
      <c r="F1299">
        <v>1</v>
      </c>
      <c r="G1299">
        <v>0</v>
      </c>
      <c r="H1299" t="s">
        <v>76</v>
      </c>
      <c r="J1299">
        <v>5</v>
      </c>
      <c r="K1299">
        <v>1774</v>
      </c>
      <c r="L1299">
        <v>1541</v>
      </c>
      <c r="M1299">
        <f t="shared" si="260"/>
        <v>1769</v>
      </c>
      <c r="N1299">
        <f t="shared" si="261"/>
        <v>1546</v>
      </c>
      <c r="O1299">
        <f t="shared" si="262"/>
        <v>0.86521970522855829</v>
      </c>
      <c r="P1299">
        <f t="shared" si="263"/>
        <v>1</v>
      </c>
      <c r="Q1299">
        <f t="shared" si="264"/>
        <v>37.097411075401794</v>
      </c>
      <c r="R1299">
        <f t="shared" si="265"/>
        <v>40</v>
      </c>
      <c r="S1299">
        <f>INDEX(Weights!$B$1:$B$36,MATCH(Matches!H2140,Weights!$A$1:$A$36,0))</f>
        <v>20</v>
      </c>
      <c r="T1299">
        <f t="shared" si="266"/>
        <v>1869</v>
      </c>
      <c r="U1299">
        <f t="shared" si="267"/>
        <v>1546</v>
      </c>
      <c r="V1299">
        <f t="shared" si="268"/>
        <v>323</v>
      </c>
      <c r="W1299">
        <f t="shared" si="269"/>
        <v>1</v>
      </c>
      <c r="X1299">
        <f t="shared" si="270"/>
        <v>0</v>
      </c>
      <c r="Y1299">
        <f t="shared" si="271"/>
        <v>1</v>
      </c>
      <c r="AA1299" t="str">
        <f t="shared" si="272"/>
        <v>323-&gt;1,</v>
      </c>
    </row>
    <row r="1300" spans="1:27" ht="15" hidden="1" customHeight="1" x14ac:dyDescent="0.25">
      <c r="A1300">
        <v>2017</v>
      </c>
      <c r="B1300">
        <v>3</v>
      </c>
      <c r="C1300">
        <v>28</v>
      </c>
      <c r="D1300" t="s">
        <v>141</v>
      </c>
      <c r="E1300" t="s">
        <v>72</v>
      </c>
      <c r="F1300">
        <v>1</v>
      </c>
      <c r="G1300">
        <v>0</v>
      </c>
      <c r="H1300" t="s">
        <v>33</v>
      </c>
      <c r="J1300">
        <v>5</v>
      </c>
      <c r="K1300">
        <v>1334</v>
      </c>
      <c r="L1300">
        <v>1214</v>
      </c>
      <c r="M1300">
        <f t="shared" si="260"/>
        <v>1329</v>
      </c>
      <c r="N1300">
        <f t="shared" si="261"/>
        <v>1219</v>
      </c>
      <c r="O1300">
        <f t="shared" si="262"/>
        <v>0.77009667666098203</v>
      </c>
      <c r="P1300">
        <f t="shared" si="263"/>
        <v>1</v>
      </c>
      <c r="Q1300">
        <f t="shared" si="264"/>
        <v>21.748271957891383</v>
      </c>
      <c r="R1300">
        <f t="shared" si="265"/>
        <v>20</v>
      </c>
      <c r="S1300">
        <f>INDEX(Weights!$B$1:$B$36,MATCH(Matches!H2151,Weights!$A$1:$A$36,0))</f>
        <v>20</v>
      </c>
      <c r="T1300">
        <f t="shared" si="266"/>
        <v>1429</v>
      </c>
      <c r="U1300">
        <f t="shared" si="267"/>
        <v>1219</v>
      </c>
      <c r="V1300">
        <f t="shared" si="268"/>
        <v>210</v>
      </c>
      <c r="W1300">
        <f t="shared" si="269"/>
        <v>1</v>
      </c>
      <c r="X1300">
        <f t="shared" si="270"/>
        <v>0</v>
      </c>
      <c r="Y1300">
        <f t="shared" si="271"/>
        <v>1</v>
      </c>
      <c r="AA1300" t="str">
        <f t="shared" si="272"/>
        <v>210-&gt;1,</v>
      </c>
    </row>
    <row r="1301" spans="1:27" ht="15" hidden="1" customHeight="1" x14ac:dyDescent="0.25">
      <c r="A1301">
        <v>2017</v>
      </c>
      <c r="B1301">
        <v>5</v>
      </c>
      <c r="C1301">
        <v>27</v>
      </c>
      <c r="D1301" t="s">
        <v>136</v>
      </c>
      <c r="E1301" t="s">
        <v>127</v>
      </c>
      <c r="F1301">
        <v>2</v>
      </c>
      <c r="G1301">
        <v>2</v>
      </c>
      <c r="H1301" t="s">
        <v>33</v>
      </c>
      <c r="I1301" t="s">
        <v>125</v>
      </c>
      <c r="J1301">
        <v>5</v>
      </c>
      <c r="K1301">
        <v>1431</v>
      </c>
      <c r="L1301">
        <v>1592</v>
      </c>
      <c r="M1301">
        <f t="shared" si="260"/>
        <v>1426</v>
      </c>
      <c r="N1301">
        <f t="shared" si="261"/>
        <v>1597</v>
      </c>
      <c r="O1301">
        <f t="shared" si="262"/>
        <v>0.7279715135441962</v>
      </c>
      <c r="P1301">
        <f t="shared" si="263"/>
        <v>0.5</v>
      </c>
      <c r="Q1301">
        <f t="shared" si="264"/>
        <v>-21.932564829116966</v>
      </c>
      <c r="R1301">
        <f t="shared" si="265"/>
        <v>-20</v>
      </c>
      <c r="S1301">
        <f>INDEX(Weights!$B$1:$B$36,MATCH(Matches!H2177,Weights!$A$1:$A$36,0))</f>
        <v>20</v>
      </c>
      <c r="T1301">
        <f t="shared" si="266"/>
        <v>1426</v>
      </c>
      <c r="U1301">
        <f t="shared" si="267"/>
        <v>1597</v>
      </c>
      <c r="V1301">
        <f t="shared" si="268"/>
        <v>171</v>
      </c>
      <c r="W1301">
        <f t="shared" si="269"/>
        <v>0</v>
      </c>
      <c r="X1301">
        <f t="shared" si="270"/>
        <v>0</v>
      </c>
      <c r="Y1301">
        <f t="shared" si="271"/>
        <v>0</v>
      </c>
      <c r="AA1301" t="str">
        <f t="shared" si="272"/>
        <v>171-&gt;0,</v>
      </c>
    </row>
    <row r="1302" spans="1:27" ht="15" hidden="1" customHeight="1" x14ac:dyDescent="0.25">
      <c r="A1302">
        <v>2017</v>
      </c>
      <c r="B1302">
        <v>5</v>
      </c>
      <c r="C1302">
        <v>28</v>
      </c>
      <c r="D1302" t="s">
        <v>79</v>
      </c>
      <c r="E1302" t="s">
        <v>42</v>
      </c>
      <c r="F1302">
        <v>1</v>
      </c>
      <c r="G1302">
        <v>0</v>
      </c>
      <c r="H1302" t="s">
        <v>33</v>
      </c>
      <c r="J1302">
        <v>5</v>
      </c>
      <c r="K1302">
        <v>1220</v>
      </c>
      <c r="L1302">
        <v>1134</v>
      </c>
      <c r="M1302">
        <f t="shared" si="260"/>
        <v>1215</v>
      </c>
      <c r="N1302">
        <f t="shared" si="261"/>
        <v>1139</v>
      </c>
      <c r="O1302">
        <f t="shared" si="262"/>
        <v>0.73363370241380743</v>
      </c>
      <c r="P1302">
        <f t="shared" si="263"/>
        <v>1</v>
      </c>
      <c r="Q1302">
        <f t="shared" si="264"/>
        <v>18.771143516690834</v>
      </c>
      <c r="R1302">
        <f t="shared" si="265"/>
        <v>20</v>
      </c>
      <c r="S1302">
        <f>INDEX(Weights!$B$1:$B$36,MATCH(Matches!H2178,Weights!$A$1:$A$36,0))</f>
        <v>20</v>
      </c>
      <c r="T1302">
        <f t="shared" si="266"/>
        <v>1315</v>
      </c>
      <c r="U1302">
        <f t="shared" si="267"/>
        <v>1139</v>
      </c>
      <c r="V1302">
        <f t="shared" si="268"/>
        <v>176</v>
      </c>
      <c r="W1302">
        <f t="shared" si="269"/>
        <v>1</v>
      </c>
      <c r="X1302">
        <f t="shared" si="270"/>
        <v>0</v>
      </c>
      <c r="Y1302">
        <f t="shared" si="271"/>
        <v>1</v>
      </c>
      <c r="AA1302" t="str">
        <f t="shared" si="272"/>
        <v>176-&gt;1,</v>
      </c>
    </row>
    <row r="1303" spans="1:27" ht="15" hidden="1" customHeight="1" x14ac:dyDescent="0.25">
      <c r="A1303">
        <v>2017</v>
      </c>
      <c r="B1303">
        <v>6</v>
      </c>
      <c r="C1303">
        <v>2</v>
      </c>
      <c r="D1303" t="s">
        <v>12</v>
      </c>
      <c r="E1303" t="s">
        <v>265</v>
      </c>
      <c r="F1303">
        <v>1</v>
      </c>
      <c r="G1303">
        <v>0</v>
      </c>
      <c r="H1303" t="s">
        <v>33</v>
      </c>
      <c r="J1303">
        <v>5</v>
      </c>
      <c r="K1303">
        <v>1668</v>
      </c>
      <c r="L1303">
        <v>1562</v>
      </c>
      <c r="M1303">
        <f t="shared" si="260"/>
        <v>1663</v>
      </c>
      <c r="N1303">
        <f t="shared" si="261"/>
        <v>1567</v>
      </c>
      <c r="O1303">
        <f t="shared" si="262"/>
        <v>0.75551888207119688</v>
      </c>
      <c r="P1303">
        <f t="shared" si="263"/>
        <v>1</v>
      </c>
      <c r="Q1303">
        <f t="shared" si="264"/>
        <v>20.451477162567954</v>
      </c>
      <c r="R1303">
        <f t="shared" si="265"/>
        <v>20</v>
      </c>
      <c r="S1303">
        <f>INDEX(Weights!$B$1:$B$36,MATCH(Matches!H2189,Weights!$A$1:$A$36,0))</f>
        <v>40</v>
      </c>
      <c r="T1303">
        <f t="shared" si="266"/>
        <v>1763</v>
      </c>
      <c r="U1303">
        <f t="shared" si="267"/>
        <v>1567</v>
      </c>
      <c r="V1303">
        <f t="shared" si="268"/>
        <v>196</v>
      </c>
      <c r="W1303">
        <f t="shared" si="269"/>
        <v>1</v>
      </c>
      <c r="X1303">
        <f t="shared" si="270"/>
        <v>0</v>
      </c>
      <c r="Y1303">
        <f t="shared" si="271"/>
        <v>1</v>
      </c>
      <c r="AA1303" t="str">
        <f t="shared" si="272"/>
        <v>196-&gt;1,</v>
      </c>
    </row>
    <row r="1304" spans="1:27" ht="15" hidden="1" customHeight="1" x14ac:dyDescent="0.25">
      <c r="A1304">
        <v>2017</v>
      </c>
      <c r="B1304">
        <v>6</v>
      </c>
      <c r="C1304">
        <v>4</v>
      </c>
      <c r="D1304" t="s">
        <v>0</v>
      </c>
      <c r="E1304" t="s">
        <v>187</v>
      </c>
      <c r="F1304">
        <v>5</v>
      </c>
      <c r="G1304">
        <v>0</v>
      </c>
      <c r="H1304" t="s">
        <v>33</v>
      </c>
      <c r="J1304">
        <v>5</v>
      </c>
      <c r="K1304">
        <v>1520</v>
      </c>
      <c r="L1304">
        <v>1265</v>
      </c>
      <c r="M1304">
        <f t="shared" si="260"/>
        <v>1515</v>
      </c>
      <c r="N1304">
        <f t="shared" si="261"/>
        <v>1270</v>
      </c>
      <c r="O1304">
        <f t="shared" si="262"/>
        <v>0.87931715345400785</v>
      </c>
      <c r="P1304">
        <f t="shared" si="263"/>
        <v>1</v>
      </c>
      <c r="Q1304">
        <f t="shared" si="264"/>
        <v>41.430908725661382</v>
      </c>
      <c r="R1304">
        <f t="shared" si="265"/>
        <v>20</v>
      </c>
      <c r="S1304">
        <f>INDEX(Weights!$B$1:$B$36,MATCH(Matches!H2194,Weights!$A$1:$A$36,0))</f>
        <v>40</v>
      </c>
      <c r="T1304">
        <f t="shared" si="266"/>
        <v>1615</v>
      </c>
      <c r="U1304">
        <f t="shared" si="267"/>
        <v>1270</v>
      </c>
      <c r="V1304">
        <f t="shared" si="268"/>
        <v>345</v>
      </c>
      <c r="W1304">
        <f t="shared" si="269"/>
        <v>5</v>
      </c>
      <c r="X1304">
        <f t="shared" si="270"/>
        <v>0</v>
      </c>
      <c r="Y1304">
        <f t="shared" si="271"/>
        <v>5</v>
      </c>
      <c r="AA1304" t="str">
        <f t="shared" si="272"/>
        <v>345-&gt;5,</v>
      </c>
    </row>
    <row r="1305" spans="1:27" ht="15" hidden="1" customHeight="1" x14ac:dyDescent="0.25">
      <c r="A1305">
        <v>2017</v>
      </c>
      <c r="B1305">
        <v>6</v>
      </c>
      <c r="C1305">
        <v>5</v>
      </c>
      <c r="D1305" t="s">
        <v>174</v>
      </c>
      <c r="E1305" t="s">
        <v>28</v>
      </c>
      <c r="F1305">
        <v>2</v>
      </c>
      <c r="G1305">
        <v>0</v>
      </c>
      <c r="H1305" t="s">
        <v>33</v>
      </c>
      <c r="I1305" t="s">
        <v>85</v>
      </c>
      <c r="J1305">
        <v>5</v>
      </c>
      <c r="K1305">
        <v>1589</v>
      </c>
      <c r="L1305">
        <v>1278</v>
      </c>
      <c r="M1305">
        <f t="shared" si="260"/>
        <v>1584</v>
      </c>
      <c r="N1305">
        <f t="shared" si="261"/>
        <v>1283</v>
      </c>
      <c r="O1305">
        <f t="shared" si="262"/>
        <v>0.84975685184274619</v>
      </c>
      <c r="P1305">
        <f t="shared" si="263"/>
        <v>1</v>
      </c>
      <c r="Q1305">
        <f t="shared" si="264"/>
        <v>33.279387854457688</v>
      </c>
      <c r="R1305">
        <f t="shared" si="265"/>
        <v>20</v>
      </c>
      <c r="S1305">
        <f>INDEX(Weights!$B$1:$B$36,MATCH(Matches!H2203,Weights!$A$1:$A$36,0))</f>
        <v>40</v>
      </c>
      <c r="T1305">
        <f t="shared" si="266"/>
        <v>1584</v>
      </c>
      <c r="U1305">
        <f t="shared" si="267"/>
        <v>1283</v>
      </c>
      <c r="V1305">
        <f t="shared" si="268"/>
        <v>301</v>
      </c>
      <c r="W1305">
        <f t="shared" si="269"/>
        <v>2</v>
      </c>
      <c r="X1305">
        <f t="shared" si="270"/>
        <v>0</v>
      </c>
      <c r="Y1305">
        <f t="shared" si="271"/>
        <v>2</v>
      </c>
      <c r="AA1305" t="str">
        <f t="shared" si="272"/>
        <v>301-&gt;2,</v>
      </c>
    </row>
    <row r="1306" spans="1:27" ht="15" hidden="1" customHeight="1" x14ac:dyDescent="0.25">
      <c r="A1306">
        <v>2017</v>
      </c>
      <c r="B1306">
        <v>6</v>
      </c>
      <c r="C1306">
        <v>6</v>
      </c>
      <c r="D1306" t="s">
        <v>95</v>
      </c>
      <c r="E1306" t="s">
        <v>262</v>
      </c>
      <c r="F1306">
        <v>2</v>
      </c>
      <c r="G1306">
        <v>1</v>
      </c>
      <c r="H1306" t="s">
        <v>33</v>
      </c>
      <c r="I1306" t="s">
        <v>154</v>
      </c>
      <c r="J1306">
        <v>5</v>
      </c>
      <c r="K1306">
        <v>1161</v>
      </c>
      <c r="L1306">
        <v>937</v>
      </c>
      <c r="M1306">
        <f t="shared" si="260"/>
        <v>1156</v>
      </c>
      <c r="N1306">
        <f t="shared" si="261"/>
        <v>942</v>
      </c>
      <c r="O1306">
        <f t="shared" si="262"/>
        <v>0.77414797770183064</v>
      </c>
      <c r="P1306">
        <f t="shared" si="263"/>
        <v>1</v>
      </c>
      <c r="Q1306">
        <f t="shared" si="264"/>
        <v>22.138389327322518</v>
      </c>
      <c r="R1306">
        <f t="shared" si="265"/>
        <v>20</v>
      </c>
      <c r="S1306">
        <f>INDEX(Weights!$B$1:$B$36,MATCH(Matches!H2209,Weights!$A$1:$A$36,0))</f>
        <v>40</v>
      </c>
      <c r="T1306">
        <f t="shared" si="266"/>
        <v>1156</v>
      </c>
      <c r="U1306">
        <f t="shared" si="267"/>
        <v>942</v>
      </c>
      <c r="V1306">
        <f t="shared" si="268"/>
        <v>214</v>
      </c>
      <c r="W1306">
        <f t="shared" si="269"/>
        <v>1</v>
      </c>
      <c r="X1306">
        <f t="shared" si="270"/>
        <v>0</v>
      </c>
      <c r="Y1306">
        <f t="shared" si="271"/>
        <v>1</v>
      </c>
      <c r="AA1306" t="str">
        <f t="shared" si="272"/>
        <v>214-&gt;1,</v>
      </c>
    </row>
    <row r="1307" spans="1:27" ht="15" hidden="1" customHeight="1" x14ac:dyDescent="0.25">
      <c r="A1307">
        <v>2017</v>
      </c>
      <c r="B1307">
        <v>6</v>
      </c>
      <c r="C1307">
        <v>6</v>
      </c>
      <c r="D1307" t="s">
        <v>147</v>
      </c>
      <c r="E1307" t="s">
        <v>84</v>
      </c>
      <c r="F1307">
        <v>2</v>
      </c>
      <c r="G1307">
        <v>1</v>
      </c>
      <c r="H1307" t="s">
        <v>33</v>
      </c>
      <c r="J1307">
        <v>5</v>
      </c>
      <c r="K1307">
        <v>1609</v>
      </c>
      <c r="L1307">
        <v>1504</v>
      </c>
      <c r="M1307">
        <f t="shared" si="260"/>
        <v>1604</v>
      </c>
      <c r="N1307">
        <f t="shared" si="261"/>
        <v>1509</v>
      </c>
      <c r="O1307">
        <f t="shared" si="262"/>
        <v>0.75445404194218657</v>
      </c>
      <c r="P1307">
        <f t="shared" si="263"/>
        <v>1</v>
      </c>
      <c r="Q1307">
        <f t="shared" si="264"/>
        <v>20.362786826337242</v>
      </c>
      <c r="R1307">
        <f t="shared" si="265"/>
        <v>20</v>
      </c>
      <c r="S1307">
        <f>INDEX(Weights!$B$1:$B$36,MATCH(Matches!H2210,Weights!$A$1:$A$36,0))</f>
        <v>20</v>
      </c>
      <c r="T1307">
        <f t="shared" si="266"/>
        <v>1704</v>
      </c>
      <c r="U1307">
        <f t="shared" si="267"/>
        <v>1509</v>
      </c>
      <c r="V1307">
        <f t="shared" si="268"/>
        <v>195</v>
      </c>
      <c r="W1307">
        <f t="shared" si="269"/>
        <v>1</v>
      </c>
      <c r="X1307">
        <f t="shared" si="270"/>
        <v>0</v>
      </c>
      <c r="Y1307">
        <f t="shared" si="271"/>
        <v>1</v>
      </c>
      <c r="AA1307" t="str">
        <f t="shared" si="272"/>
        <v>195-&gt;1,</v>
      </c>
    </row>
    <row r="1308" spans="1:27" ht="15" hidden="1" customHeight="1" x14ac:dyDescent="0.25">
      <c r="A1308">
        <v>2017</v>
      </c>
      <c r="B1308">
        <v>6</v>
      </c>
      <c r="C1308">
        <v>7</v>
      </c>
      <c r="D1308" t="s">
        <v>56</v>
      </c>
      <c r="E1308" t="s">
        <v>187</v>
      </c>
      <c r="F1308">
        <v>3</v>
      </c>
      <c r="G1308">
        <v>0</v>
      </c>
      <c r="H1308" t="s">
        <v>33</v>
      </c>
      <c r="J1308">
        <v>5</v>
      </c>
      <c r="K1308">
        <v>1470</v>
      </c>
      <c r="L1308">
        <v>1260</v>
      </c>
      <c r="M1308">
        <f t="shared" si="260"/>
        <v>1465</v>
      </c>
      <c r="N1308">
        <f t="shared" si="261"/>
        <v>1265</v>
      </c>
      <c r="O1308">
        <f t="shared" si="262"/>
        <v>0.84902044278867672</v>
      </c>
      <c r="P1308">
        <f t="shared" si="263"/>
        <v>1</v>
      </c>
      <c r="Q1308">
        <f t="shared" si="264"/>
        <v>33.117066259517458</v>
      </c>
      <c r="R1308">
        <f t="shared" si="265"/>
        <v>20</v>
      </c>
      <c r="S1308">
        <f>INDEX(Weights!$B$1:$B$36,MATCH(Matches!H2223,Weights!$A$1:$A$36,0))</f>
        <v>20</v>
      </c>
      <c r="T1308">
        <f t="shared" si="266"/>
        <v>1565</v>
      </c>
      <c r="U1308">
        <f t="shared" si="267"/>
        <v>1265</v>
      </c>
      <c r="V1308">
        <f t="shared" si="268"/>
        <v>300</v>
      </c>
      <c r="W1308">
        <f t="shared" si="269"/>
        <v>3</v>
      </c>
      <c r="X1308">
        <f t="shared" si="270"/>
        <v>0</v>
      </c>
      <c r="Y1308">
        <f t="shared" si="271"/>
        <v>3</v>
      </c>
      <c r="AA1308" t="str">
        <f t="shared" si="272"/>
        <v>300-&gt;3,</v>
      </c>
    </row>
    <row r="1309" spans="1:27" ht="15" hidden="1" customHeight="1" x14ac:dyDescent="0.25">
      <c r="A1309">
        <v>2017</v>
      </c>
      <c r="B1309">
        <v>6</v>
      </c>
      <c r="C1309">
        <v>8</v>
      </c>
      <c r="D1309" t="s">
        <v>123</v>
      </c>
      <c r="E1309" t="s">
        <v>127</v>
      </c>
      <c r="F1309">
        <v>3</v>
      </c>
      <c r="G1309">
        <v>0</v>
      </c>
      <c r="H1309" t="s">
        <v>76</v>
      </c>
      <c r="J1309">
        <v>5</v>
      </c>
      <c r="K1309">
        <v>1936</v>
      </c>
      <c r="L1309">
        <v>1587</v>
      </c>
      <c r="M1309">
        <f t="shared" si="260"/>
        <v>1931</v>
      </c>
      <c r="N1309">
        <f t="shared" si="261"/>
        <v>1592</v>
      </c>
      <c r="O1309">
        <f t="shared" si="262"/>
        <v>0.9260190472872637</v>
      </c>
      <c r="P1309">
        <f t="shared" si="263"/>
        <v>1</v>
      </c>
      <c r="Q1309">
        <f t="shared" si="264"/>
        <v>67.584963651586193</v>
      </c>
      <c r="R1309">
        <f t="shared" si="265"/>
        <v>40</v>
      </c>
      <c r="S1309">
        <f>INDEX(Weights!$B$1:$B$36,MATCH(Matches!H2236,Weights!$A$1:$A$36,0))</f>
        <v>20</v>
      </c>
      <c r="T1309">
        <f t="shared" si="266"/>
        <v>2031</v>
      </c>
      <c r="U1309">
        <f t="shared" si="267"/>
        <v>1592</v>
      </c>
      <c r="V1309">
        <f t="shared" si="268"/>
        <v>439</v>
      </c>
      <c r="W1309">
        <f t="shared" si="269"/>
        <v>3</v>
      </c>
      <c r="X1309">
        <f t="shared" si="270"/>
        <v>0</v>
      </c>
      <c r="Y1309">
        <f t="shared" si="271"/>
        <v>3</v>
      </c>
      <c r="AA1309" t="str">
        <f t="shared" si="272"/>
        <v>439-&gt;3,</v>
      </c>
    </row>
    <row r="1310" spans="1:27" ht="15" hidden="1" customHeight="1" x14ac:dyDescent="0.25">
      <c r="A1310">
        <v>2017</v>
      </c>
      <c r="B1310">
        <v>6</v>
      </c>
      <c r="C1310">
        <v>9</v>
      </c>
      <c r="D1310" t="s">
        <v>21</v>
      </c>
      <c r="E1310" t="s">
        <v>102</v>
      </c>
      <c r="F1310">
        <v>1</v>
      </c>
      <c r="G1310">
        <v>1</v>
      </c>
      <c r="H1310" t="s">
        <v>33</v>
      </c>
      <c r="J1310">
        <v>5</v>
      </c>
      <c r="K1310">
        <v>1701</v>
      </c>
      <c r="L1310">
        <v>1977</v>
      </c>
      <c r="M1310">
        <f t="shared" si="260"/>
        <v>1696</v>
      </c>
      <c r="N1310">
        <f t="shared" si="261"/>
        <v>1982</v>
      </c>
      <c r="O1310">
        <f t="shared" si="262"/>
        <v>0.74473040686503478</v>
      </c>
      <c r="P1310">
        <f t="shared" si="263"/>
        <v>0.5</v>
      </c>
      <c r="Q1310">
        <f t="shared" si="264"/>
        <v>-20.430644741082077</v>
      </c>
      <c r="R1310">
        <f t="shared" si="265"/>
        <v>-20</v>
      </c>
      <c r="S1310">
        <f>INDEX(Weights!$B$1:$B$36,MATCH(Matches!H2249,Weights!$A$1:$A$36,0))</f>
        <v>40</v>
      </c>
      <c r="T1310">
        <f t="shared" si="266"/>
        <v>1796</v>
      </c>
      <c r="U1310">
        <f t="shared" si="267"/>
        <v>1982</v>
      </c>
      <c r="V1310">
        <f t="shared" si="268"/>
        <v>186</v>
      </c>
      <c r="W1310">
        <f t="shared" si="269"/>
        <v>0</v>
      </c>
      <c r="X1310">
        <f t="shared" si="270"/>
        <v>0</v>
      </c>
      <c r="Y1310">
        <f t="shared" si="271"/>
        <v>0</v>
      </c>
      <c r="AA1310" t="str">
        <f t="shared" si="272"/>
        <v>186-&gt;0,</v>
      </c>
    </row>
    <row r="1311" spans="1:27" ht="15" hidden="1" customHeight="1" x14ac:dyDescent="0.25">
      <c r="A1311">
        <v>2017</v>
      </c>
      <c r="B1311">
        <v>6</v>
      </c>
      <c r="C1311">
        <v>10</v>
      </c>
      <c r="D1311" t="s">
        <v>152</v>
      </c>
      <c r="E1311" t="s">
        <v>159</v>
      </c>
      <c r="F1311">
        <v>3</v>
      </c>
      <c r="G1311">
        <v>0</v>
      </c>
      <c r="H1311" t="s">
        <v>171</v>
      </c>
      <c r="J1311">
        <v>5</v>
      </c>
      <c r="K1311">
        <v>1709</v>
      </c>
      <c r="L1311">
        <v>1340</v>
      </c>
      <c r="M1311">
        <f t="shared" si="260"/>
        <v>1704</v>
      </c>
      <c r="N1311">
        <f t="shared" si="261"/>
        <v>1345</v>
      </c>
      <c r="O1311">
        <f t="shared" si="262"/>
        <v>0.93352962847544163</v>
      </c>
      <c r="P1311">
        <f t="shared" si="263"/>
        <v>1</v>
      </c>
      <c r="Q1311">
        <f t="shared" si="264"/>
        <v>75.221484178897413</v>
      </c>
      <c r="R1311">
        <f t="shared" si="265"/>
        <v>40</v>
      </c>
      <c r="S1311">
        <f>INDEX(Weights!$B$1:$B$36,MATCH(Matches!H2273,Weights!$A$1:$A$36,0))</f>
        <v>40</v>
      </c>
      <c r="T1311">
        <f t="shared" si="266"/>
        <v>1804</v>
      </c>
      <c r="U1311">
        <f t="shared" si="267"/>
        <v>1345</v>
      </c>
      <c r="V1311">
        <f t="shared" si="268"/>
        <v>459</v>
      </c>
      <c r="W1311">
        <f t="shared" si="269"/>
        <v>3</v>
      </c>
      <c r="X1311">
        <f t="shared" si="270"/>
        <v>0</v>
      </c>
      <c r="Y1311">
        <f t="shared" si="271"/>
        <v>3</v>
      </c>
      <c r="AA1311" t="str">
        <f t="shared" si="272"/>
        <v>459-&gt;3,</v>
      </c>
    </row>
    <row r="1312" spans="1:27" hidden="1" x14ac:dyDescent="0.25">
      <c r="A1312">
        <v>2017</v>
      </c>
      <c r="B1312">
        <v>6</v>
      </c>
      <c r="C1312">
        <v>11</v>
      </c>
      <c r="D1312" t="s">
        <v>147</v>
      </c>
      <c r="E1312" t="s">
        <v>170</v>
      </c>
      <c r="F1312">
        <v>1</v>
      </c>
      <c r="G1312">
        <v>0</v>
      </c>
      <c r="H1312" t="s">
        <v>171</v>
      </c>
      <c r="J1312">
        <v>5</v>
      </c>
      <c r="K1312">
        <v>1614</v>
      </c>
      <c r="L1312">
        <v>1383</v>
      </c>
      <c r="M1312">
        <f t="shared" si="260"/>
        <v>1609</v>
      </c>
      <c r="N1312">
        <f t="shared" si="261"/>
        <v>1388</v>
      </c>
      <c r="O1312">
        <f t="shared" si="262"/>
        <v>0.86387147634185779</v>
      </c>
      <c r="P1312">
        <f t="shared" si="263"/>
        <v>1</v>
      </c>
      <c r="Q1312">
        <f t="shared" si="264"/>
        <v>36.729995049064328</v>
      </c>
      <c r="R1312">
        <f t="shared" si="265"/>
        <v>40</v>
      </c>
      <c r="S1312">
        <f>INDEX(Weights!$B$1:$B$36,MATCH(Matches!H2279,Weights!$A$1:$A$36,0))</f>
        <v>40</v>
      </c>
      <c r="T1312">
        <f t="shared" si="266"/>
        <v>1709</v>
      </c>
      <c r="U1312">
        <f t="shared" si="267"/>
        <v>1388</v>
      </c>
      <c r="V1312">
        <f t="shared" si="268"/>
        <v>321</v>
      </c>
      <c r="W1312">
        <f t="shared" si="269"/>
        <v>1</v>
      </c>
      <c r="X1312">
        <f t="shared" si="270"/>
        <v>0</v>
      </c>
      <c r="Y1312">
        <f t="shared" si="271"/>
        <v>1</v>
      </c>
      <c r="AA1312" t="str">
        <f t="shared" si="272"/>
        <v>321-&gt;1,</v>
      </c>
    </row>
    <row r="1313" spans="1:27" ht="15" hidden="1" customHeight="1" x14ac:dyDescent="0.25">
      <c r="A1313">
        <v>2017</v>
      </c>
      <c r="B1313">
        <v>6</v>
      </c>
      <c r="C1313">
        <v>17</v>
      </c>
      <c r="D1313" t="s">
        <v>165</v>
      </c>
      <c r="E1313" t="s">
        <v>160</v>
      </c>
      <c r="F1313">
        <v>3</v>
      </c>
      <c r="G1313">
        <v>0</v>
      </c>
      <c r="H1313" t="s">
        <v>33</v>
      </c>
      <c r="J1313">
        <v>5</v>
      </c>
      <c r="K1313">
        <v>1359</v>
      </c>
      <c r="L1313">
        <v>1141</v>
      </c>
      <c r="M1313">
        <f t="shared" si="260"/>
        <v>1354</v>
      </c>
      <c r="N1313">
        <f t="shared" si="261"/>
        <v>1146</v>
      </c>
      <c r="O1313">
        <f t="shared" si="262"/>
        <v>0.85482917753175958</v>
      </c>
      <c r="P1313">
        <f t="shared" si="263"/>
        <v>1</v>
      </c>
      <c r="Q1313">
        <f t="shared" si="264"/>
        <v>34.44218276777945</v>
      </c>
      <c r="R1313">
        <f t="shared" si="265"/>
        <v>20</v>
      </c>
      <c r="S1313">
        <f>INDEX(Weights!$B$1:$B$36,MATCH(Matches!H2330,Weights!$A$1:$A$36,0))</f>
        <v>20</v>
      </c>
      <c r="T1313">
        <f t="shared" si="266"/>
        <v>1454</v>
      </c>
      <c r="U1313">
        <f t="shared" si="267"/>
        <v>1146</v>
      </c>
      <c r="V1313">
        <f t="shared" si="268"/>
        <v>308</v>
      </c>
      <c r="W1313">
        <f t="shared" si="269"/>
        <v>3</v>
      </c>
      <c r="X1313">
        <f t="shared" si="270"/>
        <v>0</v>
      </c>
      <c r="Y1313">
        <f t="shared" si="271"/>
        <v>3</v>
      </c>
      <c r="AA1313" t="str">
        <f t="shared" si="272"/>
        <v>308-&gt;3,</v>
      </c>
    </row>
    <row r="1314" spans="1:27" ht="15" hidden="1" customHeight="1" x14ac:dyDescent="0.25">
      <c r="A1314">
        <v>2017</v>
      </c>
      <c r="B1314">
        <v>6</v>
      </c>
      <c r="C1314">
        <v>21</v>
      </c>
      <c r="D1314" t="s">
        <v>123</v>
      </c>
      <c r="E1314" t="s">
        <v>265</v>
      </c>
      <c r="F1314">
        <v>2</v>
      </c>
      <c r="G1314">
        <v>1</v>
      </c>
      <c r="H1314" t="s">
        <v>221</v>
      </c>
      <c r="I1314" t="s">
        <v>21</v>
      </c>
      <c r="J1314">
        <v>5</v>
      </c>
      <c r="K1314">
        <v>1929</v>
      </c>
      <c r="L1314">
        <v>1535</v>
      </c>
      <c r="M1314">
        <f t="shared" si="260"/>
        <v>1924</v>
      </c>
      <c r="N1314">
        <f t="shared" si="261"/>
        <v>1540</v>
      </c>
      <c r="O1314">
        <f t="shared" si="262"/>
        <v>0.9011868291216677</v>
      </c>
      <c r="P1314">
        <f t="shared" si="263"/>
        <v>1</v>
      </c>
      <c r="Q1314">
        <f t="shared" si="264"/>
        <v>50.600541967795479</v>
      </c>
      <c r="R1314">
        <f t="shared" si="265"/>
        <v>50</v>
      </c>
      <c r="S1314">
        <f>INDEX(Weights!$B$1:$B$36,MATCH(Matches!H2335,Weights!$A$1:$A$36,0))</f>
        <v>40</v>
      </c>
      <c r="T1314">
        <f t="shared" si="266"/>
        <v>1924</v>
      </c>
      <c r="U1314">
        <f t="shared" si="267"/>
        <v>1540</v>
      </c>
      <c r="V1314">
        <f t="shared" si="268"/>
        <v>384</v>
      </c>
      <c r="W1314">
        <f t="shared" si="269"/>
        <v>1</v>
      </c>
      <c r="X1314">
        <f t="shared" si="270"/>
        <v>0</v>
      </c>
      <c r="Y1314">
        <f t="shared" si="271"/>
        <v>1</v>
      </c>
      <c r="AA1314" t="str">
        <f t="shared" si="272"/>
        <v>384-&gt;1,</v>
      </c>
    </row>
    <row r="1315" spans="1:27" ht="15" hidden="1" customHeight="1" x14ac:dyDescent="0.25">
      <c r="A1315">
        <v>2017</v>
      </c>
      <c r="B1315">
        <v>6</v>
      </c>
      <c r="C1315">
        <v>22</v>
      </c>
      <c r="D1315" t="s">
        <v>102</v>
      </c>
      <c r="E1315" t="s">
        <v>6</v>
      </c>
      <c r="F1315">
        <v>1</v>
      </c>
      <c r="G1315">
        <v>1</v>
      </c>
      <c r="H1315" t="s">
        <v>221</v>
      </c>
      <c r="I1315" t="s">
        <v>21</v>
      </c>
      <c r="J1315">
        <v>5</v>
      </c>
      <c r="K1315">
        <v>1980</v>
      </c>
      <c r="L1315">
        <v>2043</v>
      </c>
      <c r="M1315">
        <f t="shared" si="260"/>
        <v>1975</v>
      </c>
      <c r="N1315">
        <f t="shared" si="261"/>
        <v>2048</v>
      </c>
      <c r="O1315">
        <f t="shared" si="262"/>
        <v>0.60353631852617806</v>
      </c>
      <c r="P1315">
        <f t="shared" si="263"/>
        <v>0.5</v>
      </c>
      <c r="Q1315">
        <f t="shared" si="264"/>
        <v>-48.292232823941902</v>
      </c>
      <c r="R1315">
        <f t="shared" si="265"/>
        <v>-50</v>
      </c>
      <c r="S1315">
        <f>INDEX(Weights!$B$1:$B$36,MATCH(Matches!H2338,Weights!$A$1:$A$36,0))</f>
        <v>40</v>
      </c>
      <c r="T1315">
        <f t="shared" si="266"/>
        <v>1975</v>
      </c>
      <c r="U1315">
        <f t="shared" si="267"/>
        <v>2048</v>
      </c>
      <c r="V1315">
        <f t="shared" si="268"/>
        <v>73</v>
      </c>
      <c r="W1315">
        <f t="shared" si="269"/>
        <v>0</v>
      </c>
      <c r="X1315">
        <f t="shared" si="270"/>
        <v>0</v>
      </c>
      <c r="Y1315">
        <f t="shared" si="271"/>
        <v>0</v>
      </c>
      <c r="AA1315" t="str">
        <f t="shared" si="272"/>
        <v>73-&gt;0,</v>
      </c>
    </row>
    <row r="1316" spans="1:27" ht="15" hidden="1" customHeight="1" x14ac:dyDescent="0.25">
      <c r="A1316">
        <v>2017</v>
      </c>
      <c r="B1316">
        <v>6</v>
      </c>
      <c r="C1316">
        <v>30</v>
      </c>
      <c r="D1316" t="s">
        <v>40</v>
      </c>
      <c r="E1316" t="s">
        <v>143</v>
      </c>
      <c r="F1316">
        <v>6</v>
      </c>
      <c r="G1316">
        <v>0</v>
      </c>
      <c r="H1316" t="s">
        <v>29</v>
      </c>
      <c r="I1316" t="s">
        <v>30</v>
      </c>
      <c r="J1316">
        <v>5</v>
      </c>
      <c r="K1316">
        <v>1450</v>
      </c>
      <c r="L1316">
        <v>939</v>
      </c>
      <c r="M1316">
        <f t="shared" si="260"/>
        <v>1445</v>
      </c>
      <c r="N1316">
        <f t="shared" si="261"/>
        <v>944</v>
      </c>
      <c r="O1316">
        <f t="shared" si="262"/>
        <v>0.94704919820109168</v>
      </c>
      <c r="P1316">
        <f t="shared" si="263"/>
        <v>1</v>
      </c>
      <c r="Q1316">
        <f t="shared" si="264"/>
        <v>94.427276455388522</v>
      </c>
      <c r="R1316">
        <f t="shared" si="265"/>
        <v>40</v>
      </c>
      <c r="S1316">
        <f>INDEX(Weights!$B$1:$B$36,MATCH(Matches!H2364,Weights!$A$1:$A$36,0))</f>
        <v>40</v>
      </c>
      <c r="T1316">
        <f t="shared" si="266"/>
        <v>1445</v>
      </c>
      <c r="U1316">
        <f t="shared" si="267"/>
        <v>944</v>
      </c>
      <c r="V1316">
        <f t="shared" si="268"/>
        <v>501</v>
      </c>
      <c r="W1316">
        <f t="shared" si="269"/>
        <v>6</v>
      </c>
      <c r="X1316">
        <f t="shared" si="270"/>
        <v>0</v>
      </c>
      <c r="Y1316">
        <f t="shared" si="271"/>
        <v>6</v>
      </c>
      <c r="AA1316" t="str">
        <f t="shared" si="272"/>
        <v>501-&gt;6,</v>
      </c>
    </row>
    <row r="1317" spans="1:27" ht="15" hidden="1" customHeight="1" x14ac:dyDescent="0.25">
      <c r="A1317">
        <v>2017</v>
      </c>
      <c r="B1317">
        <v>7</v>
      </c>
      <c r="C1317">
        <v>1</v>
      </c>
      <c r="D1317" t="s">
        <v>123</v>
      </c>
      <c r="E1317" t="s">
        <v>126</v>
      </c>
      <c r="F1317">
        <v>2</v>
      </c>
      <c r="G1317">
        <v>1</v>
      </c>
      <c r="H1317" t="s">
        <v>33</v>
      </c>
      <c r="I1317" t="s">
        <v>125</v>
      </c>
      <c r="J1317">
        <v>5</v>
      </c>
      <c r="K1317">
        <v>1921</v>
      </c>
      <c r="L1317">
        <v>1708</v>
      </c>
      <c r="M1317">
        <f t="shared" si="260"/>
        <v>1916</v>
      </c>
      <c r="N1317">
        <f t="shared" si="261"/>
        <v>1713</v>
      </c>
      <c r="O1317">
        <f t="shared" si="262"/>
        <v>0.7628849803052542</v>
      </c>
      <c r="P1317">
        <f t="shared" si="263"/>
        <v>1</v>
      </c>
      <c r="Q1317">
        <f t="shared" si="264"/>
        <v>21.086812663477996</v>
      </c>
      <c r="R1317">
        <f t="shared" si="265"/>
        <v>20</v>
      </c>
      <c r="S1317">
        <f>INDEX(Weights!$B$1:$B$36,MATCH(Matches!H2366,Weights!$A$1:$A$36,0))</f>
        <v>20</v>
      </c>
      <c r="T1317">
        <f t="shared" si="266"/>
        <v>1916</v>
      </c>
      <c r="U1317">
        <f t="shared" si="267"/>
        <v>1713</v>
      </c>
      <c r="V1317">
        <f t="shared" si="268"/>
        <v>203</v>
      </c>
      <c r="W1317">
        <f t="shared" si="269"/>
        <v>1</v>
      </c>
      <c r="X1317">
        <f t="shared" si="270"/>
        <v>0</v>
      </c>
      <c r="Y1317">
        <f t="shared" si="271"/>
        <v>1</v>
      </c>
      <c r="AA1317" t="str">
        <f t="shared" si="272"/>
        <v>203-&gt;1,</v>
      </c>
    </row>
    <row r="1318" spans="1:27" ht="15" hidden="1" customHeight="1" x14ac:dyDescent="0.25">
      <c r="A1318">
        <v>2017</v>
      </c>
      <c r="B1318">
        <v>7</v>
      </c>
      <c r="C1318">
        <v>7</v>
      </c>
      <c r="D1318" t="s">
        <v>30</v>
      </c>
      <c r="E1318" t="s">
        <v>142</v>
      </c>
      <c r="F1318">
        <v>1</v>
      </c>
      <c r="G1318">
        <v>0</v>
      </c>
      <c r="H1318" t="s">
        <v>29</v>
      </c>
      <c r="J1318">
        <v>5</v>
      </c>
      <c r="K1318">
        <v>1600</v>
      </c>
      <c r="L1318">
        <v>1362</v>
      </c>
      <c r="M1318">
        <f t="shared" si="260"/>
        <v>1595</v>
      </c>
      <c r="N1318">
        <f t="shared" si="261"/>
        <v>1367</v>
      </c>
      <c r="O1318">
        <f t="shared" si="262"/>
        <v>0.86854099997585177</v>
      </c>
      <c r="P1318">
        <f t="shared" si="263"/>
        <v>1</v>
      </c>
      <c r="Q1318">
        <f t="shared" si="264"/>
        <v>38.034672400379812</v>
      </c>
      <c r="R1318">
        <f t="shared" si="265"/>
        <v>40</v>
      </c>
      <c r="S1318">
        <f>INDEX(Weights!$B$1:$B$36,MATCH(Matches!H2387,Weights!$A$1:$A$36,0))</f>
        <v>40</v>
      </c>
      <c r="T1318">
        <f t="shared" si="266"/>
        <v>1695</v>
      </c>
      <c r="U1318">
        <f t="shared" si="267"/>
        <v>1367</v>
      </c>
      <c r="V1318">
        <f t="shared" si="268"/>
        <v>328</v>
      </c>
      <c r="W1318">
        <f t="shared" si="269"/>
        <v>1</v>
      </c>
      <c r="X1318">
        <f t="shared" si="270"/>
        <v>0</v>
      </c>
      <c r="Y1318">
        <f t="shared" si="271"/>
        <v>1</v>
      </c>
      <c r="AA1318" t="str">
        <f t="shared" si="272"/>
        <v>328-&gt;1,</v>
      </c>
    </row>
    <row r="1319" spans="1:27" ht="15" hidden="1" customHeight="1" x14ac:dyDescent="0.25">
      <c r="A1319">
        <v>2017</v>
      </c>
      <c r="B1319">
        <v>7</v>
      </c>
      <c r="C1319">
        <v>9</v>
      </c>
      <c r="D1319" t="s">
        <v>123</v>
      </c>
      <c r="E1319" t="s">
        <v>136</v>
      </c>
      <c r="F1319">
        <v>3</v>
      </c>
      <c r="G1319">
        <v>1</v>
      </c>
      <c r="H1319" t="s">
        <v>219</v>
      </c>
      <c r="I1319" t="s">
        <v>125</v>
      </c>
      <c r="J1319">
        <v>5</v>
      </c>
      <c r="K1319">
        <v>1903</v>
      </c>
      <c r="L1319">
        <v>1422</v>
      </c>
      <c r="M1319">
        <f t="shared" si="260"/>
        <v>1898</v>
      </c>
      <c r="N1319">
        <f t="shared" si="261"/>
        <v>1427</v>
      </c>
      <c r="O1319">
        <f t="shared" si="262"/>
        <v>0.93768979372616501</v>
      </c>
      <c r="P1319">
        <f t="shared" si="263"/>
        <v>1</v>
      </c>
      <c r="Q1319">
        <f t="shared" si="264"/>
        <v>80.243675940125669</v>
      </c>
      <c r="R1319">
        <f t="shared" si="265"/>
        <v>50</v>
      </c>
      <c r="S1319">
        <f>INDEX(Weights!$B$1:$B$36,MATCH(Matches!H2391,Weights!$A$1:$A$36,0))</f>
        <v>40</v>
      </c>
      <c r="T1319">
        <f t="shared" si="266"/>
        <v>1898</v>
      </c>
      <c r="U1319">
        <f t="shared" si="267"/>
        <v>1427</v>
      </c>
      <c r="V1319">
        <f t="shared" si="268"/>
        <v>471</v>
      </c>
      <c r="W1319">
        <f t="shared" si="269"/>
        <v>2</v>
      </c>
      <c r="X1319">
        <f t="shared" si="270"/>
        <v>0</v>
      </c>
      <c r="Y1319">
        <f t="shared" si="271"/>
        <v>2</v>
      </c>
      <c r="AA1319" t="str">
        <f t="shared" si="272"/>
        <v>471-&gt;2,</v>
      </c>
    </row>
    <row r="1320" spans="1:27" ht="15" hidden="1" customHeight="1" x14ac:dyDescent="0.25">
      <c r="A1320">
        <v>2017</v>
      </c>
      <c r="B1320">
        <v>7</v>
      </c>
      <c r="C1320">
        <v>16</v>
      </c>
      <c r="D1320" t="s">
        <v>136</v>
      </c>
      <c r="E1320" t="s">
        <v>130</v>
      </c>
      <c r="F1320">
        <v>1</v>
      </c>
      <c r="G1320">
        <v>1</v>
      </c>
      <c r="H1320" t="s">
        <v>219</v>
      </c>
      <c r="I1320" t="s">
        <v>125</v>
      </c>
      <c r="J1320">
        <v>5</v>
      </c>
      <c r="K1320">
        <v>1450</v>
      </c>
      <c r="L1320">
        <v>1517</v>
      </c>
      <c r="M1320">
        <f t="shared" si="260"/>
        <v>1445</v>
      </c>
      <c r="N1320">
        <f t="shared" si="261"/>
        <v>1522</v>
      </c>
      <c r="O1320">
        <f t="shared" si="262"/>
        <v>0.60903260340423959</v>
      </c>
      <c r="P1320">
        <f t="shared" si="263"/>
        <v>0.5</v>
      </c>
      <c r="Q1320">
        <f t="shared" si="264"/>
        <v>-45.857842919355456</v>
      </c>
      <c r="R1320">
        <f t="shared" si="265"/>
        <v>-50</v>
      </c>
      <c r="S1320">
        <f>INDEX(Weights!$B$1:$B$36,MATCH(Matches!H2404,Weights!$A$1:$A$36,0))</f>
        <v>40</v>
      </c>
      <c r="T1320">
        <f t="shared" si="266"/>
        <v>1445</v>
      </c>
      <c r="U1320">
        <f t="shared" si="267"/>
        <v>1522</v>
      </c>
      <c r="V1320">
        <f t="shared" si="268"/>
        <v>77</v>
      </c>
      <c r="W1320">
        <f t="shared" si="269"/>
        <v>0</v>
      </c>
      <c r="X1320">
        <f t="shared" si="270"/>
        <v>0</v>
      </c>
      <c r="Y1320">
        <f t="shared" si="271"/>
        <v>0</v>
      </c>
      <c r="AA1320" t="str">
        <f t="shared" si="272"/>
        <v>77-&gt;0,</v>
      </c>
    </row>
    <row r="1321" spans="1:27" ht="15" hidden="1" customHeight="1" x14ac:dyDescent="0.25">
      <c r="A1321">
        <v>2017</v>
      </c>
      <c r="B1321">
        <v>8</v>
      </c>
      <c r="C1321">
        <v>31</v>
      </c>
      <c r="D1321" t="s">
        <v>121</v>
      </c>
      <c r="E1321" t="s">
        <v>138</v>
      </c>
      <c r="F1321">
        <v>2</v>
      </c>
      <c r="G1321">
        <v>0</v>
      </c>
      <c r="H1321" t="s">
        <v>76</v>
      </c>
      <c r="J1321">
        <v>5</v>
      </c>
      <c r="K1321">
        <v>2121</v>
      </c>
      <c r="L1321">
        <v>1799</v>
      </c>
      <c r="M1321">
        <f t="shared" si="260"/>
        <v>2116</v>
      </c>
      <c r="N1321">
        <f t="shared" si="261"/>
        <v>1804</v>
      </c>
      <c r="O1321">
        <f t="shared" si="262"/>
        <v>0.91464075790051269</v>
      </c>
      <c r="P1321">
        <f t="shared" si="263"/>
        <v>1</v>
      </c>
      <c r="Q1321">
        <f t="shared" si="264"/>
        <v>58.575965261880313</v>
      </c>
      <c r="R1321">
        <f t="shared" si="265"/>
        <v>40</v>
      </c>
      <c r="S1321">
        <f>INDEX(Weights!$B$1:$B$36,MATCH(Matches!H2429,Weights!$A$1:$A$36,0))</f>
        <v>20</v>
      </c>
      <c r="T1321">
        <f t="shared" si="266"/>
        <v>2216</v>
      </c>
      <c r="U1321">
        <f t="shared" si="267"/>
        <v>1804</v>
      </c>
      <c r="V1321">
        <f t="shared" si="268"/>
        <v>412</v>
      </c>
      <c r="W1321">
        <f t="shared" si="269"/>
        <v>2</v>
      </c>
      <c r="X1321">
        <f t="shared" si="270"/>
        <v>0</v>
      </c>
      <c r="Y1321">
        <f t="shared" si="271"/>
        <v>2</v>
      </c>
      <c r="AA1321" t="str">
        <f t="shared" si="272"/>
        <v>412-&gt;2,</v>
      </c>
    </row>
    <row r="1322" spans="1:27" ht="15" hidden="1" customHeight="1" x14ac:dyDescent="0.25">
      <c r="A1322">
        <v>2017</v>
      </c>
      <c r="B1322">
        <v>9</v>
      </c>
      <c r="C1322">
        <v>1</v>
      </c>
      <c r="D1322" t="s">
        <v>265</v>
      </c>
      <c r="E1322" t="s">
        <v>42</v>
      </c>
      <c r="F1322">
        <v>6</v>
      </c>
      <c r="G1322">
        <v>1</v>
      </c>
      <c r="H1322" t="s">
        <v>76</v>
      </c>
      <c r="J1322">
        <v>5</v>
      </c>
      <c r="K1322">
        <v>1532</v>
      </c>
      <c r="L1322">
        <v>1165</v>
      </c>
      <c r="M1322">
        <f t="shared" si="260"/>
        <v>1527</v>
      </c>
      <c r="N1322">
        <f t="shared" si="261"/>
        <v>1170</v>
      </c>
      <c r="O1322">
        <f t="shared" si="262"/>
        <v>0.93281165209034456</v>
      </c>
      <c r="P1322">
        <f t="shared" si="263"/>
        <v>1</v>
      </c>
      <c r="Q1322">
        <f t="shared" si="264"/>
        <v>74.417665496452315</v>
      </c>
      <c r="R1322">
        <f t="shared" si="265"/>
        <v>40</v>
      </c>
      <c r="S1322">
        <f>INDEX(Weights!$B$1:$B$36,MATCH(Matches!H2460,Weights!$A$1:$A$36,0))</f>
        <v>20</v>
      </c>
      <c r="T1322">
        <f t="shared" si="266"/>
        <v>1627</v>
      </c>
      <c r="U1322">
        <f t="shared" si="267"/>
        <v>1170</v>
      </c>
      <c r="V1322">
        <f t="shared" si="268"/>
        <v>457</v>
      </c>
      <c r="W1322">
        <f t="shared" si="269"/>
        <v>5</v>
      </c>
      <c r="X1322">
        <f t="shared" si="270"/>
        <v>0</v>
      </c>
      <c r="Y1322">
        <f t="shared" si="271"/>
        <v>5</v>
      </c>
      <c r="AA1322" t="str">
        <f t="shared" si="272"/>
        <v>457-&gt;5,</v>
      </c>
    </row>
    <row r="1323" spans="1:27" ht="15" hidden="1" customHeight="1" x14ac:dyDescent="0.25">
      <c r="A1323">
        <v>2017</v>
      </c>
      <c r="B1323">
        <v>9</v>
      </c>
      <c r="C1323">
        <v>3</v>
      </c>
      <c r="D1323" t="s">
        <v>54</v>
      </c>
      <c r="E1323" t="s">
        <v>20</v>
      </c>
      <c r="F1323">
        <v>1</v>
      </c>
      <c r="G1323">
        <v>0</v>
      </c>
      <c r="H1323" t="s">
        <v>76</v>
      </c>
      <c r="J1323">
        <v>5</v>
      </c>
      <c r="K1323">
        <v>1285</v>
      </c>
      <c r="L1323">
        <v>1017</v>
      </c>
      <c r="M1323">
        <f t="shared" si="260"/>
        <v>1280</v>
      </c>
      <c r="N1323">
        <f t="shared" si="261"/>
        <v>1022</v>
      </c>
      <c r="O1323">
        <f t="shared" si="262"/>
        <v>0.8870357268841218</v>
      </c>
      <c r="P1323">
        <f t="shared" si="263"/>
        <v>1</v>
      </c>
      <c r="Q1323">
        <f t="shared" si="264"/>
        <v>44.261781730503628</v>
      </c>
      <c r="R1323">
        <f t="shared" si="265"/>
        <v>40</v>
      </c>
      <c r="S1323">
        <f>INDEX(Weights!$B$1:$B$36,MATCH(Matches!H2488,Weights!$A$1:$A$36,0))</f>
        <v>20</v>
      </c>
      <c r="T1323">
        <f t="shared" si="266"/>
        <v>1380</v>
      </c>
      <c r="U1323">
        <f t="shared" si="267"/>
        <v>1022</v>
      </c>
      <c r="V1323">
        <f t="shared" si="268"/>
        <v>358</v>
      </c>
      <c r="W1323">
        <f t="shared" si="269"/>
        <v>1</v>
      </c>
      <c r="X1323">
        <f t="shared" si="270"/>
        <v>0</v>
      </c>
      <c r="Y1323">
        <f t="shared" si="271"/>
        <v>1</v>
      </c>
      <c r="AA1323" t="str">
        <f t="shared" si="272"/>
        <v>358-&gt;1,</v>
      </c>
    </row>
    <row r="1324" spans="1:27" ht="15" hidden="1" customHeight="1" x14ac:dyDescent="0.25">
      <c r="A1324">
        <v>2017</v>
      </c>
      <c r="B1324">
        <v>9</v>
      </c>
      <c r="C1324">
        <v>5</v>
      </c>
      <c r="D1324" t="s">
        <v>127</v>
      </c>
      <c r="E1324" t="s">
        <v>125</v>
      </c>
      <c r="F1324">
        <v>1</v>
      </c>
      <c r="G1324">
        <v>1</v>
      </c>
      <c r="H1324" t="s">
        <v>76</v>
      </c>
      <c r="J1324">
        <v>5</v>
      </c>
      <c r="K1324">
        <v>1583</v>
      </c>
      <c r="L1324">
        <v>1757</v>
      </c>
      <c r="M1324">
        <f t="shared" si="260"/>
        <v>1578</v>
      </c>
      <c r="N1324">
        <f t="shared" si="261"/>
        <v>1762</v>
      </c>
      <c r="O1324">
        <f t="shared" si="262"/>
        <v>0.61858412208903069</v>
      </c>
      <c r="P1324">
        <f t="shared" si="263"/>
        <v>0.5</v>
      </c>
      <c r="Q1324">
        <f t="shared" si="264"/>
        <v>-42.164160866714482</v>
      </c>
      <c r="R1324">
        <f t="shared" si="265"/>
        <v>-40</v>
      </c>
      <c r="S1324">
        <f>INDEX(Weights!$B$1:$B$36,MATCH(Matches!H2523,Weights!$A$1:$A$36,0))</f>
        <v>50</v>
      </c>
      <c r="T1324">
        <f t="shared" si="266"/>
        <v>1678</v>
      </c>
      <c r="U1324">
        <f t="shared" si="267"/>
        <v>1762</v>
      </c>
      <c r="V1324">
        <f t="shared" si="268"/>
        <v>84</v>
      </c>
      <c r="W1324">
        <f t="shared" si="269"/>
        <v>0</v>
      </c>
      <c r="X1324">
        <f t="shared" si="270"/>
        <v>0</v>
      </c>
      <c r="Y1324">
        <f t="shared" si="271"/>
        <v>0</v>
      </c>
      <c r="AA1324" t="str">
        <f t="shared" si="272"/>
        <v>84-&gt;0,</v>
      </c>
    </row>
    <row r="1325" spans="1:27" ht="15" hidden="1" customHeight="1" x14ac:dyDescent="0.25">
      <c r="A1325">
        <v>2017</v>
      </c>
      <c r="B1325">
        <v>9</v>
      </c>
      <c r="C1325">
        <v>5</v>
      </c>
      <c r="D1325" t="s">
        <v>91</v>
      </c>
      <c r="E1325" t="s">
        <v>95</v>
      </c>
      <c r="F1325">
        <v>4</v>
      </c>
      <c r="G1325">
        <v>1</v>
      </c>
      <c r="H1325" t="s">
        <v>23</v>
      </c>
      <c r="J1325">
        <v>5</v>
      </c>
      <c r="K1325">
        <v>1496</v>
      </c>
      <c r="L1325">
        <v>1121</v>
      </c>
      <c r="M1325">
        <f t="shared" si="260"/>
        <v>1491</v>
      </c>
      <c r="N1325">
        <f t="shared" si="261"/>
        <v>1126</v>
      </c>
      <c r="O1325">
        <f t="shared" si="262"/>
        <v>0.93564100596821764</v>
      </c>
      <c r="P1325">
        <f t="shared" si="263"/>
        <v>1</v>
      </c>
      <c r="Q1325">
        <f t="shared" si="264"/>
        <v>77.689219280383</v>
      </c>
      <c r="R1325">
        <f t="shared" si="265"/>
        <v>40</v>
      </c>
      <c r="S1325">
        <f>INDEX(Weights!$B$1:$B$36,MATCH(Matches!H2530,Weights!$A$1:$A$36,0))</f>
        <v>40</v>
      </c>
      <c r="T1325">
        <f t="shared" si="266"/>
        <v>1591</v>
      </c>
      <c r="U1325">
        <f t="shared" si="267"/>
        <v>1126</v>
      </c>
      <c r="V1325">
        <f t="shared" si="268"/>
        <v>465</v>
      </c>
      <c r="W1325">
        <f t="shared" si="269"/>
        <v>3</v>
      </c>
      <c r="X1325">
        <f t="shared" si="270"/>
        <v>0</v>
      </c>
      <c r="Y1325">
        <f t="shared" si="271"/>
        <v>3</v>
      </c>
      <c r="AA1325" t="str">
        <f t="shared" si="272"/>
        <v>465-&gt;3,</v>
      </c>
    </row>
    <row r="1326" spans="1:27" ht="15" hidden="1" customHeight="1" x14ac:dyDescent="0.25">
      <c r="A1326">
        <v>2017</v>
      </c>
      <c r="B1326">
        <v>10</v>
      </c>
      <c r="C1326">
        <v>5</v>
      </c>
      <c r="D1326" t="s">
        <v>69</v>
      </c>
      <c r="E1326" t="s">
        <v>60</v>
      </c>
      <c r="F1326">
        <v>1</v>
      </c>
      <c r="G1326">
        <v>1</v>
      </c>
      <c r="H1326" t="s">
        <v>76</v>
      </c>
      <c r="J1326">
        <v>5</v>
      </c>
      <c r="K1326">
        <v>1228</v>
      </c>
      <c r="L1326">
        <v>1409</v>
      </c>
      <c r="M1326">
        <f t="shared" si="260"/>
        <v>1223</v>
      </c>
      <c r="N1326">
        <f t="shared" si="261"/>
        <v>1414</v>
      </c>
      <c r="O1326">
        <f t="shared" si="262"/>
        <v>0.62804480562194176</v>
      </c>
      <c r="P1326">
        <f t="shared" si="263"/>
        <v>0.5</v>
      </c>
      <c r="Q1326">
        <f t="shared" si="264"/>
        <v>-39.048831194001984</v>
      </c>
      <c r="R1326">
        <f t="shared" si="265"/>
        <v>-40</v>
      </c>
      <c r="S1326">
        <f>INDEX(Weights!$B$1:$B$36,MATCH(Matches!H2566,Weights!$A$1:$A$36,0))</f>
        <v>40</v>
      </c>
      <c r="T1326">
        <f t="shared" si="266"/>
        <v>1323</v>
      </c>
      <c r="U1326">
        <f t="shared" si="267"/>
        <v>1414</v>
      </c>
      <c r="V1326">
        <f t="shared" si="268"/>
        <v>91</v>
      </c>
      <c r="W1326">
        <f t="shared" si="269"/>
        <v>0</v>
      </c>
      <c r="X1326">
        <f t="shared" si="270"/>
        <v>0</v>
      </c>
      <c r="Y1326">
        <f t="shared" si="271"/>
        <v>0</v>
      </c>
      <c r="AA1326" t="str">
        <f t="shared" si="272"/>
        <v>91-&gt;0,</v>
      </c>
    </row>
    <row r="1327" spans="1:27" ht="15" hidden="1" customHeight="1" x14ac:dyDescent="0.25">
      <c r="A1327">
        <v>2017</v>
      </c>
      <c r="B1327">
        <v>10</v>
      </c>
      <c r="C1327">
        <v>5</v>
      </c>
      <c r="D1327" t="s">
        <v>67</v>
      </c>
      <c r="E1327" t="s">
        <v>8</v>
      </c>
      <c r="F1327">
        <v>3</v>
      </c>
      <c r="G1327">
        <v>1</v>
      </c>
      <c r="H1327" t="s">
        <v>76</v>
      </c>
      <c r="J1327">
        <v>5</v>
      </c>
      <c r="K1327">
        <v>1676</v>
      </c>
      <c r="L1327">
        <v>1339</v>
      </c>
      <c r="M1327">
        <f t="shared" si="260"/>
        <v>1671</v>
      </c>
      <c r="N1327">
        <f t="shared" si="261"/>
        <v>1344</v>
      </c>
      <c r="O1327">
        <f t="shared" si="262"/>
        <v>0.92114520688991297</v>
      </c>
      <c r="P1327">
        <f t="shared" si="263"/>
        <v>1</v>
      </c>
      <c r="Q1327">
        <f t="shared" si="264"/>
        <v>63.407686493066265</v>
      </c>
      <c r="R1327">
        <f t="shared" si="265"/>
        <v>40</v>
      </c>
      <c r="S1327">
        <f>INDEX(Weights!$B$1:$B$36,MATCH(Matches!H2571,Weights!$A$1:$A$36,0))</f>
        <v>40</v>
      </c>
      <c r="T1327">
        <f t="shared" si="266"/>
        <v>1771</v>
      </c>
      <c r="U1327">
        <f t="shared" si="267"/>
        <v>1344</v>
      </c>
      <c r="V1327">
        <f t="shared" si="268"/>
        <v>427</v>
      </c>
      <c r="W1327">
        <f t="shared" si="269"/>
        <v>2</v>
      </c>
      <c r="X1327">
        <f t="shared" si="270"/>
        <v>0</v>
      </c>
      <c r="Y1327">
        <f t="shared" si="271"/>
        <v>2</v>
      </c>
      <c r="AA1327" t="str">
        <f t="shared" si="272"/>
        <v>427-&gt;2,</v>
      </c>
    </row>
    <row r="1328" spans="1:27" ht="15" hidden="1" customHeight="1" x14ac:dyDescent="0.25">
      <c r="A1328">
        <v>2017</v>
      </c>
      <c r="B1328">
        <v>10</v>
      </c>
      <c r="C1328">
        <v>5</v>
      </c>
      <c r="D1328" t="s">
        <v>118</v>
      </c>
      <c r="E1328" t="s">
        <v>93</v>
      </c>
      <c r="F1328">
        <v>1</v>
      </c>
      <c r="G1328">
        <v>1</v>
      </c>
      <c r="H1328" t="s">
        <v>76</v>
      </c>
      <c r="I1328" t="s">
        <v>74</v>
      </c>
      <c r="J1328">
        <v>5</v>
      </c>
      <c r="K1328">
        <v>1617</v>
      </c>
      <c r="L1328">
        <v>1701</v>
      </c>
      <c r="M1328">
        <f t="shared" si="260"/>
        <v>1612</v>
      </c>
      <c r="N1328">
        <f t="shared" si="261"/>
        <v>1706</v>
      </c>
      <c r="O1328">
        <f t="shared" si="262"/>
        <v>0.63207001210007352</v>
      </c>
      <c r="P1328">
        <f t="shared" si="263"/>
        <v>0.5</v>
      </c>
      <c r="Q1328">
        <f t="shared" si="264"/>
        <v>-37.858707820904463</v>
      </c>
      <c r="R1328">
        <f t="shared" si="265"/>
        <v>-40</v>
      </c>
      <c r="S1328">
        <f>INDEX(Weights!$B$1:$B$36,MATCH(Matches!H2574,Weights!$A$1:$A$36,0))</f>
        <v>20</v>
      </c>
      <c r="T1328">
        <f t="shared" si="266"/>
        <v>1612</v>
      </c>
      <c r="U1328">
        <f t="shared" si="267"/>
        <v>1706</v>
      </c>
      <c r="V1328">
        <f t="shared" si="268"/>
        <v>94</v>
      </c>
      <c r="W1328">
        <f t="shared" si="269"/>
        <v>0</v>
      </c>
      <c r="X1328">
        <f t="shared" si="270"/>
        <v>0</v>
      </c>
      <c r="Y1328">
        <f t="shared" si="271"/>
        <v>0</v>
      </c>
      <c r="AA1328" t="str">
        <f t="shared" si="272"/>
        <v>94-&gt;0,</v>
      </c>
    </row>
    <row r="1329" spans="1:27" ht="15" hidden="1" customHeight="1" x14ac:dyDescent="0.25">
      <c r="A1329">
        <v>2017</v>
      </c>
      <c r="B1329">
        <v>10</v>
      </c>
      <c r="C1329">
        <v>9</v>
      </c>
      <c r="D1329" t="s">
        <v>263</v>
      </c>
      <c r="E1329" t="s">
        <v>1</v>
      </c>
      <c r="F1329">
        <v>4</v>
      </c>
      <c r="G1329">
        <v>0</v>
      </c>
      <c r="H1329" t="s">
        <v>76</v>
      </c>
      <c r="J1329">
        <v>5</v>
      </c>
      <c r="K1329">
        <v>1505</v>
      </c>
      <c r="L1329">
        <v>1150</v>
      </c>
      <c r="M1329">
        <f t="shared" si="260"/>
        <v>1500</v>
      </c>
      <c r="N1329">
        <f t="shared" si="261"/>
        <v>1155</v>
      </c>
      <c r="O1329">
        <f t="shared" si="262"/>
        <v>0.92835068201344628</v>
      </c>
      <c r="P1329">
        <f t="shared" si="263"/>
        <v>1</v>
      </c>
      <c r="Q1329">
        <f t="shared" si="264"/>
        <v>69.784334875851016</v>
      </c>
      <c r="R1329">
        <f t="shared" si="265"/>
        <v>40</v>
      </c>
      <c r="S1329">
        <f>INDEX(Weights!$B$1:$B$36,MATCH(Matches!H2630,Weights!$A$1:$A$36,0))</f>
        <v>40</v>
      </c>
      <c r="T1329">
        <f t="shared" si="266"/>
        <v>1600</v>
      </c>
      <c r="U1329">
        <f t="shared" si="267"/>
        <v>1155</v>
      </c>
      <c r="V1329">
        <f t="shared" si="268"/>
        <v>445</v>
      </c>
      <c r="W1329">
        <f t="shared" si="269"/>
        <v>4</v>
      </c>
      <c r="X1329">
        <f t="shared" si="270"/>
        <v>1</v>
      </c>
      <c r="Y1329">
        <f t="shared" si="271"/>
        <v>4</v>
      </c>
      <c r="AA1329" t="str">
        <f t="shared" si="272"/>
        <v>445-&gt;4,</v>
      </c>
    </row>
    <row r="1330" spans="1:27" ht="15" hidden="1" customHeight="1" x14ac:dyDescent="0.25">
      <c r="A1330">
        <v>2017</v>
      </c>
      <c r="B1330">
        <v>10</v>
      </c>
      <c r="C1330">
        <v>10</v>
      </c>
      <c r="D1330" t="s">
        <v>58</v>
      </c>
      <c r="E1330" t="s">
        <v>20</v>
      </c>
      <c r="F1330">
        <v>4</v>
      </c>
      <c r="G1330">
        <v>0</v>
      </c>
      <c r="H1330" t="s">
        <v>76</v>
      </c>
      <c r="J1330">
        <v>5</v>
      </c>
      <c r="K1330">
        <v>1375</v>
      </c>
      <c r="L1330">
        <v>1012</v>
      </c>
      <c r="M1330">
        <f t="shared" si="260"/>
        <v>1370</v>
      </c>
      <c r="N1330">
        <f t="shared" si="261"/>
        <v>1017</v>
      </c>
      <c r="O1330">
        <f t="shared" si="262"/>
        <v>0.93135406651994435</v>
      </c>
      <c r="P1330">
        <f t="shared" si="263"/>
        <v>1</v>
      </c>
      <c r="Q1330">
        <f t="shared" si="264"/>
        <v>72.837526514993002</v>
      </c>
      <c r="R1330">
        <f t="shared" si="265"/>
        <v>40</v>
      </c>
      <c r="S1330">
        <f>INDEX(Weights!$B$1:$B$36,MATCH(Matches!H2648,Weights!$A$1:$A$36,0))</f>
        <v>20</v>
      </c>
      <c r="T1330">
        <f t="shared" si="266"/>
        <v>1470</v>
      </c>
      <c r="U1330">
        <f t="shared" si="267"/>
        <v>1017</v>
      </c>
      <c r="V1330">
        <f t="shared" si="268"/>
        <v>453</v>
      </c>
      <c r="W1330">
        <f t="shared" si="269"/>
        <v>4</v>
      </c>
      <c r="X1330">
        <f t="shared" si="270"/>
        <v>1</v>
      </c>
      <c r="Y1330">
        <f t="shared" si="271"/>
        <v>4</v>
      </c>
      <c r="AA1330" t="str">
        <f t="shared" si="272"/>
        <v>453-&gt;4,</v>
      </c>
    </row>
    <row r="1331" spans="1:27" ht="15" hidden="1" customHeight="1" x14ac:dyDescent="0.25">
      <c r="A1331">
        <v>2017</v>
      </c>
      <c r="B1331">
        <v>11</v>
      </c>
      <c r="C1331">
        <v>14</v>
      </c>
      <c r="D1331" t="s">
        <v>147</v>
      </c>
      <c r="E1331" t="s">
        <v>173</v>
      </c>
      <c r="F1331">
        <v>3</v>
      </c>
      <c r="G1331">
        <v>0</v>
      </c>
      <c r="H1331" t="s">
        <v>33</v>
      </c>
      <c r="J1331">
        <v>5</v>
      </c>
      <c r="K1331">
        <v>1539</v>
      </c>
      <c r="L1331">
        <v>1297</v>
      </c>
      <c r="M1331">
        <f t="shared" si="260"/>
        <v>1534</v>
      </c>
      <c r="N1331">
        <f t="shared" si="261"/>
        <v>1302</v>
      </c>
      <c r="O1331">
        <f t="shared" si="262"/>
        <v>0.87114779840455558</v>
      </c>
      <c r="P1331">
        <f t="shared" si="263"/>
        <v>1</v>
      </c>
      <c r="Q1331">
        <f t="shared" si="264"/>
        <v>38.804148769599102</v>
      </c>
      <c r="R1331">
        <f t="shared" si="265"/>
        <v>20</v>
      </c>
      <c r="S1331">
        <f>INDEX(Weights!$B$1:$B$36,MATCH(Matches!H2739,Weights!$A$1:$A$36,0))</f>
        <v>40</v>
      </c>
      <c r="T1331">
        <f t="shared" si="266"/>
        <v>1634</v>
      </c>
      <c r="U1331">
        <f t="shared" si="267"/>
        <v>1302</v>
      </c>
      <c r="V1331">
        <f t="shared" si="268"/>
        <v>332</v>
      </c>
      <c r="W1331">
        <f t="shared" si="269"/>
        <v>3</v>
      </c>
      <c r="X1331">
        <f t="shared" si="270"/>
        <v>0</v>
      </c>
      <c r="Y1331">
        <f t="shared" si="271"/>
        <v>3</v>
      </c>
      <c r="AA1331" t="str">
        <f t="shared" si="272"/>
        <v>332-&gt;3,</v>
      </c>
    </row>
    <row r="1332" spans="1:27" ht="15" hidden="1" customHeight="1" x14ac:dyDescent="0.25">
      <c r="A1332">
        <v>2014</v>
      </c>
      <c r="B1332">
        <v>12</v>
      </c>
      <c r="C1332">
        <v>28</v>
      </c>
      <c r="D1332" t="s">
        <v>97</v>
      </c>
      <c r="E1332" t="s">
        <v>98</v>
      </c>
      <c r="F1332">
        <v>0</v>
      </c>
      <c r="G1332">
        <v>0</v>
      </c>
      <c r="H1332" t="s">
        <v>33</v>
      </c>
      <c r="I1332" t="s">
        <v>154</v>
      </c>
      <c r="J1332">
        <v>4</v>
      </c>
      <c r="K1332">
        <v>1509</v>
      </c>
      <c r="L1332">
        <v>1645</v>
      </c>
      <c r="M1332">
        <f t="shared" si="260"/>
        <v>1505</v>
      </c>
      <c r="N1332">
        <f t="shared" si="261"/>
        <v>1649</v>
      </c>
      <c r="O1332">
        <f t="shared" si="262"/>
        <v>0.69612877042959986</v>
      </c>
      <c r="P1332">
        <f t="shared" si="263"/>
        <v>0.5</v>
      </c>
      <c r="Q1332">
        <f t="shared" si="264"/>
        <v>-20.394764068720832</v>
      </c>
      <c r="R1332">
        <f t="shared" si="265"/>
        <v>-20</v>
      </c>
      <c r="S1332">
        <f>INDEX(Weights!$B$1:$B$36,MATCH(Matches!H16,Weights!$A$1:$A$36,0))</f>
        <v>40</v>
      </c>
      <c r="T1332">
        <f t="shared" si="266"/>
        <v>1505</v>
      </c>
      <c r="U1332">
        <f t="shared" si="267"/>
        <v>1649</v>
      </c>
      <c r="V1332">
        <f t="shared" si="268"/>
        <v>144</v>
      </c>
      <c r="W1332">
        <f t="shared" si="269"/>
        <v>0</v>
      </c>
      <c r="X1332">
        <f t="shared" si="270"/>
        <v>0</v>
      </c>
      <c r="Y1332">
        <f t="shared" si="271"/>
        <v>0</v>
      </c>
      <c r="AA1332" t="str">
        <f t="shared" si="272"/>
        <v>144-&gt;0,</v>
      </c>
    </row>
    <row r="1333" spans="1:27" ht="15" hidden="1" customHeight="1" x14ac:dyDescent="0.25">
      <c r="A1333">
        <v>2015</v>
      </c>
      <c r="B1333">
        <v>1</v>
      </c>
      <c r="C1333">
        <v>4</v>
      </c>
      <c r="D1333" t="s">
        <v>30</v>
      </c>
      <c r="E1333" t="s">
        <v>27</v>
      </c>
      <c r="F1333">
        <v>1</v>
      </c>
      <c r="G1333">
        <v>0</v>
      </c>
      <c r="H1333" t="s">
        <v>33</v>
      </c>
      <c r="J1333">
        <v>4</v>
      </c>
      <c r="K1333">
        <v>1638</v>
      </c>
      <c r="L1333">
        <v>1511</v>
      </c>
      <c r="M1333">
        <f t="shared" si="260"/>
        <v>1634</v>
      </c>
      <c r="N1333">
        <f t="shared" si="261"/>
        <v>1515</v>
      </c>
      <c r="O1333">
        <f t="shared" si="262"/>
        <v>0.77914062081946955</v>
      </c>
      <c r="P1333">
        <f t="shared" si="263"/>
        <v>1</v>
      </c>
      <c r="Q1333">
        <f t="shared" si="264"/>
        <v>18.111071464754957</v>
      </c>
      <c r="R1333">
        <f t="shared" si="265"/>
        <v>20</v>
      </c>
      <c r="S1333">
        <f>INDEX(Weights!$B$1:$B$36,MATCH(Matches!H23,Weights!$A$1:$A$36,0))</f>
        <v>50</v>
      </c>
      <c r="T1333">
        <f t="shared" si="266"/>
        <v>1734</v>
      </c>
      <c r="U1333">
        <f t="shared" si="267"/>
        <v>1515</v>
      </c>
      <c r="V1333">
        <f t="shared" si="268"/>
        <v>219</v>
      </c>
      <c r="W1333">
        <f t="shared" si="269"/>
        <v>1</v>
      </c>
      <c r="X1333">
        <f t="shared" si="270"/>
        <v>0</v>
      </c>
      <c r="Y1333">
        <f t="shared" si="271"/>
        <v>1</v>
      </c>
      <c r="AA1333" t="str">
        <f t="shared" si="272"/>
        <v>219-&gt;1,</v>
      </c>
    </row>
    <row r="1334" spans="1:27" ht="15" hidden="1" customHeight="1" x14ac:dyDescent="0.25">
      <c r="A1334">
        <v>2015</v>
      </c>
      <c r="B1334">
        <v>1</v>
      </c>
      <c r="C1334">
        <v>19</v>
      </c>
      <c r="D1334" t="s">
        <v>164</v>
      </c>
      <c r="E1334" t="s">
        <v>17</v>
      </c>
      <c r="F1334">
        <v>1</v>
      </c>
      <c r="G1334">
        <v>1</v>
      </c>
      <c r="H1334" t="s">
        <v>33</v>
      </c>
      <c r="I1334" t="s">
        <v>125</v>
      </c>
      <c r="J1334">
        <v>4</v>
      </c>
      <c r="K1334">
        <v>1507</v>
      </c>
      <c r="L1334">
        <v>1663</v>
      </c>
      <c r="M1334">
        <f t="shared" si="260"/>
        <v>1503</v>
      </c>
      <c r="N1334">
        <f t="shared" si="261"/>
        <v>1667</v>
      </c>
      <c r="O1334">
        <f t="shared" si="262"/>
        <v>0.71991900594715197</v>
      </c>
      <c r="P1334">
        <f t="shared" si="263"/>
        <v>0.5</v>
      </c>
      <c r="Q1334">
        <f t="shared" si="264"/>
        <v>-18.188514370427935</v>
      </c>
      <c r="R1334">
        <f t="shared" si="265"/>
        <v>-20</v>
      </c>
      <c r="S1334">
        <f>INDEX(Weights!$B$1:$B$36,MATCH(Matches!H62,Weights!$A$1:$A$36,0))</f>
        <v>50</v>
      </c>
      <c r="T1334">
        <f t="shared" si="266"/>
        <v>1503</v>
      </c>
      <c r="U1334">
        <f t="shared" si="267"/>
        <v>1667</v>
      </c>
      <c r="V1334">
        <f t="shared" si="268"/>
        <v>164</v>
      </c>
      <c r="W1334">
        <f t="shared" si="269"/>
        <v>0</v>
      </c>
      <c r="X1334">
        <f t="shared" si="270"/>
        <v>0</v>
      </c>
      <c r="Y1334">
        <f t="shared" si="271"/>
        <v>0</v>
      </c>
      <c r="AA1334" t="str">
        <f t="shared" si="272"/>
        <v>164-&gt;0,</v>
      </c>
    </row>
    <row r="1335" spans="1:27" ht="15" hidden="1" customHeight="1" x14ac:dyDescent="0.25">
      <c r="A1335">
        <v>2015</v>
      </c>
      <c r="B1335">
        <v>1</v>
      </c>
      <c r="C1335">
        <v>28</v>
      </c>
      <c r="D1335" t="s">
        <v>102</v>
      </c>
      <c r="E1335" t="s">
        <v>125</v>
      </c>
      <c r="F1335">
        <v>3</v>
      </c>
      <c r="G1335">
        <v>2</v>
      </c>
      <c r="H1335" t="s">
        <v>33</v>
      </c>
      <c r="J1335">
        <v>4</v>
      </c>
      <c r="K1335">
        <v>1967</v>
      </c>
      <c r="L1335">
        <v>1810</v>
      </c>
      <c r="M1335">
        <f t="shared" si="260"/>
        <v>1963</v>
      </c>
      <c r="N1335">
        <f t="shared" si="261"/>
        <v>1814</v>
      </c>
      <c r="O1335">
        <f t="shared" si="262"/>
        <v>0.80742418167127916</v>
      </c>
      <c r="P1335">
        <f t="shared" si="263"/>
        <v>1</v>
      </c>
      <c r="Q1335">
        <f t="shared" si="264"/>
        <v>20.771039867384214</v>
      </c>
      <c r="R1335">
        <f t="shared" si="265"/>
        <v>20</v>
      </c>
      <c r="S1335">
        <f>INDEX(Weights!$B$1:$B$36,MATCH(Matches!H91,Weights!$A$1:$A$36,0))</f>
        <v>40</v>
      </c>
      <c r="T1335">
        <f t="shared" si="266"/>
        <v>2063</v>
      </c>
      <c r="U1335">
        <f t="shared" si="267"/>
        <v>1814</v>
      </c>
      <c r="V1335">
        <f t="shared" si="268"/>
        <v>249</v>
      </c>
      <c r="W1335">
        <f t="shared" si="269"/>
        <v>1</v>
      </c>
      <c r="X1335">
        <f t="shared" si="270"/>
        <v>0</v>
      </c>
      <c r="Y1335">
        <f t="shared" si="271"/>
        <v>1</v>
      </c>
      <c r="AA1335" t="str">
        <f t="shared" si="272"/>
        <v>249-&gt;1,</v>
      </c>
    </row>
    <row r="1336" spans="1:27" ht="15" hidden="1" customHeight="1" x14ac:dyDescent="0.25">
      <c r="A1336">
        <v>2015</v>
      </c>
      <c r="B1336">
        <v>2</v>
      </c>
      <c r="C1336">
        <v>11</v>
      </c>
      <c r="D1336" t="s">
        <v>124</v>
      </c>
      <c r="E1336" t="s">
        <v>127</v>
      </c>
      <c r="F1336">
        <v>2</v>
      </c>
      <c r="G1336">
        <v>1</v>
      </c>
      <c r="H1336" t="s">
        <v>33</v>
      </c>
      <c r="J1336">
        <v>4</v>
      </c>
      <c r="K1336">
        <v>1687</v>
      </c>
      <c r="L1336">
        <v>1539</v>
      </c>
      <c r="M1336">
        <f t="shared" si="260"/>
        <v>1683</v>
      </c>
      <c r="N1336">
        <f t="shared" si="261"/>
        <v>1543</v>
      </c>
      <c r="O1336">
        <f t="shared" si="262"/>
        <v>0.79923999108689825</v>
      </c>
      <c r="P1336">
        <f t="shared" si="263"/>
        <v>1</v>
      </c>
      <c r="Q1336">
        <f t="shared" si="264"/>
        <v>19.924286822139891</v>
      </c>
      <c r="R1336">
        <f t="shared" si="265"/>
        <v>20</v>
      </c>
      <c r="S1336">
        <f>INDEX(Weights!$B$1:$B$36,MATCH(Matches!H113,Weights!$A$1:$A$36,0))</f>
        <v>40</v>
      </c>
      <c r="T1336">
        <f t="shared" si="266"/>
        <v>1783</v>
      </c>
      <c r="U1336">
        <f t="shared" si="267"/>
        <v>1543</v>
      </c>
      <c r="V1336">
        <f t="shared" si="268"/>
        <v>240</v>
      </c>
      <c r="W1336">
        <f t="shared" si="269"/>
        <v>1</v>
      </c>
      <c r="X1336">
        <f t="shared" si="270"/>
        <v>0</v>
      </c>
      <c r="Y1336">
        <f t="shared" si="271"/>
        <v>1</v>
      </c>
      <c r="AA1336" t="str">
        <f t="shared" si="272"/>
        <v>240-&gt;1,</v>
      </c>
    </row>
    <row r="1337" spans="1:27" ht="15" hidden="1" customHeight="1" x14ac:dyDescent="0.25">
      <c r="A1337">
        <v>2015</v>
      </c>
      <c r="B1337">
        <v>3</v>
      </c>
      <c r="C1337">
        <v>25</v>
      </c>
      <c r="D1337" t="s">
        <v>56</v>
      </c>
      <c r="E1337" t="s">
        <v>69</v>
      </c>
      <c r="F1337">
        <v>2</v>
      </c>
      <c r="G1337">
        <v>0</v>
      </c>
      <c r="H1337" t="s">
        <v>33</v>
      </c>
      <c r="J1337">
        <v>4</v>
      </c>
      <c r="K1337">
        <v>1473</v>
      </c>
      <c r="L1337">
        <v>1234</v>
      </c>
      <c r="M1337">
        <f t="shared" si="260"/>
        <v>1469</v>
      </c>
      <c r="N1337">
        <f t="shared" si="261"/>
        <v>1238</v>
      </c>
      <c r="O1337">
        <f t="shared" si="262"/>
        <v>0.87050025774326956</v>
      </c>
      <c r="P1337">
        <f t="shared" si="263"/>
        <v>1</v>
      </c>
      <c r="Q1337">
        <f t="shared" si="264"/>
        <v>30.888092364462675</v>
      </c>
      <c r="R1337">
        <f t="shared" si="265"/>
        <v>20</v>
      </c>
      <c r="S1337">
        <f>INDEX(Weights!$B$1:$B$36,MATCH(Matches!H146,Weights!$A$1:$A$36,0))</f>
        <v>50</v>
      </c>
      <c r="T1337">
        <f t="shared" si="266"/>
        <v>1569</v>
      </c>
      <c r="U1337">
        <f t="shared" si="267"/>
        <v>1238</v>
      </c>
      <c r="V1337">
        <f t="shared" si="268"/>
        <v>331</v>
      </c>
      <c r="W1337">
        <f t="shared" si="269"/>
        <v>2</v>
      </c>
      <c r="X1337">
        <f t="shared" si="270"/>
        <v>0</v>
      </c>
      <c r="Y1337">
        <f t="shared" si="271"/>
        <v>2</v>
      </c>
      <c r="AA1337" t="str">
        <f t="shared" si="272"/>
        <v>331-&gt;2,</v>
      </c>
    </row>
    <row r="1338" spans="1:27" ht="15" hidden="1" customHeight="1" x14ac:dyDescent="0.25">
      <c r="A1338">
        <v>2015</v>
      </c>
      <c r="B1338">
        <v>3</v>
      </c>
      <c r="C1338">
        <v>26</v>
      </c>
      <c r="D1338" t="s">
        <v>151</v>
      </c>
      <c r="E1338" t="s">
        <v>159</v>
      </c>
      <c r="F1338">
        <v>2</v>
      </c>
      <c r="G1338">
        <v>0</v>
      </c>
      <c r="H1338" t="s">
        <v>33</v>
      </c>
      <c r="J1338">
        <v>4</v>
      </c>
      <c r="K1338">
        <v>1621</v>
      </c>
      <c r="L1338">
        <v>1383</v>
      </c>
      <c r="M1338">
        <f t="shared" si="260"/>
        <v>1617</v>
      </c>
      <c r="N1338">
        <f t="shared" si="261"/>
        <v>1387</v>
      </c>
      <c r="O1338">
        <f t="shared" si="262"/>
        <v>0.86984994907430913</v>
      </c>
      <c r="P1338">
        <f t="shared" si="263"/>
        <v>1</v>
      </c>
      <c r="Q1338">
        <f t="shared" si="264"/>
        <v>30.733756702744579</v>
      </c>
      <c r="R1338">
        <f t="shared" si="265"/>
        <v>20</v>
      </c>
      <c r="S1338">
        <f>INDEX(Weights!$B$1:$B$36,MATCH(Matches!H156,Weights!$A$1:$A$36,0))</f>
        <v>40</v>
      </c>
      <c r="T1338">
        <f t="shared" si="266"/>
        <v>1717</v>
      </c>
      <c r="U1338">
        <f t="shared" si="267"/>
        <v>1387</v>
      </c>
      <c r="V1338">
        <f t="shared" si="268"/>
        <v>330</v>
      </c>
      <c r="W1338">
        <f t="shared" si="269"/>
        <v>2</v>
      </c>
      <c r="X1338">
        <f t="shared" si="270"/>
        <v>0</v>
      </c>
      <c r="Y1338">
        <f t="shared" si="271"/>
        <v>2</v>
      </c>
      <c r="AA1338" t="str">
        <f t="shared" si="272"/>
        <v>330-&gt;2,</v>
      </c>
    </row>
    <row r="1339" spans="1:27" ht="15" hidden="1" customHeight="1" x14ac:dyDescent="0.25">
      <c r="A1339">
        <v>2015</v>
      </c>
      <c r="B1339">
        <v>3</v>
      </c>
      <c r="C1339">
        <v>26</v>
      </c>
      <c r="D1339" t="s">
        <v>194</v>
      </c>
      <c r="E1339" t="s">
        <v>74</v>
      </c>
      <c r="F1339">
        <v>6</v>
      </c>
      <c r="G1339">
        <v>0</v>
      </c>
      <c r="H1339" t="s">
        <v>33</v>
      </c>
      <c r="J1339">
        <v>4</v>
      </c>
      <c r="K1339">
        <v>1529</v>
      </c>
      <c r="L1339">
        <v>1220</v>
      </c>
      <c r="M1339">
        <f t="shared" si="260"/>
        <v>1525</v>
      </c>
      <c r="N1339">
        <f t="shared" si="261"/>
        <v>1224</v>
      </c>
      <c r="O1339">
        <f t="shared" si="262"/>
        <v>0.90956553080743396</v>
      </c>
      <c r="P1339">
        <f t="shared" si="263"/>
        <v>1</v>
      </c>
      <c r="Q1339">
        <f t="shared" si="264"/>
        <v>44.230922520069491</v>
      </c>
      <c r="R1339">
        <f t="shared" si="265"/>
        <v>20</v>
      </c>
      <c r="S1339">
        <f>INDEX(Weights!$B$1:$B$36,MATCH(Matches!H162,Weights!$A$1:$A$36,0))</f>
        <v>40</v>
      </c>
      <c r="T1339">
        <f t="shared" si="266"/>
        <v>1625</v>
      </c>
      <c r="U1339">
        <f t="shared" si="267"/>
        <v>1224</v>
      </c>
      <c r="V1339">
        <f t="shared" si="268"/>
        <v>401</v>
      </c>
      <c r="W1339">
        <f t="shared" si="269"/>
        <v>6</v>
      </c>
      <c r="X1339">
        <f t="shared" si="270"/>
        <v>0</v>
      </c>
      <c r="Y1339">
        <f t="shared" si="271"/>
        <v>6</v>
      </c>
      <c r="AA1339" t="str">
        <f t="shared" si="272"/>
        <v>401-&gt;6,</v>
      </c>
    </row>
    <row r="1340" spans="1:27" ht="15" hidden="1" customHeight="1" x14ac:dyDescent="0.25">
      <c r="A1340">
        <v>2015</v>
      </c>
      <c r="B1340">
        <v>3</v>
      </c>
      <c r="C1340">
        <v>27</v>
      </c>
      <c r="D1340" t="s">
        <v>83</v>
      </c>
      <c r="E1340" t="s">
        <v>149</v>
      </c>
      <c r="F1340">
        <v>1</v>
      </c>
      <c r="G1340">
        <v>0</v>
      </c>
      <c r="H1340" t="s">
        <v>33</v>
      </c>
      <c r="J1340">
        <v>4</v>
      </c>
      <c r="K1340">
        <v>1338</v>
      </c>
      <c r="L1340">
        <v>1194</v>
      </c>
      <c r="M1340">
        <f t="shared" si="260"/>
        <v>1334</v>
      </c>
      <c r="N1340">
        <f t="shared" si="261"/>
        <v>1198</v>
      </c>
      <c r="O1340">
        <f t="shared" si="262"/>
        <v>0.79551990031274211</v>
      </c>
      <c r="P1340">
        <f t="shared" si="263"/>
        <v>1</v>
      </c>
      <c r="Q1340">
        <f t="shared" si="264"/>
        <v>19.561805799771228</v>
      </c>
      <c r="R1340">
        <f t="shared" si="265"/>
        <v>20</v>
      </c>
      <c r="S1340">
        <f>INDEX(Weights!$B$1:$B$36,MATCH(Matches!H171,Weights!$A$1:$A$36,0))</f>
        <v>40</v>
      </c>
      <c r="T1340">
        <f t="shared" si="266"/>
        <v>1434</v>
      </c>
      <c r="U1340">
        <f t="shared" si="267"/>
        <v>1198</v>
      </c>
      <c r="V1340">
        <f t="shared" si="268"/>
        <v>236</v>
      </c>
      <c r="W1340">
        <f t="shared" si="269"/>
        <v>1</v>
      </c>
      <c r="X1340">
        <f t="shared" si="270"/>
        <v>0</v>
      </c>
      <c r="Y1340">
        <f t="shared" si="271"/>
        <v>1</v>
      </c>
      <c r="AA1340" t="str">
        <f t="shared" si="272"/>
        <v>236-&gt;1,</v>
      </c>
    </row>
    <row r="1341" spans="1:27" ht="15" hidden="1" customHeight="1" x14ac:dyDescent="0.25">
      <c r="A1341">
        <v>2015</v>
      </c>
      <c r="B1341">
        <v>3</v>
      </c>
      <c r="C1341">
        <v>29</v>
      </c>
      <c r="D1341" t="s">
        <v>139</v>
      </c>
      <c r="E1341" t="s">
        <v>183</v>
      </c>
      <c r="F1341">
        <v>1</v>
      </c>
      <c r="G1341">
        <v>1</v>
      </c>
      <c r="H1341" t="s">
        <v>76</v>
      </c>
      <c r="J1341">
        <v>4</v>
      </c>
      <c r="K1341">
        <v>953</v>
      </c>
      <c r="L1341">
        <v>1117</v>
      </c>
      <c r="M1341">
        <f t="shared" si="260"/>
        <v>949</v>
      </c>
      <c r="N1341">
        <f t="shared" si="261"/>
        <v>1121</v>
      </c>
      <c r="O1341">
        <f t="shared" si="262"/>
        <v>0.60215809317471691</v>
      </c>
      <c r="P1341">
        <f t="shared" si="263"/>
        <v>0.5</v>
      </c>
      <c r="Q1341">
        <f t="shared" si="264"/>
        <v>-39.154998646646227</v>
      </c>
      <c r="R1341">
        <f t="shared" si="265"/>
        <v>-40</v>
      </c>
      <c r="S1341">
        <f>INDEX(Weights!$B$1:$B$36,MATCH(Matches!H205,Weights!$A$1:$A$36,0))</f>
        <v>40</v>
      </c>
      <c r="T1341">
        <f t="shared" si="266"/>
        <v>1049</v>
      </c>
      <c r="U1341">
        <f t="shared" si="267"/>
        <v>1121</v>
      </c>
      <c r="V1341">
        <f t="shared" si="268"/>
        <v>72</v>
      </c>
      <c r="W1341">
        <f t="shared" si="269"/>
        <v>0</v>
      </c>
      <c r="X1341">
        <f t="shared" si="270"/>
        <v>0</v>
      </c>
      <c r="Y1341">
        <f t="shared" si="271"/>
        <v>0</v>
      </c>
      <c r="AA1341" t="str">
        <f t="shared" si="272"/>
        <v>72-&gt;0,</v>
      </c>
    </row>
    <row r="1342" spans="1:27" ht="15" hidden="1" customHeight="1" x14ac:dyDescent="0.25">
      <c r="A1342">
        <v>2015</v>
      </c>
      <c r="B1342">
        <v>3</v>
      </c>
      <c r="C1342">
        <v>30</v>
      </c>
      <c r="D1342" t="s">
        <v>157</v>
      </c>
      <c r="E1342" t="s">
        <v>156</v>
      </c>
      <c r="F1342">
        <v>2</v>
      </c>
      <c r="G1342">
        <v>1</v>
      </c>
      <c r="H1342" t="s">
        <v>33</v>
      </c>
      <c r="J1342">
        <v>4</v>
      </c>
      <c r="K1342">
        <v>1209</v>
      </c>
      <c r="L1342">
        <v>1057</v>
      </c>
      <c r="M1342">
        <f t="shared" si="260"/>
        <v>1205</v>
      </c>
      <c r="N1342">
        <f t="shared" si="261"/>
        <v>1061</v>
      </c>
      <c r="O1342">
        <f t="shared" si="262"/>
        <v>0.80290917015381591</v>
      </c>
      <c r="P1342">
        <f t="shared" si="263"/>
        <v>1</v>
      </c>
      <c r="Q1342">
        <f t="shared" si="264"/>
        <v>20.295211112164509</v>
      </c>
      <c r="R1342">
        <f t="shared" si="265"/>
        <v>20</v>
      </c>
      <c r="S1342">
        <f>INDEX(Weights!$B$1:$B$36,MATCH(Matches!H225,Weights!$A$1:$A$36,0))</f>
        <v>50</v>
      </c>
      <c r="T1342">
        <f t="shared" si="266"/>
        <v>1305</v>
      </c>
      <c r="U1342">
        <f t="shared" si="267"/>
        <v>1061</v>
      </c>
      <c r="V1342">
        <f t="shared" si="268"/>
        <v>244</v>
      </c>
      <c r="W1342">
        <f t="shared" si="269"/>
        <v>1</v>
      </c>
      <c r="X1342">
        <f t="shared" si="270"/>
        <v>0</v>
      </c>
      <c r="Y1342">
        <f t="shared" si="271"/>
        <v>1</v>
      </c>
      <c r="AA1342" t="str">
        <f t="shared" si="272"/>
        <v>244-&gt;1,</v>
      </c>
    </row>
    <row r="1343" spans="1:27" ht="15" hidden="1" customHeight="1" x14ac:dyDescent="0.25">
      <c r="A1343">
        <v>2015</v>
      </c>
      <c r="B1343">
        <v>5</v>
      </c>
      <c r="C1343">
        <v>19</v>
      </c>
      <c r="D1343" t="s">
        <v>40</v>
      </c>
      <c r="E1343" t="s">
        <v>143</v>
      </c>
      <c r="F1343">
        <v>1</v>
      </c>
      <c r="G1343">
        <v>0</v>
      </c>
      <c r="H1343" t="s">
        <v>29</v>
      </c>
      <c r="I1343" t="s">
        <v>30</v>
      </c>
      <c r="J1343">
        <v>4</v>
      </c>
      <c r="K1343">
        <v>1372</v>
      </c>
      <c r="L1343">
        <v>991</v>
      </c>
      <c r="M1343">
        <f t="shared" si="260"/>
        <v>1368</v>
      </c>
      <c r="N1343">
        <f t="shared" si="261"/>
        <v>995</v>
      </c>
      <c r="O1343">
        <f t="shared" si="262"/>
        <v>0.89540314736732851</v>
      </c>
      <c r="P1343">
        <f t="shared" si="263"/>
        <v>1</v>
      </c>
      <c r="Q1343">
        <f t="shared" si="264"/>
        <v>38.242068468803758</v>
      </c>
      <c r="R1343">
        <f t="shared" si="265"/>
        <v>40</v>
      </c>
      <c r="S1343">
        <f>INDEX(Weights!$B$1:$B$36,MATCH(Matches!H279,Weights!$A$1:$A$36,0))</f>
        <v>50</v>
      </c>
      <c r="T1343">
        <f t="shared" si="266"/>
        <v>1368</v>
      </c>
      <c r="U1343">
        <f t="shared" si="267"/>
        <v>995</v>
      </c>
      <c r="V1343">
        <f t="shared" si="268"/>
        <v>373</v>
      </c>
      <c r="W1343">
        <f t="shared" si="269"/>
        <v>1</v>
      </c>
      <c r="X1343">
        <f t="shared" si="270"/>
        <v>0</v>
      </c>
      <c r="Y1343">
        <f t="shared" si="271"/>
        <v>1</v>
      </c>
      <c r="AA1343" t="str">
        <f t="shared" si="272"/>
        <v>373-&gt;1,</v>
      </c>
    </row>
    <row r="1344" spans="1:27" ht="15" hidden="1" customHeight="1" x14ac:dyDescent="0.25">
      <c r="A1344">
        <v>2015</v>
      </c>
      <c r="B1344">
        <v>6</v>
      </c>
      <c r="C1344">
        <v>8</v>
      </c>
      <c r="D1344" t="s">
        <v>52</v>
      </c>
      <c r="E1344" t="s">
        <v>62</v>
      </c>
      <c r="F1344">
        <v>2</v>
      </c>
      <c r="G1344">
        <v>1</v>
      </c>
      <c r="H1344" t="s">
        <v>33</v>
      </c>
      <c r="J1344">
        <v>4</v>
      </c>
      <c r="K1344">
        <v>1763</v>
      </c>
      <c r="L1344">
        <v>1598</v>
      </c>
      <c r="M1344">
        <f t="shared" si="260"/>
        <v>1759</v>
      </c>
      <c r="N1344">
        <f t="shared" si="261"/>
        <v>1602</v>
      </c>
      <c r="O1344">
        <f t="shared" si="262"/>
        <v>0.81448358750471217</v>
      </c>
      <c r="P1344">
        <f t="shared" si="263"/>
        <v>1</v>
      </c>
      <c r="Q1344">
        <f t="shared" si="264"/>
        <v>21.561434625637776</v>
      </c>
      <c r="R1344">
        <f t="shared" si="265"/>
        <v>20</v>
      </c>
      <c r="S1344">
        <f>INDEX(Weights!$B$1:$B$36,MATCH(Matches!H346,Weights!$A$1:$A$36,0))</f>
        <v>40</v>
      </c>
      <c r="T1344">
        <f t="shared" si="266"/>
        <v>1859</v>
      </c>
      <c r="U1344">
        <f t="shared" si="267"/>
        <v>1602</v>
      </c>
      <c r="V1344">
        <f t="shared" si="268"/>
        <v>257</v>
      </c>
      <c r="W1344">
        <f t="shared" si="269"/>
        <v>1</v>
      </c>
      <c r="X1344">
        <f t="shared" si="270"/>
        <v>0</v>
      </c>
      <c r="Y1344">
        <f t="shared" si="271"/>
        <v>1</v>
      </c>
      <c r="AA1344" t="str">
        <f t="shared" si="272"/>
        <v>257-&gt;1,</v>
      </c>
    </row>
    <row r="1345" spans="1:27" ht="15" hidden="1" customHeight="1" x14ac:dyDescent="0.25">
      <c r="A1345">
        <v>2015</v>
      </c>
      <c r="B1345">
        <v>6</v>
      </c>
      <c r="C1345">
        <v>13</v>
      </c>
      <c r="D1345" t="s">
        <v>152</v>
      </c>
      <c r="E1345" t="s">
        <v>188</v>
      </c>
      <c r="F1345">
        <v>3</v>
      </c>
      <c r="G1345">
        <v>1</v>
      </c>
      <c r="H1345" t="s">
        <v>171</v>
      </c>
      <c r="J1345">
        <v>4</v>
      </c>
      <c r="K1345">
        <v>1665</v>
      </c>
      <c r="L1345">
        <v>1313</v>
      </c>
      <c r="M1345">
        <f t="shared" si="260"/>
        <v>1661</v>
      </c>
      <c r="N1345">
        <f t="shared" si="261"/>
        <v>1317</v>
      </c>
      <c r="O1345">
        <f t="shared" si="262"/>
        <v>0.92796684149615738</v>
      </c>
      <c r="P1345">
        <f t="shared" si="263"/>
        <v>1</v>
      </c>
      <c r="Q1345">
        <f t="shared" si="264"/>
        <v>55.529982067725371</v>
      </c>
      <c r="R1345">
        <f t="shared" si="265"/>
        <v>40</v>
      </c>
      <c r="S1345">
        <f>INDEX(Weights!$B$1:$B$36,MATCH(Matches!H418,Weights!$A$1:$A$36,0))</f>
        <v>20</v>
      </c>
      <c r="T1345">
        <f t="shared" si="266"/>
        <v>1761</v>
      </c>
      <c r="U1345">
        <f t="shared" si="267"/>
        <v>1317</v>
      </c>
      <c r="V1345">
        <f t="shared" si="268"/>
        <v>444</v>
      </c>
      <c r="W1345">
        <f t="shared" si="269"/>
        <v>2</v>
      </c>
      <c r="X1345">
        <f t="shared" si="270"/>
        <v>0</v>
      </c>
      <c r="Y1345">
        <f t="shared" si="271"/>
        <v>2</v>
      </c>
      <c r="AA1345" t="str">
        <f t="shared" si="272"/>
        <v>444-&gt;2,</v>
      </c>
    </row>
    <row r="1346" spans="1:27" ht="15" hidden="1" customHeight="1" x14ac:dyDescent="0.25">
      <c r="A1346">
        <v>2015</v>
      </c>
      <c r="B1346">
        <v>6</v>
      </c>
      <c r="C1346">
        <v>14</v>
      </c>
      <c r="D1346" t="s">
        <v>151</v>
      </c>
      <c r="E1346" t="s">
        <v>176</v>
      </c>
      <c r="F1346">
        <v>3</v>
      </c>
      <c r="G1346">
        <v>0</v>
      </c>
      <c r="H1346" t="s">
        <v>171</v>
      </c>
      <c r="J1346">
        <v>4</v>
      </c>
      <c r="K1346">
        <v>1628</v>
      </c>
      <c r="L1346">
        <v>1246</v>
      </c>
      <c r="M1346">
        <f t="shared" ref="M1346:M1409" si="273">K1346-J1346</f>
        <v>1624</v>
      </c>
      <c r="N1346">
        <f t="shared" ref="N1346:N1409" si="274">L1346+J1346</f>
        <v>1250</v>
      </c>
      <c r="O1346">
        <f t="shared" ref="O1346:O1409" si="275">1/(10^(-V1346/400)+1)</f>
        <v>0.93869120917839888</v>
      </c>
      <c r="P1346">
        <f t="shared" ref="P1346:P1409" si="276">IF(F1346&gt;G1346,1,IF(F1346=G1346,0.5,0))</f>
        <v>1</v>
      </c>
      <c r="Q1346">
        <f t="shared" ref="Q1346:Q1409" si="277">(M1346-K1346)/(O1346-P1346)</f>
        <v>65.243498467281256</v>
      </c>
      <c r="R1346">
        <f t="shared" ref="R1346:R1409" si="278">ROUND((Q1346/IF(W1346=2,1.5,IF(W1346=3,1.75,IF(W1346&gt;3,1.75+(W1346-3)/8,1))))/10,0)*10</f>
        <v>40</v>
      </c>
      <c r="S1346">
        <f>INDEX(Weights!$B$1:$B$36,MATCH(Matches!H432,Weights!$A$1:$A$36,0))</f>
        <v>20</v>
      </c>
      <c r="T1346">
        <f t="shared" ref="T1346:T1409" si="279">M1346+IF(ISBLANK(I1346),100,0)</f>
        <v>1724</v>
      </c>
      <c r="U1346">
        <f t="shared" ref="U1346:U1409" si="280">N1346</f>
        <v>1250</v>
      </c>
      <c r="V1346">
        <f t="shared" ref="V1346:V1409" si="281">ABS(T1346-U1346)</f>
        <v>474</v>
      </c>
      <c r="W1346">
        <f t="shared" ref="W1346:W1409" si="282">IF(U1346&gt;T1346,G1346-F1346,F1346-G1346)</f>
        <v>3</v>
      </c>
      <c r="X1346">
        <f t="shared" ref="X1346:X1409" si="283">IF(W1346=4,1,0)</f>
        <v>0</v>
      </c>
      <c r="Y1346">
        <f t="shared" ref="Y1346:Y1409" si="284">IF(W1346&lt;0,MAX(W1346,-3),MIN(W1346,7))</f>
        <v>3</v>
      </c>
      <c r="AA1346" t="str">
        <f t="shared" si="272"/>
        <v>474-&gt;3,</v>
      </c>
    </row>
    <row r="1347" spans="1:27" ht="15" hidden="1" customHeight="1" x14ac:dyDescent="0.25">
      <c r="A1347">
        <v>2015</v>
      </c>
      <c r="B1347">
        <v>6</v>
      </c>
      <c r="C1347">
        <v>14</v>
      </c>
      <c r="D1347" t="s">
        <v>189</v>
      </c>
      <c r="E1347" t="s">
        <v>86</v>
      </c>
      <c r="F1347">
        <v>0</v>
      </c>
      <c r="G1347">
        <v>0</v>
      </c>
      <c r="H1347" t="s">
        <v>33</v>
      </c>
      <c r="J1347">
        <v>4</v>
      </c>
      <c r="K1347">
        <v>1483</v>
      </c>
      <c r="L1347">
        <v>1735</v>
      </c>
      <c r="M1347">
        <f t="shared" si="273"/>
        <v>1479</v>
      </c>
      <c r="N1347">
        <f t="shared" si="274"/>
        <v>1739</v>
      </c>
      <c r="O1347">
        <f t="shared" si="275"/>
        <v>0.71525275104919872</v>
      </c>
      <c r="P1347">
        <f t="shared" si="276"/>
        <v>0.5</v>
      </c>
      <c r="Q1347">
        <f t="shared" si="277"/>
        <v>-18.582805471720775</v>
      </c>
      <c r="R1347">
        <f t="shared" si="278"/>
        <v>-20</v>
      </c>
      <c r="S1347">
        <f>INDEX(Weights!$B$1:$B$36,MATCH(Matches!H436,Weights!$A$1:$A$36,0))</f>
        <v>40</v>
      </c>
      <c r="T1347">
        <f t="shared" si="279"/>
        <v>1579</v>
      </c>
      <c r="U1347">
        <f t="shared" si="280"/>
        <v>1739</v>
      </c>
      <c r="V1347">
        <f t="shared" si="281"/>
        <v>160</v>
      </c>
      <c r="W1347">
        <f t="shared" si="282"/>
        <v>0</v>
      </c>
      <c r="X1347">
        <f t="shared" si="283"/>
        <v>0</v>
      </c>
      <c r="Y1347">
        <f t="shared" si="284"/>
        <v>0</v>
      </c>
      <c r="AA1347" t="str">
        <f t="shared" ref="AA1347:AA1410" si="285">V1347&amp;"-&gt;"&amp;Y1347&amp;","</f>
        <v>160-&gt;0,</v>
      </c>
    </row>
    <row r="1348" spans="1:27" ht="15" hidden="1" customHeight="1" x14ac:dyDescent="0.25">
      <c r="A1348">
        <v>2015</v>
      </c>
      <c r="B1348">
        <v>6</v>
      </c>
      <c r="C1348">
        <v>14</v>
      </c>
      <c r="D1348" t="s">
        <v>90</v>
      </c>
      <c r="E1348" t="s">
        <v>263</v>
      </c>
      <c r="F1348">
        <v>2</v>
      </c>
      <c r="G1348">
        <v>1</v>
      </c>
      <c r="H1348" t="s">
        <v>2</v>
      </c>
      <c r="J1348">
        <v>4</v>
      </c>
      <c r="K1348">
        <v>1765</v>
      </c>
      <c r="L1348">
        <v>1460</v>
      </c>
      <c r="M1348">
        <f t="shared" si="273"/>
        <v>1761</v>
      </c>
      <c r="N1348">
        <f t="shared" si="274"/>
        <v>1464</v>
      </c>
      <c r="O1348">
        <f t="shared" si="275"/>
        <v>0.90765356819368193</v>
      </c>
      <c r="P1348">
        <f t="shared" si="276"/>
        <v>1</v>
      </c>
      <c r="Q1348">
        <f t="shared" si="277"/>
        <v>43.31515492000127</v>
      </c>
      <c r="R1348">
        <f t="shared" si="278"/>
        <v>40</v>
      </c>
      <c r="S1348">
        <f>INDEX(Weights!$B$1:$B$36,MATCH(Matches!H444,Weights!$A$1:$A$36,0))</f>
        <v>20</v>
      </c>
      <c r="T1348">
        <f t="shared" si="279"/>
        <v>1861</v>
      </c>
      <c r="U1348">
        <f t="shared" si="280"/>
        <v>1464</v>
      </c>
      <c r="V1348">
        <f t="shared" si="281"/>
        <v>397</v>
      </c>
      <c r="W1348">
        <f t="shared" si="282"/>
        <v>1</v>
      </c>
      <c r="X1348">
        <f t="shared" si="283"/>
        <v>0</v>
      </c>
      <c r="Y1348">
        <f t="shared" si="284"/>
        <v>1</v>
      </c>
      <c r="AA1348" t="str">
        <f t="shared" si="285"/>
        <v>397-&gt;1,</v>
      </c>
    </row>
    <row r="1349" spans="1:27" ht="15" hidden="1" customHeight="1" x14ac:dyDescent="0.25">
      <c r="A1349">
        <v>2015</v>
      </c>
      <c r="B1349">
        <v>7</v>
      </c>
      <c r="C1349">
        <v>7</v>
      </c>
      <c r="D1349" t="s">
        <v>125</v>
      </c>
      <c r="E1349" t="s">
        <v>127</v>
      </c>
      <c r="F1349">
        <v>2</v>
      </c>
      <c r="G1349">
        <v>1</v>
      </c>
      <c r="H1349" t="s">
        <v>219</v>
      </c>
      <c r="J1349">
        <v>4</v>
      </c>
      <c r="K1349">
        <v>1868</v>
      </c>
      <c r="L1349">
        <v>1532</v>
      </c>
      <c r="M1349">
        <f t="shared" si="273"/>
        <v>1864</v>
      </c>
      <c r="N1349">
        <f t="shared" si="274"/>
        <v>1536</v>
      </c>
      <c r="O1349">
        <f t="shared" si="275"/>
        <v>0.92156232505697822</v>
      </c>
      <c r="P1349">
        <f t="shared" si="276"/>
        <v>1</v>
      </c>
      <c r="Q1349">
        <f t="shared" si="277"/>
        <v>50.995902197581145</v>
      </c>
      <c r="R1349">
        <f t="shared" si="278"/>
        <v>50</v>
      </c>
      <c r="S1349">
        <f>INDEX(Weights!$B$1:$B$36,MATCH(Matches!H501,Weights!$A$1:$A$36,0))</f>
        <v>50</v>
      </c>
      <c r="T1349">
        <f t="shared" si="279"/>
        <v>1964</v>
      </c>
      <c r="U1349">
        <f t="shared" si="280"/>
        <v>1536</v>
      </c>
      <c r="V1349">
        <f t="shared" si="281"/>
        <v>428</v>
      </c>
      <c r="W1349">
        <f t="shared" si="282"/>
        <v>1</v>
      </c>
      <c r="X1349">
        <f t="shared" si="283"/>
        <v>0</v>
      </c>
      <c r="Y1349">
        <f t="shared" si="284"/>
        <v>1</v>
      </c>
      <c r="AA1349" t="str">
        <f t="shared" si="285"/>
        <v>428-&gt;1,</v>
      </c>
    </row>
    <row r="1350" spans="1:27" ht="15" hidden="1" customHeight="1" x14ac:dyDescent="0.25">
      <c r="A1350">
        <v>2015</v>
      </c>
      <c r="B1350">
        <v>7</v>
      </c>
      <c r="C1350">
        <v>18</v>
      </c>
      <c r="D1350" t="s">
        <v>125</v>
      </c>
      <c r="E1350" t="s">
        <v>140</v>
      </c>
      <c r="F1350">
        <v>6</v>
      </c>
      <c r="G1350">
        <v>0</v>
      </c>
      <c r="H1350" t="s">
        <v>219</v>
      </c>
      <c r="J1350">
        <v>4</v>
      </c>
      <c r="K1350">
        <v>1858</v>
      </c>
      <c r="L1350">
        <v>1380</v>
      </c>
      <c r="M1350">
        <f t="shared" si="273"/>
        <v>1854</v>
      </c>
      <c r="N1350">
        <f t="shared" si="274"/>
        <v>1384</v>
      </c>
      <c r="O1350">
        <f t="shared" si="275"/>
        <v>0.96377763166054375</v>
      </c>
      <c r="P1350">
        <f t="shared" si="276"/>
        <v>1</v>
      </c>
      <c r="Q1350">
        <f t="shared" si="277"/>
        <v>110.42900239195255</v>
      </c>
      <c r="R1350">
        <f t="shared" si="278"/>
        <v>50</v>
      </c>
      <c r="S1350">
        <f>INDEX(Weights!$B$1:$B$36,MATCH(Matches!H519,Weights!$A$1:$A$36,0))</f>
        <v>20</v>
      </c>
      <c r="T1350">
        <f t="shared" si="279"/>
        <v>1954</v>
      </c>
      <c r="U1350">
        <f t="shared" si="280"/>
        <v>1384</v>
      </c>
      <c r="V1350">
        <f t="shared" si="281"/>
        <v>570</v>
      </c>
      <c r="W1350">
        <f t="shared" si="282"/>
        <v>6</v>
      </c>
      <c r="X1350">
        <f t="shared" si="283"/>
        <v>0</v>
      </c>
      <c r="Y1350">
        <f t="shared" si="284"/>
        <v>6</v>
      </c>
      <c r="AA1350" t="str">
        <f t="shared" si="285"/>
        <v>570-&gt;6,</v>
      </c>
    </row>
    <row r="1351" spans="1:27" ht="15" hidden="1" customHeight="1" x14ac:dyDescent="0.25">
      <c r="A1351">
        <v>2015</v>
      </c>
      <c r="B1351">
        <v>8</v>
      </c>
      <c r="C1351">
        <v>28</v>
      </c>
      <c r="D1351" t="s">
        <v>175</v>
      </c>
      <c r="E1351" t="s">
        <v>176</v>
      </c>
      <c r="F1351">
        <v>2</v>
      </c>
      <c r="G1351">
        <v>1</v>
      </c>
      <c r="H1351" t="s">
        <v>33</v>
      </c>
      <c r="I1351" t="s">
        <v>25</v>
      </c>
      <c r="J1351">
        <v>4</v>
      </c>
      <c r="K1351">
        <v>1476</v>
      </c>
      <c r="L1351">
        <v>1242</v>
      </c>
      <c r="M1351">
        <f t="shared" si="273"/>
        <v>1472</v>
      </c>
      <c r="N1351">
        <f t="shared" si="274"/>
        <v>1246</v>
      </c>
      <c r="O1351">
        <f t="shared" si="275"/>
        <v>0.78599660228215751</v>
      </c>
      <c r="P1351">
        <f t="shared" si="276"/>
        <v>1</v>
      </c>
      <c r="Q1351">
        <f t="shared" si="277"/>
        <v>18.691292019923388</v>
      </c>
      <c r="R1351">
        <f t="shared" si="278"/>
        <v>20</v>
      </c>
      <c r="S1351">
        <f>INDEX(Weights!$B$1:$B$36,MATCH(Matches!H545,Weights!$A$1:$A$36,0))</f>
        <v>40</v>
      </c>
      <c r="T1351">
        <f t="shared" si="279"/>
        <v>1472</v>
      </c>
      <c r="U1351">
        <f t="shared" si="280"/>
        <v>1246</v>
      </c>
      <c r="V1351">
        <f t="shared" si="281"/>
        <v>226</v>
      </c>
      <c r="W1351">
        <f t="shared" si="282"/>
        <v>1</v>
      </c>
      <c r="X1351">
        <f t="shared" si="283"/>
        <v>0</v>
      </c>
      <c r="Y1351">
        <f t="shared" si="284"/>
        <v>1</v>
      </c>
      <c r="AA1351" t="str">
        <f t="shared" si="285"/>
        <v>226-&gt;1,</v>
      </c>
    </row>
    <row r="1352" spans="1:27" ht="15" hidden="1" customHeight="1" x14ac:dyDescent="0.25">
      <c r="A1352">
        <v>2015</v>
      </c>
      <c r="B1352">
        <v>9</v>
      </c>
      <c r="C1352">
        <v>3</v>
      </c>
      <c r="D1352" t="s">
        <v>78</v>
      </c>
      <c r="E1352" t="s">
        <v>262</v>
      </c>
      <c r="F1352">
        <v>2</v>
      </c>
      <c r="G1352">
        <v>0</v>
      </c>
      <c r="H1352" t="s">
        <v>33</v>
      </c>
      <c r="J1352">
        <v>4</v>
      </c>
      <c r="K1352">
        <v>1281</v>
      </c>
      <c r="L1352">
        <v>1024</v>
      </c>
      <c r="M1352">
        <f t="shared" si="273"/>
        <v>1277</v>
      </c>
      <c r="N1352">
        <f t="shared" si="274"/>
        <v>1028</v>
      </c>
      <c r="O1352">
        <f t="shared" si="275"/>
        <v>0.88173935934190739</v>
      </c>
      <c r="P1352">
        <f t="shared" si="276"/>
        <v>1</v>
      </c>
      <c r="Q1352">
        <f t="shared" si="277"/>
        <v>33.823594881111269</v>
      </c>
      <c r="R1352">
        <f t="shared" si="278"/>
        <v>20</v>
      </c>
      <c r="S1352">
        <f>INDEX(Weights!$B$1:$B$36,MATCH(Matches!H577,Weights!$A$1:$A$36,0))</f>
        <v>40</v>
      </c>
      <c r="T1352">
        <f t="shared" si="279"/>
        <v>1377</v>
      </c>
      <c r="U1352">
        <f t="shared" si="280"/>
        <v>1028</v>
      </c>
      <c r="V1352">
        <f t="shared" si="281"/>
        <v>349</v>
      </c>
      <c r="W1352">
        <f t="shared" si="282"/>
        <v>2</v>
      </c>
      <c r="X1352">
        <f t="shared" si="283"/>
        <v>0</v>
      </c>
      <c r="Y1352">
        <f t="shared" si="284"/>
        <v>2</v>
      </c>
      <c r="AA1352" t="str">
        <f t="shared" si="285"/>
        <v>349-&gt;2,</v>
      </c>
    </row>
    <row r="1353" spans="1:27" ht="15" hidden="1" customHeight="1" x14ac:dyDescent="0.25">
      <c r="A1353">
        <v>2015</v>
      </c>
      <c r="B1353">
        <v>9</v>
      </c>
      <c r="C1353">
        <v>4</v>
      </c>
      <c r="D1353" t="s">
        <v>6</v>
      </c>
      <c r="E1353" t="s">
        <v>65</v>
      </c>
      <c r="F1353">
        <v>3</v>
      </c>
      <c r="G1353">
        <v>1</v>
      </c>
      <c r="H1353" t="s">
        <v>2</v>
      </c>
      <c r="J1353">
        <v>4</v>
      </c>
      <c r="K1353">
        <v>2113</v>
      </c>
      <c r="L1353">
        <v>1733</v>
      </c>
      <c r="M1353">
        <f t="shared" si="273"/>
        <v>2109</v>
      </c>
      <c r="N1353">
        <f t="shared" si="274"/>
        <v>1737</v>
      </c>
      <c r="O1353">
        <f t="shared" si="275"/>
        <v>0.93802528407464192</v>
      </c>
      <c r="P1353">
        <f t="shared" si="276"/>
        <v>1</v>
      </c>
      <c r="Q1353">
        <f t="shared" si="277"/>
        <v>64.542449937448239</v>
      </c>
      <c r="R1353">
        <f t="shared" si="278"/>
        <v>40</v>
      </c>
      <c r="S1353">
        <f>INDEX(Weights!$B$1:$B$36,MATCH(Matches!H595,Weights!$A$1:$A$36,0))</f>
        <v>40</v>
      </c>
      <c r="T1353">
        <f t="shared" si="279"/>
        <v>2209</v>
      </c>
      <c r="U1353">
        <f t="shared" si="280"/>
        <v>1737</v>
      </c>
      <c r="V1353">
        <f t="shared" si="281"/>
        <v>472</v>
      </c>
      <c r="W1353">
        <f t="shared" si="282"/>
        <v>2</v>
      </c>
      <c r="X1353">
        <f t="shared" si="283"/>
        <v>0</v>
      </c>
      <c r="Y1353">
        <f t="shared" si="284"/>
        <v>2</v>
      </c>
      <c r="AA1353" t="str">
        <f t="shared" si="285"/>
        <v>472-&gt;2,</v>
      </c>
    </row>
    <row r="1354" spans="1:27" ht="15" hidden="1" customHeight="1" x14ac:dyDescent="0.25">
      <c r="A1354">
        <v>2015</v>
      </c>
      <c r="B1354">
        <v>9</v>
      </c>
      <c r="C1354">
        <v>5</v>
      </c>
      <c r="D1354" t="s">
        <v>121</v>
      </c>
      <c r="E1354" t="s">
        <v>129</v>
      </c>
      <c r="F1354">
        <v>1</v>
      </c>
      <c r="G1354">
        <v>0</v>
      </c>
      <c r="H1354" t="s">
        <v>33</v>
      </c>
      <c r="I1354" t="s">
        <v>125</v>
      </c>
      <c r="J1354">
        <v>4</v>
      </c>
      <c r="K1354">
        <v>2037</v>
      </c>
      <c r="L1354">
        <v>1763</v>
      </c>
      <c r="M1354">
        <f t="shared" si="273"/>
        <v>2033</v>
      </c>
      <c r="N1354">
        <f t="shared" si="274"/>
        <v>1767</v>
      </c>
      <c r="O1354">
        <f t="shared" si="275"/>
        <v>0.82218461115350239</v>
      </c>
      <c r="P1354">
        <f t="shared" si="276"/>
        <v>1</v>
      </c>
      <c r="Q1354">
        <f t="shared" si="277"/>
        <v>22.495240855970419</v>
      </c>
      <c r="R1354">
        <f t="shared" si="278"/>
        <v>20</v>
      </c>
      <c r="S1354">
        <f>INDEX(Weights!$B$1:$B$36,MATCH(Matches!H611,Weights!$A$1:$A$36,0))</f>
        <v>40</v>
      </c>
      <c r="T1354">
        <f t="shared" si="279"/>
        <v>2033</v>
      </c>
      <c r="U1354">
        <f t="shared" si="280"/>
        <v>1767</v>
      </c>
      <c r="V1354">
        <f t="shared" si="281"/>
        <v>266</v>
      </c>
      <c r="W1354">
        <f t="shared" si="282"/>
        <v>1</v>
      </c>
      <c r="X1354">
        <f t="shared" si="283"/>
        <v>0</v>
      </c>
      <c r="Y1354">
        <f t="shared" si="284"/>
        <v>1</v>
      </c>
      <c r="AA1354" t="str">
        <f t="shared" si="285"/>
        <v>266-&gt;1,</v>
      </c>
    </row>
    <row r="1355" spans="1:27" ht="15" hidden="1" customHeight="1" x14ac:dyDescent="0.25">
      <c r="A1355">
        <v>2015</v>
      </c>
      <c r="B1355">
        <v>9</v>
      </c>
      <c r="C1355">
        <v>5</v>
      </c>
      <c r="D1355" t="s">
        <v>62</v>
      </c>
      <c r="E1355" t="s">
        <v>1</v>
      </c>
      <c r="F1355">
        <v>2</v>
      </c>
      <c r="G1355">
        <v>0</v>
      </c>
      <c r="H1355" t="s">
        <v>2</v>
      </c>
      <c r="J1355">
        <v>4</v>
      </c>
      <c r="K1355">
        <v>1593</v>
      </c>
      <c r="L1355">
        <v>1215</v>
      </c>
      <c r="M1355">
        <f t="shared" si="273"/>
        <v>1589</v>
      </c>
      <c r="N1355">
        <f t="shared" si="274"/>
        <v>1219</v>
      </c>
      <c r="O1355">
        <f t="shared" si="275"/>
        <v>0.93735260854611313</v>
      </c>
      <c r="P1355">
        <f t="shared" si="276"/>
        <v>1</v>
      </c>
      <c r="Q1355">
        <f t="shared" si="277"/>
        <v>63.849426243777394</v>
      </c>
      <c r="R1355">
        <f t="shared" si="278"/>
        <v>40</v>
      </c>
      <c r="S1355">
        <f>INDEX(Weights!$B$1:$B$36,MATCH(Matches!H621,Weights!$A$1:$A$36,0))</f>
        <v>20</v>
      </c>
      <c r="T1355">
        <f t="shared" si="279"/>
        <v>1689</v>
      </c>
      <c r="U1355">
        <f t="shared" si="280"/>
        <v>1219</v>
      </c>
      <c r="V1355">
        <f t="shared" si="281"/>
        <v>470</v>
      </c>
      <c r="W1355">
        <f t="shared" si="282"/>
        <v>2</v>
      </c>
      <c r="X1355">
        <f t="shared" si="283"/>
        <v>0</v>
      </c>
      <c r="Y1355">
        <f t="shared" si="284"/>
        <v>2</v>
      </c>
      <c r="AA1355" t="str">
        <f t="shared" si="285"/>
        <v>470-&gt;2,</v>
      </c>
    </row>
    <row r="1356" spans="1:27" ht="15" hidden="1" customHeight="1" x14ac:dyDescent="0.25">
      <c r="A1356">
        <v>2015</v>
      </c>
      <c r="B1356">
        <v>9</v>
      </c>
      <c r="C1356">
        <v>6</v>
      </c>
      <c r="D1356" t="s">
        <v>169</v>
      </c>
      <c r="E1356" t="s">
        <v>153</v>
      </c>
      <c r="F1356">
        <v>1</v>
      </c>
      <c r="G1356">
        <v>1</v>
      </c>
      <c r="H1356" t="s">
        <v>171</v>
      </c>
      <c r="J1356">
        <v>4</v>
      </c>
      <c r="K1356">
        <v>1384</v>
      </c>
      <c r="L1356">
        <v>1543</v>
      </c>
      <c r="M1356">
        <f t="shared" si="273"/>
        <v>1380</v>
      </c>
      <c r="N1356">
        <f t="shared" si="274"/>
        <v>1547</v>
      </c>
      <c r="O1356">
        <f t="shared" si="275"/>
        <v>0.59524303965157188</v>
      </c>
      <c r="P1356">
        <f t="shared" si="276"/>
        <v>0.5</v>
      </c>
      <c r="Q1356">
        <f t="shared" si="277"/>
        <v>-41.997819626853797</v>
      </c>
      <c r="R1356">
        <f t="shared" si="278"/>
        <v>-40</v>
      </c>
      <c r="S1356">
        <f>INDEX(Weights!$B$1:$B$36,MATCH(Matches!H633,Weights!$A$1:$A$36,0))</f>
        <v>20</v>
      </c>
      <c r="T1356">
        <f t="shared" si="279"/>
        <v>1480</v>
      </c>
      <c r="U1356">
        <f t="shared" si="280"/>
        <v>1547</v>
      </c>
      <c r="V1356">
        <f t="shared" si="281"/>
        <v>67</v>
      </c>
      <c r="W1356">
        <f t="shared" si="282"/>
        <v>0</v>
      </c>
      <c r="X1356">
        <f t="shared" si="283"/>
        <v>0</v>
      </c>
      <c r="Y1356">
        <f t="shared" si="284"/>
        <v>0</v>
      </c>
      <c r="AA1356" t="str">
        <f t="shared" si="285"/>
        <v>67-&gt;0,</v>
      </c>
    </row>
    <row r="1357" spans="1:27" ht="15" hidden="1" customHeight="1" x14ac:dyDescent="0.25">
      <c r="A1357">
        <v>2015</v>
      </c>
      <c r="B1357">
        <v>9</v>
      </c>
      <c r="C1357">
        <v>6</v>
      </c>
      <c r="D1357" t="s">
        <v>16</v>
      </c>
      <c r="E1357" t="s">
        <v>51</v>
      </c>
      <c r="F1357">
        <v>1</v>
      </c>
      <c r="G1357">
        <v>0</v>
      </c>
      <c r="H1357" t="s">
        <v>2</v>
      </c>
      <c r="J1357">
        <v>4</v>
      </c>
      <c r="K1357">
        <v>1874</v>
      </c>
      <c r="L1357">
        <v>1584</v>
      </c>
      <c r="M1357">
        <f t="shared" si="273"/>
        <v>1870</v>
      </c>
      <c r="N1357">
        <f t="shared" si="274"/>
        <v>1588</v>
      </c>
      <c r="O1357">
        <f t="shared" si="275"/>
        <v>0.90015686730048072</v>
      </c>
      <c r="P1357">
        <f t="shared" si="276"/>
        <v>1</v>
      </c>
      <c r="Q1357">
        <f t="shared" si="277"/>
        <v>40.062845504238261</v>
      </c>
      <c r="R1357">
        <f t="shared" si="278"/>
        <v>40</v>
      </c>
      <c r="S1357">
        <f>INDEX(Weights!$B$1:$B$36,MATCH(Matches!H641,Weights!$A$1:$A$36,0))</f>
        <v>20</v>
      </c>
      <c r="T1357">
        <f t="shared" si="279"/>
        <v>1970</v>
      </c>
      <c r="U1357">
        <f t="shared" si="280"/>
        <v>1588</v>
      </c>
      <c r="V1357">
        <f t="shared" si="281"/>
        <v>382</v>
      </c>
      <c r="W1357">
        <f t="shared" si="282"/>
        <v>1</v>
      </c>
      <c r="X1357">
        <f t="shared" si="283"/>
        <v>0</v>
      </c>
      <c r="Y1357">
        <f t="shared" si="284"/>
        <v>1</v>
      </c>
      <c r="AA1357" t="str">
        <f t="shared" si="285"/>
        <v>382-&gt;1,</v>
      </c>
    </row>
    <row r="1358" spans="1:27" ht="15" hidden="1" customHeight="1" x14ac:dyDescent="0.25">
      <c r="A1358">
        <v>2015</v>
      </c>
      <c r="B1358">
        <v>9</v>
      </c>
      <c r="C1358">
        <v>8</v>
      </c>
      <c r="D1358" t="s">
        <v>38</v>
      </c>
      <c r="E1358" t="s">
        <v>97</v>
      </c>
      <c r="F1358">
        <v>2</v>
      </c>
      <c r="G1358">
        <v>2</v>
      </c>
      <c r="H1358" t="s">
        <v>108</v>
      </c>
      <c r="J1358">
        <v>4</v>
      </c>
      <c r="K1358">
        <v>1372</v>
      </c>
      <c r="L1358">
        <v>1530</v>
      </c>
      <c r="M1358">
        <f t="shared" si="273"/>
        <v>1368</v>
      </c>
      <c r="N1358">
        <f t="shared" si="274"/>
        <v>1534</v>
      </c>
      <c r="O1358">
        <f t="shared" si="275"/>
        <v>0.59385538523617787</v>
      </c>
      <c r="P1358">
        <f t="shared" si="276"/>
        <v>0.5</v>
      </c>
      <c r="Q1358">
        <f t="shared" si="277"/>
        <v>-42.618758528713002</v>
      </c>
      <c r="R1358">
        <f t="shared" si="278"/>
        <v>-40</v>
      </c>
      <c r="S1358">
        <f>INDEX(Weights!$B$1:$B$36,MATCH(Matches!H700,Weights!$A$1:$A$36,0))</f>
        <v>40</v>
      </c>
      <c r="T1358">
        <f t="shared" si="279"/>
        <v>1468</v>
      </c>
      <c r="U1358">
        <f t="shared" si="280"/>
        <v>1534</v>
      </c>
      <c r="V1358">
        <f t="shared" si="281"/>
        <v>66</v>
      </c>
      <c r="W1358">
        <f t="shared" si="282"/>
        <v>0</v>
      </c>
      <c r="X1358">
        <f t="shared" si="283"/>
        <v>0</v>
      </c>
      <c r="Y1358">
        <f t="shared" si="284"/>
        <v>0</v>
      </c>
      <c r="AA1358" t="str">
        <f t="shared" si="285"/>
        <v>66-&gt;0,</v>
      </c>
    </row>
    <row r="1359" spans="1:27" ht="15" hidden="1" customHeight="1" x14ac:dyDescent="0.25">
      <c r="A1359">
        <v>2015</v>
      </c>
      <c r="B1359">
        <v>10</v>
      </c>
      <c r="C1359">
        <v>8</v>
      </c>
      <c r="D1359" t="s">
        <v>192</v>
      </c>
      <c r="E1359" t="s">
        <v>149</v>
      </c>
      <c r="F1359">
        <v>1</v>
      </c>
      <c r="G1359">
        <v>1</v>
      </c>
      <c r="H1359" t="s">
        <v>76</v>
      </c>
      <c r="J1359">
        <v>4</v>
      </c>
      <c r="K1359">
        <v>1092</v>
      </c>
      <c r="L1359">
        <v>1250</v>
      </c>
      <c r="M1359">
        <f t="shared" si="273"/>
        <v>1088</v>
      </c>
      <c r="N1359">
        <f t="shared" si="274"/>
        <v>1254</v>
      </c>
      <c r="O1359">
        <f t="shared" si="275"/>
        <v>0.59385538523617787</v>
      </c>
      <c r="P1359">
        <f t="shared" si="276"/>
        <v>0.5</v>
      </c>
      <c r="Q1359">
        <f t="shared" si="277"/>
        <v>-42.618758528713002</v>
      </c>
      <c r="R1359">
        <f t="shared" si="278"/>
        <v>-40</v>
      </c>
      <c r="S1359">
        <f>INDEX(Weights!$B$1:$B$36,MATCH(Matches!H745,Weights!$A$1:$A$36,0))</f>
        <v>50</v>
      </c>
      <c r="T1359">
        <f t="shared" si="279"/>
        <v>1188</v>
      </c>
      <c r="U1359">
        <f t="shared" si="280"/>
        <v>1254</v>
      </c>
      <c r="V1359">
        <f t="shared" si="281"/>
        <v>66</v>
      </c>
      <c r="W1359">
        <f t="shared" si="282"/>
        <v>0</v>
      </c>
      <c r="X1359">
        <f t="shared" si="283"/>
        <v>0</v>
      </c>
      <c r="Y1359">
        <f t="shared" si="284"/>
        <v>0</v>
      </c>
      <c r="AA1359" t="str">
        <f t="shared" si="285"/>
        <v>66-&gt;0,</v>
      </c>
    </row>
    <row r="1360" spans="1:27" ht="15" hidden="1" customHeight="1" x14ac:dyDescent="0.25">
      <c r="A1360">
        <v>2015</v>
      </c>
      <c r="B1360">
        <v>10</v>
      </c>
      <c r="C1360">
        <v>12</v>
      </c>
      <c r="D1360" t="s">
        <v>68</v>
      </c>
      <c r="E1360" t="s">
        <v>19</v>
      </c>
      <c r="F1360">
        <v>2</v>
      </c>
      <c r="G1360">
        <v>0</v>
      </c>
      <c r="H1360" t="s">
        <v>2</v>
      </c>
      <c r="J1360">
        <v>4</v>
      </c>
      <c r="K1360">
        <v>1749</v>
      </c>
      <c r="L1360">
        <v>1360</v>
      </c>
      <c r="M1360">
        <f t="shared" si="273"/>
        <v>1745</v>
      </c>
      <c r="N1360">
        <f t="shared" si="274"/>
        <v>1364</v>
      </c>
      <c r="O1360">
        <f t="shared" si="275"/>
        <v>0.94096961703947102</v>
      </c>
      <c r="P1360">
        <f t="shared" si="276"/>
        <v>1</v>
      </c>
      <c r="Q1360">
        <f t="shared" si="277"/>
        <v>67.761715228488754</v>
      </c>
      <c r="R1360">
        <f t="shared" si="278"/>
        <v>50</v>
      </c>
      <c r="S1360">
        <f>INDEX(Weights!$B$1:$B$36,MATCH(Matches!H805,Weights!$A$1:$A$36,0))</f>
        <v>20</v>
      </c>
      <c r="T1360">
        <f t="shared" si="279"/>
        <v>1845</v>
      </c>
      <c r="U1360">
        <f t="shared" si="280"/>
        <v>1364</v>
      </c>
      <c r="V1360">
        <f t="shared" si="281"/>
        <v>481</v>
      </c>
      <c r="W1360">
        <f t="shared" si="282"/>
        <v>2</v>
      </c>
      <c r="X1360">
        <f t="shared" si="283"/>
        <v>0</v>
      </c>
      <c r="Y1360">
        <f t="shared" si="284"/>
        <v>2</v>
      </c>
      <c r="AA1360" t="str">
        <f t="shared" si="285"/>
        <v>481-&gt;2,</v>
      </c>
    </row>
    <row r="1361" spans="1:27" ht="15" hidden="1" customHeight="1" x14ac:dyDescent="0.25">
      <c r="A1361">
        <v>2015</v>
      </c>
      <c r="B1361">
        <v>10</v>
      </c>
      <c r="C1361">
        <v>13</v>
      </c>
      <c r="D1361" t="s">
        <v>121</v>
      </c>
      <c r="E1361" t="s">
        <v>124</v>
      </c>
      <c r="F1361">
        <v>3</v>
      </c>
      <c r="G1361">
        <v>1</v>
      </c>
      <c r="H1361" t="s">
        <v>76</v>
      </c>
      <c r="J1361">
        <v>4</v>
      </c>
      <c r="K1361">
        <v>2024</v>
      </c>
      <c r="L1361">
        <v>1640</v>
      </c>
      <c r="M1361">
        <f t="shared" si="273"/>
        <v>2020</v>
      </c>
      <c r="N1361">
        <f t="shared" si="274"/>
        <v>1644</v>
      </c>
      <c r="O1361">
        <f t="shared" si="275"/>
        <v>0.93935044149060221</v>
      </c>
      <c r="P1361">
        <f t="shared" si="276"/>
        <v>1</v>
      </c>
      <c r="Q1361">
        <f t="shared" si="277"/>
        <v>65.95266475649926</v>
      </c>
      <c r="R1361">
        <f t="shared" si="278"/>
        <v>40</v>
      </c>
      <c r="S1361">
        <f>INDEX(Weights!$B$1:$B$36,MATCH(Matches!H812,Weights!$A$1:$A$36,0))</f>
        <v>20</v>
      </c>
      <c r="T1361">
        <f t="shared" si="279"/>
        <v>2120</v>
      </c>
      <c r="U1361">
        <f t="shared" si="280"/>
        <v>1644</v>
      </c>
      <c r="V1361">
        <f t="shared" si="281"/>
        <v>476</v>
      </c>
      <c r="W1361">
        <f t="shared" si="282"/>
        <v>2</v>
      </c>
      <c r="X1361">
        <f t="shared" si="283"/>
        <v>0</v>
      </c>
      <c r="Y1361">
        <f t="shared" si="284"/>
        <v>2</v>
      </c>
      <c r="AA1361" t="str">
        <f t="shared" si="285"/>
        <v>476-&gt;2,</v>
      </c>
    </row>
    <row r="1362" spans="1:27" ht="15" hidden="1" customHeight="1" x14ac:dyDescent="0.25">
      <c r="A1362">
        <v>2015</v>
      </c>
      <c r="B1362">
        <v>10</v>
      </c>
      <c r="C1362">
        <v>13</v>
      </c>
      <c r="D1362" t="s">
        <v>188</v>
      </c>
      <c r="E1362" t="s">
        <v>143</v>
      </c>
      <c r="F1362">
        <v>2</v>
      </c>
      <c r="G1362">
        <v>0</v>
      </c>
      <c r="H1362" t="s">
        <v>76</v>
      </c>
      <c r="J1362">
        <v>4</v>
      </c>
      <c r="K1362">
        <v>1345</v>
      </c>
      <c r="L1362">
        <v>955</v>
      </c>
      <c r="M1362">
        <f t="shared" si="273"/>
        <v>1341</v>
      </c>
      <c r="N1362">
        <f t="shared" si="274"/>
        <v>959</v>
      </c>
      <c r="O1362">
        <f t="shared" si="275"/>
        <v>0.94128855387097998</v>
      </c>
      <c r="P1362">
        <f t="shared" si="276"/>
        <v>1</v>
      </c>
      <c r="Q1362">
        <f t="shared" si="277"/>
        <v>68.129815627601644</v>
      </c>
      <c r="R1362">
        <f t="shared" si="278"/>
        <v>50</v>
      </c>
      <c r="S1362">
        <f>INDEX(Weights!$B$1:$B$36,MATCH(Matches!H814,Weights!$A$1:$A$36,0))</f>
        <v>20</v>
      </c>
      <c r="T1362">
        <f t="shared" si="279"/>
        <v>1441</v>
      </c>
      <c r="U1362">
        <f t="shared" si="280"/>
        <v>959</v>
      </c>
      <c r="V1362">
        <f t="shared" si="281"/>
        <v>482</v>
      </c>
      <c r="W1362">
        <f t="shared" si="282"/>
        <v>2</v>
      </c>
      <c r="X1362">
        <f t="shared" si="283"/>
        <v>0</v>
      </c>
      <c r="Y1362">
        <f t="shared" si="284"/>
        <v>2</v>
      </c>
      <c r="AA1362" t="str">
        <f t="shared" si="285"/>
        <v>482-&gt;2,</v>
      </c>
    </row>
    <row r="1363" spans="1:27" ht="15" hidden="1" customHeight="1" x14ac:dyDescent="0.25">
      <c r="A1363">
        <v>2015</v>
      </c>
      <c r="B1363">
        <v>10</v>
      </c>
      <c r="C1363">
        <v>13</v>
      </c>
      <c r="D1363" t="s">
        <v>164</v>
      </c>
      <c r="E1363" t="s">
        <v>148</v>
      </c>
      <c r="F1363">
        <v>1</v>
      </c>
      <c r="G1363">
        <v>1</v>
      </c>
      <c r="H1363" t="s">
        <v>33</v>
      </c>
      <c r="I1363" t="s">
        <v>125</v>
      </c>
      <c r="J1363">
        <v>4</v>
      </c>
      <c r="K1363">
        <v>1511</v>
      </c>
      <c r="L1363">
        <v>1662</v>
      </c>
      <c r="M1363">
        <f t="shared" si="273"/>
        <v>1507</v>
      </c>
      <c r="N1363">
        <f t="shared" si="274"/>
        <v>1666</v>
      </c>
      <c r="O1363">
        <f t="shared" si="275"/>
        <v>0.71407890258535023</v>
      </c>
      <c r="P1363">
        <f t="shared" si="276"/>
        <v>0.5</v>
      </c>
      <c r="Q1363">
        <f t="shared" si="277"/>
        <v>-18.684699667708998</v>
      </c>
      <c r="R1363">
        <f t="shared" si="278"/>
        <v>-20</v>
      </c>
      <c r="S1363">
        <f>INDEX(Weights!$B$1:$B$36,MATCH(Matches!H815,Weights!$A$1:$A$36,0))</f>
        <v>40</v>
      </c>
      <c r="T1363">
        <f t="shared" si="279"/>
        <v>1507</v>
      </c>
      <c r="U1363">
        <f t="shared" si="280"/>
        <v>1666</v>
      </c>
      <c r="V1363">
        <f t="shared" si="281"/>
        <v>159</v>
      </c>
      <c r="W1363">
        <f t="shared" si="282"/>
        <v>0</v>
      </c>
      <c r="X1363">
        <f t="shared" si="283"/>
        <v>0</v>
      </c>
      <c r="Y1363">
        <f t="shared" si="284"/>
        <v>0</v>
      </c>
      <c r="AA1363" t="str">
        <f t="shared" si="285"/>
        <v>159-&gt;0,</v>
      </c>
    </row>
    <row r="1364" spans="1:27" ht="15" hidden="1" customHeight="1" x14ac:dyDescent="0.25">
      <c r="A1364">
        <v>2015</v>
      </c>
      <c r="B1364">
        <v>10</v>
      </c>
      <c r="C1364">
        <v>13</v>
      </c>
      <c r="D1364" t="s">
        <v>193</v>
      </c>
      <c r="E1364" t="s">
        <v>276</v>
      </c>
      <c r="F1364">
        <v>4</v>
      </c>
      <c r="G1364">
        <v>0</v>
      </c>
      <c r="H1364" t="s">
        <v>76</v>
      </c>
      <c r="J1364">
        <v>4</v>
      </c>
      <c r="K1364">
        <v>1286</v>
      </c>
      <c r="L1364">
        <v>859</v>
      </c>
      <c r="M1364">
        <f t="shared" si="273"/>
        <v>1282</v>
      </c>
      <c r="N1364">
        <f t="shared" si="274"/>
        <v>863</v>
      </c>
      <c r="O1364">
        <f t="shared" si="275"/>
        <v>0.95201097198493023</v>
      </c>
      <c r="P1364">
        <f t="shared" si="276"/>
        <v>1</v>
      </c>
      <c r="Q1364">
        <f t="shared" si="277"/>
        <v>83.35238627346024</v>
      </c>
      <c r="R1364">
        <f t="shared" si="278"/>
        <v>40</v>
      </c>
      <c r="S1364">
        <f>INDEX(Weights!$B$1:$B$36,MATCH(Matches!H837,Weights!$A$1:$A$36,0))</f>
        <v>20</v>
      </c>
      <c r="T1364">
        <f t="shared" si="279"/>
        <v>1382</v>
      </c>
      <c r="U1364">
        <f t="shared" si="280"/>
        <v>863</v>
      </c>
      <c r="V1364">
        <f t="shared" si="281"/>
        <v>519</v>
      </c>
      <c r="W1364">
        <f t="shared" si="282"/>
        <v>4</v>
      </c>
      <c r="X1364">
        <f t="shared" si="283"/>
        <v>1</v>
      </c>
      <c r="Y1364">
        <f t="shared" si="284"/>
        <v>4</v>
      </c>
      <c r="AA1364" t="str">
        <f t="shared" si="285"/>
        <v>519-&gt;4,</v>
      </c>
    </row>
    <row r="1365" spans="1:27" ht="15" hidden="1" customHeight="1" x14ac:dyDescent="0.25">
      <c r="A1365">
        <v>2015</v>
      </c>
      <c r="B1365">
        <v>11</v>
      </c>
      <c r="C1365">
        <v>11</v>
      </c>
      <c r="D1365" t="s">
        <v>91</v>
      </c>
      <c r="E1365" t="s">
        <v>69</v>
      </c>
      <c r="F1365">
        <v>2</v>
      </c>
      <c r="G1365">
        <v>0</v>
      </c>
      <c r="H1365" t="s">
        <v>33</v>
      </c>
      <c r="I1365" t="s">
        <v>25</v>
      </c>
      <c r="J1365">
        <v>4</v>
      </c>
      <c r="K1365">
        <v>1556</v>
      </c>
      <c r="L1365">
        <v>1233</v>
      </c>
      <c r="M1365">
        <f t="shared" si="273"/>
        <v>1552</v>
      </c>
      <c r="N1365">
        <f t="shared" si="274"/>
        <v>1237</v>
      </c>
      <c r="O1365">
        <f t="shared" si="275"/>
        <v>0.85975851945819559</v>
      </c>
      <c r="P1365">
        <f t="shared" si="276"/>
        <v>1</v>
      </c>
      <c r="Q1365">
        <f t="shared" si="277"/>
        <v>28.522231685992825</v>
      </c>
      <c r="R1365">
        <f t="shared" si="278"/>
        <v>20</v>
      </c>
      <c r="S1365">
        <f>INDEX(Weights!$B$1:$B$36,MATCH(Matches!H867,Weights!$A$1:$A$36,0))</f>
        <v>20</v>
      </c>
      <c r="T1365">
        <f t="shared" si="279"/>
        <v>1552</v>
      </c>
      <c r="U1365">
        <f t="shared" si="280"/>
        <v>1237</v>
      </c>
      <c r="V1365">
        <f t="shared" si="281"/>
        <v>315</v>
      </c>
      <c r="W1365">
        <f t="shared" si="282"/>
        <v>2</v>
      </c>
      <c r="X1365">
        <f t="shared" si="283"/>
        <v>0</v>
      </c>
      <c r="Y1365">
        <f t="shared" si="284"/>
        <v>2</v>
      </c>
      <c r="AA1365" t="str">
        <f t="shared" si="285"/>
        <v>315-&gt;2,</v>
      </c>
    </row>
    <row r="1366" spans="1:27" ht="15" hidden="1" customHeight="1" x14ac:dyDescent="0.25">
      <c r="A1366">
        <v>2015</v>
      </c>
      <c r="B1366">
        <v>11</v>
      </c>
      <c r="C1366">
        <v>13</v>
      </c>
      <c r="D1366" t="s">
        <v>129</v>
      </c>
      <c r="E1366" t="s">
        <v>103</v>
      </c>
      <c r="F1366">
        <v>1</v>
      </c>
      <c r="G1366">
        <v>0</v>
      </c>
      <c r="H1366" t="s">
        <v>76</v>
      </c>
      <c r="J1366">
        <v>4</v>
      </c>
      <c r="K1366">
        <v>1773</v>
      </c>
      <c r="L1366">
        <v>1499</v>
      </c>
      <c r="M1366">
        <f t="shared" si="273"/>
        <v>1769</v>
      </c>
      <c r="N1366">
        <f t="shared" si="274"/>
        <v>1503</v>
      </c>
      <c r="O1366">
        <f t="shared" si="275"/>
        <v>0.89156866687336656</v>
      </c>
      <c r="P1366">
        <f t="shared" si="276"/>
        <v>1</v>
      </c>
      <c r="Q1366">
        <f t="shared" si="277"/>
        <v>36.889705997882821</v>
      </c>
      <c r="R1366">
        <f t="shared" si="278"/>
        <v>40</v>
      </c>
      <c r="S1366">
        <f>INDEX(Weights!$B$1:$B$36,MATCH(Matches!H903,Weights!$A$1:$A$36,0))</f>
        <v>40</v>
      </c>
      <c r="T1366">
        <f t="shared" si="279"/>
        <v>1869</v>
      </c>
      <c r="U1366">
        <f t="shared" si="280"/>
        <v>1503</v>
      </c>
      <c r="V1366">
        <f t="shared" si="281"/>
        <v>366</v>
      </c>
      <c r="W1366">
        <f t="shared" si="282"/>
        <v>1</v>
      </c>
      <c r="X1366">
        <f t="shared" si="283"/>
        <v>0</v>
      </c>
      <c r="Y1366">
        <f t="shared" si="284"/>
        <v>1</v>
      </c>
      <c r="AA1366" t="str">
        <f t="shared" si="285"/>
        <v>366-&gt;1,</v>
      </c>
    </row>
    <row r="1367" spans="1:27" ht="15" hidden="1" customHeight="1" x14ac:dyDescent="0.25">
      <c r="A1367">
        <v>2015</v>
      </c>
      <c r="B1367">
        <v>11</v>
      </c>
      <c r="C1367">
        <v>13</v>
      </c>
      <c r="D1367" t="s">
        <v>63</v>
      </c>
      <c r="E1367" t="s">
        <v>18</v>
      </c>
      <c r="F1367">
        <v>2</v>
      </c>
      <c r="G1367">
        <v>2</v>
      </c>
      <c r="H1367" t="s">
        <v>33</v>
      </c>
      <c r="J1367">
        <v>4</v>
      </c>
      <c r="K1367">
        <v>1391</v>
      </c>
      <c r="L1367">
        <v>1614</v>
      </c>
      <c r="M1367">
        <f t="shared" si="273"/>
        <v>1387</v>
      </c>
      <c r="N1367">
        <f t="shared" si="274"/>
        <v>1618</v>
      </c>
      <c r="O1367">
        <f t="shared" si="275"/>
        <v>0.68007067573722146</v>
      </c>
      <c r="P1367">
        <f t="shared" si="276"/>
        <v>0.5</v>
      </c>
      <c r="Q1367">
        <f t="shared" si="277"/>
        <v>-22.213500247187561</v>
      </c>
      <c r="R1367">
        <f t="shared" si="278"/>
        <v>-20</v>
      </c>
      <c r="S1367">
        <f>INDEX(Weights!$B$1:$B$36,MATCH(Matches!H909,Weights!$A$1:$A$36,0))</f>
        <v>20</v>
      </c>
      <c r="T1367">
        <f t="shared" si="279"/>
        <v>1487</v>
      </c>
      <c r="U1367">
        <f t="shared" si="280"/>
        <v>1618</v>
      </c>
      <c r="V1367">
        <f t="shared" si="281"/>
        <v>131</v>
      </c>
      <c r="W1367">
        <f t="shared" si="282"/>
        <v>0</v>
      </c>
      <c r="X1367">
        <f t="shared" si="283"/>
        <v>0</v>
      </c>
      <c r="Y1367">
        <f t="shared" si="284"/>
        <v>0</v>
      </c>
      <c r="AA1367" t="str">
        <f t="shared" si="285"/>
        <v>131-&gt;0,</v>
      </c>
    </row>
    <row r="1368" spans="1:27" ht="15" hidden="1" customHeight="1" x14ac:dyDescent="0.25">
      <c r="A1368">
        <v>2015</v>
      </c>
      <c r="B1368">
        <v>11</v>
      </c>
      <c r="C1368">
        <v>13</v>
      </c>
      <c r="D1368" t="s">
        <v>123</v>
      </c>
      <c r="E1368" t="s">
        <v>136</v>
      </c>
      <c r="F1368">
        <v>3</v>
      </c>
      <c r="G1368">
        <v>0</v>
      </c>
      <c r="H1368" t="s">
        <v>76</v>
      </c>
      <c r="J1368">
        <v>4</v>
      </c>
      <c r="K1368">
        <v>1897</v>
      </c>
      <c r="L1368">
        <v>1479</v>
      </c>
      <c r="M1368">
        <f t="shared" si="273"/>
        <v>1893</v>
      </c>
      <c r="N1368">
        <f t="shared" si="274"/>
        <v>1483</v>
      </c>
      <c r="O1368">
        <f t="shared" si="275"/>
        <v>0.94958785778702415</v>
      </c>
      <c r="P1368">
        <f t="shared" si="276"/>
        <v>1</v>
      </c>
      <c r="Q1368">
        <f t="shared" si="277"/>
        <v>79.345963579592109</v>
      </c>
      <c r="R1368">
        <f t="shared" si="278"/>
        <v>50</v>
      </c>
      <c r="S1368">
        <f>INDEX(Weights!$B$1:$B$36,MATCH(Matches!H915,Weights!$A$1:$A$36,0))</f>
        <v>50</v>
      </c>
      <c r="T1368">
        <f t="shared" si="279"/>
        <v>1993</v>
      </c>
      <c r="U1368">
        <f t="shared" si="280"/>
        <v>1483</v>
      </c>
      <c r="V1368">
        <f t="shared" si="281"/>
        <v>510</v>
      </c>
      <c r="W1368">
        <f t="shared" si="282"/>
        <v>3</v>
      </c>
      <c r="X1368">
        <f t="shared" si="283"/>
        <v>0</v>
      </c>
      <c r="Y1368">
        <f t="shared" si="284"/>
        <v>3</v>
      </c>
      <c r="AA1368" t="str">
        <f t="shared" si="285"/>
        <v>510-&gt;3,</v>
      </c>
    </row>
    <row r="1369" spans="1:27" ht="15" hidden="1" customHeight="1" x14ac:dyDescent="0.25">
      <c r="A1369">
        <v>2015</v>
      </c>
      <c r="B1369">
        <v>11</v>
      </c>
      <c r="C1369">
        <v>13</v>
      </c>
      <c r="D1369" t="s">
        <v>12</v>
      </c>
      <c r="E1369" t="s">
        <v>58</v>
      </c>
      <c r="F1369">
        <v>1</v>
      </c>
      <c r="G1369">
        <v>0</v>
      </c>
      <c r="H1369" t="s">
        <v>33</v>
      </c>
      <c r="J1369">
        <v>4</v>
      </c>
      <c r="K1369">
        <v>1594</v>
      </c>
      <c r="L1369">
        <v>1450</v>
      </c>
      <c r="M1369">
        <f t="shared" si="273"/>
        <v>1590</v>
      </c>
      <c r="N1369">
        <f t="shared" si="274"/>
        <v>1454</v>
      </c>
      <c r="O1369">
        <f t="shared" si="275"/>
        <v>0.79551990031274211</v>
      </c>
      <c r="P1369">
        <f t="shared" si="276"/>
        <v>1</v>
      </c>
      <c r="Q1369">
        <f t="shared" si="277"/>
        <v>19.561805799771228</v>
      </c>
      <c r="R1369">
        <f t="shared" si="278"/>
        <v>20</v>
      </c>
      <c r="S1369">
        <f>INDEX(Weights!$B$1:$B$36,MATCH(Matches!H917,Weights!$A$1:$A$36,0))</f>
        <v>40</v>
      </c>
      <c r="T1369">
        <f t="shared" si="279"/>
        <v>1690</v>
      </c>
      <c r="U1369">
        <f t="shared" si="280"/>
        <v>1454</v>
      </c>
      <c r="V1369">
        <f t="shared" si="281"/>
        <v>236</v>
      </c>
      <c r="W1369">
        <f t="shared" si="282"/>
        <v>1</v>
      </c>
      <c r="X1369">
        <f t="shared" si="283"/>
        <v>0</v>
      </c>
      <c r="Y1369">
        <f t="shared" si="284"/>
        <v>1</v>
      </c>
      <c r="AA1369" t="str">
        <f t="shared" si="285"/>
        <v>236-&gt;1,</v>
      </c>
    </row>
    <row r="1370" spans="1:27" ht="15" hidden="1" customHeight="1" x14ac:dyDescent="0.25">
      <c r="A1370">
        <v>2015</v>
      </c>
      <c r="B1370">
        <v>11</v>
      </c>
      <c r="C1370">
        <v>17</v>
      </c>
      <c r="D1370" t="s">
        <v>11</v>
      </c>
      <c r="E1370" t="s">
        <v>187</v>
      </c>
      <c r="F1370">
        <v>3</v>
      </c>
      <c r="G1370">
        <v>0</v>
      </c>
      <c r="H1370" t="s">
        <v>33</v>
      </c>
      <c r="J1370">
        <v>4</v>
      </c>
      <c r="K1370">
        <v>1492</v>
      </c>
      <c r="L1370">
        <v>1233</v>
      </c>
      <c r="M1370">
        <f t="shared" si="273"/>
        <v>1488</v>
      </c>
      <c r="N1370">
        <f t="shared" si="274"/>
        <v>1237</v>
      </c>
      <c r="O1370">
        <f t="shared" si="275"/>
        <v>0.88293460412568214</v>
      </c>
      <c r="P1370">
        <f t="shared" si="276"/>
        <v>1</v>
      </c>
      <c r="Q1370">
        <f t="shared" si="277"/>
        <v>34.168935833902829</v>
      </c>
      <c r="R1370">
        <f t="shared" si="278"/>
        <v>20</v>
      </c>
      <c r="S1370">
        <f>INDEX(Weights!$B$1:$B$36,MATCH(Matches!H959,Weights!$A$1:$A$36,0))</f>
        <v>40</v>
      </c>
      <c r="T1370">
        <f t="shared" si="279"/>
        <v>1588</v>
      </c>
      <c r="U1370">
        <f t="shared" si="280"/>
        <v>1237</v>
      </c>
      <c r="V1370">
        <f t="shared" si="281"/>
        <v>351</v>
      </c>
      <c r="W1370">
        <f t="shared" si="282"/>
        <v>3</v>
      </c>
      <c r="X1370">
        <f t="shared" si="283"/>
        <v>0</v>
      </c>
      <c r="Y1370">
        <f t="shared" si="284"/>
        <v>3</v>
      </c>
      <c r="AA1370" t="str">
        <f t="shared" si="285"/>
        <v>351-&gt;3,</v>
      </c>
    </row>
    <row r="1371" spans="1:27" ht="15" hidden="1" customHeight="1" x14ac:dyDescent="0.25">
      <c r="A1371">
        <v>2015</v>
      </c>
      <c r="B1371">
        <v>11</v>
      </c>
      <c r="C1371">
        <v>17</v>
      </c>
      <c r="D1371" t="s">
        <v>86</v>
      </c>
      <c r="E1371" t="s">
        <v>150</v>
      </c>
      <c r="F1371">
        <v>3</v>
      </c>
      <c r="G1371">
        <v>0</v>
      </c>
      <c r="H1371" t="s">
        <v>76</v>
      </c>
      <c r="J1371">
        <v>4</v>
      </c>
      <c r="K1371">
        <v>1736</v>
      </c>
      <c r="L1371">
        <v>1329</v>
      </c>
      <c r="M1371">
        <f t="shared" si="273"/>
        <v>1732</v>
      </c>
      <c r="N1371">
        <f t="shared" si="274"/>
        <v>1333</v>
      </c>
      <c r="O1371">
        <f t="shared" si="275"/>
        <v>0.94646887895946308</v>
      </c>
      <c r="P1371">
        <f t="shared" si="276"/>
        <v>1</v>
      </c>
      <c r="Q1371">
        <f t="shared" si="277"/>
        <v>74.722888709372711</v>
      </c>
      <c r="R1371">
        <f t="shared" si="278"/>
        <v>40</v>
      </c>
      <c r="S1371">
        <f>INDEX(Weights!$B$1:$B$36,MATCH(Matches!H966,Weights!$A$1:$A$36,0))</f>
        <v>40</v>
      </c>
      <c r="T1371">
        <f t="shared" si="279"/>
        <v>1832</v>
      </c>
      <c r="U1371">
        <f t="shared" si="280"/>
        <v>1333</v>
      </c>
      <c r="V1371">
        <f t="shared" si="281"/>
        <v>499</v>
      </c>
      <c r="W1371">
        <f t="shared" si="282"/>
        <v>3</v>
      </c>
      <c r="X1371">
        <f t="shared" si="283"/>
        <v>0</v>
      </c>
      <c r="Y1371">
        <f t="shared" si="284"/>
        <v>3</v>
      </c>
      <c r="AA1371" t="str">
        <f t="shared" si="285"/>
        <v>499-&gt;3,</v>
      </c>
    </row>
    <row r="1372" spans="1:27" ht="15" hidden="1" customHeight="1" x14ac:dyDescent="0.25">
      <c r="A1372">
        <v>2015</v>
      </c>
      <c r="B1372">
        <v>11</v>
      </c>
      <c r="C1372">
        <v>17</v>
      </c>
      <c r="D1372" t="s">
        <v>39</v>
      </c>
      <c r="E1372" t="s">
        <v>260</v>
      </c>
      <c r="F1372">
        <v>2</v>
      </c>
      <c r="G1372">
        <v>0</v>
      </c>
      <c r="H1372" t="s">
        <v>76</v>
      </c>
      <c r="J1372">
        <v>4</v>
      </c>
      <c r="K1372">
        <v>1634</v>
      </c>
      <c r="L1372">
        <v>1264</v>
      </c>
      <c r="M1372">
        <f t="shared" si="273"/>
        <v>1630</v>
      </c>
      <c r="N1372">
        <f t="shared" si="274"/>
        <v>1268</v>
      </c>
      <c r="O1372">
        <f t="shared" si="275"/>
        <v>0.93459324013721401</v>
      </c>
      <c r="P1372">
        <f t="shared" si="276"/>
        <v>1</v>
      </c>
      <c r="Q1372">
        <f t="shared" si="277"/>
        <v>61.155758340444116</v>
      </c>
      <c r="R1372">
        <f t="shared" si="278"/>
        <v>40</v>
      </c>
      <c r="S1372">
        <f>INDEX(Weights!$B$1:$B$36,MATCH(Matches!H973,Weights!$A$1:$A$36,0))</f>
        <v>40</v>
      </c>
      <c r="T1372">
        <f t="shared" si="279"/>
        <v>1730</v>
      </c>
      <c r="U1372">
        <f t="shared" si="280"/>
        <v>1268</v>
      </c>
      <c r="V1372">
        <f t="shared" si="281"/>
        <v>462</v>
      </c>
      <c r="W1372">
        <f t="shared" si="282"/>
        <v>2</v>
      </c>
      <c r="X1372">
        <f t="shared" si="283"/>
        <v>0</v>
      </c>
      <c r="Y1372">
        <f t="shared" si="284"/>
        <v>2</v>
      </c>
      <c r="AA1372" t="str">
        <f t="shared" si="285"/>
        <v>462-&gt;2,</v>
      </c>
    </row>
    <row r="1373" spans="1:27" ht="15" hidden="1" customHeight="1" x14ac:dyDescent="0.25">
      <c r="A1373">
        <v>2015</v>
      </c>
      <c r="B1373">
        <v>11</v>
      </c>
      <c r="C1373">
        <v>17</v>
      </c>
      <c r="D1373" t="s">
        <v>96</v>
      </c>
      <c r="E1373" t="s">
        <v>149</v>
      </c>
      <c r="F1373">
        <v>2</v>
      </c>
      <c r="G1373">
        <v>1</v>
      </c>
      <c r="H1373" t="s">
        <v>76</v>
      </c>
      <c r="J1373">
        <v>4</v>
      </c>
      <c r="K1373">
        <v>1551</v>
      </c>
      <c r="L1373">
        <v>1249</v>
      </c>
      <c r="M1373">
        <f t="shared" si="273"/>
        <v>1547</v>
      </c>
      <c r="N1373">
        <f t="shared" si="274"/>
        <v>1253</v>
      </c>
      <c r="O1373">
        <f t="shared" si="275"/>
        <v>0.90619584677350518</v>
      </c>
      <c r="P1373">
        <f t="shared" si="276"/>
        <v>1</v>
      </c>
      <c r="Q1373">
        <f t="shared" si="277"/>
        <v>42.64203515959256</v>
      </c>
      <c r="R1373">
        <f t="shared" si="278"/>
        <v>40</v>
      </c>
      <c r="S1373">
        <f>INDEX(Weights!$B$1:$B$36,MATCH(Matches!H988,Weights!$A$1:$A$36,0))</f>
        <v>20</v>
      </c>
      <c r="T1373">
        <f t="shared" si="279"/>
        <v>1647</v>
      </c>
      <c r="U1373">
        <f t="shared" si="280"/>
        <v>1253</v>
      </c>
      <c r="V1373">
        <f t="shared" si="281"/>
        <v>394</v>
      </c>
      <c r="W1373">
        <f t="shared" si="282"/>
        <v>1</v>
      </c>
      <c r="X1373">
        <f t="shared" si="283"/>
        <v>0</v>
      </c>
      <c r="Y1373">
        <f t="shared" si="284"/>
        <v>1</v>
      </c>
      <c r="AA1373" t="str">
        <f t="shared" si="285"/>
        <v>394-&gt;1,</v>
      </c>
    </row>
    <row r="1374" spans="1:27" ht="15" hidden="1" customHeight="1" x14ac:dyDescent="0.25">
      <c r="A1374">
        <v>2015</v>
      </c>
      <c r="B1374">
        <v>11</v>
      </c>
      <c r="C1374">
        <v>17</v>
      </c>
      <c r="D1374" t="s">
        <v>98</v>
      </c>
      <c r="E1374" t="s">
        <v>261</v>
      </c>
      <c r="F1374">
        <v>3</v>
      </c>
      <c r="G1374">
        <v>1</v>
      </c>
      <c r="H1374" t="s">
        <v>108</v>
      </c>
      <c r="I1374" t="s">
        <v>122</v>
      </c>
      <c r="J1374">
        <v>4</v>
      </c>
      <c r="K1374">
        <v>1648</v>
      </c>
      <c r="L1374">
        <v>1182</v>
      </c>
      <c r="M1374">
        <f t="shared" si="273"/>
        <v>1644</v>
      </c>
      <c r="N1374">
        <f t="shared" si="274"/>
        <v>1186</v>
      </c>
      <c r="O1374">
        <f t="shared" si="275"/>
        <v>0.93317153543033127</v>
      </c>
      <c r="P1374">
        <f t="shared" si="276"/>
        <v>1</v>
      </c>
      <c r="Q1374">
        <f t="shared" si="277"/>
        <v>59.854734442237508</v>
      </c>
      <c r="R1374">
        <f t="shared" si="278"/>
        <v>40</v>
      </c>
      <c r="S1374">
        <f>INDEX(Weights!$B$1:$B$36,MATCH(Matches!H992,Weights!$A$1:$A$36,0))</f>
        <v>20</v>
      </c>
      <c r="T1374">
        <f t="shared" si="279"/>
        <v>1644</v>
      </c>
      <c r="U1374">
        <f t="shared" si="280"/>
        <v>1186</v>
      </c>
      <c r="V1374">
        <f t="shared" si="281"/>
        <v>458</v>
      </c>
      <c r="W1374">
        <f t="shared" si="282"/>
        <v>2</v>
      </c>
      <c r="X1374">
        <f t="shared" si="283"/>
        <v>0</v>
      </c>
      <c r="Y1374">
        <f t="shared" si="284"/>
        <v>2</v>
      </c>
      <c r="AA1374" t="str">
        <f t="shared" si="285"/>
        <v>458-&gt;2,</v>
      </c>
    </row>
    <row r="1375" spans="1:27" ht="15" hidden="1" customHeight="1" x14ac:dyDescent="0.25">
      <c r="A1375">
        <v>2015</v>
      </c>
      <c r="B1375">
        <v>11</v>
      </c>
      <c r="C1375">
        <v>25</v>
      </c>
      <c r="D1375" t="s">
        <v>188</v>
      </c>
      <c r="E1375" t="s">
        <v>88</v>
      </c>
      <c r="F1375">
        <v>1</v>
      </c>
      <c r="G1375">
        <v>1</v>
      </c>
      <c r="H1375" t="s">
        <v>234</v>
      </c>
      <c r="I1375" t="s">
        <v>267</v>
      </c>
      <c r="J1375">
        <v>4</v>
      </c>
      <c r="K1375">
        <v>1362</v>
      </c>
      <c r="L1375">
        <v>1427</v>
      </c>
      <c r="M1375">
        <f t="shared" si="273"/>
        <v>1358</v>
      </c>
      <c r="N1375">
        <f t="shared" si="274"/>
        <v>1431</v>
      </c>
      <c r="O1375">
        <f t="shared" si="275"/>
        <v>0.60353631852617806</v>
      </c>
      <c r="P1375">
        <f t="shared" si="276"/>
        <v>0.5</v>
      </c>
      <c r="Q1375">
        <f t="shared" si="277"/>
        <v>-38.633786259153517</v>
      </c>
      <c r="R1375">
        <f t="shared" si="278"/>
        <v>-40</v>
      </c>
      <c r="S1375">
        <f>INDEX(Weights!$B$1:$B$36,MATCH(Matches!H1002,Weights!$A$1:$A$36,0))</f>
        <v>40</v>
      </c>
      <c r="T1375">
        <f t="shared" si="279"/>
        <v>1358</v>
      </c>
      <c r="U1375">
        <f t="shared" si="280"/>
        <v>1431</v>
      </c>
      <c r="V1375">
        <f t="shared" si="281"/>
        <v>73</v>
      </c>
      <c r="W1375">
        <f t="shared" si="282"/>
        <v>0</v>
      </c>
      <c r="X1375">
        <f t="shared" si="283"/>
        <v>0</v>
      </c>
      <c r="Y1375">
        <f t="shared" si="284"/>
        <v>0</v>
      </c>
      <c r="AA1375" t="str">
        <f t="shared" si="285"/>
        <v>73-&gt;0,</v>
      </c>
    </row>
    <row r="1376" spans="1:27" ht="15" hidden="1" customHeight="1" x14ac:dyDescent="0.25">
      <c r="A1376">
        <v>2015</v>
      </c>
      <c r="B1376">
        <v>11</v>
      </c>
      <c r="C1376">
        <v>27</v>
      </c>
      <c r="D1376" t="s">
        <v>191</v>
      </c>
      <c r="E1376" t="s">
        <v>276</v>
      </c>
      <c r="F1376">
        <v>3</v>
      </c>
      <c r="G1376">
        <v>0</v>
      </c>
      <c r="H1376" t="s">
        <v>234</v>
      </c>
      <c r="I1376" t="s">
        <v>267</v>
      </c>
      <c r="J1376">
        <v>4</v>
      </c>
      <c r="K1376">
        <v>1350</v>
      </c>
      <c r="L1376">
        <v>846</v>
      </c>
      <c r="M1376">
        <f t="shared" si="273"/>
        <v>1346</v>
      </c>
      <c r="N1376">
        <f t="shared" si="274"/>
        <v>850</v>
      </c>
      <c r="O1376">
        <f t="shared" si="275"/>
        <v>0.94558713956612483</v>
      </c>
      <c r="P1376">
        <f t="shared" si="276"/>
        <v>1</v>
      </c>
      <c r="Q1376">
        <f t="shared" si="277"/>
        <v>73.51203314997511</v>
      </c>
      <c r="R1376">
        <f t="shared" si="278"/>
        <v>40</v>
      </c>
      <c r="S1376">
        <f>INDEX(Weights!$B$1:$B$36,MATCH(Matches!H1006,Weights!$A$1:$A$36,0))</f>
        <v>20</v>
      </c>
      <c r="T1376">
        <f t="shared" si="279"/>
        <v>1346</v>
      </c>
      <c r="U1376">
        <f t="shared" si="280"/>
        <v>850</v>
      </c>
      <c r="V1376">
        <f t="shared" si="281"/>
        <v>496</v>
      </c>
      <c r="W1376">
        <f t="shared" si="282"/>
        <v>3</v>
      </c>
      <c r="X1376">
        <f t="shared" si="283"/>
        <v>0</v>
      </c>
      <c r="Y1376">
        <f t="shared" si="284"/>
        <v>3</v>
      </c>
      <c r="AA1376" t="str">
        <f t="shared" si="285"/>
        <v>496-&gt;3,</v>
      </c>
    </row>
    <row r="1377" spans="1:27" ht="15" hidden="1" customHeight="1" x14ac:dyDescent="0.25">
      <c r="A1377">
        <v>2015</v>
      </c>
      <c r="B1377">
        <v>11</v>
      </c>
      <c r="C1377">
        <v>27</v>
      </c>
      <c r="D1377" t="s">
        <v>200</v>
      </c>
      <c r="E1377" t="s">
        <v>269</v>
      </c>
      <c r="F1377">
        <v>4</v>
      </c>
      <c r="G1377">
        <v>0</v>
      </c>
      <c r="H1377" t="s">
        <v>234</v>
      </c>
      <c r="I1377" t="s">
        <v>267</v>
      </c>
      <c r="J1377">
        <v>4</v>
      </c>
      <c r="K1377">
        <v>1289</v>
      </c>
      <c r="L1377">
        <v>758</v>
      </c>
      <c r="M1377">
        <f t="shared" si="273"/>
        <v>1285</v>
      </c>
      <c r="N1377">
        <f t="shared" si="274"/>
        <v>762</v>
      </c>
      <c r="O1377">
        <f t="shared" si="275"/>
        <v>0.95305205139409421</v>
      </c>
      <c r="P1377">
        <f t="shared" si="276"/>
        <v>1</v>
      </c>
      <c r="Q1377">
        <f t="shared" si="277"/>
        <v>85.2007407943874</v>
      </c>
      <c r="R1377">
        <f t="shared" si="278"/>
        <v>50</v>
      </c>
      <c r="S1377">
        <f>INDEX(Weights!$B$1:$B$36,MATCH(Matches!H1008,Weights!$A$1:$A$36,0))</f>
        <v>40</v>
      </c>
      <c r="T1377">
        <f t="shared" si="279"/>
        <v>1285</v>
      </c>
      <c r="U1377">
        <f t="shared" si="280"/>
        <v>762</v>
      </c>
      <c r="V1377">
        <f t="shared" si="281"/>
        <v>523</v>
      </c>
      <c r="W1377">
        <f t="shared" si="282"/>
        <v>4</v>
      </c>
      <c r="X1377">
        <f t="shared" si="283"/>
        <v>1</v>
      </c>
      <c r="Y1377">
        <f t="shared" si="284"/>
        <v>4</v>
      </c>
      <c r="AA1377" t="str">
        <f t="shared" si="285"/>
        <v>523-&gt;4,</v>
      </c>
    </row>
    <row r="1378" spans="1:27" ht="15" hidden="1" customHeight="1" x14ac:dyDescent="0.25">
      <c r="A1378">
        <v>2015</v>
      </c>
      <c r="B1378">
        <v>12</v>
      </c>
      <c r="C1378">
        <v>24</v>
      </c>
      <c r="D1378" t="s">
        <v>262</v>
      </c>
      <c r="E1378" t="s">
        <v>106</v>
      </c>
      <c r="F1378">
        <v>3</v>
      </c>
      <c r="G1378">
        <v>1</v>
      </c>
      <c r="H1378" t="s">
        <v>235</v>
      </c>
      <c r="I1378" t="s">
        <v>43</v>
      </c>
      <c r="J1378">
        <v>4</v>
      </c>
      <c r="K1378">
        <v>1013</v>
      </c>
      <c r="L1378">
        <v>566</v>
      </c>
      <c r="M1378">
        <f t="shared" si="273"/>
        <v>1009</v>
      </c>
      <c r="N1378">
        <f t="shared" si="274"/>
        <v>570</v>
      </c>
      <c r="O1378">
        <f t="shared" si="275"/>
        <v>0.9260190472872637</v>
      </c>
      <c r="P1378">
        <f t="shared" si="276"/>
        <v>1</v>
      </c>
      <c r="Q1378">
        <f t="shared" si="277"/>
        <v>54.067970921268952</v>
      </c>
      <c r="R1378">
        <f t="shared" si="278"/>
        <v>40</v>
      </c>
      <c r="S1378">
        <f>INDEX(Weights!$B$1:$B$36,MATCH(Matches!H1027,Weights!$A$1:$A$36,0))</f>
        <v>20</v>
      </c>
      <c r="T1378">
        <f t="shared" si="279"/>
        <v>1009</v>
      </c>
      <c r="U1378">
        <f t="shared" si="280"/>
        <v>570</v>
      </c>
      <c r="V1378">
        <f t="shared" si="281"/>
        <v>439</v>
      </c>
      <c r="W1378">
        <f t="shared" si="282"/>
        <v>2</v>
      </c>
      <c r="X1378">
        <f t="shared" si="283"/>
        <v>0</v>
      </c>
      <c r="Y1378">
        <f t="shared" si="284"/>
        <v>2</v>
      </c>
      <c r="AA1378" t="str">
        <f t="shared" si="285"/>
        <v>439-&gt;2,</v>
      </c>
    </row>
    <row r="1379" spans="1:27" ht="15" hidden="1" customHeight="1" x14ac:dyDescent="0.25">
      <c r="A1379">
        <v>2016</v>
      </c>
      <c r="B1379">
        <v>3</v>
      </c>
      <c r="C1379">
        <v>23</v>
      </c>
      <c r="D1379" t="s">
        <v>178</v>
      </c>
      <c r="E1379" t="s">
        <v>198</v>
      </c>
      <c r="F1379">
        <v>2</v>
      </c>
      <c r="G1379">
        <v>1</v>
      </c>
      <c r="H1379" t="s">
        <v>230</v>
      </c>
      <c r="J1379">
        <v>4</v>
      </c>
      <c r="K1379">
        <v>1249</v>
      </c>
      <c r="L1379">
        <v>937</v>
      </c>
      <c r="M1379">
        <f t="shared" si="273"/>
        <v>1245</v>
      </c>
      <c r="N1379">
        <f t="shared" si="274"/>
        <v>941</v>
      </c>
      <c r="O1379">
        <f t="shared" si="275"/>
        <v>0.91097603146534523</v>
      </c>
      <c r="P1379">
        <f t="shared" si="276"/>
        <v>1</v>
      </c>
      <c r="Q1379">
        <f t="shared" si="277"/>
        <v>44.931719691230136</v>
      </c>
      <c r="R1379">
        <f t="shared" si="278"/>
        <v>40</v>
      </c>
      <c r="S1379">
        <f>INDEX(Weights!$B$1:$B$36,MATCH(Matches!H1074,Weights!$A$1:$A$36,0))</f>
        <v>40</v>
      </c>
      <c r="T1379">
        <f t="shared" si="279"/>
        <v>1345</v>
      </c>
      <c r="U1379">
        <f t="shared" si="280"/>
        <v>941</v>
      </c>
      <c r="V1379">
        <f t="shared" si="281"/>
        <v>404</v>
      </c>
      <c r="W1379">
        <f t="shared" si="282"/>
        <v>1</v>
      </c>
      <c r="X1379">
        <f t="shared" si="283"/>
        <v>0</v>
      </c>
      <c r="Y1379">
        <f t="shared" si="284"/>
        <v>1</v>
      </c>
      <c r="AA1379" t="str">
        <f t="shared" si="285"/>
        <v>404-&gt;1,</v>
      </c>
    </row>
    <row r="1380" spans="1:27" ht="15" hidden="1" customHeight="1" x14ac:dyDescent="0.25">
      <c r="A1380">
        <v>2016</v>
      </c>
      <c r="B1380">
        <v>3</v>
      </c>
      <c r="C1380">
        <v>23</v>
      </c>
      <c r="D1380" t="s">
        <v>9</v>
      </c>
      <c r="E1380" t="s">
        <v>59</v>
      </c>
      <c r="F1380">
        <v>2</v>
      </c>
      <c r="G1380">
        <v>0</v>
      </c>
      <c r="H1380" t="s">
        <v>33</v>
      </c>
      <c r="J1380">
        <v>4</v>
      </c>
      <c r="K1380">
        <v>1818</v>
      </c>
      <c r="L1380">
        <v>1575</v>
      </c>
      <c r="M1380">
        <f t="shared" si="273"/>
        <v>1814</v>
      </c>
      <c r="N1380">
        <f t="shared" si="274"/>
        <v>1579</v>
      </c>
      <c r="O1380">
        <f t="shared" si="275"/>
        <v>0.87307388225026961</v>
      </c>
      <c r="P1380">
        <f t="shared" si="276"/>
        <v>1</v>
      </c>
      <c r="Q1380">
        <f t="shared" si="277"/>
        <v>31.514396492352311</v>
      </c>
      <c r="R1380">
        <f t="shared" si="278"/>
        <v>20</v>
      </c>
      <c r="S1380">
        <f>INDEX(Weights!$B$1:$B$36,MATCH(Matches!H1077,Weights!$A$1:$A$36,0))</f>
        <v>40</v>
      </c>
      <c r="T1380">
        <f t="shared" si="279"/>
        <v>1914</v>
      </c>
      <c r="U1380">
        <f t="shared" si="280"/>
        <v>1579</v>
      </c>
      <c r="V1380">
        <f t="shared" si="281"/>
        <v>335</v>
      </c>
      <c r="W1380">
        <f t="shared" si="282"/>
        <v>2</v>
      </c>
      <c r="X1380">
        <f t="shared" si="283"/>
        <v>0</v>
      </c>
      <c r="Y1380">
        <f t="shared" si="284"/>
        <v>2</v>
      </c>
      <c r="AA1380" t="str">
        <f t="shared" si="285"/>
        <v>335-&gt;2,</v>
      </c>
    </row>
    <row r="1381" spans="1:27" ht="15" hidden="1" customHeight="1" x14ac:dyDescent="0.25">
      <c r="A1381">
        <v>2016</v>
      </c>
      <c r="B1381">
        <v>3</v>
      </c>
      <c r="C1381">
        <v>24</v>
      </c>
      <c r="D1381" t="s">
        <v>41</v>
      </c>
      <c r="E1381" t="s">
        <v>156</v>
      </c>
      <c r="F1381">
        <v>2</v>
      </c>
      <c r="G1381">
        <v>1</v>
      </c>
      <c r="H1381" t="s">
        <v>33</v>
      </c>
      <c r="J1381">
        <v>4</v>
      </c>
      <c r="K1381">
        <v>1188</v>
      </c>
      <c r="L1381">
        <v>1029</v>
      </c>
      <c r="M1381">
        <f t="shared" si="273"/>
        <v>1184</v>
      </c>
      <c r="N1381">
        <f t="shared" si="274"/>
        <v>1033</v>
      </c>
      <c r="O1381">
        <f t="shared" si="275"/>
        <v>0.80920799748583805</v>
      </c>
      <c r="P1381">
        <f t="shared" si="276"/>
        <v>1</v>
      </c>
      <c r="Q1381">
        <f t="shared" si="277"/>
        <v>20.96523935641952</v>
      </c>
      <c r="R1381">
        <f t="shared" si="278"/>
        <v>20</v>
      </c>
      <c r="S1381">
        <f>INDEX(Weights!$B$1:$B$36,MATCH(Matches!H1112,Weights!$A$1:$A$36,0))</f>
        <v>40</v>
      </c>
      <c r="T1381">
        <f t="shared" si="279"/>
        <v>1284</v>
      </c>
      <c r="U1381">
        <f t="shared" si="280"/>
        <v>1033</v>
      </c>
      <c r="V1381">
        <f t="shared" si="281"/>
        <v>251</v>
      </c>
      <c r="W1381">
        <f t="shared" si="282"/>
        <v>1</v>
      </c>
      <c r="X1381">
        <f t="shared" si="283"/>
        <v>0</v>
      </c>
      <c r="Y1381">
        <f t="shared" si="284"/>
        <v>1</v>
      </c>
      <c r="AA1381" t="str">
        <f t="shared" si="285"/>
        <v>251-&gt;1,</v>
      </c>
    </row>
    <row r="1382" spans="1:27" ht="15" hidden="1" customHeight="1" x14ac:dyDescent="0.25">
      <c r="A1382">
        <v>2016</v>
      </c>
      <c r="B1382">
        <v>3</v>
      </c>
      <c r="C1382">
        <v>25</v>
      </c>
      <c r="D1382" t="s">
        <v>189</v>
      </c>
      <c r="E1382" t="s">
        <v>271</v>
      </c>
      <c r="F1382">
        <v>2</v>
      </c>
      <c r="G1382">
        <v>1</v>
      </c>
      <c r="H1382" t="s">
        <v>33</v>
      </c>
      <c r="J1382">
        <v>4</v>
      </c>
      <c r="K1382">
        <v>1485</v>
      </c>
      <c r="L1382">
        <v>1329</v>
      </c>
      <c r="M1382">
        <f t="shared" si="273"/>
        <v>1481</v>
      </c>
      <c r="N1382">
        <f t="shared" si="274"/>
        <v>1333</v>
      </c>
      <c r="O1382">
        <f t="shared" si="275"/>
        <v>0.80652752281710782</v>
      </c>
      <c r="P1382">
        <f t="shared" si="276"/>
        <v>1</v>
      </c>
      <c r="Q1382">
        <f t="shared" si="277"/>
        <v>20.674775338813415</v>
      </c>
      <c r="R1382">
        <f t="shared" si="278"/>
        <v>20</v>
      </c>
      <c r="S1382">
        <f>INDEX(Weights!$B$1:$B$36,MATCH(Matches!H1127,Weights!$A$1:$A$36,0))</f>
        <v>20</v>
      </c>
      <c r="T1382">
        <f t="shared" si="279"/>
        <v>1581</v>
      </c>
      <c r="U1382">
        <f t="shared" si="280"/>
        <v>1333</v>
      </c>
      <c r="V1382">
        <f t="shared" si="281"/>
        <v>248</v>
      </c>
      <c r="W1382">
        <f t="shared" si="282"/>
        <v>1</v>
      </c>
      <c r="X1382">
        <f t="shared" si="283"/>
        <v>0</v>
      </c>
      <c r="Y1382">
        <f t="shared" si="284"/>
        <v>1</v>
      </c>
      <c r="AA1382" t="str">
        <f t="shared" si="285"/>
        <v>248-&gt;1,</v>
      </c>
    </row>
    <row r="1383" spans="1:27" ht="15" hidden="1" customHeight="1" x14ac:dyDescent="0.25">
      <c r="A1383">
        <v>2016</v>
      </c>
      <c r="B1383">
        <v>3</v>
      </c>
      <c r="C1383">
        <v>25</v>
      </c>
      <c r="D1383" t="s">
        <v>103</v>
      </c>
      <c r="E1383" t="s">
        <v>47</v>
      </c>
      <c r="F1383">
        <v>0</v>
      </c>
      <c r="G1383">
        <v>0</v>
      </c>
      <c r="H1383" t="s">
        <v>76</v>
      </c>
      <c r="J1383">
        <v>4</v>
      </c>
      <c r="K1383">
        <v>1509</v>
      </c>
      <c r="L1383">
        <v>1669</v>
      </c>
      <c r="M1383">
        <f t="shared" si="273"/>
        <v>1505</v>
      </c>
      <c r="N1383">
        <f t="shared" si="274"/>
        <v>1673</v>
      </c>
      <c r="O1383">
        <f t="shared" si="275"/>
        <v>0.59662917330577392</v>
      </c>
      <c r="P1383">
        <f t="shared" si="276"/>
        <v>0.5</v>
      </c>
      <c r="Q1383">
        <f t="shared" si="277"/>
        <v>-41.395366048950628</v>
      </c>
      <c r="R1383">
        <f t="shared" si="278"/>
        <v>-40</v>
      </c>
      <c r="S1383">
        <f>INDEX(Weights!$B$1:$B$36,MATCH(Matches!H1130,Weights!$A$1:$A$36,0))</f>
        <v>30</v>
      </c>
      <c r="T1383">
        <f t="shared" si="279"/>
        <v>1605</v>
      </c>
      <c r="U1383">
        <f t="shared" si="280"/>
        <v>1673</v>
      </c>
      <c r="V1383">
        <f t="shared" si="281"/>
        <v>68</v>
      </c>
      <c r="W1383">
        <f t="shared" si="282"/>
        <v>0</v>
      </c>
      <c r="X1383">
        <f t="shared" si="283"/>
        <v>0</v>
      </c>
      <c r="Y1383">
        <f t="shared" si="284"/>
        <v>0</v>
      </c>
      <c r="AA1383" t="str">
        <f t="shared" si="285"/>
        <v>68-&gt;0,</v>
      </c>
    </row>
    <row r="1384" spans="1:27" ht="15" hidden="1" customHeight="1" x14ac:dyDescent="0.25">
      <c r="A1384">
        <v>2016</v>
      </c>
      <c r="B1384">
        <v>3</v>
      </c>
      <c r="C1384">
        <v>26</v>
      </c>
      <c r="D1384" t="s">
        <v>152</v>
      </c>
      <c r="E1384" t="s">
        <v>193</v>
      </c>
      <c r="F1384">
        <v>2</v>
      </c>
      <c r="G1384">
        <v>0</v>
      </c>
      <c r="H1384" t="s">
        <v>171</v>
      </c>
      <c r="J1384">
        <v>4</v>
      </c>
      <c r="K1384">
        <v>1655</v>
      </c>
      <c r="L1384">
        <v>1284</v>
      </c>
      <c r="M1384">
        <f t="shared" si="273"/>
        <v>1651</v>
      </c>
      <c r="N1384">
        <f t="shared" si="274"/>
        <v>1288</v>
      </c>
      <c r="O1384">
        <f t="shared" si="275"/>
        <v>0.93494424622246608</v>
      </c>
      <c r="P1384">
        <f t="shared" si="276"/>
        <v>1</v>
      </c>
      <c r="Q1384">
        <f t="shared" si="277"/>
        <v>61.485722134255603</v>
      </c>
      <c r="R1384">
        <f t="shared" si="278"/>
        <v>40</v>
      </c>
      <c r="S1384">
        <f>INDEX(Weights!$B$1:$B$36,MATCH(Matches!H1161,Weights!$A$1:$A$36,0))</f>
        <v>40</v>
      </c>
      <c r="T1384">
        <f t="shared" si="279"/>
        <v>1751</v>
      </c>
      <c r="U1384">
        <f t="shared" si="280"/>
        <v>1288</v>
      </c>
      <c r="V1384">
        <f t="shared" si="281"/>
        <v>463</v>
      </c>
      <c r="W1384">
        <f t="shared" si="282"/>
        <v>2</v>
      </c>
      <c r="X1384">
        <f t="shared" si="283"/>
        <v>0</v>
      </c>
      <c r="Y1384">
        <f t="shared" si="284"/>
        <v>2</v>
      </c>
      <c r="AA1384" t="str">
        <f t="shared" si="285"/>
        <v>463-&gt;2,</v>
      </c>
    </row>
    <row r="1385" spans="1:27" ht="15" hidden="1" customHeight="1" x14ac:dyDescent="0.25">
      <c r="A1385">
        <v>2016</v>
      </c>
      <c r="B1385">
        <v>3</v>
      </c>
      <c r="C1385">
        <v>27</v>
      </c>
      <c r="D1385" t="s">
        <v>67</v>
      </c>
      <c r="E1385" t="s">
        <v>55</v>
      </c>
      <c r="F1385">
        <v>0</v>
      </c>
      <c r="G1385">
        <v>0</v>
      </c>
      <c r="H1385" t="s">
        <v>33</v>
      </c>
      <c r="J1385">
        <v>4</v>
      </c>
      <c r="K1385">
        <v>1769</v>
      </c>
      <c r="L1385">
        <v>1998</v>
      </c>
      <c r="M1385">
        <f t="shared" si="273"/>
        <v>1765</v>
      </c>
      <c r="N1385">
        <f t="shared" si="274"/>
        <v>2002</v>
      </c>
      <c r="O1385">
        <f t="shared" si="275"/>
        <v>0.68753824821234177</v>
      </c>
      <c r="P1385">
        <f t="shared" si="276"/>
        <v>0.5</v>
      </c>
      <c r="Q1385">
        <f t="shared" si="277"/>
        <v>-21.328982424273079</v>
      </c>
      <c r="R1385">
        <f t="shared" si="278"/>
        <v>-20</v>
      </c>
      <c r="S1385">
        <f>INDEX(Weights!$B$1:$B$36,MATCH(Matches!H1170,Weights!$A$1:$A$36,0))</f>
        <v>40</v>
      </c>
      <c r="T1385">
        <f t="shared" si="279"/>
        <v>1865</v>
      </c>
      <c r="U1385">
        <f t="shared" si="280"/>
        <v>2002</v>
      </c>
      <c r="V1385">
        <f t="shared" si="281"/>
        <v>137</v>
      </c>
      <c r="W1385">
        <f t="shared" si="282"/>
        <v>0</v>
      </c>
      <c r="X1385">
        <f t="shared" si="283"/>
        <v>0</v>
      </c>
      <c r="Y1385">
        <f t="shared" si="284"/>
        <v>0</v>
      </c>
      <c r="AA1385" t="str">
        <f t="shared" si="285"/>
        <v>137-&gt;0,</v>
      </c>
    </row>
    <row r="1386" spans="1:27" ht="15" hidden="1" customHeight="1" x14ac:dyDescent="0.25">
      <c r="A1386">
        <v>2016</v>
      </c>
      <c r="B1386">
        <v>3</v>
      </c>
      <c r="C1386">
        <v>28</v>
      </c>
      <c r="D1386" t="s">
        <v>70</v>
      </c>
      <c r="E1386" t="s">
        <v>10</v>
      </c>
      <c r="F1386">
        <v>1</v>
      </c>
      <c r="G1386">
        <v>0</v>
      </c>
      <c r="H1386" t="s">
        <v>33</v>
      </c>
      <c r="J1386">
        <v>4</v>
      </c>
      <c r="K1386">
        <v>1821</v>
      </c>
      <c r="L1386">
        <v>1664</v>
      </c>
      <c r="M1386">
        <f t="shared" si="273"/>
        <v>1817</v>
      </c>
      <c r="N1386">
        <f t="shared" si="274"/>
        <v>1668</v>
      </c>
      <c r="O1386">
        <f t="shared" si="275"/>
        <v>0.80742418167127916</v>
      </c>
      <c r="P1386">
        <f t="shared" si="276"/>
        <v>1</v>
      </c>
      <c r="Q1386">
        <f t="shared" si="277"/>
        <v>20.771039867384214</v>
      </c>
      <c r="R1386">
        <f t="shared" si="278"/>
        <v>20</v>
      </c>
      <c r="S1386">
        <f>INDEX(Weights!$B$1:$B$36,MATCH(Matches!H1180,Weights!$A$1:$A$36,0))</f>
        <v>40</v>
      </c>
      <c r="T1386">
        <f t="shared" si="279"/>
        <v>1917</v>
      </c>
      <c r="U1386">
        <f t="shared" si="280"/>
        <v>1668</v>
      </c>
      <c r="V1386">
        <f t="shared" si="281"/>
        <v>249</v>
      </c>
      <c r="W1386">
        <f t="shared" si="282"/>
        <v>1</v>
      </c>
      <c r="X1386">
        <f t="shared" si="283"/>
        <v>0</v>
      </c>
      <c r="Y1386">
        <f t="shared" si="284"/>
        <v>1</v>
      </c>
      <c r="AA1386" t="str">
        <f t="shared" si="285"/>
        <v>249-&gt;1,</v>
      </c>
    </row>
    <row r="1387" spans="1:27" ht="15" hidden="1" customHeight="1" x14ac:dyDescent="0.25">
      <c r="A1387">
        <v>2016</v>
      </c>
      <c r="B1387">
        <v>3</v>
      </c>
      <c r="C1387">
        <v>29</v>
      </c>
      <c r="D1387" t="s">
        <v>170</v>
      </c>
      <c r="E1387" t="s">
        <v>96</v>
      </c>
      <c r="F1387">
        <v>0</v>
      </c>
      <c r="G1387">
        <v>0</v>
      </c>
      <c r="H1387" t="s">
        <v>171</v>
      </c>
      <c r="J1387">
        <v>4</v>
      </c>
      <c r="K1387">
        <v>1400</v>
      </c>
      <c r="L1387">
        <v>1555</v>
      </c>
      <c r="M1387">
        <f t="shared" si="273"/>
        <v>1396</v>
      </c>
      <c r="N1387">
        <f t="shared" si="274"/>
        <v>1559</v>
      </c>
      <c r="O1387">
        <f t="shared" si="275"/>
        <v>0.5896835031399501</v>
      </c>
      <c r="P1387">
        <f t="shared" si="276"/>
        <v>0.5</v>
      </c>
      <c r="Q1387">
        <f t="shared" si="277"/>
        <v>-44.601290760888816</v>
      </c>
      <c r="R1387">
        <f t="shared" si="278"/>
        <v>-40</v>
      </c>
      <c r="S1387">
        <f>INDEX(Weights!$B$1:$B$36,MATCH(Matches!H1238,Weights!$A$1:$A$36,0))</f>
        <v>50</v>
      </c>
      <c r="T1387">
        <f t="shared" si="279"/>
        <v>1496</v>
      </c>
      <c r="U1387">
        <f t="shared" si="280"/>
        <v>1559</v>
      </c>
      <c r="V1387">
        <f t="shared" si="281"/>
        <v>63</v>
      </c>
      <c r="W1387">
        <f t="shared" si="282"/>
        <v>0</v>
      </c>
      <c r="X1387">
        <f t="shared" si="283"/>
        <v>0</v>
      </c>
      <c r="Y1387">
        <f t="shared" si="284"/>
        <v>0</v>
      </c>
      <c r="AA1387" t="str">
        <f t="shared" si="285"/>
        <v>63-&gt;0,</v>
      </c>
    </row>
    <row r="1388" spans="1:27" ht="15" hidden="1" customHeight="1" x14ac:dyDescent="0.25">
      <c r="A1388">
        <v>2016</v>
      </c>
      <c r="B1388">
        <v>3</v>
      </c>
      <c r="C1388">
        <v>29</v>
      </c>
      <c r="D1388" t="s">
        <v>133</v>
      </c>
      <c r="E1388" t="s">
        <v>202</v>
      </c>
      <c r="F1388">
        <v>6</v>
      </c>
      <c r="G1388">
        <v>0</v>
      </c>
      <c r="H1388" t="s">
        <v>76</v>
      </c>
      <c r="J1388">
        <v>4</v>
      </c>
      <c r="K1388">
        <v>1589</v>
      </c>
      <c r="L1388">
        <v>1141</v>
      </c>
      <c r="M1388">
        <f t="shared" si="273"/>
        <v>1585</v>
      </c>
      <c r="N1388">
        <f t="shared" si="274"/>
        <v>1145</v>
      </c>
      <c r="O1388">
        <f t="shared" si="275"/>
        <v>0.957241588853464</v>
      </c>
      <c r="P1388">
        <f t="shared" si="276"/>
        <v>1</v>
      </c>
      <c r="Q1388">
        <f t="shared" si="277"/>
        <v>93.548845542733716</v>
      </c>
      <c r="R1388">
        <f t="shared" si="278"/>
        <v>40</v>
      </c>
      <c r="S1388">
        <f>INDEX(Weights!$B$1:$B$36,MATCH(Matches!H1239,Weights!$A$1:$A$36,0))</f>
        <v>40</v>
      </c>
      <c r="T1388">
        <f t="shared" si="279"/>
        <v>1685</v>
      </c>
      <c r="U1388">
        <f t="shared" si="280"/>
        <v>1145</v>
      </c>
      <c r="V1388">
        <f t="shared" si="281"/>
        <v>540</v>
      </c>
      <c r="W1388">
        <f t="shared" si="282"/>
        <v>6</v>
      </c>
      <c r="X1388">
        <f t="shared" si="283"/>
        <v>0</v>
      </c>
      <c r="Y1388">
        <f t="shared" si="284"/>
        <v>6</v>
      </c>
      <c r="AA1388" t="str">
        <f t="shared" si="285"/>
        <v>540-&gt;6,</v>
      </c>
    </row>
    <row r="1389" spans="1:27" ht="15" hidden="1" customHeight="1" x14ac:dyDescent="0.25">
      <c r="A1389">
        <v>2016</v>
      </c>
      <c r="B1389">
        <v>5</v>
      </c>
      <c r="C1389">
        <v>21</v>
      </c>
      <c r="D1389" t="s">
        <v>28</v>
      </c>
      <c r="E1389" t="s">
        <v>72</v>
      </c>
      <c r="F1389">
        <v>2</v>
      </c>
      <c r="G1389">
        <v>1</v>
      </c>
      <c r="H1389" t="s">
        <v>33</v>
      </c>
      <c r="J1389">
        <v>4</v>
      </c>
      <c r="K1389">
        <v>1305</v>
      </c>
      <c r="L1389">
        <v>1141</v>
      </c>
      <c r="M1389">
        <f t="shared" si="273"/>
        <v>1301</v>
      </c>
      <c r="N1389">
        <f t="shared" si="274"/>
        <v>1145</v>
      </c>
      <c r="O1389">
        <f t="shared" si="275"/>
        <v>0.81361221050558685</v>
      </c>
      <c r="P1389">
        <f t="shared" si="276"/>
        <v>1</v>
      </c>
      <c r="Q1389">
        <f t="shared" si="277"/>
        <v>21.460633289606655</v>
      </c>
      <c r="R1389">
        <f t="shared" si="278"/>
        <v>20</v>
      </c>
      <c r="S1389">
        <f>INDEX(Weights!$B$1:$B$36,MATCH(Matches!H1249,Weights!$A$1:$A$36,0))</f>
        <v>40</v>
      </c>
      <c r="T1389">
        <f t="shared" si="279"/>
        <v>1401</v>
      </c>
      <c r="U1389">
        <f t="shared" si="280"/>
        <v>1145</v>
      </c>
      <c r="V1389">
        <f t="shared" si="281"/>
        <v>256</v>
      </c>
      <c r="W1389">
        <f t="shared" si="282"/>
        <v>1</v>
      </c>
      <c r="X1389">
        <f t="shared" si="283"/>
        <v>0</v>
      </c>
      <c r="Y1389">
        <f t="shared" si="284"/>
        <v>1</v>
      </c>
      <c r="AA1389" t="str">
        <f t="shared" si="285"/>
        <v>256-&gt;1,</v>
      </c>
    </row>
    <row r="1390" spans="1:27" ht="15" hidden="1" customHeight="1" x14ac:dyDescent="0.25">
      <c r="A1390">
        <v>2016</v>
      </c>
      <c r="B1390">
        <v>5</v>
      </c>
      <c r="C1390">
        <v>22</v>
      </c>
      <c r="D1390" t="s">
        <v>105</v>
      </c>
      <c r="E1390" t="s">
        <v>25</v>
      </c>
      <c r="F1390">
        <v>2</v>
      </c>
      <c r="G1390">
        <v>1</v>
      </c>
      <c r="H1390" t="s">
        <v>33</v>
      </c>
      <c r="J1390">
        <v>4</v>
      </c>
      <c r="K1390">
        <v>1963</v>
      </c>
      <c r="L1390">
        <v>1820</v>
      </c>
      <c r="M1390">
        <f t="shared" si="273"/>
        <v>1959</v>
      </c>
      <c r="N1390">
        <f t="shared" si="274"/>
        <v>1824</v>
      </c>
      <c r="O1390">
        <f t="shared" si="275"/>
        <v>0.79458191503622955</v>
      </c>
      <c r="P1390">
        <f t="shared" si="276"/>
        <v>1</v>
      </c>
      <c r="Q1390">
        <f t="shared" si="277"/>
        <v>19.472482185322093</v>
      </c>
      <c r="R1390">
        <f t="shared" si="278"/>
        <v>20</v>
      </c>
      <c r="S1390">
        <f>INDEX(Weights!$B$1:$B$36,MATCH(Matches!H1250,Weights!$A$1:$A$36,0))</f>
        <v>40</v>
      </c>
      <c r="T1390">
        <f t="shared" si="279"/>
        <v>2059</v>
      </c>
      <c r="U1390">
        <f t="shared" si="280"/>
        <v>1824</v>
      </c>
      <c r="V1390">
        <f t="shared" si="281"/>
        <v>235</v>
      </c>
      <c r="W1390">
        <f t="shared" si="282"/>
        <v>1</v>
      </c>
      <c r="X1390">
        <f t="shared" si="283"/>
        <v>0</v>
      </c>
      <c r="Y1390">
        <f t="shared" si="284"/>
        <v>1</v>
      </c>
      <c r="AA1390" t="str">
        <f t="shared" si="285"/>
        <v>235-&gt;1,</v>
      </c>
    </row>
    <row r="1391" spans="1:27" ht="15" hidden="1" customHeight="1" x14ac:dyDescent="0.25">
      <c r="A1391">
        <v>2016</v>
      </c>
      <c r="B1391">
        <v>5</v>
      </c>
      <c r="C1391">
        <v>28</v>
      </c>
      <c r="D1391" t="s">
        <v>128</v>
      </c>
      <c r="E1391" t="s">
        <v>136</v>
      </c>
      <c r="F1391">
        <v>3</v>
      </c>
      <c r="G1391">
        <v>1</v>
      </c>
      <c r="H1391" t="s">
        <v>33</v>
      </c>
      <c r="I1391" t="s">
        <v>125</v>
      </c>
      <c r="J1391">
        <v>4</v>
      </c>
      <c r="K1391">
        <v>1776</v>
      </c>
      <c r="L1391">
        <v>1438</v>
      </c>
      <c r="M1391">
        <f t="shared" si="273"/>
        <v>1772</v>
      </c>
      <c r="N1391">
        <f t="shared" si="274"/>
        <v>1442</v>
      </c>
      <c r="O1391">
        <f t="shared" si="275"/>
        <v>0.86984994907430913</v>
      </c>
      <c r="P1391">
        <f t="shared" si="276"/>
        <v>1</v>
      </c>
      <c r="Q1391">
        <f t="shared" si="277"/>
        <v>30.733756702744579</v>
      </c>
      <c r="R1391">
        <f t="shared" si="278"/>
        <v>20</v>
      </c>
      <c r="S1391">
        <f>INDEX(Weights!$B$1:$B$36,MATCH(Matches!H1277,Weights!$A$1:$A$36,0))</f>
        <v>40</v>
      </c>
      <c r="T1391">
        <f t="shared" si="279"/>
        <v>1772</v>
      </c>
      <c r="U1391">
        <f t="shared" si="280"/>
        <v>1442</v>
      </c>
      <c r="V1391">
        <f t="shared" si="281"/>
        <v>330</v>
      </c>
      <c r="W1391">
        <f t="shared" si="282"/>
        <v>2</v>
      </c>
      <c r="X1391">
        <f t="shared" si="283"/>
        <v>0</v>
      </c>
      <c r="Y1391">
        <f t="shared" si="284"/>
        <v>2</v>
      </c>
      <c r="AA1391" t="str">
        <f t="shared" si="285"/>
        <v>330-&gt;2,</v>
      </c>
    </row>
    <row r="1392" spans="1:27" ht="15" hidden="1" customHeight="1" x14ac:dyDescent="0.25">
      <c r="A1392">
        <v>2016</v>
      </c>
      <c r="B1392">
        <v>5</v>
      </c>
      <c r="C1392">
        <v>29</v>
      </c>
      <c r="D1392" t="s">
        <v>121</v>
      </c>
      <c r="E1392" t="s">
        <v>47</v>
      </c>
      <c r="F1392">
        <v>2</v>
      </c>
      <c r="G1392">
        <v>0</v>
      </c>
      <c r="H1392" t="s">
        <v>33</v>
      </c>
      <c r="I1392" t="s">
        <v>125</v>
      </c>
      <c r="J1392">
        <v>4</v>
      </c>
      <c r="K1392">
        <v>2022</v>
      </c>
      <c r="L1392">
        <v>1677</v>
      </c>
      <c r="M1392">
        <f t="shared" si="273"/>
        <v>2018</v>
      </c>
      <c r="N1392">
        <f t="shared" si="274"/>
        <v>1681</v>
      </c>
      <c r="O1392">
        <f t="shared" si="275"/>
        <v>0.87434422681854618</v>
      </c>
      <c r="P1392">
        <f t="shared" si="276"/>
        <v>1</v>
      </c>
      <c r="Q1392">
        <f t="shared" si="277"/>
        <v>31.832998188024206</v>
      </c>
      <c r="R1392">
        <f t="shared" si="278"/>
        <v>20</v>
      </c>
      <c r="S1392">
        <f>INDEX(Weights!$B$1:$B$36,MATCH(Matches!H1283,Weights!$A$1:$A$36,0))</f>
        <v>40</v>
      </c>
      <c r="T1392">
        <f t="shared" si="279"/>
        <v>2018</v>
      </c>
      <c r="U1392">
        <f t="shared" si="280"/>
        <v>1681</v>
      </c>
      <c r="V1392">
        <f t="shared" si="281"/>
        <v>337</v>
      </c>
      <c r="W1392">
        <f t="shared" si="282"/>
        <v>2</v>
      </c>
      <c r="X1392">
        <f t="shared" si="283"/>
        <v>0</v>
      </c>
      <c r="Y1392">
        <f t="shared" si="284"/>
        <v>2</v>
      </c>
      <c r="AA1392" t="str">
        <f t="shared" si="285"/>
        <v>337-&gt;2,</v>
      </c>
    </row>
    <row r="1393" spans="1:27" ht="15" hidden="1" customHeight="1" x14ac:dyDescent="0.25">
      <c r="A1393">
        <v>2016</v>
      </c>
      <c r="B1393">
        <v>5</v>
      </c>
      <c r="C1393">
        <v>29</v>
      </c>
      <c r="D1393" t="s">
        <v>34</v>
      </c>
      <c r="E1393" t="s">
        <v>66</v>
      </c>
      <c r="F1393">
        <v>3</v>
      </c>
      <c r="G1393">
        <v>0</v>
      </c>
      <c r="H1393" t="s">
        <v>33</v>
      </c>
      <c r="J1393">
        <v>4</v>
      </c>
      <c r="K1393">
        <v>1913</v>
      </c>
      <c r="L1393">
        <v>1630</v>
      </c>
      <c r="M1393">
        <f t="shared" si="273"/>
        <v>1909</v>
      </c>
      <c r="N1393">
        <f t="shared" si="274"/>
        <v>1634</v>
      </c>
      <c r="O1393">
        <f t="shared" si="275"/>
        <v>0.89647650789818589</v>
      </c>
      <c r="P1393">
        <f t="shared" si="276"/>
        <v>1</v>
      </c>
      <c r="Q1393">
        <f t="shared" si="277"/>
        <v>38.638572934402639</v>
      </c>
      <c r="R1393">
        <f t="shared" si="278"/>
        <v>20</v>
      </c>
      <c r="S1393">
        <f>INDEX(Weights!$B$1:$B$36,MATCH(Matches!H1293,Weights!$A$1:$A$36,0))</f>
        <v>20</v>
      </c>
      <c r="T1393">
        <f t="shared" si="279"/>
        <v>2009</v>
      </c>
      <c r="U1393">
        <f t="shared" si="280"/>
        <v>1634</v>
      </c>
      <c r="V1393">
        <f t="shared" si="281"/>
        <v>375</v>
      </c>
      <c r="W1393">
        <f t="shared" si="282"/>
        <v>3</v>
      </c>
      <c r="X1393">
        <f t="shared" si="283"/>
        <v>0</v>
      </c>
      <c r="Y1393">
        <f t="shared" si="284"/>
        <v>3</v>
      </c>
      <c r="AA1393" t="str">
        <f t="shared" si="285"/>
        <v>375-&gt;3,</v>
      </c>
    </row>
    <row r="1394" spans="1:27" ht="15" hidden="1" customHeight="1" x14ac:dyDescent="0.25">
      <c r="A1394">
        <v>2016</v>
      </c>
      <c r="B1394">
        <v>5</v>
      </c>
      <c r="C1394">
        <v>29</v>
      </c>
      <c r="D1394" t="s">
        <v>80</v>
      </c>
      <c r="E1394" t="s">
        <v>251</v>
      </c>
      <c r="F1394">
        <v>4</v>
      </c>
      <c r="G1394">
        <v>0</v>
      </c>
      <c r="H1394" t="s">
        <v>223</v>
      </c>
      <c r="I1394" t="s">
        <v>239</v>
      </c>
      <c r="J1394">
        <v>4</v>
      </c>
      <c r="K1394">
        <v>1230</v>
      </c>
      <c r="L1394">
        <v>703</v>
      </c>
      <c r="M1394">
        <f t="shared" si="273"/>
        <v>1226</v>
      </c>
      <c r="N1394">
        <f t="shared" si="274"/>
        <v>707</v>
      </c>
      <c r="O1394">
        <f t="shared" si="275"/>
        <v>0.95201097198493023</v>
      </c>
      <c r="P1394">
        <f t="shared" si="276"/>
        <v>1</v>
      </c>
      <c r="Q1394">
        <f t="shared" si="277"/>
        <v>83.35238627346024</v>
      </c>
      <c r="R1394">
        <f t="shared" si="278"/>
        <v>40</v>
      </c>
      <c r="S1394">
        <f>INDEX(Weights!$B$1:$B$36,MATCH(Matches!H1295,Weights!$A$1:$A$36,0))</f>
        <v>40</v>
      </c>
      <c r="T1394">
        <f t="shared" si="279"/>
        <v>1226</v>
      </c>
      <c r="U1394">
        <f t="shared" si="280"/>
        <v>707</v>
      </c>
      <c r="V1394">
        <f t="shared" si="281"/>
        <v>519</v>
      </c>
      <c r="W1394">
        <f t="shared" si="282"/>
        <v>4</v>
      </c>
      <c r="X1394">
        <f t="shared" si="283"/>
        <v>1</v>
      </c>
      <c r="Y1394">
        <f t="shared" si="284"/>
        <v>4</v>
      </c>
      <c r="AA1394" t="str">
        <f t="shared" si="285"/>
        <v>519-&gt;4,</v>
      </c>
    </row>
    <row r="1395" spans="1:27" ht="15" hidden="1" customHeight="1" x14ac:dyDescent="0.25">
      <c r="A1395">
        <v>2016</v>
      </c>
      <c r="B1395">
        <v>6</v>
      </c>
      <c r="C1395">
        <v>1</v>
      </c>
      <c r="D1395" t="s">
        <v>239</v>
      </c>
      <c r="E1395" t="s">
        <v>80</v>
      </c>
      <c r="F1395">
        <v>2</v>
      </c>
      <c r="G1395">
        <v>2</v>
      </c>
      <c r="H1395" t="s">
        <v>223</v>
      </c>
      <c r="J1395">
        <v>4</v>
      </c>
      <c r="K1395">
        <v>1079</v>
      </c>
      <c r="L1395">
        <v>1226</v>
      </c>
      <c r="M1395">
        <f t="shared" si="273"/>
        <v>1075</v>
      </c>
      <c r="N1395">
        <f t="shared" si="274"/>
        <v>1230</v>
      </c>
      <c r="O1395">
        <f t="shared" si="275"/>
        <v>0.57849675234474274</v>
      </c>
      <c r="P1395">
        <f t="shared" si="276"/>
        <v>0.5</v>
      </c>
      <c r="Q1395">
        <f t="shared" si="277"/>
        <v>-50.957522197004586</v>
      </c>
      <c r="R1395">
        <f t="shared" si="278"/>
        <v>-50</v>
      </c>
      <c r="S1395">
        <f>INDEX(Weights!$B$1:$B$36,MATCH(Matches!H1322,Weights!$A$1:$A$36,0))</f>
        <v>40</v>
      </c>
      <c r="T1395">
        <f t="shared" si="279"/>
        <v>1175</v>
      </c>
      <c r="U1395">
        <f t="shared" si="280"/>
        <v>1230</v>
      </c>
      <c r="V1395">
        <f t="shared" si="281"/>
        <v>55</v>
      </c>
      <c r="W1395">
        <f t="shared" si="282"/>
        <v>0</v>
      </c>
      <c r="X1395">
        <f t="shared" si="283"/>
        <v>0</v>
      </c>
      <c r="Y1395">
        <f t="shared" si="284"/>
        <v>0</v>
      </c>
      <c r="AA1395" t="str">
        <f t="shared" si="285"/>
        <v>55-&gt;0,</v>
      </c>
    </row>
    <row r="1396" spans="1:27" ht="15" hidden="1" customHeight="1" x14ac:dyDescent="0.25">
      <c r="A1396">
        <v>2016</v>
      </c>
      <c r="B1396">
        <v>6</v>
      </c>
      <c r="C1396">
        <v>2</v>
      </c>
      <c r="D1396" t="s">
        <v>74</v>
      </c>
      <c r="E1396" t="s">
        <v>75</v>
      </c>
      <c r="F1396">
        <v>3</v>
      </c>
      <c r="G1396">
        <v>0</v>
      </c>
      <c r="H1396" t="s">
        <v>23</v>
      </c>
      <c r="J1396">
        <v>4</v>
      </c>
      <c r="K1396">
        <v>1110</v>
      </c>
      <c r="L1396">
        <v>711</v>
      </c>
      <c r="M1396">
        <f t="shared" si="273"/>
        <v>1106</v>
      </c>
      <c r="N1396">
        <f t="shared" si="274"/>
        <v>715</v>
      </c>
      <c r="O1396">
        <f t="shared" si="275"/>
        <v>0.94408709448804817</v>
      </c>
      <c r="P1396">
        <f t="shared" si="276"/>
        <v>1</v>
      </c>
      <c r="Q1396">
        <f t="shared" si="277"/>
        <v>71.539834379470193</v>
      </c>
      <c r="R1396">
        <f t="shared" si="278"/>
        <v>40</v>
      </c>
      <c r="S1396">
        <f>INDEX(Weights!$B$1:$B$36,MATCH(Matches!H1329,Weights!$A$1:$A$36,0))</f>
        <v>40</v>
      </c>
      <c r="T1396">
        <f t="shared" si="279"/>
        <v>1206</v>
      </c>
      <c r="U1396">
        <f t="shared" si="280"/>
        <v>715</v>
      </c>
      <c r="V1396">
        <f t="shared" si="281"/>
        <v>491</v>
      </c>
      <c r="W1396">
        <f t="shared" si="282"/>
        <v>3</v>
      </c>
      <c r="X1396">
        <f t="shared" si="283"/>
        <v>0</v>
      </c>
      <c r="Y1396">
        <f t="shared" si="284"/>
        <v>3</v>
      </c>
      <c r="AA1396" t="str">
        <f t="shared" si="285"/>
        <v>491-&gt;3,</v>
      </c>
    </row>
    <row r="1397" spans="1:27" ht="15" hidden="1" customHeight="1" x14ac:dyDescent="0.25">
      <c r="A1397">
        <v>2016</v>
      </c>
      <c r="B1397">
        <v>6</v>
      </c>
      <c r="C1397">
        <v>3</v>
      </c>
      <c r="D1397" t="s">
        <v>67</v>
      </c>
      <c r="E1397" t="s">
        <v>56</v>
      </c>
      <c r="F1397">
        <v>5</v>
      </c>
      <c r="G1397">
        <v>1</v>
      </c>
      <c r="H1397" t="s">
        <v>33</v>
      </c>
      <c r="J1397">
        <v>4</v>
      </c>
      <c r="K1397">
        <v>1759</v>
      </c>
      <c r="L1397">
        <v>1467</v>
      </c>
      <c r="M1397">
        <f t="shared" si="273"/>
        <v>1755</v>
      </c>
      <c r="N1397">
        <f t="shared" si="274"/>
        <v>1471</v>
      </c>
      <c r="O1397">
        <f t="shared" si="275"/>
        <v>0.9011868291216677</v>
      </c>
      <c r="P1397">
        <f t="shared" si="276"/>
        <v>1</v>
      </c>
      <c r="Q1397">
        <f t="shared" si="277"/>
        <v>40.480433574236386</v>
      </c>
      <c r="R1397">
        <f t="shared" si="278"/>
        <v>20</v>
      </c>
      <c r="S1397">
        <f>INDEX(Weights!$B$1:$B$36,MATCH(Matches!H1345,Weights!$A$1:$A$36,0))</f>
        <v>40</v>
      </c>
      <c r="T1397">
        <f t="shared" si="279"/>
        <v>1855</v>
      </c>
      <c r="U1397">
        <f t="shared" si="280"/>
        <v>1471</v>
      </c>
      <c r="V1397">
        <f t="shared" si="281"/>
        <v>384</v>
      </c>
      <c r="W1397">
        <f t="shared" si="282"/>
        <v>4</v>
      </c>
      <c r="X1397">
        <f t="shared" si="283"/>
        <v>1</v>
      </c>
      <c r="Y1397">
        <f t="shared" si="284"/>
        <v>4</v>
      </c>
      <c r="AA1397" t="str">
        <f t="shared" si="285"/>
        <v>384-&gt;4,</v>
      </c>
    </row>
    <row r="1398" spans="1:27" ht="15" hidden="1" customHeight="1" x14ac:dyDescent="0.25">
      <c r="A1398">
        <v>2016</v>
      </c>
      <c r="B1398">
        <v>6</v>
      </c>
      <c r="C1398">
        <v>4</v>
      </c>
      <c r="D1398" t="s">
        <v>26</v>
      </c>
      <c r="E1398" t="s">
        <v>23</v>
      </c>
      <c r="F1398">
        <v>3</v>
      </c>
      <c r="G1398">
        <v>0</v>
      </c>
      <c r="H1398" t="s">
        <v>33</v>
      </c>
      <c r="J1398">
        <v>4</v>
      </c>
      <c r="K1398">
        <v>1975</v>
      </c>
      <c r="L1398">
        <v>1711</v>
      </c>
      <c r="M1398">
        <f t="shared" si="273"/>
        <v>1971</v>
      </c>
      <c r="N1398">
        <f t="shared" si="274"/>
        <v>1715</v>
      </c>
      <c r="O1398">
        <f t="shared" si="275"/>
        <v>0.88587694258584959</v>
      </c>
      <c r="P1398">
        <f t="shared" si="276"/>
        <v>1</v>
      </c>
      <c r="Q1398">
        <f t="shared" si="277"/>
        <v>35.049884665147694</v>
      </c>
      <c r="R1398">
        <f t="shared" si="278"/>
        <v>20</v>
      </c>
      <c r="S1398">
        <f>INDEX(Weights!$B$1:$B$36,MATCH(Matches!H1359,Weights!$A$1:$A$36,0))</f>
        <v>40</v>
      </c>
      <c r="T1398">
        <f t="shared" si="279"/>
        <v>2071</v>
      </c>
      <c r="U1398">
        <f t="shared" si="280"/>
        <v>1715</v>
      </c>
      <c r="V1398">
        <f t="shared" si="281"/>
        <v>356</v>
      </c>
      <c r="W1398">
        <f t="shared" si="282"/>
        <v>3</v>
      </c>
      <c r="X1398">
        <f t="shared" si="283"/>
        <v>0</v>
      </c>
      <c r="Y1398">
        <f t="shared" si="284"/>
        <v>3</v>
      </c>
      <c r="AA1398" t="str">
        <f t="shared" si="285"/>
        <v>356-&gt;3,</v>
      </c>
    </row>
    <row r="1399" spans="1:27" ht="15" hidden="1" customHeight="1" x14ac:dyDescent="0.25">
      <c r="A1399">
        <v>2016</v>
      </c>
      <c r="B1399">
        <v>6</v>
      </c>
      <c r="C1399">
        <v>6</v>
      </c>
      <c r="D1399" t="s">
        <v>74</v>
      </c>
      <c r="E1399" t="s">
        <v>75</v>
      </c>
      <c r="F1399">
        <v>3</v>
      </c>
      <c r="G1399">
        <v>0</v>
      </c>
      <c r="H1399" t="s">
        <v>23</v>
      </c>
      <c r="J1399">
        <v>4</v>
      </c>
      <c r="K1399">
        <v>1114</v>
      </c>
      <c r="L1399">
        <v>707</v>
      </c>
      <c r="M1399">
        <f t="shared" si="273"/>
        <v>1110</v>
      </c>
      <c r="N1399">
        <f t="shared" si="274"/>
        <v>711</v>
      </c>
      <c r="O1399">
        <f t="shared" si="275"/>
        <v>0.94646887895946308</v>
      </c>
      <c r="P1399">
        <f t="shared" si="276"/>
        <v>1</v>
      </c>
      <c r="Q1399">
        <f t="shared" si="277"/>
        <v>74.722888709372711</v>
      </c>
      <c r="R1399">
        <f t="shared" si="278"/>
        <v>40</v>
      </c>
      <c r="S1399">
        <f>INDEX(Weights!$B$1:$B$36,MATCH(Matches!H1401,Weights!$A$1:$A$36,0))</f>
        <v>50</v>
      </c>
      <c r="T1399">
        <f t="shared" si="279"/>
        <v>1210</v>
      </c>
      <c r="U1399">
        <f t="shared" si="280"/>
        <v>711</v>
      </c>
      <c r="V1399">
        <f t="shared" si="281"/>
        <v>499</v>
      </c>
      <c r="W1399">
        <f t="shared" si="282"/>
        <v>3</v>
      </c>
      <c r="X1399">
        <f t="shared" si="283"/>
        <v>0</v>
      </c>
      <c r="Y1399">
        <f t="shared" si="284"/>
        <v>3</v>
      </c>
      <c r="AA1399" t="str">
        <f t="shared" si="285"/>
        <v>499-&gt;3,</v>
      </c>
    </row>
    <row r="1400" spans="1:27" ht="15" hidden="1" customHeight="1" x14ac:dyDescent="0.25">
      <c r="A1400">
        <v>2016</v>
      </c>
      <c r="B1400">
        <v>6</v>
      </c>
      <c r="C1400">
        <v>7</v>
      </c>
      <c r="D1400" t="s">
        <v>35</v>
      </c>
      <c r="E1400" t="s">
        <v>195</v>
      </c>
      <c r="F1400">
        <v>7</v>
      </c>
      <c r="G1400">
        <v>0</v>
      </c>
      <c r="H1400" t="s">
        <v>230</v>
      </c>
      <c r="J1400">
        <v>4</v>
      </c>
      <c r="K1400">
        <v>1169</v>
      </c>
      <c r="L1400">
        <v>721</v>
      </c>
      <c r="M1400">
        <f t="shared" si="273"/>
        <v>1165</v>
      </c>
      <c r="N1400">
        <f t="shared" si="274"/>
        <v>725</v>
      </c>
      <c r="O1400">
        <f t="shared" si="275"/>
        <v>0.957241588853464</v>
      </c>
      <c r="P1400">
        <f t="shared" si="276"/>
        <v>1</v>
      </c>
      <c r="Q1400">
        <f t="shared" si="277"/>
        <v>93.548845542733716</v>
      </c>
      <c r="R1400">
        <f t="shared" si="278"/>
        <v>40</v>
      </c>
      <c r="S1400">
        <f>INDEX(Weights!$B$1:$B$36,MATCH(Matches!H1413,Weights!$A$1:$A$36,0))</f>
        <v>40</v>
      </c>
      <c r="T1400">
        <f t="shared" si="279"/>
        <v>1265</v>
      </c>
      <c r="U1400">
        <f t="shared" si="280"/>
        <v>725</v>
      </c>
      <c r="V1400">
        <f t="shared" si="281"/>
        <v>540</v>
      </c>
      <c r="W1400">
        <f t="shared" si="282"/>
        <v>7</v>
      </c>
      <c r="X1400">
        <f t="shared" si="283"/>
        <v>0</v>
      </c>
      <c r="Y1400">
        <f t="shared" si="284"/>
        <v>7</v>
      </c>
      <c r="AA1400" t="str">
        <f t="shared" si="285"/>
        <v>540-&gt;7,</v>
      </c>
    </row>
    <row r="1401" spans="1:27" ht="15" hidden="1" customHeight="1" x14ac:dyDescent="0.25">
      <c r="A1401">
        <v>2016</v>
      </c>
      <c r="B1401">
        <v>6</v>
      </c>
      <c r="C1401">
        <v>15</v>
      </c>
      <c r="D1401" t="s">
        <v>26</v>
      </c>
      <c r="E1401" t="s">
        <v>18</v>
      </c>
      <c r="F1401">
        <v>2</v>
      </c>
      <c r="G1401">
        <v>0</v>
      </c>
      <c r="H1401" t="s">
        <v>138</v>
      </c>
      <c r="J1401">
        <v>4</v>
      </c>
      <c r="K1401">
        <v>1986</v>
      </c>
      <c r="L1401">
        <v>1598</v>
      </c>
      <c r="M1401">
        <f t="shared" si="273"/>
        <v>1982</v>
      </c>
      <c r="N1401">
        <f t="shared" si="274"/>
        <v>1602</v>
      </c>
      <c r="O1401">
        <f t="shared" si="275"/>
        <v>0.94064905689723233</v>
      </c>
      <c r="P1401">
        <f t="shared" si="276"/>
        <v>1</v>
      </c>
      <c r="Q1401">
        <f t="shared" si="277"/>
        <v>67.395727698444446</v>
      </c>
      <c r="R1401">
        <f t="shared" si="278"/>
        <v>40</v>
      </c>
      <c r="S1401">
        <f>INDEX(Weights!$B$1:$B$36,MATCH(Matches!H1464,Weights!$A$1:$A$36,0))</f>
        <v>20</v>
      </c>
      <c r="T1401">
        <f t="shared" si="279"/>
        <v>2082</v>
      </c>
      <c r="U1401">
        <f t="shared" si="280"/>
        <v>1602</v>
      </c>
      <c r="V1401">
        <f t="shared" si="281"/>
        <v>480</v>
      </c>
      <c r="W1401">
        <f t="shared" si="282"/>
        <v>2</v>
      </c>
      <c r="X1401">
        <f t="shared" si="283"/>
        <v>0</v>
      </c>
      <c r="Y1401">
        <f t="shared" si="284"/>
        <v>2</v>
      </c>
      <c r="AA1401" t="str">
        <f t="shared" si="285"/>
        <v>480-&gt;2,</v>
      </c>
    </row>
    <row r="1402" spans="1:27" hidden="1" x14ac:dyDescent="0.25">
      <c r="A1402">
        <v>2016</v>
      </c>
      <c r="B1402">
        <v>7</v>
      </c>
      <c r="C1402">
        <v>24</v>
      </c>
      <c r="D1402" t="s">
        <v>98</v>
      </c>
      <c r="E1402" t="s">
        <v>97</v>
      </c>
      <c r="F1402">
        <v>2</v>
      </c>
      <c r="G1402">
        <v>1</v>
      </c>
      <c r="H1402" t="s">
        <v>33</v>
      </c>
      <c r="J1402">
        <v>4</v>
      </c>
      <c r="K1402">
        <v>1651</v>
      </c>
      <c r="L1402">
        <v>1495</v>
      </c>
      <c r="M1402">
        <f t="shared" si="273"/>
        <v>1647</v>
      </c>
      <c r="N1402">
        <f t="shared" si="274"/>
        <v>1499</v>
      </c>
      <c r="O1402">
        <f t="shared" si="275"/>
        <v>0.80652752281710782</v>
      </c>
      <c r="P1402">
        <f t="shared" si="276"/>
        <v>1</v>
      </c>
      <c r="Q1402">
        <f t="shared" si="277"/>
        <v>20.674775338813415</v>
      </c>
      <c r="R1402">
        <f t="shared" si="278"/>
        <v>20</v>
      </c>
      <c r="S1402">
        <f>INDEX(Weights!$B$1:$B$36,MATCH(Matches!H1536,Weights!$A$1:$A$36,0))</f>
        <v>40</v>
      </c>
      <c r="T1402">
        <f t="shared" si="279"/>
        <v>1747</v>
      </c>
      <c r="U1402">
        <f t="shared" si="280"/>
        <v>1499</v>
      </c>
      <c r="V1402">
        <f t="shared" si="281"/>
        <v>248</v>
      </c>
      <c r="W1402">
        <f t="shared" si="282"/>
        <v>1</v>
      </c>
      <c r="X1402">
        <f t="shared" si="283"/>
        <v>0</v>
      </c>
      <c r="Y1402">
        <f t="shared" si="284"/>
        <v>1</v>
      </c>
      <c r="AA1402" t="str">
        <f t="shared" si="285"/>
        <v>248-&gt;1,</v>
      </c>
    </row>
    <row r="1403" spans="1:27" ht="15" hidden="1" customHeight="1" x14ac:dyDescent="0.25">
      <c r="A1403">
        <v>2016</v>
      </c>
      <c r="B1403">
        <v>8</v>
      </c>
      <c r="C1403">
        <v>31</v>
      </c>
      <c r="D1403" t="s">
        <v>53</v>
      </c>
      <c r="E1403" t="s">
        <v>194</v>
      </c>
      <c r="F1403">
        <v>4</v>
      </c>
      <c r="G1403">
        <v>0</v>
      </c>
      <c r="H1403" t="s">
        <v>33</v>
      </c>
      <c r="J1403">
        <v>4</v>
      </c>
      <c r="K1403">
        <v>1764</v>
      </c>
      <c r="L1403">
        <v>1469</v>
      </c>
      <c r="M1403">
        <f t="shared" si="273"/>
        <v>1760</v>
      </c>
      <c r="N1403">
        <f t="shared" si="274"/>
        <v>1473</v>
      </c>
      <c r="O1403">
        <f t="shared" si="275"/>
        <v>0.90271403426852181</v>
      </c>
      <c r="P1403">
        <f t="shared" si="276"/>
        <v>1</v>
      </c>
      <c r="Q1403">
        <f t="shared" si="277"/>
        <v>41.115899605093254</v>
      </c>
      <c r="R1403">
        <f t="shared" si="278"/>
        <v>20</v>
      </c>
      <c r="S1403">
        <f>INDEX(Weights!$B$1:$B$36,MATCH(Matches!H1561,Weights!$A$1:$A$36,0))</f>
        <v>40</v>
      </c>
      <c r="T1403">
        <f t="shared" si="279"/>
        <v>1860</v>
      </c>
      <c r="U1403">
        <f t="shared" si="280"/>
        <v>1473</v>
      </c>
      <c r="V1403">
        <f t="shared" si="281"/>
        <v>387</v>
      </c>
      <c r="W1403">
        <f t="shared" si="282"/>
        <v>4</v>
      </c>
      <c r="X1403">
        <f t="shared" si="283"/>
        <v>1</v>
      </c>
      <c r="Y1403">
        <f t="shared" si="284"/>
        <v>4</v>
      </c>
      <c r="AA1403" t="str">
        <f t="shared" si="285"/>
        <v>387-&gt;4,</v>
      </c>
    </row>
    <row r="1404" spans="1:27" ht="15" hidden="1" customHeight="1" x14ac:dyDescent="0.25">
      <c r="A1404">
        <v>2016</v>
      </c>
      <c r="B1404">
        <v>9</v>
      </c>
      <c r="C1404">
        <v>2</v>
      </c>
      <c r="D1404" t="s">
        <v>58</v>
      </c>
      <c r="E1404" t="s">
        <v>61</v>
      </c>
      <c r="F1404">
        <v>3</v>
      </c>
      <c r="G1404">
        <v>1</v>
      </c>
      <c r="H1404" t="s">
        <v>33</v>
      </c>
      <c r="J1404">
        <v>4</v>
      </c>
      <c r="K1404">
        <v>1484</v>
      </c>
      <c r="L1404">
        <v>1235</v>
      </c>
      <c r="M1404">
        <f t="shared" si="273"/>
        <v>1480</v>
      </c>
      <c r="N1404">
        <f t="shared" si="274"/>
        <v>1239</v>
      </c>
      <c r="O1404">
        <f t="shared" si="275"/>
        <v>0.87685226508079694</v>
      </c>
      <c r="P1404">
        <f t="shared" si="276"/>
        <v>1</v>
      </c>
      <c r="Q1404">
        <f t="shared" si="277"/>
        <v>32.481311999968092</v>
      </c>
      <c r="R1404">
        <f t="shared" si="278"/>
        <v>20</v>
      </c>
      <c r="S1404">
        <f>INDEX(Weights!$B$1:$B$36,MATCH(Matches!H1587,Weights!$A$1:$A$36,0))</f>
        <v>40</v>
      </c>
      <c r="T1404">
        <f t="shared" si="279"/>
        <v>1580</v>
      </c>
      <c r="U1404">
        <f t="shared" si="280"/>
        <v>1239</v>
      </c>
      <c r="V1404">
        <f t="shared" si="281"/>
        <v>341</v>
      </c>
      <c r="W1404">
        <f t="shared" si="282"/>
        <v>2</v>
      </c>
      <c r="X1404">
        <f t="shared" si="283"/>
        <v>0</v>
      </c>
      <c r="Y1404">
        <f t="shared" si="284"/>
        <v>2</v>
      </c>
      <c r="AA1404" t="str">
        <f t="shared" si="285"/>
        <v>341-&gt;2,</v>
      </c>
    </row>
    <row r="1405" spans="1:27" ht="15" hidden="1" customHeight="1" x14ac:dyDescent="0.25">
      <c r="A1405">
        <v>2016</v>
      </c>
      <c r="B1405">
        <v>9</v>
      </c>
      <c r="C1405">
        <v>3</v>
      </c>
      <c r="D1405" t="s">
        <v>39</v>
      </c>
      <c r="E1405" t="s">
        <v>176</v>
      </c>
      <c r="F1405">
        <v>1</v>
      </c>
      <c r="G1405">
        <v>0</v>
      </c>
      <c r="H1405" t="s">
        <v>171</v>
      </c>
      <c r="J1405">
        <v>4</v>
      </c>
      <c r="K1405">
        <v>1630</v>
      </c>
      <c r="L1405">
        <v>1327</v>
      </c>
      <c r="M1405">
        <f t="shared" si="273"/>
        <v>1626</v>
      </c>
      <c r="N1405">
        <f t="shared" si="274"/>
        <v>1331</v>
      </c>
      <c r="O1405">
        <f t="shared" si="275"/>
        <v>0.90668403166151956</v>
      </c>
      <c r="P1405">
        <f t="shared" si="276"/>
        <v>1</v>
      </c>
      <c r="Q1405">
        <f t="shared" si="277"/>
        <v>42.865118063084296</v>
      </c>
      <c r="R1405">
        <f t="shared" si="278"/>
        <v>40</v>
      </c>
      <c r="S1405">
        <f>INDEX(Weights!$B$1:$B$36,MATCH(Matches!H1601,Weights!$A$1:$A$36,0))</f>
        <v>40</v>
      </c>
      <c r="T1405">
        <f t="shared" si="279"/>
        <v>1726</v>
      </c>
      <c r="U1405">
        <f t="shared" si="280"/>
        <v>1331</v>
      </c>
      <c r="V1405">
        <f t="shared" si="281"/>
        <v>395</v>
      </c>
      <c r="W1405">
        <f t="shared" si="282"/>
        <v>1</v>
      </c>
      <c r="X1405">
        <f t="shared" si="283"/>
        <v>0</v>
      </c>
      <c r="Y1405">
        <f t="shared" si="284"/>
        <v>1</v>
      </c>
      <c r="AA1405" t="str">
        <f t="shared" si="285"/>
        <v>395-&gt;1,</v>
      </c>
    </row>
    <row r="1406" spans="1:27" ht="15" hidden="1" customHeight="1" x14ac:dyDescent="0.25">
      <c r="A1406">
        <v>2016</v>
      </c>
      <c r="B1406">
        <v>9</v>
      </c>
      <c r="C1406">
        <v>4</v>
      </c>
      <c r="D1406" t="s">
        <v>147</v>
      </c>
      <c r="E1406" t="s">
        <v>72</v>
      </c>
      <c r="F1406">
        <v>6</v>
      </c>
      <c r="G1406">
        <v>0</v>
      </c>
      <c r="H1406" t="s">
        <v>171</v>
      </c>
      <c r="J1406">
        <v>4</v>
      </c>
      <c r="K1406">
        <v>1663</v>
      </c>
      <c r="L1406">
        <v>1219</v>
      </c>
      <c r="M1406">
        <f t="shared" si="273"/>
        <v>1659</v>
      </c>
      <c r="N1406">
        <f t="shared" si="274"/>
        <v>1223</v>
      </c>
      <c r="O1406">
        <f t="shared" si="275"/>
        <v>0.9562891522643161</v>
      </c>
      <c r="P1406">
        <f t="shared" si="276"/>
        <v>1</v>
      </c>
      <c r="Q1406">
        <f t="shared" si="277"/>
        <v>91.510464957982265</v>
      </c>
      <c r="R1406">
        <f t="shared" si="278"/>
        <v>40</v>
      </c>
      <c r="S1406">
        <f>INDEX(Weights!$B$1:$B$36,MATCH(Matches!H1603,Weights!$A$1:$A$36,0))</f>
        <v>40</v>
      </c>
      <c r="T1406">
        <f t="shared" si="279"/>
        <v>1759</v>
      </c>
      <c r="U1406">
        <f t="shared" si="280"/>
        <v>1223</v>
      </c>
      <c r="V1406">
        <f t="shared" si="281"/>
        <v>536</v>
      </c>
      <c r="W1406">
        <f t="shared" si="282"/>
        <v>6</v>
      </c>
      <c r="X1406">
        <f t="shared" si="283"/>
        <v>0</v>
      </c>
      <c r="Y1406">
        <f t="shared" si="284"/>
        <v>6</v>
      </c>
      <c r="AA1406" t="str">
        <f t="shared" si="285"/>
        <v>536-&gt;6,</v>
      </c>
    </row>
    <row r="1407" spans="1:27" ht="15" hidden="1" customHeight="1" x14ac:dyDescent="0.25">
      <c r="A1407">
        <v>2016</v>
      </c>
      <c r="B1407">
        <v>9</v>
      </c>
      <c r="C1407">
        <v>4</v>
      </c>
      <c r="D1407" t="s">
        <v>60</v>
      </c>
      <c r="E1407" t="s">
        <v>49</v>
      </c>
      <c r="F1407">
        <v>2</v>
      </c>
      <c r="G1407">
        <v>2</v>
      </c>
      <c r="H1407" t="s">
        <v>76</v>
      </c>
      <c r="J1407">
        <v>4</v>
      </c>
      <c r="K1407">
        <v>1447</v>
      </c>
      <c r="L1407">
        <v>1609</v>
      </c>
      <c r="M1407">
        <f t="shared" si="273"/>
        <v>1443</v>
      </c>
      <c r="N1407">
        <f t="shared" si="274"/>
        <v>1613</v>
      </c>
      <c r="O1407">
        <f t="shared" si="275"/>
        <v>0.59939679670925683</v>
      </c>
      <c r="P1407">
        <f t="shared" si="276"/>
        <v>0.5</v>
      </c>
      <c r="Q1407">
        <f t="shared" si="277"/>
        <v>-40.242745565536715</v>
      </c>
      <c r="R1407">
        <f t="shared" si="278"/>
        <v>-40</v>
      </c>
      <c r="S1407">
        <f>INDEX(Weights!$B$1:$B$36,MATCH(Matches!H1613,Weights!$A$1:$A$36,0))</f>
        <v>40</v>
      </c>
      <c r="T1407">
        <f t="shared" si="279"/>
        <v>1543</v>
      </c>
      <c r="U1407">
        <f t="shared" si="280"/>
        <v>1613</v>
      </c>
      <c r="V1407">
        <f t="shared" si="281"/>
        <v>70</v>
      </c>
      <c r="W1407">
        <f t="shared" si="282"/>
        <v>0</v>
      </c>
      <c r="X1407">
        <f t="shared" si="283"/>
        <v>0</v>
      </c>
      <c r="Y1407">
        <f t="shared" si="284"/>
        <v>0</v>
      </c>
      <c r="AA1407" t="str">
        <f t="shared" si="285"/>
        <v>70-&gt;0,</v>
      </c>
    </row>
    <row r="1408" spans="1:27" ht="15" hidden="1" customHeight="1" x14ac:dyDescent="0.25">
      <c r="A1408">
        <v>2016</v>
      </c>
      <c r="B1408">
        <v>9</v>
      </c>
      <c r="C1408">
        <v>5</v>
      </c>
      <c r="D1408" t="s">
        <v>225</v>
      </c>
      <c r="E1408" t="s">
        <v>95</v>
      </c>
      <c r="F1408">
        <v>2</v>
      </c>
      <c r="G1408">
        <v>0</v>
      </c>
      <c r="H1408" t="s">
        <v>33</v>
      </c>
      <c r="J1408">
        <v>4</v>
      </c>
      <c r="K1408">
        <v>1376</v>
      </c>
      <c r="L1408">
        <v>1143</v>
      </c>
      <c r="M1408">
        <f t="shared" si="273"/>
        <v>1372</v>
      </c>
      <c r="N1408">
        <f t="shared" si="274"/>
        <v>1147</v>
      </c>
      <c r="O1408">
        <f t="shared" si="275"/>
        <v>0.86655664378954012</v>
      </c>
      <c r="P1408">
        <f t="shared" si="276"/>
        <v>1</v>
      </c>
      <c r="Q1408">
        <f t="shared" si="277"/>
        <v>29.97526526304846</v>
      </c>
      <c r="R1408">
        <f t="shared" si="278"/>
        <v>20</v>
      </c>
      <c r="S1408">
        <f>INDEX(Weights!$B$1:$B$36,MATCH(Matches!H1631,Weights!$A$1:$A$36,0))</f>
        <v>40</v>
      </c>
      <c r="T1408">
        <f t="shared" si="279"/>
        <v>1472</v>
      </c>
      <c r="U1408">
        <f t="shared" si="280"/>
        <v>1147</v>
      </c>
      <c r="V1408">
        <f t="shared" si="281"/>
        <v>325</v>
      </c>
      <c r="W1408">
        <f t="shared" si="282"/>
        <v>2</v>
      </c>
      <c r="X1408">
        <f t="shared" si="283"/>
        <v>0</v>
      </c>
      <c r="Y1408">
        <f t="shared" si="284"/>
        <v>2</v>
      </c>
      <c r="AA1408" t="str">
        <f t="shared" si="285"/>
        <v>325-&gt;2,</v>
      </c>
    </row>
    <row r="1409" spans="1:27" ht="15" hidden="1" customHeight="1" x14ac:dyDescent="0.25">
      <c r="A1409">
        <v>2016</v>
      </c>
      <c r="B1409">
        <v>9</v>
      </c>
      <c r="C1409">
        <v>6</v>
      </c>
      <c r="D1409" t="s">
        <v>190</v>
      </c>
      <c r="E1409" t="s">
        <v>189</v>
      </c>
      <c r="F1409">
        <v>2</v>
      </c>
      <c r="G1409">
        <v>1</v>
      </c>
      <c r="H1409" t="s">
        <v>33</v>
      </c>
      <c r="J1409">
        <v>4</v>
      </c>
      <c r="K1409">
        <v>1624</v>
      </c>
      <c r="L1409">
        <v>1452</v>
      </c>
      <c r="M1409">
        <f t="shared" si="273"/>
        <v>1620</v>
      </c>
      <c r="N1409">
        <f t="shared" si="274"/>
        <v>1456</v>
      </c>
      <c r="O1409">
        <f t="shared" si="275"/>
        <v>0.820495207286423</v>
      </c>
      <c r="P1409">
        <f t="shared" si="276"/>
        <v>1</v>
      </c>
      <c r="Q1409">
        <f t="shared" si="277"/>
        <v>22.283527584594996</v>
      </c>
      <c r="R1409">
        <f t="shared" si="278"/>
        <v>20</v>
      </c>
      <c r="S1409">
        <f>INDEX(Weights!$B$1:$B$36,MATCH(Matches!H1643,Weights!$A$1:$A$36,0))</f>
        <v>20</v>
      </c>
      <c r="T1409">
        <f t="shared" si="279"/>
        <v>1720</v>
      </c>
      <c r="U1409">
        <f t="shared" si="280"/>
        <v>1456</v>
      </c>
      <c r="V1409">
        <f t="shared" si="281"/>
        <v>264</v>
      </c>
      <c r="W1409">
        <f t="shared" si="282"/>
        <v>1</v>
      </c>
      <c r="X1409">
        <f t="shared" si="283"/>
        <v>0</v>
      </c>
      <c r="Y1409">
        <f t="shared" si="284"/>
        <v>1</v>
      </c>
      <c r="AA1409" t="str">
        <f t="shared" si="285"/>
        <v>264-&gt;1,</v>
      </c>
    </row>
    <row r="1410" spans="1:27" ht="15" hidden="1" customHeight="1" x14ac:dyDescent="0.25">
      <c r="A1410">
        <v>2016</v>
      </c>
      <c r="B1410">
        <v>9</v>
      </c>
      <c r="C1410">
        <v>6</v>
      </c>
      <c r="D1410" t="s">
        <v>68</v>
      </c>
      <c r="E1410" t="s">
        <v>104</v>
      </c>
      <c r="F1410">
        <v>1</v>
      </c>
      <c r="G1410">
        <v>1</v>
      </c>
      <c r="H1410" t="s">
        <v>76</v>
      </c>
      <c r="J1410">
        <v>4</v>
      </c>
      <c r="K1410">
        <v>1739</v>
      </c>
      <c r="L1410">
        <v>1903</v>
      </c>
      <c r="M1410">
        <f t="shared" ref="M1410:M1473" si="286">K1410-J1410</f>
        <v>1735</v>
      </c>
      <c r="N1410">
        <f t="shared" ref="N1410:N1473" si="287">L1410+J1410</f>
        <v>1907</v>
      </c>
      <c r="O1410">
        <f t="shared" ref="O1410:O1473" si="288">1/(10^(-V1410/400)+1)</f>
        <v>0.60215809317471691</v>
      </c>
      <c r="P1410">
        <f t="shared" ref="P1410:P1473" si="289">IF(F1410&gt;G1410,1,IF(F1410=G1410,0.5,0))</f>
        <v>0.5</v>
      </c>
      <c r="Q1410">
        <f t="shared" ref="Q1410:Q1473" si="290">(M1410-K1410)/(O1410-P1410)</f>
        <v>-39.154998646646227</v>
      </c>
      <c r="R1410">
        <f t="shared" ref="R1410:R1473" si="291">ROUND((Q1410/IF(W1410=2,1.5,IF(W1410=3,1.75,IF(W1410&gt;3,1.75+(W1410-3)/8,1))))/10,0)*10</f>
        <v>-40</v>
      </c>
      <c r="S1410">
        <f>INDEX(Weights!$B$1:$B$36,MATCH(Matches!H1663,Weights!$A$1:$A$36,0))</f>
        <v>40</v>
      </c>
      <c r="T1410">
        <f t="shared" ref="T1410:T1473" si="292">M1410+IF(ISBLANK(I1410),100,0)</f>
        <v>1835</v>
      </c>
      <c r="U1410">
        <f t="shared" ref="U1410:U1473" si="293">N1410</f>
        <v>1907</v>
      </c>
      <c r="V1410">
        <f t="shared" ref="V1410:V1473" si="294">ABS(T1410-U1410)</f>
        <v>72</v>
      </c>
      <c r="W1410">
        <f t="shared" ref="W1410:W1473" si="295">IF(U1410&gt;T1410,G1410-F1410,F1410-G1410)</f>
        <v>0</v>
      </c>
      <c r="X1410">
        <f t="shared" ref="X1410:X1473" si="296">IF(W1410=4,1,0)</f>
        <v>0</v>
      </c>
      <c r="Y1410">
        <f t="shared" ref="Y1410:Y1473" si="297">IF(W1410&lt;0,MAX(W1410,-3),MIN(W1410,7))</f>
        <v>0</v>
      </c>
      <c r="AA1410" t="str">
        <f t="shared" si="285"/>
        <v>72-&gt;0,</v>
      </c>
    </row>
    <row r="1411" spans="1:27" ht="15" hidden="1" customHeight="1" x14ac:dyDescent="0.25">
      <c r="A1411">
        <v>2016</v>
      </c>
      <c r="B1411">
        <v>10</v>
      </c>
      <c r="C1411">
        <v>6</v>
      </c>
      <c r="D1411" t="s">
        <v>53</v>
      </c>
      <c r="E1411" t="s">
        <v>56</v>
      </c>
      <c r="F1411">
        <v>1</v>
      </c>
      <c r="G1411">
        <v>0</v>
      </c>
      <c r="H1411" t="s">
        <v>76</v>
      </c>
      <c r="J1411">
        <v>4</v>
      </c>
      <c r="K1411">
        <v>1772</v>
      </c>
      <c r="L1411">
        <v>1470</v>
      </c>
      <c r="M1411">
        <f t="shared" si="286"/>
        <v>1768</v>
      </c>
      <c r="N1411">
        <f t="shared" si="287"/>
        <v>1474</v>
      </c>
      <c r="O1411">
        <f t="shared" si="288"/>
        <v>0.90619584677350518</v>
      </c>
      <c r="P1411">
        <f t="shared" si="289"/>
        <v>1</v>
      </c>
      <c r="Q1411">
        <f t="shared" si="290"/>
        <v>42.64203515959256</v>
      </c>
      <c r="R1411">
        <f t="shared" si="291"/>
        <v>40</v>
      </c>
      <c r="S1411">
        <f>INDEX(Weights!$B$1:$B$36,MATCH(Matches!H1687,Weights!$A$1:$A$36,0))</f>
        <v>20</v>
      </c>
      <c r="T1411">
        <f t="shared" si="292"/>
        <v>1868</v>
      </c>
      <c r="U1411">
        <f t="shared" si="293"/>
        <v>1474</v>
      </c>
      <c r="V1411">
        <f t="shared" si="294"/>
        <v>394</v>
      </c>
      <c r="W1411">
        <f t="shared" si="295"/>
        <v>1</v>
      </c>
      <c r="X1411">
        <f t="shared" si="296"/>
        <v>0</v>
      </c>
      <c r="Y1411">
        <f t="shared" si="297"/>
        <v>1</v>
      </c>
      <c r="AA1411" t="str">
        <f t="shared" ref="AA1411:AA1474" si="298">V1411&amp;"-&gt;"&amp;Y1411&amp;","</f>
        <v>394-&gt;1,</v>
      </c>
    </row>
    <row r="1412" spans="1:27" ht="15" hidden="1" customHeight="1" x14ac:dyDescent="0.25">
      <c r="A1412">
        <v>2016</v>
      </c>
      <c r="B1412">
        <v>10</v>
      </c>
      <c r="C1412">
        <v>6</v>
      </c>
      <c r="D1412" t="s">
        <v>132</v>
      </c>
      <c r="E1412" t="s">
        <v>97</v>
      </c>
      <c r="F1412">
        <v>2</v>
      </c>
      <c r="G1412">
        <v>1</v>
      </c>
      <c r="H1412" t="s">
        <v>76</v>
      </c>
      <c r="J1412">
        <v>4</v>
      </c>
      <c r="K1412">
        <v>1736</v>
      </c>
      <c r="L1412">
        <v>1452</v>
      </c>
      <c r="M1412">
        <f t="shared" si="286"/>
        <v>1732</v>
      </c>
      <c r="N1412">
        <f t="shared" si="287"/>
        <v>1456</v>
      </c>
      <c r="O1412">
        <f t="shared" si="288"/>
        <v>0.89700952637727294</v>
      </c>
      <c r="P1412">
        <f t="shared" si="289"/>
        <v>1</v>
      </c>
      <c r="Q1412">
        <f t="shared" si="290"/>
        <v>38.838543598243184</v>
      </c>
      <c r="R1412">
        <f t="shared" si="291"/>
        <v>40</v>
      </c>
      <c r="S1412">
        <f>INDEX(Weights!$B$1:$B$36,MATCH(Matches!H1689,Weights!$A$1:$A$36,0))</f>
        <v>20</v>
      </c>
      <c r="T1412">
        <f t="shared" si="292"/>
        <v>1832</v>
      </c>
      <c r="U1412">
        <f t="shared" si="293"/>
        <v>1456</v>
      </c>
      <c r="V1412">
        <f t="shared" si="294"/>
        <v>376</v>
      </c>
      <c r="W1412">
        <f t="shared" si="295"/>
        <v>1</v>
      </c>
      <c r="X1412">
        <f t="shared" si="296"/>
        <v>0</v>
      </c>
      <c r="Y1412">
        <f t="shared" si="297"/>
        <v>1</v>
      </c>
      <c r="AA1412" t="str">
        <f t="shared" si="298"/>
        <v>376-&gt;1,</v>
      </c>
    </row>
    <row r="1413" spans="1:27" ht="15" hidden="1" customHeight="1" x14ac:dyDescent="0.25">
      <c r="A1413">
        <v>2016</v>
      </c>
      <c r="B1413">
        <v>10</v>
      </c>
      <c r="C1413">
        <v>6</v>
      </c>
      <c r="D1413" t="s">
        <v>158</v>
      </c>
      <c r="E1413" t="s">
        <v>93</v>
      </c>
      <c r="F1413">
        <v>2</v>
      </c>
      <c r="G1413">
        <v>2</v>
      </c>
      <c r="H1413" t="s">
        <v>76</v>
      </c>
      <c r="J1413">
        <v>4</v>
      </c>
      <c r="K1413">
        <v>1565</v>
      </c>
      <c r="L1413">
        <v>1727</v>
      </c>
      <c r="M1413">
        <f t="shared" si="286"/>
        <v>1561</v>
      </c>
      <c r="N1413">
        <f t="shared" si="287"/>
        <v>1731</v>
      </c>
      <c r="O1413">
        <f t="shared" si="288"/>
        <v>0.59939679670925683</v>
      </c>
      <c r="P1413">
        <f t="shared" si="289"/>
        <v>0.5</v>
      </c>
      <c r="Q1413">
        <f t="shared" si="290"/>
        <v>-40.242745565536715</v>
      </c>
      <c r="R1413">
        <f t="shared" si="291"/>
        <v>-40</v>
      </c>
      <c r="S1413">
        <f>INDEX(Weights!$B$1:$B$36,MATCH(Matches!H1696,Weights!$A$1:$A$36,0))</f>
        <v>40</v>
      </c>
      <c r="T1413">
        <f t="shared" si="292"/>
        <v>1661</v>
      </c>
      <c r="U1413">
        <f t="shared" si="293"/>
        <v>1731</v>
      </c>
      <c r="V1413">
        <f t="shared" si="294"/>
        <v>70</v>
      </c>
      <c r="W1413">
        <f t="shared" si="295"/>
        <v>0</v>
      </c>
      <c r="X1413">
        <f t="shared" si="296"/>
        <v>0</v>
      </c>
      <c r="Y1413">
        <f t="shared" si="297"/>
        <v>0</v>
      </c>
      <c r="AA1413" t="str">
        <f t="shared" si="298"/>
        <v>70-&gt;0,</v>
      </c>
    </row>
    <row r="1414" spans="1:27" ht="15" hidden="1" customHeight="1" x14ac:dyDescent="0.25">
      <c r="A1414">
        <v>2016</v>
      </c>
      <c r="B1414">
        <v>10</v>
      </c>
      <c r="C1414">
        <v>7</v>
      </c>
      <c r="D1414" t="s">
        <v>26</v>
      </c>
      <c r="E1414" t="s">
        <v>51</v>
      </c>
      <c r="F1414">
        <v>4</v>
      </c>
      <c r="G1414">
        <v>1</v>
      </c>
      <c r="H1414" t="s">
        <v>76</v>
      </c>
      <c r="J1414">
        <v>4</v>
      </c>
      <c r="K1414">
        <v>1991</v>
      </c>
      <c r="L1414">
        <v>1583</v>
      </c>
      <c r="M1414">
        <f t="shared" si="286"/>
        <v>1987</v>
      </c>
      <c r="N1414">
        <f t="shared" si="287"/>
        <v>1587</v>
      </c>
      <c r="O1414">
        <f t="shared" si="288"/>
        <v>0.94675978479797751</v>
      </c>
      <c r="P1414">
        <f t="shared" si="289"/>
        <v>1</v>
      </c>
      <c r="Q1414">
        <f t="shared" si="290"/>
        <v>75.131176401556843</v>
      </c>
      <c r="R1414">
        <f t="shared" si="291"/>
        <v>40</v>
      </c>
      <c r="S1414">
        <f>INDEX(Weights!$B$1:$B$36,MATCH(Matches!H1706,Weights!$A$1:$A$36,0))</f>
        <v>20</v>
      </c>
      <c r="T1414">
        <f t="shared" si="292"/>
        <v>2087</v>
      </c>
      <c r="U1414">
        <f t="shared" si="293"/>
        <v>1587</v>
      </c>
      <c r="V1414">
        <f t="shared" si="294"/>
        <v>500</v>
      </c>
      <c r="W1414">
        <f t="shared" si="295"/>
        <v>3</v>
      </c>
      <c r="X1414">
        <f t="shared" si="296"/>
        <v>0</v>
      </c>
      <c r="Y1414">
        <f t="shared" si="297"/>
        <v>3</v>
      </c>
      <c r="AA1414" t="str">
        <f t="shared" si="298"/>
        <v>500-&gt;3,</v>
      </c>
    </row>
    <row r="1415" spans="1:27" ht="15" hidden="1" customHeight="1" x14ac:dyDescent="0.25">
      <c r="A1415">
        <v>2016</v>
      </c>
      <c r="B1415">
        <v>10</v>
      </c>
      <c r="C1415">
        <v>10</v>
      </c>
      <c r="D1415" t="s">
        <v>14</v>
      </c>
      <c r="E1415" t="s">
        <v>24</v>
      </c>
      <c r="F1415">
        <v>2</v>
      </c>
      <c r="G1415">
        <v>0</v>
      </c>
      <c r="H1415" t="s">
        <v>76</v>
      </c>
      <c r="J1415">
        <v>4</v>
      </c>
      <c r="K1415">
        <v>1755</v>
      </c>
      <c r="L1415">
        <v>1401</v>
      </c>
      <c r="M1415">
        <f t="shared" si="286"/>
        <v>1751</v>
      </c>
      <c r="N1415">
        <f t="shared" si="287"/>
        <v>1405</v>
      </c>
      <c r="O1415">
        <f t="shared" si="288"/>
        <v>0.9287326342558504</v>
      </c>
      <c r="P1415">
        <f t="shared" si="289"/>
        <v>1</v>
      </c>
      <c r="Q1415">
        <f t="shared" si="290"/>
        <v>56.126671138091886</v>
      </c>
      <c r="R1415">
        <f t="shared" si="291"/>
        <v>40</v>
      </c>
      <c r="S1415">
        <f>INDEX(Weights!$B$1:$B$36,MATCH(Matches!H1760,Weights!$A$1:$A$36,0))</f>
        <v>20</v>
      </c>
      <c r="T1415">
        <f t="shared" si="292"/>
        <v>1851</v>
      </c>
      <c r="U1415">
        <f t="shared" si="293"/>
        <v>1405</v>
      </c>
      <c r="V1415">
        <f t="shared" si="294"/>
        <v>446</v>
      </c>
      <c r="W1415">
        <f t="shared" si="295"/>
        <v>2</v>
      </c>
      <c r="X1415">
        <f t="shared" si="296"/>
        <v>0</v>
      </c>
      <c r="Y1415">
        <f t="shared" si="297"/>
        <v>2</v>
      </c>
      <c r="AA1415" t="str">
        <f t="shared" si="298"/>
        <v>446-&gt;2,</v>
      </c>
    </row>
    <row r="1416" spans="1:27" ht="15" hidden="1" customHeight="1" x14ac:dyDescent="0.25">
      <c r="A1416">
        <v>2016</v>
      </c>
      <c r="B1416">
        <v>10</v>
      </c>
      <c r="C1416">
        <v>11</v>
      </c>
      <c r="D1416" t="s">
        <v>6</v>
      </c>
      <c r="E1416" t="s">
        <v>12</v>
      </c>
      <c r="F1416">
        <v>2</v>
      </c>
      <c r="G1416">
        <v>0</v>
      </c>
      <c r="H1416" t="s">
        <v>76</v>
      </c>
      <c r="J1416">
        <v>4</v>
      </c>
      <c r="K1416">
        <v>2038</v>
      </c>
      <c r="L1416">
        <v>1648</v>
      </c>
      <c r="M1416">
        <f t="shared" si="286"/>
        <v>2034</v>
      </c>
      <c r="N1416">
        <f t="shared" si="287"/>
        <v>1652</v>
      </c>
      <c r="O1416">
        <f t="shared" si="288"/>
        <v>0.94128855387097998</v>
      </c>
      <c r="P1416">
        <f t="shared" si="289"/>
        <v>1</v>
      </c>
      <c r="Q1416">
        <f t="shared" si="290"/>
        <v>68.129815627601644</v>
      </c>
      <c r="R1416">
        <f t="shared" si="291"/>
        <v>50</v>
      </c>
      <c r="S1416">
        <f>INDEX(Weights!$B$1:$B$36,MATCH(Matches!H1775,Weights!$A$1:$A$36,0))</f>
        <v>40</v>
      </c>
      <c r="T1416">
        <f t="shared" si="292"/>
        <v>2134</v>
      </c>
      <c r="U1416">
        <f t="shared" si="293"/>
        <v>1652</v>
      </c>
      <c r="V1416">
        <f t="shared" si="294"/>
        <v>482</v>
      </c>
      <c r="W1416">
        <f t="shared" si="295"/>
        <v>2</v>
      </c>
      <c r="X1416">
        <f t="shared" si="296"/>
        <v>0</v>
      </c>
      <c r="Y1416">
        <f t="shared" si="297"/>
        <v>2</v>
      </c>
      <c r="AA1416" t="str">
        <f t="shared" si="298"/>
        <v>482-&gt;2,</v>
      </c>
    </row>
    <row r="1417" spans="1:27" ht="15" hidden="1" customHeight="1" x14ac:dyDescent="0.25">
      <c r="A1417">
        <v>2016</v>
      </c>
      <c r="B1417">
        <v>10</v>
      </c>
      <c r="C1417">
        <v>11</v>
      </c>
      <c r="D1417" t="s">
        <v>123</v>
      </c>
      <c r="E1417" t="s">
        <v>47</v>
      </c>
      <c r="F1417">
        <v>1</v>
      </c>
      <c r="G1417">
        <v>0</v>
      </c>
      <c r="H1417" t="s">
        <v>33</v>
      </c>
      <c r="I1417" t="s">
        <v>125</v>
      </c>
      <c r="J1417">
        <v>4</v>
      </c>
      <c r="K1417">
        <v>1902</v>
      </c>
      <c r="L1417">
        <v>1661</v>
      </c>
      <c r="M1417">
        <f t="shared" si="286"/>
        <v>1898</v>
      </c>
      <c r="N1417">
        <f t="shared" si="287"/>
        <v>1665</v>
      </c>
      <c r="O1417">
        <f t="shared" si="288"/>
        <v>0.79269638417576849</v>
      </c>
      <c r="P1417">
        <f t="shared" si="289"/>
        <v>1</v>
      </c>
      <c r="Q1417">
        <f t="shared" si="290"/>
        <v>19.295370146324501</v>
      </c>
      <c r="R1417">
        <f t="shared" si="291"/>
        <v>20</v>
      </c>
      <c r="S1417">
        <f>INDEX(Weights!$B$1:$B$36,MATCH(Matches!H1787,Weights!$A$1:$A$36,0))</f>
        <v>20</v>
      </c>
      <c r="T1417">
        <f t="shared" si="292"/>
        <v>1898</v>
      </c>
      <c r="U1417">
        <f t="shared" si="293"/>
        <v>1665</v>
      </c>
      <c r="V1417">
        <f t="shared" si="294"/>
        <v>233</v>
      </c>
      <c r="W1417">
        <f t="shared" si="295"/>
        <v>1</v>
      </c>
      <c r="X1417">
        <f t="shared" si="296"/>
        <v>0</v>
      </c>
      <c r="Y1417">
        <f t="shared" si="297"/>
        <v>1</v>
      </c>
      <c r="AA1417" t="str">
        <f t="shared" si="298"/>
        <v>233-&gt;1,</v>
      </c>
    </row>
    <row r="1418" spans="1:27" ht="15" hidden="1" customHeight="1" x14ac:dyDescent="0.25">
      <c r="A1418">
        <v>2016</v>
      </c>
      <c r="B1418">
        <v>11</v>
      </c>
      <c r="C1418">
        <v>9</v>
      </c>
      <c r="D1418" t="s">
        <v>264</v>
      </c>
      <c r="E1418" t="s">
        <v>119</v>
      </c>
      <c r="F1418">
        <v>4</v>
      </c>
      <c r="G1418">
        <v>2</v>
      </c>
      <c r="H1418" t="s">
        <v>237</v>
      </c>
      <c r="J1418">
        <v>4</v>
      </c>
      <c r="K1418">
        <v>1204</v>
      </c>
      <c r="L1418">
        <v>819</v>
      </c>
      <c r="M1418">
        <f t="shared" si="286"/>
        <v>1200</v>
      </c>
      <c r="N1418">
        <f t="shared" si="287"/>
        <v>823</v>
      </c>
      <c r="O1418">
        <f t="shared" si="288"/>
        <v>0.93967756578531192</v>
      </c>
      <c r="P1418">
        <f t="shared" si="289"/>
        <v>1</v>
      </c>
      <c r="Q1418">
        <f t="shared" si="290"/>
        <v>66.310321393264147</v>
      </c>
      <c r="R1418">
        <f t="shared" si="291"/>
        <v>40</v>
      </c>
      <c r="S1418">
        <f>INDEX(Weights!$B$1:$B$36,MATCH(Matches!H1826,Weights!$A$1:$A$36,0))</f>
        <v>20</v>
      </c>
      <c r="T1418">
        <f t="shared" si="292"/>
        <v>1300</v>
      </c>
      <c r="U1418">
        <f t="shared" si="293"/>
        <v>823</v>
      </c>
      <c r="V1418">
        <f t="shared" si="294"/>
        <v>477</v>
      </c>
      <c r="W1418">
        <f t="shared" si="295"/>
        <v>2</v>
      </c>
      <c r="X1418">
        <f t="shared" si="296"/>
        <v>0</v>
      </c>
      <c r="Y1418">
        <f t="shared" si="297"/>
        <v>2</v>
      </c>
      <c r="AA1418" t="str">
        <f t="shared" si="298"/>
        <v>477-&gt;2,</v>
      </c>
    </row>
    <row r="1419" spans="1:27" ht="15" hidden="1" customHeight="1" x14ac:dyDescent="0.25">
      <c r="A1419">
        <v>2016</v>
      </c>
      <c r="B1419">
        <v>11</v>
      </c>
      <c r="C1419">
        <v>10</v>
      </c>
      <c r="D1419" t="s">
        <v>98</v>
      </c>
      <c r="E1419" t="s">
        <v>91</v>
      </c>
      <c r="F1419">
        <v>1</v>
      </c>
      <c r="G1419">
        <v>0</v>
      </c>
      <c r="H1419" t="s">
        <v>33</v>
      </c>
      <c r="J1419">
        <v>4</v>
      </c>
      <c r="K1419">
        <v>1676</v>
      </c>
      <c r="L1419">
        <v>1505</v>
      </c>
      <c r="M1419">
        <f t="shared" si="286"/>
        <v>1672</v>
      </c>
      <c r="N1419">
        <f t="shared" si="287"/>
        <v>1509</v>
      </c>
      <c r="O1419">
        <f t="shared" si="288"/>
        <v>0.81964581449468921</v>
      </c>
      <c r="P1419">
        <f t="shared" si="289"/>
        <v>1</v>
      </c>
      <c r="Q1419">
        <f t="shared" si="290"/>
        <v>22.178581488380342</v>
      </c>
      <c r="R1419">
        <f t="shared" si="291"/>
        <v>20</v>
      </c>
      <c r="S1419">
        <f>INDEX(Weights!$B$1:$B$36,MATCH(Matches!H1842,Weights!$A$1:$A$36,0))</f>
        <v>40</v>
      </c>
      <c r="T1419">
        <f t="shared" si="292"/>
        <v>1772</v>
      </c>
      <c r="U1419">
        <f t="shared" si="293"/>
        <v>1509</v>
      </c>
      <c r="V1419">
        <f t="shared" si="294"/>
        <v>263</v>
      </c>
      <c r="W1419">
        <f t="shared" si="295"/>
        <v>1</v>
      </c>
      <c r="X1419">
        <f t="shared" si="296"/>
        <v>0</v>
      </c>
      <c r="Y1419">
        <f t="shared" si="297"/>
        <v>1</v>
      </c>
      <c r="AA1419" t="str">
        <f t="shared" si="298"/>
        <v>263-&gt;1,</v>
      </c>
    </row>
    <row r="1420" spans="1:27" ht="15" hidden="1" customHeight="1" x14ac:dyDescent="0.25">
      <c r="A1420">
        <v>2016</v>
      </c>
      <c r="B1420">
        <v>11</v>
      </c>
      <c r="C1420">
        <v>11</v>
      </c>
      <c r="D1420" t="s">
        <v>132</v>
      </c>
      <c r="E1420" t="s">
        <v>194</v>
      </c>
      <c r="F1420">
        <v>4</v>
      </c>
      <c r="G1420">
        <v>0</v>
      </c>
      <c r="H1420" t="s">
        <v>33</v>
      </c>
      <c r="J1420">
        <v>4</v>
      </c>
      <c r="K1420">
        <v>1745</v>
      </c>
      <c r="L1420">
        <v>1460</v>
      </c>
      <c r="M1420">
        <f t="shared" si="286"/>
        <v>1741</v>
      </c>
      <c r="N1420">
        <f t="shared" si="287"/>
        <v>1464</v>
      </c>
      <c r="O1420">
        <f t="shared" si="288"/>
        <v>0.89754011412872392</v>
      </c>
      <c r="P1420">
        <f t="shared" si="289"/>
        <v>1</v>
      </c>
      <c r="Q1420">
        <f t="shared" si="290"/>
        <v>39.039668705324729</v>
      </c>
      <c r="R1420">
        <f t="shared" si="291"/>
        <v>20</v>
      </c>
      <c r="S1420">
        <f>INDEX(Weights!$B$1:$B$36,MATCH(Matches!H1851,Weights!$A$1:$A$36,0))</f>
        <v>40</v>
      </c>
      <c r="T1420">
        <f t="shared" si="292"/>
        <v>1841</v>
      </c>
      <c r="U1420">
        <f t="shared" si="293"/>
        <v>1464</v>
      </c>
      <c r="V1420">
        <f t="shared" si="294"/>
        <v>377</v>
      </c>
      <c r="W1420">
        <f t="shared" si="295"/>
        <v>4</v>
      </c>
      <c r="X1420">
        <f t="shared" si="296"/>
        <v>1</v>
      </c>
      <c r="Y1420">
        <f t="shared" si="297"/>
        <v>4</v>
      </c>
      <c r="AA1420" t="str">
        <f t="shared" si="298"/>
        <v>377-&gt;4,</v>
      </c>
    </row>
    <row r="1421" spans="1:27" ht="15" hidden="1" customHeight="1" x14ac:dyDescent="0.25">
      <c r="A1421">
        <v>2016</v>
      </c>
      <c r="B1421">
        <v>11</v>
      </c>
      <c r="C1421">
        <v>12</v>
      </c>
      <c r="D1421" t="s">
        <v>116</v>
      </c>
      <c r="E1421" t="s">
        <v>113</v>
      </c>
      <c r="F1421">
        <v>1</v>
      </c>
      <c r="G1421">
        <v>1</v>
      </c>
      <c r="H1421" t="s">
        <v>238</v>
      </c>
      <c r="I1421" t="s">
        <v>74</v>
      </c>
      <c r="J1421">
        <v>4</v>
      </c>
      <c r="K1421">
        <v>636</v>
      </c>
      <c r="L1421">
        <v>695</v>
      </c>
      <c r="M1421">
        <f t="shared" si="286"/>
        <v>632</v>
      </c>
      <c r="N1421">
        <f t="shared" si="287"/>
        <v>699</v>
      </c>
      <c r="O1421">
        <f t="shared" si="288"/>
        <v>0.59524303965157188</v>
      </c>
      <c r="P1421">
        <f t="shared" si="289"/>
        <v>0.5</v>
      </c>
      <c r="Q1421">
        <f t="shared" si="290"/>
        <v>-41.997819626853797</v>
      </c>
      <c r="R1421">
        <f t="shared" si="291"/>
        <v>-40</v>
      </c>
      <c r="S1421">
        <f>INDEX(Weights!$B$1:$B$36,MATCH(Matches!H1863,Weights!$A$1:$A$36,0))</f>
        <v>40</v>
      </c>
      <c r="T1421">
        <f t="shared" si="292"/>
        <v>632</v>
      </c>
      <c r="U1421">
        <f t="shared" si="293"/>
        <v>699</v>
      </c>
      <c r="V1421">
        <f t="shared" si="294"/>
        <v>67</v>
      </c>
      <c r="W1421">
        <f t="shared" si="295"/>
        <v>0</v>
      </c>
      <c r="X1421">
        <f t="shared" si="296"/>
        <v>0</v>
      </c>
      <c r="Y1421">
        <f t="shared" si="297"/>
        <v>0</v>
      </c>
      <c r="AA1421" t="str">
        <f t="shared" si="298"/>
        <v>67-&gt;0,</v>
      </c>
    </row>
    <row r="1422" spans="1:27" ht="15" hidden="1" customHeight="1" x14ac:dyDescent="0.25">
      <c r="A1422">
        <v>2016</v>
      </c>
      <c r="B1422">
        <v>11</v>
      </c>
      <c r="C1422">
        <v>13</v>
      </c>
      <c r="D1422" t="s">
        <v>130</v>
      </c>
      <c r="E1422" t="s">
        <v>186</v>
      </c>
      <c r="F1422">
        <v>1</v>
      </c>
      <c r="G1422">
        <v>0</v>
      </c>
      <c r="H1422" t="s">
        <v>230</v>
      </c>
      <c r="J1422">
        <v>4</v>
      </c>
      <c r="K1422">
        <v>1515</v>
      </c>
      <c r="L1422">
        <v>1221</v>
      </c>
      <c r="M1422">
        <f t="shared" si="286"/>
        <v>1511</v>
      </c>
      <c r="N1422">
        <f t="shared" si="287"/>
        <v>1225</v>
      </c>
      <c r="O1422">
        <f t="shared" si="288"/>
        <v>0.90220732034509976</v>
      </c>
      <c r="P1422">
        <f t="shared" si="289"/>
        <v>1</v>
      </c>
      <c r="Q1422">
        <f t="shared" si="290"/>
        <v>40.902857086190565</v>
      </c>
      <c r="R1422">
        <f t="shared" si="291"/>
        <v>40</v>
      </c>
      <c r="S1422">
        <f>INDEX(Weights!$B$1:$B$36,MATCH(Matches!H1890,Weights!$A$1:$A$36,0))</f>
        <v>20</v>
      </c>
      <c r="T1422">
        <f t="shared" si="292"/>
        <v>1611</v>
      </c>
      <c r="U1422">
        <f t="shared" si="293"/>
        <v>1225</v>
      </c>
      <c r="V1422">
        <f t="shared" si="294"/>
        <v>386</v>
      </c>
      <c r="W1422">
        <f t="shared" si="295"/>
        <v>1</v>
      </c>
      <c r="X1422">
        <f t="shared" si="296"/>
        <v>0</v>
      </c>
      <c r="Y1422">
        <f t="shared" si="297"/>
        <v>1</v>
      </c>
      <c r="AA1422" t="str">
        <f t="shared" si="298"/>
        <v>386-&gt;1,</v>
      </c>
    </row>
    <row r="1423" spans="1:27" ht="15" hidden="1" customHeight="1" x14ac:dyDescent="0.25">
      <c r="A1423">
        <v>2017</v>
      </c>
      <c r="B1423">
        <v>1</v>
      </c>
      <c r="C1423">
        <v>25</v>
      </c>
      <c r="D1423" t="s">
        <v>121</v>
      </c>
      <c r="E1423" t="s">
        <v>135</v>
      </c>
      <c r="F1423">
        <v>1</v>
      </c>
      <c r="G1423">
        <v>0</v>
      </c>
      <c r="H1423" t="s">
        <v>33</v>
      </c>
      <c r="J1423">
        <v>4</v>
      </c>
      <c r="K1423">
        <v>2092</v>
      </c>
      <c r="L1423">
        <v>1926</v>
      </c>
      <c r="M1423">
        <f t="shared" si="286"/>
        <v>2088</v>
      </c>
      <c r="N1423">
        <f t="shared" si="287"/>
        <v>1930</v>
      </c>
      <c r="O1423">
        <f t="shared" si="288"/>
        <v>0.81535181528330058</v>
      </c>
      <c r="P1423">
        <f t="shared" si="289"/>
        <v>1</v>
      </c>
      <c r="Q1423">
        <f t="shared" si="290"/>
        <v>21.662817894132505</v>
      </c>
      <c r="R1423">
        <f t="shared" si="291"/>
        <v>20</v>
      </c>
      <c r="S1423">
        <f>INDEX(Weights!$B$1:$B$36,MATCH(Matches!H2019,Weights!$A$1:$A$36,0))</f>
        <v>20</v>
      </c>
      <c r="T1423">
        <f t="shared" si="292"/>
        <v>2188</v>
      </c>
      <c r="U1423">
        <f t="shared" si="293"/>
        <v>1930</v>
      </c>
      <c r="V1423">
        <f t="shared" si="294"/>
        <v>258</v>
      </c>
      <c r="W1423">
        <f t="shared" si="295"/>
        <v>1</v>
      </c>
      <c r="X1423">
        <f t="shared" si="296"/>
        <v>0</v>
      </c>
      <c r="Y1423">
        <f t="shared" si="297"/>
        <v>1</v>
      </c>
      <c r="AA1423" t="str">
        <f t="shared" si="298"/>
        <v>258-&gt;1,</v>
      </c>
    </row>
    <row r="1424" spans="1:27" ht="15" hidden="1" customHeight="1" x14ac:dyDescent="0.25">
      <c r="A1424">
        <v>2017</v>
      </c>
      <c r="B1424">
        <v>2</v>
      </c>
      <c r="C1424">
        <v>22</v>
      </c>
      <c r="D1424" t="s">
        <v>138</v>
      </c>
      <c r="E1424" t="s">
        <v>127</v>
      </c>
      <c r="F1424">
        <v>3</v>
      </c>
      <c r="G1424">
        <v>1</v>
      </c>
      <c r="H1424" t="s">
        <v>33</v>
      </c>
      <c r="J1424">
        <v>4</v>
      </c>
      <c r="K1424">
        <v>1854</v>
      </c>
      <c r="L1424">
        <v>1608</v>
      </c>
      <c r="M1424">
        <f t="shared" si="286"/>
        <v>1850</v>
      </c>
      <c r="N1424">
        <f t="shared" si="287"/>
        <v>1612</v>
      </c>
      <c r="O1424">
        <f t="shared" si="288"/>
        <v>0.8749753069983639</v>
      </c>
      <c r="P1424">
        <f t="shared" si="289"/>
        <v>1</v>
      </c>
      <c r="Q1424">
        <f t="shared" si="290"/>
        <v>31.993679840090909</v>
      </c>
      <c r="R1424">
        <f t="shared" si="291"/>
        <v>20</v>
      </c>
      <c r="S1424">
        <f>INDEX(Weights!$B$1:$B$36,MATCH(Matches!H2035,Weights!$A$1:$A$36,0))</f>
        <v>20</v>
      </c>
      <c r="T1424">
        <f t="shared" si="292"/>
        <v>1950</v>
      </c>
      <c r="U1424">
        <f t="shared" si="293"/>
        <v>1612</v>
      </c>
      <c r="V1424">
        <f t="shared" si="294"/>
        <v>338</v>
      </c>
      <c r="W1424">
        <f t="shared" si="295"/>
        <v>2</v>
      </c>
      <c r="X1424">
        <f t="shared" si="296"/>
        <v>0</v>
      </c>
      <c r="Y1424">
        <f t="shared" si="297"/>
        <v>2</v>
      </c>
      <c r="AA1424" t="str">
        <f t="shared" si="298"/>
        <v>338-&gt;2,</v>
      </c>
    </row>
    <row r="1425" spans="1:27" ht="15" hidden="1" customHeight="1" x14ac:dyDescent="0.25">
      <c r="A1425">
        <v>2017</v>
      </c>
      <c r="B1425">
        <v>3</v>
      </c>
      <c r="C1425">
        <v>22</v>
      </c>
      <c r="D1425" t="s">
        <v>50</v>
      </c>
      <c r="E1425" t="s">
        <v>60</v>
      </c>
      <c r="F1425">
        <v>3</v>
      </c>
      <c r="G1425">
        <v>0</v>
      </c>
      <c r="H1425" t="s">
        <v>33</v>
      </c>
      <c r="J1425">
        <v>4</v>
      </c>
      <c r="K1425">
        <v>1702</v>
      </c>
      <c r="L1425">
        <v>1459</v>
      </c>
      <c r="M1425">
        <f t="shared" si="286"/>
        <v>1698</v>
      </c>
      <c r="N1425">
        <f t="shared" si="287"/>
        <v>1463</v>
      </c>
      <c r="O1425">
        <f t="shared" si="288"/>
        <v>0.87307388225026961</v>
      </c>
      <c r="P1425">
        <f t="shared" si="289"/>
        <v>1</v>
      </c>
      <c r="Q1425">
        <f t="shared" si="290"/>
        <v>31.514396492352311</v>
      </c>
      <c r="R1425">
        <f t="shared" si="291"/>
        <v>20</v>
      </c>
      <c r="S1425">
        <f>INDEX(Weights!$B$1:$B$36,MATCH(Matches!H2048,Weights!$A$1:$A$36,0))</f>
        <v>40</v>
      </c>
      <c r="T1425">
        <f t="shared" si="292"/>
        <v>1798</v>
      </c>
      <c r="U1425">
        <f t="shared" si="293"/>
        <v>1463</v>
      </c>
      <c r="V1425">
        <f t="shared" si="294"/>
        <v>335</v>
      </c>
      <c r="W1425">
        <f t="shared" si="295"/>
        <v>3</v>
      </c>
      <c r="X1425">
        <f t="shared" si="296"/>
        <v>0</v>
      </c>
      <c r="Y1425">
        <f t="shared" si="297"/>
        <v>3</v>
      </c>
      <c r="AA1425" t="str">
        <f t="shared" si="298"/>
        <v>335-&gt;3,</v>
      </c>
    </row>
    <row r="1426" spans="1:27" ht="15" hidden="1" customHeight="1" x14ac:dyDescent="0.25">
      <c r="A1426">
        <v>2017</v>
      </c>
      <c r="B1426">
        <v>3</v>
      </c>
      <c r="C1426">
        <v>23</v>
      </c>
      <c r="D1426" t="s">
        <v>135</v>
      </c>
      <c r="E1426" t="s">
        <v>137</v>
      </c>
      <c r="F1426">
        <v>1</v>
      </c>
      <c r="G1426">
        <v>0</v>
      </c>
      <c r="H1426" t="s">
        <v>76</v>
      </c>
      <c r="J1426">
        <v>4</v>
      </c>
      <c r="K1426">
        <v>1930</v>
      </c>
      <c r="L1426">
        <v>1629</v>
      </c>
      <c r="M1426">
        <f t="shared" si="286"/>
        <v>1926</v>
      </c>
      <c r="N1426">
        <f t="shared" si="287"/>
        <v>1633</v>
      </c>
      <c r="O1426">
        <f t="shared" si="288"/>
        <v>0.90570537354323744</v>
      </c>
      <c r="P1426">
        <f t="shared" si="289"/>
        <v>1</v>
      </c>
      <c r="Q1426">
        <f t="shared" si="290"/>
        <v>42.420232735469206</v>
      </c>
      <c r="R1426">
        <f t="shared" si="291"/>
        <v>40</v>
      </c>
      <c r="S1426">
        <f>INDEX(Weights!$B$1:$B$36,MATCH(Matches!H2060,Weights!$A$1:$A$36,0))</f>
        <v>50</v>
      </c>
      <c r="T1426">
        <f t="shared" si="292"/>
        <v>2026</v>
      </c>
      <c r="U1426">
        <f t="shared" si="293"/>
        <v>1633</v>
      </c>
      <c r="V1426">
        <f t="shared" si="294"/>
        <v>393</v>
      </c>
      <c r="W1426">
        <f t="shared" si="295"/>
        <v>1</v>
      </c>
      <c r="X1426">
        <f t="shared" si="296"/>
        <v>0</v>
      </c>
      <c r="Y1426">
        <f t="shared" si="297"/>
        <v>1</v>
      </c>
      <c r="AA1426" t="str">
        <f t="shared" si="298"/>
        <v>393-&gt;1,</v>
      </c>
    </row>
    <row r="1427" spans="1:27" ht="15" hidden="1" customHeight="1" x14ac:dyDescent="0.25">
      <c r="A1427">
        <v>2017</v>
      </c>
      <c r="B1427">
        <v>3</v>
      </c>
      <c r="C1427">
        <v>24</v>
      </c>
      <c r="D1427" t="s">
        <v>16</v>
      </c>
      <c r="E1427" t="s">
        <v>18</v>
      </c>
      <c r="F1427">
        <v>2</v>
      </c>
      <c r="G1427">
        <v>0</v>
      </c>
      <c r="H1427" t="s">
        <v>76</v>
      </c>
      <c r="J1427">
        <v>4</v>
      </c>
      <c r="K1427">
        <v>1947</v>
      </c>
      <c r="L1427">
        <v>1577</v>
      </c>
      <c r="M1427">
        <f t="shared" si="286"/>
        <v>1943</v>
      </c>
      <c r="N1427">
        <f t="shared" si="287"/>
        <v>1581</v>
      </c>
      <c r="O1427">
        <f t="shared" si="288"/>
        <v>0.93459324013721401</v>
      </c>
      <c r="P1427">
        <f t="shared" si="289"/>
        <v>1</v>
      </c>
      <c r="Q1427">
        <f t="shared" si="290"/>
        <v>61.155758340444116</v>
      </c>
      <c r="R1427">
        <f t="shared" si="291"/>
        <v>40</v>
      </c>
      <c r="S1427">
        <f>INDEX(Weights!$B$1:$B$36,MATCH(Matches!H2080,Weights!$A$1:$A$36,0))</f>
        <v>20</v>
      </c>
      <c r="T1427">
        <f t="shared" si="292"/>
        <v>2043</v>
      </c>
      <c r="U1427">
        <f t="shared" si="293"/>
        <v>1581</v>
      </c>
      <c r="V1427">
        <f t="shared" si="294"/>
        <v>462</v>
      </c>
      <c r="W1427">
        <f t="shared" si="295"/>
        <v>2</v>
      </c>
      <c r="X1427">
        <f t="shared" si="296"/>
        <v>0</v>
      </c>
      <c r="Y1427">
        <f t="shared" si="297"/>
        <v>2</v>
      </c>
      <c r="AA1427" t="str">
        <f t="shared" si="298"/>
        <v>462-&gt;2,</v>
      </c>
    </row>
    <row r="1428" spans="1:27" ht="15" hidden="1" customHeight="1" x14ac:dyDescent="0.25">
      <c r="A1428">
        <v>2017</v>
      </c>
      <c r="B1428">
        <v>3</v>
      </c>
      <c r="C1428">
        <v>28</v>
      </c>
      <c r="D1428" t="s">
        <v>121</v>
      </c>
      <c r="E1428" t="s">
        <v>126</v>
      </c>
      <c r="F1428">
        <v>3</v>
      </c>
      <c r="G1428">
        <v>0</v>
      </c>
      <c r="H1428" t="s">
        <v>76</v>
      </c>
      <c r="J1428">
        <v>4</v>
      </c>
      <c r="K1428">
        <v>2123</v>
      </c>
      <c r="L1428">
        <v>1721</v>
      </c>
      <c r="M1428">
        <f t="shared" si="286"/>
        <v>2119</v>
      </c>
      <c r="N1428">
        <f t="shared" si="287"/>
        <v>1725</v>
      </c>
      <c r="O1428">
        <f t="shared" si="288"/>
        <v>0.94499172746743521</v>
      </c>
      <c r="P1428">
        <f t="shared" si="289"/>
        <v>1</v>
      </c>
      <c r="Q1428">
        <f t="shared" si="290"/>
        <v>72.716335486303578</v>
      </c>
      <c r="R1428">
        <f t="shared" si="291"/>
        <v>40</v>
      </c>
      <c r="S1428">
        <f>INDEX(Weights!$B$1:$B$36,MATCH(Matches!H2130,Weights!$A$1:$A$36,0))</f>
        <v>40</v>
      </c>
      <c r="T1428">
        <f t="shared" si="292"/>
        <v>2219</v>
      </c>
      <c r="U1428">
        <f t="shared" si="293"/>
        <v>1725</v>
      </c>
      <c r="V1428">
        <f t="shared" si="294"/>
        <v>494</v>
      </c>
      <c r="W1428">
        <f t="shared" si="295"/>
        <v>3</v>
      </c>
      <c r="X1428">
        <f t="shared" si="296"/>
        <v>0</v>
      </c>
      <c r="Y1428">
        <f t="shared" si="297"/>
        <v>3</v>
      </c>
      <c r="AA1428" t="str">
        <f t="shared" si="298"/>
        <v>494-&gt;3,</v>
      </c>
    </row>
    <row r="1429" spans="1:27" ht="15" hidden="1" customHeight="1" x14ac:dyDescent="0.25">
      <c r="A1429">
        <v>2017</v>
      </c>
      <c r="B1429">
        <v>3</v>
      </c>
      <c r="C1429">
        <v>28</v>
      </c>
      <c r="D1429" t="s">
        <v>132</v>
      </c>
      <c r="E1429" t="s">
        <v>38</v>
      </c>
      <c r="F1429">
        <v>4</v>
      </c>
      <c r="G1429">
        <v>0</v>
      </c>
      <c r="H1429" t="s">
        <v>76</v>
      </c>
      <c r="J1429">
        <v>4</v>
      </c>
      <c r="K1429">
        <v>1781</v>
      </c>
      <c r="L1429">
        <v>1387</v>
      </c>
      <c r="M1429">
        <f t="shared" si="286"/>
        <v>1777</v>
      </c>
      <c r="N1429">
        <f t="shared" si="287"/>
        <v>1391</v>
      </c>
      <c r="O1429">
        <f t="shared" si="288"/>
        <v>0.94254820892335789</v>
      </c>
      <c r="P1429">
        <f t="shared" si="289"/>
        <v>1</v>
      </c>
      <c r="Q1429">
        <f t="shared" si="290"/>
        <v>69.623590927981709</v>
      </c>
      <c r="R1429">
        <f t="shared" si="291"/>
        <v>40</v>
      </c>
      <c r="S1429">
        <f>INDEX(Weights!$B$1:$B$36,MATCH(Matches!H2142,Weights!$A$1:$A$36,0))</f>
        <v>20</v>
      </c>
      <c r="T1429">
        <f t="shared" si="292"/>
        <v>1877</v>
      </c>
      <c r="U1429">
        <f t="shared" si="293"/>
        <v>1391</v>
      </c>
      <c r="V1429">
        <f t="shared" si="294"/>
        <v>486</v>
      </c>
      <c r="W1429">
        <f t="shared" si="295"/>
        <v>4</v>
      </c>
      <c r="X1429">
        <f t="shared" si="296"/>
        <v>1</v>
      </c>
      <c r="Y1429">
        <f t="shared" si="297"/>
        <v>4</v>
      </c>
      <c r="AA1429" t="str">
        <f t="shared" si="298"/>
        <v>486-&gt;4,</v>
      </c>
    </row>
    <row r="1430" spans="1:27" ht="15" hidden="1" customHeight="1" x14ac:dyDescent="0.25">
      <c r="A1430">
        <v>2017</v>
      </c>
      <c r="B1430">
        <v>3</v>
      </c>
      <c r="C1430">
        <v>28</v>
      </c>
      <c r="D1430" t="s">
        <v>265</v>
      </c>
      <c r="E1430" t="s">
        <v>79</v>
      </c>
      <c r="F1430">
        <v>2</v>
      </c>
      <c r="G1430">
        <v>0</v>
      </c>
      <c r="H1430" t="s">
        <v>76</v>
      </c>
      <c r="J1430">
        <v>4</v>
      </c>
      <c r="K1430">
        <v>1567</v>
      </c>
      <c r="L1430">
        <v>1220</v>
      </c>
      <c r="M1430">
        <f t="shared" si="286"/>
        <v>1563</v>
      </c>
      <c r="N1430">
        <f t="shared" si="287"/>
        <v>1224</v>
      </c>
      <c r="O1430">
        <f t="shared" si="288"/>
        <v>0.9260190472872637</v>
      </c>
      <c r="P1430">
        <f t="shared" si="289"/>
        <v>1</v>
      </c>
      <c r="Q1430">
        <f t="shared" si="290"/>
        <v>54.067970921268952</v>
      </c>
      <c r="R1430">
        <f t="shared" si="291"/>
        <v>40</v>
      </c>
      <c r="S1430">
        <f>INDEX(Weights!$B$1:$B$36,MATCH(Matches!H2154,Weights!$A$1:$A$36,0))</f>
        <v>40</v>
      </c>
      <c r="T1430">
        <f t="shared" si="292"/>
        <v>1663</v>
      </c>
      <c r="U1430">
        <f t="shared" si="293"/>
        <v>1224</v>
      </c>
      <c r="V1430">
        <f t="shared" si="294"/>
        <v>439</v>
      </c>
      <c r="W1430">
        <f t="shared" si="295"/>
        <v>2</v>
      </c>
      <c r="X1430">
        <f t="shared" si="296"/>
        <v>0</v>
      </c>
      <c r="Y1430">
        <f t="shared" si="297"/>
        <v>2</v>
      </c>
      <c r="AA1430" t="str">
        <f t="shared" si="298"/>
        <v>439-&gt;2,</v>
      </c>
    </row>
    <row r="1431" spans="1:27" ht="15" hidden="1" customHeight="1" x14ac:dyDescent="0.25">
      <c r="A1431">
        <v>2017</v>
      </c>
      <c r="B1431">
        <v>5</v>
      </c>
      <c r="C1431">
        <v>6</v>
      </c>
      <c r="D1431" t="s">
        <v>187</v>
      </c>
      <c r="E1431" t="s">
        <v>160</v>
      </c>
      <c r="F1431">
        <v>2</v>
      </c>
      <c r="G1431">
        <v>1</v>
      </c>
      <c r="H1431" t="s">
        <v>33</v>
      </c>
      <c r="J1431">
        <v>4</v>
      </c>
      <c r="K1431">
        <v>1270</v>
      </c>
      <c r="L1431">
        <v>1146</v>
      </c>
      <c r="M1431">
        <f t="shared" si="286"/>
        <v>1266</v>
      </c>
      <c r="N1431">
        <f t="shared" si="287"/>
        <v>1150</v>
      </c>
      <c r="O1431">
        <f t="shared" si="288"/>
        <v>0.77615457534183074</v>
      </c>
      <c r="P1431">
        <f t="shared" si="289"/>
        <v>1</v>
      </c>
      <c r="Q1431">
        <f t="shared" si="290"/>
        <v>17.869474018101265</v>
      </c>
      <c r="R1431">
        <f t="shared" si="291"/>
        <v>20</v>
      </c>
      <c r="S1431">
        <f>INDEX(Weights!$B$1:$B$36,MATCH(Matches!H2172,Weights!$A$1:$A$36,0))</f>
        <v>40</v>
      </c>
      <c r="T1431">
        <f t="shared" si="292"/>
        <v>1366</v>
      </c>
      <c r="U1431">
        <f t="shared" si="293"/>
        <v>1150</v>
      </c>
      <c r="V1431">
        <f t="shared" si="294"/>
        <v>216</v>
      </c>
      <c r="W1431">
        <f t="shared" si="295"/>
        <v>1</v>
      </c>
      <c r="X1431">
        <f t="shared" si="296"/>
        <v>0</v>
      </c>
      <c r="Y1431">
        <f t="shared" si="297"/>
        <v>1</v>
      </c>
      <c r="AA1431" t="str">
        <f t="shared" si="298"/>
        <v>216-&gt;1,</v>
      </c>
    </row>
    <row r="1432" spans="1:27" ht="15" hidden="1" customHeight="1" x14ac:dyDescent="0.25">
      <c r="A1432">
        <v>2017</v>
      </c>
      <c r="B1432">
        <v>5</v>
      </c>
      <c r="C1432">
        <v>26</v>
      </c>
      <c r="D1432" t="s">
        <v>260</v>
      </c>
      <c r="E1432" t="s">
        <v>72</v>
      </c>
      <c r="F1432">
        <v>1</v>
      </c>
      <c r="G1432">
        <v>0</v>
      </c>
      <c r="H1432" t="s">
        <v>33</v>
      </c>
      <c r="J1432">
        <v>4</v>
      </c>
      <c r="K1432">
        <v>1339</v>
      </c>
      <c r="L1432">
        <v>1210</v>
      </c>
      <c r="M1432">
        <f t="shared" si="286"/>
        <v>1335</v>
      </c>
      <c r="N1432">
        <f t="shared" si="287"/>
        <v>1214</v>
      </c>
      <c r="O1432">
        <f t="shared" si="288"/>
        <v>0.78111540272996161</v>
      </c>
      <c r="P1432">
        <f t="shared" si="289"/>
        <v>1</v>
      </c>
      <c r="Q1432">
        <f t="shared" si="290"/>
        <v>18.27446997133924</v>
      </c>
      <c r="R1432">
        <f t="shared" si="291"/>
        <v>20</v>
      </c>
      <c r="S1432">
        <f>INDEX(Weights!$B$1:$B$36,MATCH(Matches!H2175,Weights!$A$1:$A$36,0))</f>
        <v>20</v>
      </c>
      <c r="T1432">
        <f t="shared" si="292"/>
        <v>1435</v>
      </c>
      <c r="U1432">
        <f t="shared" si="293"/>
        <v>1214</v>
      </c>
      <c r="V1432">
        <f t="shared" si="294"/>
        <v>221</v>
      </c>
      <c r="W1432">
        <f t="shared" si="295"/>
        <v>1</v>
      </c>
      <c r="X1432">
        <f t="shared" si="296"/>
        <v>0</v>
      </c>
      <c r="Y1432">
        <f t="shared" si="297"/>
        <v>1</v>
      </c>
      <c r="AA1432" t="str">
        <f t="shared" si="298"/>
        <v>221-&gt;1,</v>
      </c>
    </row>
    <row r="1433" spans="1:27" ht="15" hidden="1" customHeight="1" x14ac:dyDescent="0.25">
      <c r="A1433">
        <v>2017</v>
      </c>
      <c r="B1433">
        <v>6</v>
      </c>
      <c r="C1433">
        <v>2</v>
      </c>
      <c r="D1433" t="s">
        <v>26</v>
      </c>
      <c r="E1433" t="s">
        <v>126</v>
      </c>
      <c r="F1433">
        <v>5</v>
      </c>
      <c r="G1433">
        <v>0</v>
      </c>
      <c r="H1433" t="s">
        <v>33</v>
      </c>
      <c r="J1433">
        <v>4</v>
      </c>
      <c r="K1433">
        <v>1994</v>
      </c>
      <c r="L1433">
        <v>1717</v>
      </c>
      <c r="M1433">
        <f t="shared" si="286"/>
        <v>1990</v>
      </c>
      <c r="N1433">
        <f t="shared" si="287"/>
        <v>1721</v>
      </c>
      <c r="O1433">
        <f t="shared" si="288"/>
        <v>0.89322691282579114</v>
      </c>
      <c r="P1433">
        <f t="shared" si="289"/>
        <v>1</v>
      </c>
      <c r="Q1433">
        <f t="shared" si="290"/>
        <v>37.462623830232417</v>
      </c>
      <c r="R1433">
        <f t="shared" si="291"/>
        <v>20</v>
      </c>
      <c r="S1433">
        <f>INDEX(Weights!$B$1:$B$36,MATCH(Matches!H2187,Weights!$A$1:$A$36,0))</f>
        <v>20</v>
      </c>
      <c r="T1433">
        <f t="shared" si="292"/>
        <v>2090</v>
      </c>
      <c r="U1433">
        <f t="shared" si="293"/>
        <v>1721</v>
      </c>
      <c r="V1433">
        <f t="shared" si="294"/>
        <v>369</v>
      </c>
      <c r="W1433">
        <f t="shared" si="295"/>
        <v>5</v>
      </c>
      <c r="X1433">
        <f t="shared" si="296"/>
        <v>0</v>
      </c>
      <c r="Y1433">
        <f t="shared" si="297"/>
        <v>5</v>
      </c>
      <c r="AA1433" t="str">
        <f t="shared" si="298"/>
        <v>369-&gt;5,</v>
      </c>
    </row>
    <row r="1434" spans="1:27" ht="15" hidden="1" customHeight="1" x14ac:dyDescent="0.25">
      <c r="A1434">
        <v>2017</v>
      </c>
      <c r="B1434">
        <v>6</v>
      </c>
      <c r="C1434">
        <v>6</v>
      </c>
      <c r="D1434" t="s">
        <v>43</v>
      </c>
      <c r="E1434" t="s">
        <v>120</v>
      </c>
      <c r="F1434">
        <v>2</v>
      </c>
      <c r="G1434">
        <v>0</v>
      </c>
      <c r="H1434" t="s">
        <v>33</v>
      </c>
      <c r="J1434">
        <v>4</v>
      </c>
      <c r="K1434">
        <v>1133</v>
      </c>
      <c r="L1434">
        <v>890</v>
      </c>
      <c r="M1434">
        <f t="shared" si="286"/>
        <v>1129</v>
      </c>
      <c r="N1434">
        <f t="shared" si="287"/>
        <v>894</v>
      </c>
      <c r="O1434">
        <f t="shared" si="288"/>
        <v>0.87307388225026961</v>
      </c>
      <c r="P1434">
        <f t="shared" si="289"/>
        <v>1</v>
      </c>
      <c r="Q1434">
        <f t="shared" si="290"/>
        <v>31.514396492352311</v>
      </c>
      <c r="R1434">
        <f t="shared" si="291"/>
        <v>20</v>
      </c>
      <c r="S1434">
        <f>INDEX(Weights!$B$1:$B$36,MATCH(Matches!H2213,Weights!$A$1:$A$36,0))</f>
        <v>40</v>
      </c>
      <c r="T1434">
        <f t="shared" si="292"/>
        <v>1229</v>
      </c>
      <c r="U1434">
        <f t="shared" si="293"/>
        <v>894</v>
      </c>
      <c r="V1434">
        <f t="shared" si="294"/>
        <v>335</v>
      </c>
      <c r="W1434">
        <f t="shared" si="295"/>
        <v>2</v>
      </c>
      <c r="X1434">
        <f t="shared" si="296"/>
        <v>0</v>
      </c>
      <c r="Y1434">
        <f t="shared" si="297"/>
        <v>2</v>
      </c>
      <c r="AA1434" t="str">
        <f t="shared" si="298"/>
        <v>335-&gt;2,</v>
      </c>
    </row>
    <row r="1435" spans="1:27" ht="15" hidden="1" customHeight="1" x14ac:dyDescent="0.25">
      <c r="A1435">
        <v>2017</v>
      </c>
      <c r="B1435">
        <v>6</v>
      </c>
      <c r="C1435">
        <v>7</v>
      </c>
      <c r="D1435" t="s">
        <v>77</v>
      </c>
      <c r="E1435" t="s">
        <v>78</v>
      </c>
      <c r="F1435">
        <v>8</v>
      </c>
      <c r="G1435">
        <v>1</v>
      </c>
      <c r="H1435" t="s">
        <v>33</v>
      </c>
      <c r="J1435">
        <v>4</v>
      </c>
      <c r="K1435">
        <v>1545</v>
      </c>
      <c r="L1435">
        <v>1218</v>
      </c>
      <c r="M1435">
        <f t="shared" si="286"/>
        <v>1541</v>
      </c>
      <c r="N1435">
        <f t="shared" si="287"/>
        <v>1222</v>
      </c>
      <c r="O1435">
        <f t="shared" si="288"/>
        <v>0.91773461879939877</v>
      </c>
      <c r="P1435">
        <f t="shared" si="289"/>
        <v>1</v>
      </c>
      <c r="Q1435">
        <f t="shared" si="290"/>
        <v>48.623126054034095</v>
      </c>
      <c r="R1435">
        <f t="shared" si="291"/>
        <v>20</v>
      </c>
      <c r="S1435">
        <f>INDEX(Weights!$B$1:$B$36,MATCH(Matches!H2220,Weights!$A$1:$A$36,0))</f>
        <v>40</v>
      </c>
      <c r="T1435">
        <f t="shared" si="292"/>
        <v>1641</v>
      </c>
      <c r="U1435">
        <f t="shared" si="293"/>
        <v>1222</v>
      </c>
      <c r="V1435">
        <f t="shared" si="294"/>
        <v>419</v>
      </c>
      <c r="W1435">
        <f t="shared" si="295"/>
        <v>7</v>
      </c>
      <c r="X1435">
        <f t="shared" si="296"/>
        <v>0</v>
      </c>
      <c r="Y1435">
        <f t="shared" si="297"/>
        <v>7</v>
      </c>
      <c r="AA1435" t="str">
        <f t="shared" si="298"/>
        <v>419-&gt;7,</v>
      </c>
    </row>
    <row r="1436" spans="1:27" ht="15" hidden="1" customHeight="1" x14ac:dyDescent="0.25">
      <c r="A1436">
        <v>2017</v>
      </c>
      <c r="B1436">
        <v>6</v>
      </c>
      <c r="C1436">
        <v>8</v>
      </c>
      <c r="D1436" t="s">
        <v>128</v>
      </c>
      <c r="E1436" t="s">
        <v>126</v>
      </c>
      <c r="F1436">
        <v>1</v>
      </c>
      <c r="G1436">
        <v>0</v>
      </c>
      <c r="H1436" t="s">
        <v>33</v>
      </c>
      <c r="J1436">
        <v>4</v>
      </c>
      <c r="K1436">
        <v>1852</v>
      </c>
      <c r="L1436">
        <v>1713</v>
      </c>
      <c r="M1436">
        <f t="shared" si="286"/>
        <v>1848</v>
      </c>
      <c r="N1436">
        <f t="shared" si="287"/>
        <v>1717</v>
      </c>
      <c r="O1436">
        <f t="shared" si="288"/>
        <v>0.79079810279723817</v>
      </c>
      <c r="P1436">
        <f t="shared" si="289"/>
        <v>1</v>
      </c>
      <c r="Q1436">
        <f t="shared" si="290"/>
        <v>19.120285492072455</v>
      </c>
      <c r="R1436">
        <f t="shared" si="291"/>
        <v>20</v>
      </c>
      <c r="S1436">
        <f>INDEX(Weights!$B$1:$B$36,MATCH(Matches!H2237,Weights!$A$1:$A$36,0))</f>
        <v>20</v>
      </c>
      <c r="T1436">
        <f t="shared" si="292"/>
        <v>1948</v>
      </c>
      <c r="U1436">
        <f t="shared" si="293"/>
        <v>1717</v>
      </c>
      <c r="V1436">
        <f t="shared" si="294"/>
        <v>231</v>
      </c>
      <c r="W1436">
        <f t="shared" si="295"/>
        <v>1</v>
      </c>
      <c r="X1436">
        <f t="shared" si="296"/>
        <v>0</v>
      </c>
      <c r="Y1436">
        <f t="shared" si="297"/>
        <v>1</v>
      </c>
      <c r="AA1436" t="str">
        <f t="shared" si="298"/>
        <v>231-&gt;1,</v>
      </c>
    </row>
    <row r="1437" spans="1:27" ht="15" hidden="1" customHeight="1" x14ac:dyDescent="0.25">
      <c r="A1437">
        <v>2017</v>
      </c>
      <c r="B1437">
        <v>6</v>
      </c>
      <c r="C1437">
        <v>9</v>
      </c>
      <c r="D1437" t="s">
        <v>175</v>
      </c>
      <c r="E1437" t="s">
        <v>143</v>
      </c>
      <c r="F1437">
        <v>5</v>
      </c>
      <c r="G1437">
        <v>1</v>
      </c>
      <c r="H1437" t="s">
        <v>171</v>
      </c>
      <c r="I1437" t="s">
        <v>151</v>
      </c>
      <c r="J1437">
        <v>4</v>
      </c>
      <c r="K1437">
        <v>1462</v>
      </c>
      <c r="L1437">
        <v>955</v>
      </c>
      <c r="M1437">
        <f t="shared" si="286"/>
        <v>1458</v>
      </c>
      <c r="N1437">
        <f t="shared" si="287"/>
        <v>959</v>
      </c>
      <c r="O1437">
        <f t="shared" si="288"/>
        <v>0.94646887895946308</v>
      </c>
      <c r="P1437">
        <f t="shared" si="289"/>
        <v>1</v>
      </c>
      <c r="Q1437">
        <f t="shared" si="290"/>
        <v>74.722888709372711</v>
      </c>
      <c r="R1437">
        <f t="shared" si="291"/>
        <v>40</v>
      </c>
      <c r="S1437">
        <f>INDEX(Weights!$B$1:$B$36,MATCH(Matches!H2247,Weights!$A$1:$A$36,0))</f>
        <v>40</v>
      </c>
      <c r="T1437">
        <f t="shared" si="292"/>
        <v>1458</v>
      </c>
      <c r="U1437">
        <f t="shared" si="293"/>
        <v>959</v>
      </c>
      <c r="V1437">
        <f t="shared" si="294"/>
        <v>499</v>
      </c>
      <c r="W1437">
        <f t="shared" si="295"/>
        <v>4</v>
      </c>
      <c r="X1437">
        <f t="shared" si="296"/>
        <v>1</v>
      </c>
      <c r="Y1437">
        <f t="shared" si="297"/>
        <v>4</v>
      </c>
      <c r="AA1437" t="str">
        <f t="shared" si="298"/>
        <v>499-&gt;4,</v>
      </c>
    </row>
    <row r="1438" spans="1:27" ht="15" hidden="1" customHeight="1" x14ac:dyDescent="0.25">
      <c r="A1438">
        <v>2017</v>
      </c>
      <c r="B1438">
        <v>6</v>
      </c>
      <c r="C1438">
        <v>10</v>
      </c>
      <c r="D1438" t="s">
        <v>199</v>
      </c>
      <c r="E1438" t="s">
        <v>31</v>
      </c>
      <c r="F1438">
        <v>3</v>
      </c>
      <c r="G1438">
        <v>1</v>
      </c>
      <c r="H1438" t="s">
        <v>171</v>
      </c>
      <c r="J1438">
        <v>4</v>
      </c>
      <c r="K1438">
        <v>1611</v>
      </c>
      <c r="L1438">
        <v>1220</v>
      </c>
      <c r="M1438">
        <f t="shared" si="286"/>
        <v>1607</v>
      </c>
      <c r="N1438">
        <f t="shared" si="287"/>
        <v>1224</v>
      </c>
      <c r="O1438">
        <f t="shared" si="288"/>
        <v>0.94160587444700095</v>
      </c>
      <c r="P1438">
        <f t="shared" si="289"/>
        <v>1</v>
      </c>
      <c r="Q1438">
        <f t="shared" si="290"/>
        <v>68.500041093509694</v>
      </c>
      <c r="R1438">
        <f t="shared" si="291"/>
        <v>50</v>
      </c>
      <c r="S1438">
        <f>INDEX(Weights!$B$1:$B$36,MATCH(Matches!H2255,Weights!$A$1:$A$36,0))</f>
        <v>40</v>
      </c>
      <c r="T1438">
        <f t="shared" si="292"/>
        <v>1707</v>
      </c>
      <c r="U1438">
        <f t="shared" si="293"/>
        <v>1224</v>
      </c>
      <c r="V1438">
        <f t="shared" si="294"/>
        <v>483</v>
      </c>
      <c r="W1438">
        <f t="shared" si="295"/>
        <v>2</v>
      </c>
      <c r="X1438">
        <f t="shared" si="296"/>
        <v>0</v>
      </c>
      <c r="Y1438">
        <f t="shared" si="297"/>
        <v>2</v>
      </c>
      <c r="AA1438" t="str">
        <f t="shared" si="298"/>
        <v>483-&gt;2,</v>
      </c>
    </row>
    <row r="1439" spans="1:27" ht="15" hidden="1" customHeight="1" x14ac:dyDescent="0.25">
      <c r="A1439">
        <v>2017</v>
      </c>
      <c r="B1439">
        <v>6</v>
      </c>
      <c r="C1439">
        <v>13</v>
      </c>
      <c r="D1439" t="s">
        <v>138</v>
      </c>
      <c r="E1439" t="s">
        <v>136</v>
      </c>
      <c r="F1439">
        <v>3</v>
      </c>
      <c r="G1439">
        <v>0</v>
      </c>
      <c r="H1439" t="s">
        <v>33</v>
      </c>
      <c r="I1439" t="s">
        <v>125</v>
      </c>
      <c r="J1439">
        <v>4</v>
      </c>
      <c r="K1439">
        <v>1802</v>
      </c>
      <c r="L1439">
        <v>1427</v>
      </c>
      <c r="M1439">
        <f t="shared" si="286"/>
        <v>1798</v>
      </c>
      <c r="N1439">
        <f t="shared" si="287"/>
        <v>1431</v>
      </c>
      <c r="O1439">
        <f t="shared" si="288"/>
        <v>0.89212391394322699</v>
      </c>
      <c r="P1439">
        <f t="shared" si="289"/>
        <v>1</v>
      </c>
      <c r="Q1439">
        <f t="shared" si="290"/>
        <v>37.079580342717293</v>
      </c>
      <c r="R1439">
        <f t="shared" si="291"/>
        <v>20</v>
      </c>
      <c r="S1439">
        <f>INDEX(Weights!$B$1:$B$36,MATCH(Matches!H2306,Weights!$A$1:$A$36,0))</f>
        <v>20</v>
      </c>
      <c r="T1439">
        <f t="shared" si="292"/>
        <v>1798</v>
      </c>
      <c r="U1439">
        <f t="shared" si="293"/>
        <v>1431</v>
      </c>
      <c r="V1439">
        <f t="shared" si="294"/>
        <v>367</v>
      </c>
      <c r="W1439">
        <f t="shared" si="295"/>
        <v>3</v>
      </c>
      <c r="X1439">
        <f t="shared" si="296"/>
        <v>0</v>
      </c>
      <c r="Y1439">
        <f t="shared" si="297"/>
        <v>3</v>
      </c>
      <c r="AA1439" t="str">
        <f t="shared" si="298"/>
        <v>367-&gt;3,</v>
      </c>
    </row>
    <row r="1440" spans="1:27" ht="15" hidden="1" customHeight="1" x14ac:dyDescent="0.25">
      <c r="A1440">
        <v>2017</v>
      </c>
      <c r="B1440">
        <v>6</v>
      </c>
      <c r="C1440">
        <v>13</v>
      </c>
      <c r="D1440" t="s">
        <v>66</v>
      </c>
      <c r="E1440" t="s">
        <v>68</v>
      </c>
      <c r="F1440">
        <v>1</v>
      </c>
      <c r="G1440">
        <v>1</v>
      </c>
      <c r="H1440" t="s">
        <v>33</v>
      </c>
      <c r="J1440">
        <v>4</v>
      </c>
      <c r="K1440">
        <v>1566</v>
      </c>
      <c r="L1440">
        <v>1808</v>
      </c>
      <c r="M1440">
        <f t="shared" si="286"/>
        <v>1562</v>
      </c>
      <c r="N1440">
        <f t="shared" si="287"/>
        <v>1812</v>
      </c>
      <c r="O1440">
        <f t="shared" si="288"/>
        <v>0.70338500347182864</v>
      </c>
      <c r="P1440">
        <f t="shared" si="289"/>
        <v>0.5</v>
      </c>
      <c r="Q1440">
        <f t="shared" si="290"/>
        <v>-19.667133425371009</v>
      </c>
      <c r="R1440">
        <f t="shared" si="291"/>
        <v>-20</v>
      </c>
      <c r="S1440">
        <f>INDEX(Weights!$B$1:$B$36,MATCH(Matches!H2315,Weights!$A$1:$A$36,0))</f>
        <v>20</v>
      </c>
      <c r="T1440">
        <f t="shared" si="292"/>
        <v>1662</v>
      </c>
      <c r="U1440">
        <f t="shared" si="293"/>
        <v>1812</v>
      </c>
      <c r="V1440">
        <f t="shared" si="294"/>
        <v>150</v>
      </c>
      <c r="W1440">
        <f t="shared" si="295"/>
        <v>0</v>
      </c>
      <c r="X1440">
        <f t="shared" si="296"/>
        <v>0</v>
      </c>
      <c r="Y1440">
        <f t="shared" si="297"/>
        <v>0</v>
      </c>
      <c r="AA1440" t="str">
        <f t="shared" si="298"/>
        <v>150-&gt;0,</v>
      </c>
    </row>
    <row r="1441" spans="1:27" ht="15" hidden="1" customHeight="1" x14ac:dyDescent="0.25">
      <c r="A1441">
        <v>2017</v>
      </c>
      <c r="B1441">
        <v>6</v>
      </c>
      <c r="C1441">
        <v>13</v>
      </c>
      <c r="D1441" t="s">
        <v>38</v>
      </c>
      <c r="E1441" t="s">
        <v>154</v>
      </c>
      <c r="F1441">
        <v>1</v>
      </c>
      <c r="G1441">
        <v>1</v>
      </c>
      <c r="H1441" t="s">
        <v>76</v>
      </c>
      <c r="J1441">
        <v>4</v>
      </c>
      <c r="K1441">
        <v>1388</v>
      </c>
      <c r="L1441">
        <v>1546</v>
      </c>
      <c r="M1441">
        <f t="shared" si="286"/>
        <v>1384</v>
      </c>
      <c r="N1441">
        <f t="shared" si="287"/>
        <v>1550</v>
      </c>
      <c r="O1441">
        <f t="shared" si="288"/>
        <v>0.59385538523617787</v>
      </c>
      <c r="P1441">
        <f t="shared" si="289"/>
        <v>0.5</v>
      </c>
      <c r="Q1441">
        <f t="shared" si="290"/>
        <v>-42.618758528713002</v>
      </c>
      <c r="R1441">
        <f t="shared" si="291"/>
        <v>-40</v>
      </c>
      <c r="S1441">
        <f>INDEX(Weights!$B$1:$B$36,MATCH(Matches!H2326,Weights!$A$1:$A$36,0))</f>
        <v>20</v>
      </c>
      <c r="T1441">
        <f t="shared" si="292"/>
        <v>1484</v>
      </c>
      <c r="U1441">
        <f t="shared" si="293"/>
        <v>1550</v>
      </c>
      <c r="V1441">
        <f t="shared" si="294"/>
        <v>66</v>
      </c>
      <c r="W1441">
        <f t="shared" si="295"/>
        <v>0</v>
      </c>
      <c r="X1441">
        <f t="shared" si="296"/>
        <v>0</v>
      </c>
      <c r="Y1441">
        <f t="shared" si="297"/>
        <v>0</v>
      </c>
      <c r="AA1441" t="str">
        <f t="shared" si="298"/>
        <v>66-&gt;0,</v>
      </c>
    </row>
    <row r="1442" spans="1:27" ht="15" hidden="1" customHeight="1" x14ac:dyDescent="0.25">
      <c r="A1442">
        <v>2017</v>
      </c>
      <c r="B1442">
        <v>6</v>
      </c>
      <c r="C1442">
        <v>28</v>
      </c>
      <c r="D1442" t="s">
        <v>141</v>
      </c>
      <c r="E1442" t="s">
        <v>143</v>
      </c>
      <c r="F1442">
        <v>2</v>
      </c>
      <c r="G1442">
        <v>1</v>
      </c>
      <c r="H1442" t="s">
        <v>29</v>
      </c>
      <c r="I1442" t="s">
        <v>30</v>
      </c>
      <c r="J1442">
        <v>4</v>
      </c>
      <c r="K1442">
        <v>1338</v>
      </c>
      <c r="L1442">
        <v>944</v>
      </c>
      <c r="M1442">
        <f t="shared" si="286"/>
        <v>1334</v>
      </c>
      <c r="N1442">
        <f t="shared" si="287"/>
        <v>948</v>
      </c>
      <c r="O1442">
        <f t="shared" si="288"/>
        <v>0.90220732034509976</v>
      </c>
      <c r="P1442">
        <f t="shared" si="289"/>
        <v>1</v>
      </c>
      <c r="Q1442">
        <f t="shared" si="290"/>
        <v>40.902857086190565</v>
      </c>
      <c r="R1442">
        <f t="shared" si="291"/>
        <v>40</v>
      </c>
      <c r="S1442">
        <f>INDEX(Weights!$B$1:$B$36,MATCH(Matches!H2356,Weights!$A$1:$A$36,0))</f>
        <v>20</v>
      </c>
      <c r="T1442">
        <f t="shared" si="292"/>
        <v>1334</v>
      </c>
      <c r="U1442">
        <f t="shared" si="293"/>
        <v>948</v>
      </c>
      <c r="V1442">
        <f t="shared" si="294"/>
        <v>386</v>
      </c>
      <c r="W1442">
        <f t="shared" si="295"/>
        <v>1</v>
      </c>
      <c r="X1442">
        <f t="shared" si="296"/>
        <v>0</v>
      </c>
      <c r="Y1442">
        <f t="shared" si="297"/>
        <v>1</v>
      </c>
      <c r="AA1442" t="str">
        <f t="shared" si="298"/>
        <v>386-&gt;1,</v>
      </c>
    </row>
    <row r="1443" spans="1:27" ht="15" hidden="1" customHeight="1" x14ac:dyDescent="0.25">
      <c r="A1443">
        <v>2017</v>
      </c>
      <c r="B1443">
        <v>7</v>
      </c>
      <c r="C1443">
        <v>4</v>
      </c>
      <c r="D1443" t="s">
        <v>179</v>
      </c>
      <c r="E1443" t="s">
        <v>197</v>
      </c>
      <c r="F1443">
        <v>0</v>
      </c>
      <c r="G1443">
        <v>0</v>
      </c>
      <c r="H1443" t="s">
        <v>205</v>
      </c>
      <c r="I1443" t="s">
        <v>168</v>
      </c>
      <c r="J1443">
        <v>4</v>
      </c>
      <c r="K1443">
        <v>1001</v>
      </c>
      <c r="L1443">
        <v>1098</v>
      </c>
      <c r="M1443">
        <f t="shared" si="286"/>
        <v>997</v>
      </c>
      <c r="N1443">
        <f t="shared" si="287"/>
        <v>1102</v>
      </c>
      <c r="O1443">
        <f t="shared" si="288"/>
        <v>0.64666884232561461</v>
      </c>
      <c r="P1443">
        <f t="shared" si="289"/>
        <v>0.5</v>
      </c>
      <c r="Q1443">
        <f t="shared" si="290"/>
        <v>-27.272322714048109</v>
      </c>
      <c r="R1443">
        <f t="shared" si="291"/>
        <v>-30</v>
      </c>
      <c r="S1443">
        <f>INDEX(Weights!$B$1:$B$36,MATCH(Matches!H2376,Weights!$A$1:$A$36,0))</f>
        <v>40</v>
      </c>
      <c r="T1443">
        <f t="shared" si="292"/>
        <v>997</v>
      </c>
      <c r="U1443">
        <f t="shared" si="293"/>
        <v>1102</v>
      </c>
      <c r="V1443">
        <f t="shared" si="294"/>
        <v>105</v>
      </c>
      <c r="W1443">
        <f t="shared" si="295"/>
        <v>0</v>
      </c>
      <c r="X1443">
        <f t="shared" si="296"/>
        <v>0</v>
      </c>
      <c r="Y1443">
        <f t="shared" si="297"/>
        <v>0</v>
      </c>
      <c r="AA1443" t="str">
        <f t="shared" si="298"/>
        <v>105-&gt;0,</v>
      </c>
    </row>
    <row r="1444" spans="1:27" ht="15" hidden="1" customHeight="1" x14ac:dyDescent="0.25">
      <c r="A1444">
        <v>2017</v>
      </c>
      <c r="B1444">
        <v>7</v>
      </c>
      <c r="C1444">
        <v>4</v>
      </c>
      <c r="D1444" t="s">
        <v>30</v>
      </c>
      <c r="E1444" t="s">
        <v>28</v>
      </c>
      <c r="F1444">
        <v>2</v>
      </c>
      <c r="G1444">
        <v>0</v>
      </c>
      <c r="H1444" t="s">
        <v>29</v>
      </c>
      <c r="J1444">
        <v>4</v>
      </c>
      <c r="K1444">
        <v>1595</v>
      </c>
      <c r="L1444">
        <v>1240</v>
      </c>
      <c r="M1444">
        <f t="shared" si="286"/>
        <v>1591</v>
      </c>
      <c r="N1444">
        <f t="shared" si="287"/>
        <v>1244</v>
      </c>
      <c r="O1444">
        <f t="shared" si="288"/>
        <v>0.92911270584126682</v>
      </c>
      <c r="P1444">
        <f t="shared" si="289"/>
        <v>1</v>
      </c>
      <c r="Q1444">
        <f t="shared" si="290"/>
        <v>56.427601694643151</v>
      </c>
      <c r="R1444">
        <f t="shared" si="291"/>
        <v>40</v>
      </c>
      <c r="S1444">
        <f>INDEX(Weights!$B$1:$B$36,MATCH(Matches!H2378,Weights!$A$1:$A$36,0))</f>
        <v>20</v>
      </c>
      <c r="T1444">
        <f t="shared" si="292"/>
        <v>1691</v>
      </c>
      <c r="U1444">
        <f t="shared" si="293"/>
        <v>1244</v>
      </c>
      <c r="V1444">
        <f t="shared" si="294"/>
        <v>447</v>
      </c>
      <c r="W1444">
        <f t="shared" si="295"/>
        <v>2</v>
      </c>
      <c r="X1444">
        <f t="shared" si="296"/>
        <v>0</v>
      </c>
      <c r="Y1444">
        <f t="shared" si="297"/>
        <v>2</v>
      </c>
      <c r="AA1444" t="str">
        <f t="shared" si="298"/>
        <v>447-&gt;2,</v>
      </c>
    </row>
    <row r="1445" spans="1:27" ht="15" hidden="1" customHeight="1" x14ac:dyDescent="0.25">
      <c r="A1445">
        <v>2017</v>
      </c>
      <c r="B1445">
        <v>7</v>
      </c>
      <c r="C1445">
        <v>6</v>
      </c>
      <c r="D1445" t="s">
        <v>179</v>
      </c>
      <c r="E1445" t="s">
        <v>202</v>
      </c>
      <c r="F1445">
        <v>2</v>
      </c>
      <c r="G1445">
        <v>2</v>
      </c>
      <c r="H1445" t="s">
        <v>205</v>
      </c>
      <c r="I1445" t="s">
        <v>168</v>
      </c>
      <c r="J1445">
        <v>4</v>
      </c>
      <c r="K1445">
        <v>1005</v>
      </c>
      <c r="L1445">
        <v>1101</v>
      </c>
      <c r="M1445">
        <f t="shared" si="286"/>
        <v>1001</v>
      </c>
      <c r="N1445">
        <f t="shared" si="287"/>
        <v>1105</v>
      </c>
      <c r="O1445">
        <f t="shared" si="288"/>
        <v>0.6453524504393825</v>
      </c>
      <c r="P1445">
        <f t="shared" si="289"/>
        <v>0.5</v>
      </c>
      <c r="Q1445">
        <f t="shared" si="290"/>
        <v>-27.519315896694511</v>
      </c>
      <c r="R1445">
        <f t="shared" si="291"/>
        <v>-30</v>
      </c>
      <c r="S1445">
        <f>INDEX(Weights!$B$1:$B$36,MATCH(Matches!H2382,Weights!$A$1:$A$36,0))</f>
        <v>40</v>
      </c>
      <c r="T1445">
        <f t="shared" si="292"/>
        <v>1001</v>
      </c>
      <c r="U1445">
        <f t="shared" si="293"/>
        <v>1105</v>
      </c>
      <c r="V1445">
        <f t="shared" si="294"/>
        <v>104</v>
      </c>
      <c r="W1445">
        <f t="shared" si="295"/>
        <v>0</v>
      </c>
      <c r="X1445">
        <f t="shared" si="296"/>
        <v>0</v>
      </c>
      <c r="Y1445">
        <f t="shared" si="297"/>
        <v>0</v>
      </c>
      <c r="AA1445" t="str">
        <f t="shared" si="298"/>
        <v>104-&gt;0,</v>
      </c>
    </row>
    <row r="1446" spans="1:27" ht="15" hidden="1" customHeight="1" x14ac:dyDescent="0.25">
      <c r="A1446">
        <v>2017</v>
      </c>
      <c r="B1446">
        <v>7</v>
      </c>
      <c r="C1446">
        <v>12</v>
      </c>
      <c r="D1446" t="s">
        <v>125</v>
      </c>
      <c r="E1446" t="s">
        <v>182</v>
      </c>
      <c r="F1446">
        <v>3</v>
      </c>
      <c r="G1446">
        <v>2</v>
      </c>
      <c r="H1446" t="s">
        <v>219</v>
      </c>
      <c r="J1446">
        <v>4</v>
      </c>
      <c r="K1446">
        <v>1759</v>
      </c>
      <c r="L1446">
        <v>1445</v>
      </c>
      <c r="M1446">
        <f t="shared" si="286"/>
        <v>1755</v>
      </c>
      <c r="N1446">
        <f t="shared" si="287"/>
        <v>1449</v>
      </c>
      <c r="O1446">
        <f t="shared" si="288"/>
        <v>0.9119053076034237</v>
      </c>
      <c r="P1446">
        <f t="shared" si="289"/>
        <v>1</v>
      </c>
      <c r="Q1446">
        <f t="shared" si="290"/>
        <v>45.405686667173782</v>
      </c>
      <c r="R1446">
        <f t="shared" si="291"/>
        <v>50</v>
      </c>
      <c r="S1446">
        <f>INDEX(Weights!$B$1:$B$36,MATCH(Matches!H2396,Weights!$A$1:$A$36,0))</f>
        <v>20</v>
      </c>
      <c r="T1446">
        <f t="shared" si="292"/>
        <v>1855</v>
      </c>
      <c r="U1446">
        <f t="shared" si="293"/>
        <v>1449</v>
      </c>
      <c r="V1446">
        <f t="shared" si="294"/>
        <v>406</v>
      </c>
      <c r="W1446">
        <f t="shared" si="295"/>
        <v>1</v>
      </c>
      <c r="X1446">
        <f t="shared" si="296"/>
        <v>0</v>
      </c>
      <c r="Y1446">
        <f t="shared" si="297"/>
        <v>1</v>
      </c>
      <c r="AA1446" t="str">
        <f t="shared" si="298"/>
        <v>406-&gt;1,</v>
      </c>
    </row>
    <row r="1447" spans="1:27" ht="15" hidden="1" customHeight="1" x14ac:dyDescent="0.25">
      <c r="A1447">
        <v>2017</v>
      </c>
      <c r="B1447">
        <v>8</v>
      </c>
      <c r="C1447">
        <v>31</v>
      </c>
      <c r="D1447" t="s">
        <v>46</v>
      </c>
      <c r="E1447" t="s">
        <v>44</v>
      </c>
      <c r="F1447">
        <v>0</v>
      </c>
      <c r="G1447">
        <v>0</v>
      </c>
      <c r="H1447" t="s">
        <v>76</v>
      </c>
      <c r="J1447">
        <v>4</v>
      </c>
      <c r="K1447">
        <v>1846</v>
      </c>
      <c r="L1447">
        <v>2013</v>
      </c>
      <c r="M1447">
        <f t="shared" si="286"/>
        <v>1842</v>
      </c>
      <c r="N1447">
        <f t="shared" si="287"/>
        <v>2017</v>
      </c>
      <c r="O1447">
        <f t="shared" si="288"/>
        <v>0.60628782378542811</v>
      </c>
      <c r="P1447">
        <f t="shared" si="289"/>
        <v>0.5</v>
      </c>
      <c r="Q1447">
        <f t="shared" si="290"/>
        <v>-37.633661670175179</v>
      </c>
      <c r="R1447">
        <f t="shared" si="291"/>
        <v>-40</v>
      </c>
      <c r="S1447">
        <f>INDEX(Weights!$B$1:$B$36,MATCH(Matches!H2449,Weights!$A$1:$A$36,0))</f>
        <v>40</v>
      </c>
      <c r="T1447">
        <f t="shared" si="292"/>
        <v>1942</v>
      </c>
      <c r="U1447">
        <f t="shared" si="293"/>
        <v>2017</v>
      </c>
      <c r="V1447">
        <f t="shared" si="294"/>
        <v>75</v>
      </c>
      <c r="W1447">
        <f t="shared" si="295"/>
        <v>0</v>
      </c>
      <c r="X1447">
        <f t="shared" si="296"/>
        <v>0</v>
      </c>
      <c r="Y1447">
        <f t="shared" si="297"/>
        <v>0</v>
      </c>
      <c r="AA1447" t="str">
        <f t="shared" si="298"/>
        <v>75-&gt;0,</v>
      </c>
    </row>
    <row r="1448" spans="1:27" hidden="1" x14ac:dyDescent="0.25">
      <c r="A1448">
        <v>2017</v>
      </c>
      <c r="B1448">
        <v>9</v>
      </c>
      <c r="C1448">
        <v>2</v>
      </c>
      <c r="D1448" t="s">
        <v>71</v>
      </c>
      <c r="E1448" t="s">
        <v>19</v>
      </c>
      <c r="F1448">
        <v>3</v>
      </c>
      <c r="G1448">
        <v>0</v>
      </c>
      <c r="H1448" t="s">
        <v>76</v>
      </c>
      <c r="J1448">
        <v>4</v>
      </c>
      <c r="K1448">
        <v>1745</v>
      </c>
      <c r="L1448">
        <v>1351</v>
      </c>
      <c r="M1448">
        <f t="shared" si="286"/>
        <v>1741</v>
      </c>
      <c r="N1448">
        <f t="shared" si="287"/>
        <v>1355</v>
      </c>
      <c r="O1448">
        <f t="shared" si="288"/>
        <v>0.94254820892335789</v>
      </c>
      <c r="P1448">
        <f t="shared" si="289"/>
        <v>1</v>
      </c>
      <c r="Q1448">
        <f t="shared" si="290"/>
        <v>69.623590927981709</v>
      </c>
      <c r="R1448">
        <f t="shared" si="291"/>
        <v>40</v>
      </c>
      <c r="S1448">
        <f>INDEX(Weights!$B$1:$B$36,MATCH(Matches!H2478,Weights!$A$1:$A$36,0))</f>
        <v>40</v>
      </c>
      <c r="T1448">
        <f t="shared" si="292"/>
        <v>1841</v>
      </c>
      <c r="U1448">
        <f t="shared" si="293"/>
        <v>1355</v>
      </c>
      <c r="V1448">
        <f t="shared" si="294"/>
        <v>486</v>
      </c>
      <c r="W1448">
        <f t="shared" si="295"/>
        <v>3</v>
      </c>
      <c r="X1448">
        <f t="shared" si="296"/>
        <v>0</v>
      </c>
      <c r="Y1448">
        <f t="shared" si="297"/>
        <v>3</v>
      </c>
      <c r="AA1448" t="str">
        <f t="shared" si="298"/>
        <v>486-&gt;3,</v>
      </c>
    </row>
    <row r="1449" spans="1:27" ht="15" hidden="1" customHeight="1" x14ac:dyDescent="0.25">
      <c r="A1449">
        <v>2017</v>
      </c>
      <c r="B1449">
        <v>9</v>
      </c>
      <c r="C1449">
        <v>5</v>
      </c>
      <c r="D1449" t="s">
        <v>93</v>
      </c>
      <c r="E1449" t="s">
        <v>38</v>
      </c>
      <c r="F1449">
        <v>2</v>
      </c>
      <c r="G1449">
        <v>1</v>
      </c>
      <c r="H1449" t="s">
        <v>76</v>
      </c>
      <c r="J1449">
        <v>4</v>
      </c>
      <c r="K1449">
        <v>1706</v>
      </c>
      <c r="L1449">
        <v>1392</v>
      </c>
      <c r="M1449">
        <f t="shared" si="286"/>
        <v>1702</v>
      </c>
      <c r="N1449">
        <f t="shared" si="287"/>
        <v>1396</v>
      </c>
      <c r="O1449">
        <f t="shared" si="288"/>
        <v>0.9119053076034237</v>
      </c>
      <c r="P1449">
        <f t="shared" si="289"/>
        <v>1</v>
      </c>
      <c r="Q1449">
        <f t="shared" si="290"/>
        <v>45.405686667173782</v>
      </c>
      <c r="R1449">
        <f t="shared" si="291"/>
        <v>50</v>
      </c>
      <c r="S1449">
        <f>INDEX(Weights!$B$1:$B$36,MATCH(Matches!H2509,Weights!$A$1:$A$36,0))</f>
        <v>40</v>
      </c>
      <c r="T1449">
        <f t="shared" si="292"/>
        <v>1802</v>
      </c>
      <c r="U1449">
        <f t="shared" si="293"/>
        <v>1396</v>
      </c>
      <c r="V1449">
        <f t="shared" si="294"/>
        <v>406</v>
      </c>
      <c r="W1449">
        <f t="shared" si="295"/>
        <v>1</v>
      </c>
      <c r="X1449">
        <f t="shared" si="296"/>
        <v>0</v>
      </c>
      <c r="Y1449">
        <f t="shared" si="297"/>
        <v>1</v>
      </c>
      <c r="AA1449" t="str">
        <f t="shared" si="298"/>
        <v>406-&gt;1,</v>
      </c>
    </row>
    <row r="1450" spans="1:27" ht="15" hidden="1" customHeight="1" x14ac:dyDescent="0.25">
      <c r="A1450">
        <v>2017</v>
      </c>
      <c r="B1450">
        <v>9</v>
      </c>
      <c r="C1450">
        <v>5</v>
      </c>
      <c r="D1450" t="s">
        <v>41</v>
      </c>
      <c r="E1450" t="s">
        <v>268</v>
      </c>
      <c r="F1450">
        <v>1</v>
      </c>
      <c r="G1450">
        <v>1</v>
      </c>
      <c r="H1450" t="s">
        <v>23</v>
      </c>
      <c r="J1450">
        <v>4</v>
      </c>
      <c r="K1450">
        <v>1085</v>
      </c>
      <c r="L1450">
        <v>1243</v>
      </c>
      <c r="M1450">
        <f t="shared" si="286"/>
        <v>1081</v>
      </c>
      <c r="N1450">
        <f t="shared" si="287"/>
        <v>1247</v>
      </c>
      <c r="O1450">
        <f t="shared" si="288"/>
        <v>0.59385538523617787</v>
      </c>
      <c r="P1450">
        <f t="shared" si="289"/>
        <v>0.5</v>
      </c>
      <c r="Q1450">
        <f t="shared" si="290"/>
        <v>-42.618758528713002</v>
      </c>
      <c r="R1450">
        <f t="shared" si="291"/>
        <v>-40</v>
      </c>
      <c r="S1450">
        <f>INDEX(Weights!$B$1:$B$36,MATCH(Matches!H2546,Weights!$A$1:$A$36,0))</f>
        <v>40</v>
      </c>
      <c r="T1450">
        <f t="shared" si="292"/>
        <v>1181</v>
      </c>
      <c r="U1450">
        <f t="shared" si="293"/>
        <v>1247</v>
      </c>
      <c r="V1450">
        <f t="shared" si="294"/>
        <v>66</v>
      </c>
      <c r="W1450">
        <f t="shared" si="295"/>
        <v>0</v>
      </c>
      <c r="X1450">
        <f t="shared" si="296"/>
        <v>0</v>
      </c>
      <c r="Y1450">
        <f t="shared" si="297"/>
        <v>0</v>
      </c>
      <c r="AA1450" t="str">
        <f t="shared" si="298"/>
        <v>66-&gt;0,</v>
      </c>
    </row>
    <row r="1451" spans="1:27" ht="15" hidden="1" customHeight="1" x14ac:dyDescent="0.25">
      <c r="A1451">
        <v>2017</v>
      </c>
      <c r="B1451">
        <v>10</v>
      </c>
      <c r="C1451">
        <v>5</v>
      </c>
      <c r="D1451" t="s">
        <v>105</v>
      </c>
      <c r="E1451" t="s">
        <v>49</v>
      </c>
      <c r="F1451">
        <v>1</v>
      </c>
      <c r="G1451">
        <v>0</v>
      </c>
      <c r="H1451" t="s">
        <v>76</v>
      </c>
      <c r="J1451">
        <v>4</v>
      </c>
      <c r="K1451">
        <v>1926</v>
      </c>
      <c r="L1451">
        <v>1640</v>
      </c>
      <c r="M1451">
        <f t="shared" si="286"/>
        <v>1922</v>
      </c>
      <c r="N1451">
        <f t="shared" si="287"/>
        <v>1644</v>
      </c>
      <c r="O1451">
        <f t="shared" si="288"/>
        <v>0.89806827901102626</v>
      </c>
      <c r="P1451">
        <f t="shared" si="289"/>
        <v>1</v>
      </c>
      <c r="Q1451">
        <f t="shared" si="290"/>
        <v>39.241954920320552</v>
      </c>
      <c r="R1451">
        <f t="shared" si="291"/>
        <v>40</v>
      </c>
      <c r="S1451">
        <f>INDEX(Weights!$B$1:$B$36,MATCH(Matches!H2562,Weights!$A$1:$A$36,0))</f>
        <v>40</v>
      </c>
      <c r="T1451">
        <f t="shared" si="292"/>
        <v>2022</v>
      </c>
      <c r="U1451">
        <f t="shared" si="293"/>
        <v>1644</v>
      </c>
      <c r="V1451">
        <f t="shared" si="294"/>
        <v>378</v>
      </c>
      <c r="W1451">
        <f t="shared" si="295"/>
        <v>1</v>
      </c>
      <c r="X1451">
        <f t="shared" si="296"/>
        <v>0</v>
      </c>
      <c r="Y1451">
        <f t="shared" si="297"/>
        <v>1</v>
      </c>
      <c r="AA1451" t="str">
        <f t="shared" si="298"/>
        <v>378-&gt;1,</v>
      </c>
    </row>
    <row r="1452" spans="1:27" ht="15" hidden="1" customHeight="1" x14ac:dyDescent="0.25">
      <c r="A1452">
        <v>2017</v>
      </c>
      <c r="B1452">
        <v>10</v>
      </c>
      <c r="C1452">
        <v>5</v>
      </c>
      <c r="D1452" t="s">
        <v>119</v>
      </c>
      <c r="E1452" t="s">
        <v>115</v>
      </c>
      <c r="F1452">
        <v>4</v>
      </c>
      <c r="G1452">
        <v>2</v>
      </c>
      <c r="H1452" t="s">
        <v>33</v>
      </c>
      <c r="J1452">
        <v>4</v>
      </c>
      <c r="K1452">
        <v>891</v>
      </c>
      <c r="L1452">
        <v>653</v>
      </c>
      <c r="M1452">
        <f t="shared" si="286"/>
        <v>887</v>
      </c>
      <c r="N1452">
        <f t="shared" si="287"/>
        <v>657</v>
      </c>
      <c r="O1452">
        <f t="shared" si="288"/>
        <v>0.86984994907430913</v>
      </c>
      <c r="P1452">
        <f t="shared" si="289"/>
        <v>1</v>
      </c>
      <c r="Q1452">
        <f t="shared" si="290"/>
        <v>30.733756702744579</v>
      </c>
      <c r="R1452">
        <f t="shared" si="291"/>
        <v>20</v>
      </c>
      <c r="S1452">
        <f>INDEX(Weights!$B$1:$B$36,MATCH(Matches!H2575,Weights!$A$1:$A$36,0))</f>
        <v>20</v>
      </c>
      <c r="T1452">
        <f t="shared" si="292"/>
        <v>987</v>
      </c>
      <c r="U1452">
        <f t="shared" si="293"/>
        <v>657</v>
      </c>
      <c r="V1452">
        <f t="shared" si="294"/>
        <v>330</v>
      </c>
      <c r="W1452">
        <f t="shared" si="295"/>
        <v>2</v>
      </c>
      <c r="X1452">
        <f t="shared" si="296"/>
        <v>0</v>
      </c>
      <c r="Y1452">
        <f t="shared" si="297"/>
        <v>2</v>
      </c>
      <c r="AA1452" t="str">
        <f t="shared" si="298"/>
        <v>330-&gt;2,</v>
      </c>
    </row>
    <row r="1453" spans="1:27" ht="15" hidden="1" customHeight="1" x14ac:dyDescent="0.25">
      <c r="A1453">
        <v>2017</v>
      </c>
      <c r="B1453">
        <v>10</v>
      </c>
      <c r="C1453">
        <v>8</v>
      </c>
      <c r="D1453" t="s">
        <v>151</v>
      </c>
      <c r="E1453" t="s">
        <v>177</v>
      </c>
      <c r="F1453">
        <v>2</v>
      </c>
      <c r="G1453">
        <v>1</v>
      </c>
      <c r="H1453" t="s">
        <v>76</v>
      </c>
      <c r="J1453">
        <v>4</v>
      </c>
      <c r="K1453">
        <v>1655</v>
      </c>
      <c r="L1453">
        <v>1384</v>
      </c>
      <c r="M1453">
        <f t="shared" si="286"/>
        <v>1651</v>
      </c>
      <c r="N1453">
        <f t="shared" si="287"/>
        <v>1388</v>
      </c>
      <c r="O1453">
        <f t="shared" si="288"/>
        <v>0.88988784218113282</v>
      </c>
      <c r="P1453">
        <f t="shared" si="289"/>
        <v>1</v>
      </c>
      <c r="Q1453">
        <f t="shared" si="290"/>
        <v>36.326597164501479</v>
      </c>
      <c r="R1453">
        <f t="shared" si="291"/>
        <v>40</v>
      </c>
      <c r="S1453">
        <f>INDEX(Weights!$B$1:$B$36,MATCH(Matches!H2615,Weights!$A$1:$A$36,0))</f>
        <v>40</v>
      </c>
      <c r="T1453">
        <f t="shared" si="292"/>
        <v>1751</v>
      </c>
      <c r="U1453">
        <f t="shared" si="293"/>
        <v>1388</v>
      </c>
      <c r="V1453">
        <f t="shared" si="294"/>
        <v>363</v>
      </c>
      <c r="W1453">
        <f t="shared" si="295"/>
        <v>1</v>
      </c>
      <c r="X1453">
        <f t="shared" si="296"/>
        <v>0</v>
      </c>
      <c r="Y1453">
        <f t="shared" si="297"/>
        <v>1</v>
      </c>
      <c r="AA1453" t="str">
        <f t="shared" si="298"/>
        <v>363-&gt;1,</v>
      </c>
    </row>
    <row r="1454" spans="1:27" ht="15" hidden="1" customHeight="1" x14ac:dyDescent="0.25">
      <c r="A1454">
        <v>2017</v>
      </c>
      <c r="B1454">
        <v>10</v>
      </c>
      <c r="C1454">
        <v>9</v>
      </c>
      <c r="D1454" t="s">
        <v>71</v>
      </c>
      <c r="E1454" t="s">
        <v>56</v>
      </c>
      <c r="F1454">
        <v>1</v>
      </c>
      <c r="G1454">
        <v>0</v>
      </c>
      <c r="H1454" t="s">
        <v>76</v>
      </c>
      <c r="J1454">
        <v>4</v>
      </c>
      <c r="K1454">
        <v>1756</v>
      </c>
      <c r="L1454">
        <v>1480</v>
      </c>
      <c r="M1454">
        <f t="shared" si="286"/>
        <v>1752</v>
      </c>
      <c r="N1454">
        <f t="shared" si="287"/>
        <v>1484</v>
      </c>
      <c r="O1454">
        <f t="shared" si="288"/>
        <v>0.89267666000615409</v>
      </c>
      <c r="P1454">
        <f t="shared" si="289"/>
        <v>1</v>
      </c>
      <c r="Q1454">
        <f t="shared" si="290"/>
        <v>37.27055084410685</v>
      </c>
      <c r="R1454">
        <f t="shared" si="291"/>
        <v>40</v>
      </c>
      <c r="S1454">
        <f>INDEX(Weights!$B$1:$B$36,MATCH(Matches!H2632,Weights!$A$1:$A$36,0))</f>
        <v>40</v>
      </c>
      <c r="T1454">
        <f t="shared" si="292"/>
        <v>1852</v>
      </c>
      <c r="U1454">
        <f t="shared" si="293"/>
        <v>1484</v>
      </c>
      <c r="V1454">
        <f t="shared" si="294"/>
        <v>368</v>
      </c>
      <c r="W1454">
        <f t="shared" si="295"/>
        <v>1</v>
      </c>
      <c r="X1454">
        <f t="shared" si="296"/>
        <v>0</v>
      </c>
      <c r="Y1454">
        <f t="shared" si="297"/>
        <v>1</v>
      </c>
      <c r="AA1454" t="str">
        <f t="shared" si="298"/>
        <v>368-&gt;1,</v>
      </c>
    </row>
    <row r="1455" spans="1:27" ht="15" hidden="1" customHeight="1" x14ac:dyDescent="0.25">
      <c r="A1455">
        <v>2017</v>
      </c>
      <c r="B1455">
        <v>11</v>
      </c>
      <c r="C1455">
        <v>10</v>
      </c>
      <c r="D1455" t="s">
        <v>26</v>
      </c>
      <c r="E1455" t="s">
        <v>10</v>
      </c>
      <c r="F1455">
        <v>2</v>
      </c>
      <c r="G1455">
        <v>0</v>
      </c>
      <c r="H1455" t="s">
        <v>33</v>
      </c>
      <c r="J1455">
        <v>4</v>
      </c>
      <c r="K1455">
        <v>1983</v>
      </c>
      <c r="L1455">
        <v>1768</v>
      </c>
      <c r="M1455">
        <f t="shared" si="286"/>
        <v>1979</v>
      </c>
      <c r="N1455">
        <f t="shared" si="287"/>
        <v>1772</v>
      </c>
      <c r="O1455">
        <f t="shared" si="288"/>
        <v>0.85411336194562437</v>
      </c>
      <c r="P1455">
        <f t="shared" si="289"/>
        <v>1</v>
      </c>
      <c r="Q1455">
        <f t="shared" si="290"/>
        <v>27.418549452823083</v>
      </c>
      <c r="R1455">
        <f t="shared" si="291"/>
        <v>20</v>
      </c>
      <c r="S1455">
        <f>INDEX(Weights!$B$1:$B$36,MATCH(Matches!H2695,Weights!$A$1:$A$36,0))</f>
        <v>40</v>
      </c>
      <c r="T1455">
        <f t="shared" si="292"/>
        <v>2079</v>
      </c>
      <c r="U1455">
        <f t="shared" si="293"/>
        <v>1772</v>
      </c>
      <c r="V1455">
        <f t="shared" si="294"/>
        <v>307</v>
      </c>
      <c r="W1455">
        <f t="shared" si="295"/>
        <v>2</v>
      </c>
      <c r="X1455">
        <f t="shared" si="296"/>
        <v>0</v>
      </c>
      <c r="Y1455">
        <f t="shared" si="297"/>
        <v>2</v>
      </c>
      <c r="AA1455" t="str">
        <f t="shared" si="298"/>
        <v>307-&gt;2,</v>
      </c>
    </row>
    <row r="1456" spans="1:27" ht="15" hidden="1" customHeight="1" x14ac:dyDescent="0.25">
      <c r="A1456">
        <v>2017</v>
      </c>
      <c r="B1456">
        <v>11</v>
      </c>
      <c r="C1456">
        <v>11</v>
      </c>
      <c r="D1456" t="s">
        <v>55</v>
      </c>
      <c r="E1456" t="s">
        <v>129</v>
      </c>
      <c r="F1456">
        <v>5</v>
      </c>
      <c r="G1456">
        <v>0</v>
      </c>
      <c r="H1456" t="s">
        <v>33</v>
      </c>
      <c r="J1456">
        <v>4</v>
      </c>
      <c r="K1456">
        <v>2037</v>
      </c>
      <c r="L1456">
        <v>1758</v>
      </c>
      <c r="M1456">
        <f t="shared" si="286"/>
        <v>2033</v>
      </c>
      <c r="N1456">
        <f t="shared" si="287"/>
        <v>1762</v>
      </c>
      <c r="O1456">
        <f t="shared" si="288"/>
        <v>0.89431996985112772</v>
      </c>
      <c r="P1456">
        <f t="shared" si="289"/>
        <v>1</v>
      </c>
      <c r="Q1456">
        <f t="shared" si="290"/>
        <v>37.850102752290745</v>
      </c>
      <c r="R1456">
        <f t="shared" si="291"/>
        <v>20</v>
      </c>
      <c r="S1456">
        <f>INDEX(Weights!$B$1:$B$36,MATCH(Matches!H2718,Weights!$A$1:$A$36,0))</f>
        <v>40</v>
      </c>
      <c r="T1456">
        <f t="shared" si="292"/>
        <v>2133</v>
      </c>
      <c r="U1456">
        <f t="shared" si="293"/>
        <v>1762</v>
      </c>
      <c r="V1456">
        <f t="shared" si="294"/>
        <v>371</v>
      </c>
      <c r="W1456">
        <f t="shared" si="295"/>
        <v>5</v>
      </c>
      <c r="X1456">
        <f t="shared" si="296"/>
        <v>0</v>
      </c>
      <c r="Y1456">
        <f t="shared" si="297"/>
        <v>5</v>
      </c>
      <c r="AA1456" t="str">
        <f t="shared" si="298"/>
        <v>371-&gt;5,</v>
      </c>
    </row>
    <row r="1457" spans="1:27" ht="15" hidden="1" customHeight="1" x14ac:dyDescent="0.25">
      <c r="A1457">
        <v>2017</v>
      </c>
      <c r="B1457">
        <v>11</v>
      </c>
      <c r="C1457">
        <v>12</v>
      </c>
      <c r="D1457" t="s">
        <v>170</v>
      </c>
      <c r="E1457" t="s">
        <v>144</v>
      </c>
      <c r="F1457">
        <v>6</v>
      </c>
      <c r="G1457">
        <v>0</v>
      </c>
      <c r="H1457" t="s">
        <v>33</v>
      </c>
      <c r="J1457">
        <v>4</v>
      </c>
      <c r="K1457">
        <v>1383</v>
      </c>
      <c r="L1457">
        <v>1069</v>
      </c>
      <c r="M1457">
        <f t="shared" si="286"/>
        <v>1379</v>
      </c>
      <c r="N1457">
        <f t="shared" si="287"/>
        <v>1073</v>
      </c>
      <c r="O1457">
        <f t="shared" si="288"/>
        <v>0.9119053076034237</v>
      </c>
      <c r="P1457">
        <f t="shared" si="289"/>
        <v>1</v>
      </c>
      <c r="Q1457">
        <f t="shared" si="290"/>
        <v>45.405686667173782</v>
      </c>
      <c r="R1457">
        <f t="shared" si="291"/>
        <v>20</v>
      </c>
      <c r="S1457">
        <f>INDEX(Weights!$B$1:$B$36,MATCH(Matches!H2728,Weights!$A$1:$A$36,0))</f>
        <v>40</v>
      </c>
      <c r="T1457">
        <f t="shared" si="292"/>
        <v>1479</v>
      </c>
      <c r="U1457">
        <f t="shared" si="293"/>
        <v>1073</v>
      </c>
      <c r="V1457">
        <f t="shared" si="294"/>
        <v>406</v>
      </c>
      <c r="W1457">
        <f t="shared" si="295"/>
        <v>6</v>
      </c>
      <c r="X1457">
        <f t="shared" si="296"/>
        <v>0</v>
      </c>
      <c r="Y1457">
        <f t="shared" si="297"/>
        <v>6</v>
      </c>
      <c r="AA1457" t="str">
        <f t="shared" si="298"/>
        <v>406-&gt;6,</v>
      </c>
    </row>
    <row r="1458" spans="1:27" ht="15" hidden="1" customHeight="1" x14ac:dyDescent="0.25">
      <c r="A1458">
        <v>2017</v>
      </c>
      <c r="B1458">
        <v>11</v>
      </c>
      <c r="C1458">
        <v>14</v>
      </c>
      <c r="D1458" t="s">
        <v>258</v>
      </c>
      <c r="E1458" t="s">
        <v>262</v>
      </c>
      <c r="F1458">
        <v>8</v>
      </c>
      <c r="G1458">
        <v>1</v>
      </c>
      <c r="H1458" t="s">
        <v>23</v>
      </c>
      <c r="J1458">
        <v>4</v>
      </c>
      <c r="K1458">
        <v>1400</v>
      </c>
      <c r="L1458">
        <v>939</v>
      </c>
      <c r="M1458">
        <f t="shared" si="286"/>
        <v>1396</v>
      </c>
      <c r="N1458">
        <f t="shared" si="287"/>
        <v>943</v>
      </c>
      <c r="O1458">
        <f t="shared" si="288"/>
        <v>0.96020188046001276</v>
      </c>
      <c r="P1458">
        <f t="shared" si="289"/>
        <v>1</v>
      </c>
      <c r="Q1458">
        <f t="shared" si="290"/>
        <v>100.50726130366516</v>
      </c>
      <c r="R1458">
        <f t="shared" si="291"/>
        <v>40</v>
      </c>
      <c r="S1458">
        <f>INDEX(Weights!$B$1:$B$36,MATCH(Matches!H2756,Weights!$A$1:$A$36,0))</f>
        <v>40</v>
      </c>
      <c r="T1458">
        <f t="shared" si="292"/>
        <v>1496</v>
      </c>
      <c r="U1458">
        <f t="shared" si="293"/>
        <v>943</v>
      </c>
      <c r="V1458">
        <f t="shared" si="294"/>
        <v>553</v>
      </c>
      <c r="W1458">
        <f t="shared" si="295"/>
        <v>7</v>
      </c>
      <c r="X1458">
        <f t="shared" si="296"/>
        <v>0</v>
      </c>
      <c r="Y1458">
        <f t="shared" si="297"/>
        <v>7</v>
      </c>
      <c r="AA1458" t="str">
        <f t="shared" si="298"/>
        <v>553-&gt;7,</v>
      </c>
    </row>
    <row r="1459" spans="1:27" ht="15" hidden="1" customHeight="1" x14ac:dyDescent="0.25">
      <c r="A1459">
        <v>2017</v>
      </c>
      <c r="B1459">
        <v>11</v>
      </c>
      <c r="C1459">
        <v>14</v>
      </c>
      <c r="D1459" t="s">
        <v>90</v>
      </c>
      <c r="E1459" t="s">
        <v>66</v>
      </c>
      <c r="F1459">
        <v>1</v>
      </c>
      <c r="G1459">
        <v>0</v>
      </c>
      <c r="H1459" t="s">
        <v>33</v>
      </c>
      <c r="J1459">
        <v>4</v>
      </c>
      <c r="K1459">
        <v>1748</v>
      </c>
      <c r="L1459">
        <v>1581</v>
      </c>
      <c r="M1459">
        <f t="shared" si="286"/>
        <v>1744</v>
      </c>
      <c r="N1459">
        <f t="shared" si="287"/>
        <v>1585</v>
      </c>
      <c r="O1459">
        <f t="shared" si="288"/>
        <v>0.81621689657560292</v>
      </c>
      <c r="P1459">
        <f t="shared" si="289"/>
        <v>1</v>
      </c>
      <c r="Q1459">
        <f t="shared" si="290"/>
        <v>21.764786454623568</v>
      </c>
      <c r="R1459">
        <f t="shared" si="291"/>
        <v>20</v>
      </c>
      <c r="S1459">
        <f>INDEX(Weights!$B$1:$B$36,MATCH(Matches!H2763,Weights!$A$1:$A$36,0))</f>
        <v>40</v>
      </c>
      <c r="T1459">
        <f t="shared" si="292"/>
        <v>1844</v>
      </c>
      <c r="U1459">
        <f t="shared" si="293"/>
        <v>1585</v>
      </c>
      <c r="V1459">
        <f t="shared" si="294"/>
        <v>259</v>
      </c>
      <c r="W1459">
        <f t="shared" si="295"/>
        <v>1</v>
      </c>
      <c r="X1459">
        <f t="shared" si="296"/>
        <v>0</v>
      </c>
      <c r="Y1459">
        <f t="shared" si="297"/>
        <v>1</v>
      </c>
      <c r="AA1459" t="str">
        <f t="shared" si="298"/>
        <v>259-&gt;1,</v>
      </c>
    </row>
    <row r="1460" spans="1:27" ht="15" hidden="1" customHeight="1" x14ac:dyDescent="0.25">
      <c r="A1460">
        <v>2017</v>
      </c>
      <c r="B1460">
        <v>11</v>
      </c>
      <c r="C1460">
        <v>15</v>
      </c>
      <c r="D1460" t="s">
        <v>128</v>
      </c>
      <c r="E1460" t="s">
        <v>265</v>
      </c>
      <c r="F1460">
        <v>2</v>
      </c>
      <c r="G1460">
        <v>0</v>
      </c>
      <c r="H1460" t="s">
        <v>76</v>
      </c>
      <c r="J1460">
        <v>4</v>
      </c>
      <c r="K1460">
        <v>1881</v>
      </c>
      <c r="L1460">
        <v>1525</v>
      </c>
      <c r="M1460">
        <f t="shared" si="286"/>
        <v>1877</v>
      </c>
      <c r="N1460">
        <f t="shared" si="287"/>
        <v>1529</v>
      </c>
      <c r="O1460">
        <f t="shared" si="288"/>
        <v>0.92949090437477033</v>
      </c>
      <c r="P1460">
        <f t="shared" si="289"/>
        <v>1</v>
      </c>
      <c r="Q1460">
        <f t="shared" si="290"/>
        <v>56.730269542256252</v>
      </c>
      <c r="R1460">
        <f t="shared" si="291"/>
        <v>40</v>
      </c>
      <c r="S1460">
        <f>INDEX(Weights!$B$1:$B$36,MATCH(Matches!H2772,Weights!$A$1:$A$36,0))</f>
        <v>40</v>
      </c>
      <c r="T1460">
        <f t="shared" si="292"/>
        <v>1977</v>
      </c>
      <c r="U1460">
        <f t="shared" si="293"/>
        <v>1529</v>
      </c>
      <c r="V1460">
        <f t="shared" si="294"/>
        <v>448</v>
      </c>
      <c r="W1460">
        <f t="shared" si="295"/>
        <v>2</v>
      </c>
      <c r="X1460">
        <f t="shared" si="296"/>
        <v>0</v>
      </c>
      <c r="Y1460">
        <f t="shared" si="297"/>
        <v>2</v>
      </c>
      <c r="AA1460" t="str">
        <f t="shared" si="298"/>
        <v>448-&gt;2,</v>
      </c>
    </row>
    <row r="1461" spans="1:27" ht="15" hidden="1" customHeight="1" x14ac:dyDescent="0.25">
      <c r="A1461">
        <v>2017</v>
      </c>
      <c r="B1461">
        <v>12</v>
      </c>
      <c r="C1461">
        <v>2</v>
      </c>
      <c r="D1461" t="s">
        <v>187</v>
      </c>
      <c r="E1461" t="s">
        <v>168</v>
      </c>
      <c r="F1461">
        <v>1</v>
      </c>
      <c r="G1461">
        <v>0</v>
      </c>
      <c r="H1461" t="s">
        <v>33</v>
      </c>
      <c r="J1461">
        <v>4</v>
      </c>
      <c r="K1461">
        <v>1256</v>
      </c>
      <c r="L1461">
        <v>1110</v>
      </c>
      <c r="M1461">
        <f t="shared" si="286"/>
        <v>1252</v>
      </c>
      <c r="N1461">
        <f t="shared" si="287"/>
        <v>1114</v>
      </c>
      <c r="O1461">
        <f t="shared" si="288"/>
        <v>0.79738631402770377</v>
      </c>
      <c r="P1461">
        <f t="shared" si="289"/>
        <v>1</v>
      </c>
      <c r="Q1461">
        <f t="shared" si="290"/>
        <v>19.742003018231099</v>
      </c>
      <c r="R1461">
        <f t="shared" si="291"/>
        <v>20</v>
      </c>
      <c r="S1461">
        <f>INDEX(Weights!$B$1:$B$36,MATCH(Matches!H2780,Weights!$A$1:$A$36,0))</f>
        <v>40</v>
      </c>
      <c r="T1461">
        <f t="shared" si="292"/>
        <v>1352</v>
      </c>
      <c r="U1461">
        <f t="shared" si="293"/>
        <v>1114</v>
      </c>
      <c r="V1461">
        <f t="shared" si="294"/>
        <v>238</v>
      </c>
      <c r="W1461">
        <f t="shared" si="295"/>
        <v>1</v>
      </c>
      <c r="X1461">
        <f t="shared" si="296"/>
        <v>0</v>
      </c>
      <c r="Y1461">
        <f t="shared" si="297"/>
        <v>1</v>
      </c>
      <c r="AA1461" t="str">
        <f t="shared" si="298"/>
        <v>238-&gt;1,</v>
      </c>
    </row>
    <row r="1462" spans="1:27" ht="15" hidden="1" customHeight="1" x14ac:dyDescent="0.25">
      <c r="A1462">
        <v>2017</v>
      </c>
      <c r="B1462">
        <v>12</v>
      </c>
      <c r="C1462">
        <v>9</v>
      </c>
      <c r="D1462" t="s">
        <v>132</v>
      </c>
      <c r="E1462" t="s">
        <v>99</v>
      </c>
      <c r="F1462">
        <v>1</v>
      </c>
      <c r="G1462">
        <v>0</v>
      </c>
      <c r="H1462" t="s">
        <v>236</v>
      </c>
      <c r="J1462">
        <v>4</v>
      </c>
      <c r="K1462">
        <v>1748</v>
      </c>
      <c r="L1462">
        <v>1449</v>
      </c>
      <c r="M1462">
        <f t="shared" si="286"/>
        <v>1744</v>
      </c>
      <c r="N1462">
        <f t="shared" si="287"/>
        <v>1453</v>
      </c>
      <c r="O1462">
        <f t="shared" si="288"/>
        <v>0.90471753028218238</v>
      </c>
      <c r="P1462">
        <f t="shared" si="289"/>
        <v>1</v>
      </c>
      <c r="Q1462">
        <f t="shared" si="290"/>
        <v>41.980439968087943</v>
      </c>
      <c r="R1462">
        <f t="shared" si="291"/>
        <v>40</v>
      </c>
      <c r="S1462">
        <f>INDEX(Weights!$B$1:$B$36,MATCH(Matches!H2801,Weights!$A$1:$A$36,0))</f>
        <v>40</v>
      </c>
      <c r="T1462">
        <f t="shared" si="292"/>
        <v>1844</v>
      </c>
      <c r="U1462">
        <f t="shared" si="293"/>
        <v>1453</v>
      </c>
      <c r="V1462">
        <f t="shared" si="294"/>
        <v>391</v>
      </c>
      <c r="W1462">
        <f t="shared" si="295"/>
        <v>1</v>
      </c>
      <c r="X1462">
        <f t="shared" si="296"/>
        <v>0</v>
      </c>
      <c r="Y1462">
        <f t="shared" si="297"/>
        <v>1</v>
      </c>
      <c r="AA1462" t="str">
        <f t="shared" si="298"/>
        <v>391-&gt;1,</v>
      </c>
    </row>
    <row r="1463" spans="1:27" ht="15" hidden="1" customHeight="1" x14ac:dyDescent="0.25">
      <c r="A1463">
        <v>2017</v>
      </c>
      <c r="B1463">
        <v>12</v>
      </c>
      <c r="C1463">
        <v>12</v>
      </c>
      <c r="D1463" t="s">
        <v>82</v>
      </c>
      <c r="E1463" t="s">
        <v>281</v>
      </c>
      <c r="F1463">
        <v>10</v>
      </c>
      <c r="G1463">
        <v>0</v>
      </c>
      <c r="H1463" t="s">
        <v>240</v>
      </c>
      <c r="J1463">
        <v>4</v>
      </c>
      <c r="K1463">
        <v>1210</v>
      </c>
      <c r="L1463">
        <v>748</v>
      </c>
      <c r="M1463">
        <f t="shared" si="286"/>
        <v>1206</v>
      </c>
      <c r="N1463">
        <f t="shared" si="287"/>
        <v>752</v>
      </c>
      <c r="O1463">
        <f t="shared" si="288"/>
        <v>0.96042127742834893</v>
      </c>
      <c r="P1463">
        <f t="shared" si="289"/>
        <v>1</v>
      </c>
      <c r="Q1463">
        <f t="shared" si="290"/>
        <v>101.06440380329677</v>
      </c>
      <c r="R1463">
        <f t="shared" si="291"/>
        <v>40</v>
      </c>
      <c r="S1463">
        <f>INDEX(Weights!$B$1:$B$36,MATCH(Matches!H2815,Weights!$A$1:$A$36,0))</f>
        <v>40</v>
      </c>
      <c r="T1463">
        <f t="shared" si="292"/>
        <v>1306</v>
      </c>
      <c r="U1463">
        <f t="shared" si="293"/>
        <v>752</v>
      </c>
      <c r="V1463">
        <f t="shared" si="294"/>
        <v>554</v>
      </c>
      <c r="W1463">
        <f t="shared" si="295"/>
        <v>10</v>
      </c>
      <c r="X1463">
        <f t="shared" si="296"/>
        <v>0</v>
      </c>
      <c r="Y1463">
        <f t="shared" si="297"/>
        <v>7</v>
      </c>
      <c r="AA1463" t="str">
        <f t="shared" si="298"/>
        <v>554-&gt;7,</v>
      </c>
    </row>
    <row r="1464" spans="1:27" ht="15" hidden="1" customHeight="1" x14ac:dyDescent="0.25">
      <c r="A1464">
        <v>2014</v>
      </c>
      <c r="B1464">
        <v>12</v>
      </c>
      <c r="C1464">
        <v>13</v>
      </c>
      <c r="D1464" t="s">
        <v>98</v>
      </c>
      <c r="E1464" t="s">
        <v>258</v>
      </c>
      <c r="F1464">
        <v>1</v>
      </c>
      <c r="G1464">
        <v>0</v>
      </c>
      <c r="H1464" t="s">
        <v>33</v>
      </c>
      <c r="I1464" t="s">
        <v>154</v>
      </c>
      <c r="J1464">
        <v>3</v>
      </c>
      <c r="K1464">
        <v>1636</v>
      </c>
      <c r="L1464">
        <v>1308</v>
      </c>
      <c r="M1464">
        <f t="shared" si="286"/>
        <v>1633</v>
      </c>
      <c r="N1464">
        <f t="shared" si="287"/>
        <v>1311</v>
      </c>
      <c r="O1464">
        <f t="shared" si="288"/>
        <v>0.86454700541130447</v>
      </c>
      <c r="P1464">
        <f t="shared" si="289"/>
        <v>1</v>
      </c>
      <c r="Q1464">
        <f t="shared" si="290"/>
        <v>22.147904585716486</v>
      </c>
      <c r="R1464">
        <f t="shared" si="291"/>
        <v>20</v>
      </c>
      <c r="S1464">
        <f>INDEX(Weights!$B$1:$B$36,MATCH(Matches!H7,Weights!$A$1:$A$36,0))</f>
        <v>50</v>
      </c>
      <c r="T1464">
        <f t="shared" si="292"/>
        <v>1633</v>
      </c>
      <c r="U1464">
        <f t="shared" si="293"/>
        <v>1311</v>
      </c>
      <c r="V1464">
        <f t="shared" si="294"/>
        <v>322</v>
      </c>
      <c r="W1464">
        <f t="shared" si="295"/>
        <v>1</v>
      </c>
      <c r="X1464">
        <f t="shared" si="296"/>
        <v>0</v>
      </c>
      <c r="Y1464">
        <f t="shared" si="297"/>
        <v>1</v>
      </c>
      <c r="AA1464" t="str">
        <f t="shared" si="298"/>
        <v>322-&gt;1,</v>
      </c>
    </row>
    <row r="1465" spans="1:27" ht="15" hidden="1" customHeight="1" x14ac:dyDescent="0.25">
      <c r="A1465">
        <v>2015</v>
      </c>
      <c r="B1465">
        <v>1</v>
      </c>
      <c r="C1465">
        <v>10</v>
      </c>
      <c r="D1465" t="s">
        <v>199</v>
      </c>
      <c r="E1465" t="s">
        <v>260</v>
      </c>
      <c r="F1465">
        <v>5</v>
      </c>
      <c r="G1465">
        <v>1</v>
      </c>
      <c r="H1465" t="s">
        <v>33</v>
      </c>
      <c r="I1465" t="s">
        <v>30</v>
      </c>
      <c r="J1465">
        <v>3</v>
      </c>
      <c r="K1465">
        <v>1546</v>
      </c>
      <c r="L1465">
        <v>1140</v>
      </c>
      <c r="M1465">
        <f t="shared" si="286"/>
        <v>1543</v>
      </c>
      <c r="N1465">
        <f t="shared" si="287"/>
        <v>1143</v>
      </c>
      <c r="O1465">
        <f t="shared" si="288"/>
        <v>0.90909090909090906</v>
      </c>
      <c r="P1465">
        <f t="shared" si="289"/>
        <v>1</v>
      </c>
      <c r="Q1465">
        <f t="shared" si="290"/>
        <v>32.999999999999986</v>
      </c>
      <c r="R1465">
        <f t="shared" si="291"/>
        <v>20</v>
      </c>
      <c r="S1465">
        <f>INDEX(Weights!$B$1:$B$36,MATCH(Matches!H29,Weights!$A$1:$A$36,0))</f>
        <v>40</v>
      </c>
      <c r="T1465">
        <f t="shared" si="292"/>
        <v>1543</v>
      </c>
      <c r="U1465">
        <f t="shared" si="293"/>
        <v>1143</v>
      </c>
      <c r="V1465">
        <f t="shared" si="294"/>
        <v>400</v>
      </c>
      <c r="W1465">
        <f t="shared" si="295"/>
        <v>4</v>
      </c>
      <c r="X1465">
        <f t="shared" si="296"/>
        <v>1</v>
      </c>
      <c r="Y1465">
        <f t="shared" si="297"/>
        <v>4</v>
      </c>
      <c r="AA1465" t="str">
        <f t="shared" si="298"/>
        <v>400-&gt;4,</v>
      </c>
    </row>
    <row r="1466" spans="1:27" ht="15" hidden="1" customHeight="1" x14ac:dyDescent="0.25">
      <c r="A1466">
        <v>2015</v>
      </c>
      <c r="B1466">
        <v>2</v>
      </c>
      <c r="C1466">
        <v>1</v>
      </c>
      <c r="D1466" t="s">
        <v>186</v>
      </c>
      <c r="E1466" t="s">
        <v>198</v>
      </c>
      <c r="F1466">
        <v>1</v>
      </c>
      <c r="G1466">
        <v>0</v>
      </c>
      <c r="H1466" t="s">
        <v>81</v>
      </c>
      <c r="J1466">
        <v>3</v>
      </c>
      <c r="K1466">
        <v>1244</v>
      </c>
      <c r="L1466">
        <v>947</v>
      </c>
      <c r="M1466">
        <f t="shared" si="286"/>
        <v>1241</v>
      </c>
      <c r="N1466">
        <f t="shared" si="287"/>
        <v>950</v>
      </c>
      <c r="O1466">
        <f t="shared" si="288"/>
        <v>0.90471753028218238</v>
      </c>
      <c r="P1466">
        <f t="shared" si="289"/>
        <v>1</v>
      </c>
      <c r="Q1466">
        <f t="shared" si="290"/>
        <v>31.485329976065959</v>
      </c>
      <c r="R1466">
        <f t="shared" si="291"/>
        <v>30</v>
      </c>
      <c r="S1466">
        <f>INDEX(Weights!$B$1:$B$36,MATCH(Matches!H104,Weights!$A$1:$A$36,0))</f>
        <v>50</v>
      </c>
      <c r="T1466">
        <f t="shared" si="292"/>
        <v>1341</v>
      </c>
      <c r="U1466">
        <f t="shared" si="293"/>
        <v>950</v>
      </c>
      <c r="V1466">
        <f t="shared" si="294"/>
        <v>391</v>
      </c>
      <c r="W1466">
        <f t="shared" si="295"/>
        <v>1</v>
      </c>
      <c r="X1466">
        <f t="shared" si="296"/>
        <v>0</v>
      </c>
      <c r="Y1466">
        <f t="shared" si="297"/>
        <v>1</v>
      </c>
      <c r="AA1466" t="str">
        <f t="shared" si="298"/>
        <v>391-&gt;1,</v>
      </c>
    </row>
    <row r="1467" spans="1:27" ht="15" hidden="1" customHeight="1" x14ac:dyDescent="0.25">
      <c r="A1467">
        <v>2015</v>
      </c>
      <c r="B1467">
        <v>3</v>
      </c>
      <c r="C1467">
        <v>23</v>
      </c>
      <c r="D1467" t="s">
        <v>187</v>
      </c>
      <c r="E1467" t="s">
        <v>201</v>
      </c>
      <c r="F1467">
        <v>6</v>
      </c>
      <c r="G1467">
        <v>2</v>
      </c>
      <c r="H1467" t="s">
        <v>76</v>
      </c>
      <c r="J1467">
        <v>3</v>
      </c>
      <c r="K1467">
        <v>1207</v>
      </c>
      <c r="L1467">
        <v>774</v>
      </c>
      <c r="M1467">
        <f t="shared" si="286"/>
        <v>1204</v>
      </c>
      <c r="N1467">
        <f t="shared" si="287"/>
        <v>777</v>
      </c>
      <c r="O1467">
        <f t="shared" si="288"/>
        <v>0.95407163510285964</v>
      </c>
      <c r="P1467">
        <f t="shared" si="289"/>
        <v>1</v>
      </c>
      <c r="Q1467">
        <f t="shared" si="290"/>
        <v>65.319111767177006</v>
      </c>
      <c r="R1467">
        <f t="shared" si="291"/>
        <v>30</v>
      </c>
      <c r="S1467">
        <f>INDEX(Weights!$B$1:$B$36,MATCH(Matches!H139,Weights!$A$1:$A$36,0))</f>
        <v>50</v>
      </c>
      <c r="T1467">
        <f t="shared" si="292"/>
        <v>1304</v>
      </c>
      <c r="U1467">
        <f t="shared" si="293"/>
        <v>777</v>
      </c>
      <c r="V1467">
        <f t="shared" si="294"/>
        <v>527</v>
      </c>
      <c r="W1467">
        <f t="shared" si="295"/>
        <v>4</v>
      </c>
      <c r="X1467">
        <f t="shared" si="296"/>
        <v>1</v>
      </c>
      <c r="Y1467">
        <f t="shared" si="297"/>
        <v>4</v>
      </c>
      <c r="AA1467" t="str">
        <f t="shared" si="298"/>
        <v>527-&gt;4,</v>
      </c>
    </row>
    <row r="1468" spans="1:27" ht="15" hidden="1" customHeight="1" x14ac:dyDescent="0.25">
      <c r="A1468">
        <v>2015</v>
      </c>
      <c r="B1468">
        <v>3</v>
      </c>
      <c r="C1468">
        <v>25</v>
      </c>
      <c r="D1468" t="s">
        <v>23</v>
      </c>
      <c r="E1468" t="s">
        <v>12</v>
      </c>
      <c r="F1468">
        <v>1</v>
      </c>
      <c r="G1468">
        <v>0</v>
      </c>
      <c r="H1468" t="s">
        <v>33</v>
      </c>
      <c r="J1468">
        <v>3</v>
      </c>
      <c r="K1468">
        <v>1726</v>
      </c>
      <c r="L1468">
        <v>1499</v>
      </c>
      <c r="M1468">
        <f t="shared" si="286"/>
        <v>1723</v>
      </c>
      <c r="N1468">
        <f t="shared" si="287"/>
        <v>1502</v>
      </c>
      <c r="O1468">
        <f t="shared" si="288"/>
        <v>0.86387147634185779</v>
      </c>
      <c r="P1468">
        <f t="shared" si="289"/>
        <v>1</v>
      </c>
      <c r="Q1468">
        <f t="shared" si="290"/>
        <v>22.0379970294386</v>
      </c>
      <c r="R1468">
        <f t="shared" si="291"/>
        <v>20</v>
      </c>
      <c r="S1468">
        <f>INDEX(Weights!$B$1:$B$36,MATCH(Matches!H151,Weights!$A$1:$A$36,0))</f>
        <v>50</v>
      </c>
      <c r="T1468">
        <f t="shared" si="292"/>
        <v>1823</v>
      </c>
      <c r="U1468">
        <f t="shared" si="293"/>
        <v>1502</v>
      </c>
      <c r="V1468">
        <f t="shared" si="294"/>
        <v>321</v>
      </c>
      <c r="W1468">
        <f t="shared" si="295"/>
        <v>1</v>
      </c>
      <c r="X1468">
        <f t="shared" si="296"/>
        <v>0</v>
      </c>
      <c r="Y1468">
        <f t="shared" si="297"/>
        <v>1</v>
      </c>
      <c r="AA1468" t="str">
        <f t="shared" si="298"/>
        <v>321-&gt;1,</v>
      </c>
    </row>
    <row r="1469" spans="1:27" ht="15" hidden="1" customHeight="1" x14ac:dyDescent="0.25">
      <c r="A1469">
        <v>2015</v>
      </c>
      <c r="B1469">
        <v>3</v>
      </c>
      <c r="C1469">
        <v>26</v>
      </c>
      <c r="D1469" t="s">
        <v>179</v>
      </c>
      <c r="E1469" t="s">
        <v>162</v>
      </c>
      <c r="F1469">
        <v>3</v>
      </c>
      <c r="G1469">
        <v>2</v>
      </c>
      <c r="H1469" t="s">
        <v>76</v>
      </c>
      <c r="J1469">
        <v>3</v>
      </c>
      <c r="K1469">
        <v>953</v>
      </c>
      <c r="L1469">
        <v>609</v>
      </c>
      <c r="M1469">
        <f t="shared" si="286"/>
        <v>950</v>
      </c>
      <c r="N1469">
        <f t="shared" si="287"/>
        <v>612</v>
      </c>
      <c r="O1469">
        <f t="shared" si="288"/>
        <v>0.9256237164516562</v>
      </c>
      <c r="P1469">
        <f t="shared" si="289"/>
        <v>1</v>
      </c>
      <c r="Q1469">
        <f t="shared" si="290"/>
        <v>40.335438353141583</v>
      </c>
      <c r="R1469">
        <f t="shared" si="291"/>
        <v>40</v>
      </c>
      <c r="S1469">
        <f>INDEX(Weights!$B$1:$B$36,MATCH(Matches!H155,Weights!$A$1:$A$36,0))</f>
        <v>30</v>
      </c>
      <c r="T1469">
        <f t="shared" si="292"/>
        <v>1050</v>
      </c>
      <c r="U1469">
        <f t="shared" si="293"/>
        <v>612</v>
      </c>
      <c r="V1469">
        <f t="shared" si="294"/>
        <v>438</v>
      </c>
      <c r="W1469">
        <f t="shared" si="295"/>
        <v>1</v>
      </c>
      <c r="X1469">
        <f t="shared" si="296"/>
        <v>0</v>
      </c>
      <c r="Y1469">
        <f t="shared" si="297"/>
        <v>1</v>
      </c>
      <c r="AA1469" t="str">
        <f t="shared" si="298"/>
        <v>438-&gt;1,</v>
      </c>
    </row>
    <row r="1470" spans="1:27" ht="15" hidden="1" customHeight="1" x14ac:dyDescent="0.25">
      <c r="A1470">
        <v>2015</v>
      </c>
      <c r="B1470">
        <v>3</v>
      </c>
      <c r="C1470">
        <v>26</v>
      </c>
      <c r="D1470" t="s">
        <v>86</v>
      </c>
      <c r="E1470" t="s">
        <v>31</v>
      </c>
      <c r="F1470">
        <v>2</v>
      </c>
      <c r="G1470">
        <v>0</v>
      </c>
      <c r="H1470" t="s">
        <v>33</v>
      </c>
      <c r="J1470">
        <v>3</v>
      </c>
      <c r="K1470">
        <v>1748</v>
      </c>
      <c r="L1470">
        <v>1438</v>
      </c>
      <c r="M1470">
        <f t="shared" si="286"/>
        <v>1745</v>
      </c>
      <c r="N1470">
        <f t="shared" si="287"/>
        <v>1441</v>
      </c>
      <c r="O1470">
        <f t="shared" si="288"/>
        <v>0.91097603146534523</v>
      </c>
      <c r="P1470">
        <f t="shared" si="289"/>
        <v>1</v>
      </c>
      <c r="Q1470">
        <f t="shared" si="290"/>
        <v>33.6987897684226</v>
      </c>
      <c r="R1470">
        <f t="shared" si="291"/>
        <v>20</v>
      </c>
      <c r="S1470">
        <f>INDEX(Weights!$B$1:$B$36,MATCH(Matches!H159,Weights!$A$1:$A$36,0))</f>
        <v>40</v>
      </c>
      <c r="T1470">
        <f t="shared" si="292"/>
        <v>1845</v>
      </c>
      <c r="U1470">
        <f t="shared" si="293"/>
        <v>1441</v>
      </c>
      <c r="V1470">
        <f t="shared" si="294"/>
        <v>404</v>
      </c>
      <c r="W1470">
        <f t="shared" si="295"/>
        <v>2</v>
      </c>
      <c r="X1470">
        <f t="shared" si="296"/>
        <v>0</v>
      </c>
      <c r="Y1470">
        <f t="shared" si="297"/>
        <v>2</v>
      </c>
      <c r="AA1470" t="str">
        <f t="shared" si="298"/>
        <v>404-&gt;2,</v>
      </c>
    </row>
    <row r="1471" spans="1:27" ht="15" hidden="1" customHeight="1" x14ac:dyDescent="0.25">
      <c r="A1471">
        <v>2015</v>
      </c>
      <c r="B1471">
        <v>3</v>
      </c>
      <c r="C1471">
        <v>27</v>
      </c>
      <c r="D1471" t="s">
        <v>105</v>
      </c>
      <c r="E1471" t="s">
        <v>60</v>
      </c>
      <c r="F1471">
        <v>4</v>
      </c>
      <c r="G1471">
        <v>0</v>
      </c>
      <c r="H1471" t="s">
        <v>2</v>
      </c>
      <c r="J1471">
        <v>3</v>
      </c>
      <c r="K1471">
        <v>1927</v>
      </c>
      <c r="L1471">
        <v>1464</v>
      </c>
      <c r="M1471">
        <f t="shared" si="286"/>
        <v>1924</v>
      </c>
      <c r="N1471">
        <f t="shared" si="287"/>
        <v>1467</v>
      </c>
      <c r="O1471">
        <f t="shared" si="288"/>
        <v>0.96107253125242642</v>
      </c>
      <c r="P1471">
        <f t="shared" si="289"/>
        <v>1</v>
      </c>
      <c r="Q1471">
        <f t="shared" si="290"/>
        <v>77.066403147186278</v>
      </c>
      <c r="R1471">
        <f t="shared" si="291"/>
        <v>40</v>
      </c>
      <c r="S1471">
        <f>INDEX(Weights!$B$1:$B$36,MATCH(Matches!H170,Weights!$A$1:$A$36,0))</f>
        <v>40</v>
      </c>
      <c r="T1471">
        <f t="shared" si="292"/>
        <v>2024</v>
      </c>
      <c r="U1471">
        <f t="shared" si="293"/>
        <v>1467</v>
      </c>
      <c r="V1471">
        <f t="shared" si="294"/>
        <v>557</v>
      </c>
      <c r="W1471">
        <f t="shared" si="295"/>
        <v>4</v>
      </c>
      <c r="X1471">
        <f t="shared" si="296"/>
        <v>1</v>
      </c>
      <c r="Y1471">
        <f t="shared" si="297"/>
        <v>4</v>
      </c>
      <c r="AA1471" t="str">
        <f t="shared" si="298"/>
        <v>557-&gt;4,</v>
      </c>
    </row>
    <row r="1472" spans="1:27" ht="15" hidden="1" customHeight="1" x14ac:dyDescent="0.25">
      <c r="A1472">
        <v>2015</v>
      </c>
      <c r="B1472">
        <v>3</v>
      </c>
      <c r="C1472">
        <v>28</v>
      </c>
      <c r="D1472" t="s">
        <v>7</v>
      </c>
      <c r="E1472" t="s">
        <v>24</v>
      </c>
      <c r="F1472">
        <v>5</v>
      </c>
      <c r="G1472">
        <v>0</v>
      </c>
      <c r="H1472" t="s">
        <v>2</v>
      </c>
      <c r="J1472">
        <v>3</v>
      </c>
      <c r="K1472">
        <v>1901</v>
      </c>
      <c r="L1472">
        <v>1403</v>
      </c>
      <c r="M1472">
        <f t="shared" si="286"/>
        <v>1898</v>
      </c>
      <c r="N1472">
        <f t="shared" si="287"/>
        <v>1406</v>
      </c>
      <c r="O1472">
        <f t="shared" si="288"/>
        <v>0.96794822197212893</v>
      </c>
      <c r="P1472">
        <f t="shared" si="289"/>
        <v>1</v>
      </c>
      <c r="Q1472">
        <f t="shared" si="290"/>
        <v>93.598551612060589</v>
      </c>
      <c r="R1472">
        <f t="shared" si="291"/>
        <v>50</v>
      </c>
      <c r="S1472">
        <f>INDEX(Weights!$B$1:$B$36,MATCH(Matches!H187,Weights!$A$1:$A$36,0))</f>
        <v>40</v>
      </c>
      <c r="T1472">
        <f t="shared" si="292"/>
        <v>1998</v>
      </c>
      <c r="U1472">
        <f t="shared" si="293"/>
        <v>1406</v>
      </c>
      <c r="V1472">
        <f t="shared" si="294"/>
        <v>592</v>
      </c>
      <c r="W1472">
        <f t="shared" si="295"/>
        <v>5</v>
      </c>
      <c r="X1472">
        <f t="shared" si="296"/>
        <v>0</v>
      </c>
      <c r="Y1472">
        <f t="shared" si="297"/>
        <v>5</v>
      </c>
      <c r="AA1472" t="str">
        <f t="shared" si="298"/>
        <v>592-&gt;5,</v>
      </c>
    </row>
    <row r="1473" spans="1:27" ht="15" hidden="1" customHeight="1" x14ac:dyDescent="0.25">
      <c r="A1473">
        <v>2015</v>
      </c>
      <c r="B1473">
        <v>3</v>
      </c>
      <c r="C1473">
        <v>31</v>
      </c>
      <c r="D1473" t="s">
        <v>11</v>
      </c>
      <c r="E1473" t="s">
        <v>17</v>
      </c>
      <c r="F1473">
        <v>1</v>
      </c>
      <c r="G1473">
        <v>1</v>
      </c>
      <c r="H1473" t="s">
        <v>33</v>
      </c>
      <c r="J1473">
        <v>3</v>
      </c>
      <c r="K1473">
        <v>1457</v>
      </c>
      <c r="L1473">
        <v>1676</v>
      </c>
      <c r="M1473">
        <f t="shared" si="286"/>
        <v>1454</v>
      </c>
      <c r="N1473">
        <f t="shared" si="287"/>
        <v>1679</v>
      </c>
      <c r="O1473">
        <f t="shared" si="288"/>
        <v>0.67250964333498497</v>
      </c>
      <c r="P1473">
        <f t="shared" si="289"/>
        <v>0.5</v>
      </c>
      <c r="Q1473">
        <f t="shared" si="290"/>
        <v>-17.390332169283429</v>
      </c>
      <c r="R1473">
        <f t="shared" si="291"/>
        <v>-20</v>
      </c>
      <c r="S1473">
        <f>INDEX(Weights!$B$1:$B$36,MATCH(Matches!H236,Weights!$A$1:$A$36,0))</f>
        <v>50</v>
      </c>
      <c r="T1473">
        <f t="shared" si="292"/>
        <v>1554</v>
      </c>
      <c r="U1473">
        <f t="shared" si="293"/>
        <v>1679</v>
      </c>
      <c r="V1473">
        <f t="shared" si="294"/>
        <v>125</v>
      </c>
      <c r="W1473">
        <f t="shared" si="295"/>
        <v>0</v>
      </c>
      <c r="X1473">
        <f t="shared" si="296"/>
        <v>0</v>
      </c>
      <c r="Y1473">
        <f t="shared" si="297"/>
        <v>0</v>
      </c>
      <c r="AA1473" t="str">
        <f t="shared" si="298"/>
        <v>125-&gt;0,</v>
      </c>
    </row>
    <row r="1474" spans="1:27" ht="15" hidden="1" customHeight="1" x14ac:dyDescent="0.25">
      <c r="A1474">
        <v>2015</v>
      </c>
      <c r="B1474">
        <v>3</v>
      </c>
      <c r="C1474">
        <v>31</v>
      </c>
      <c r="D1474" t="s">
        <v>92</v>
      </c>
      <c r="E1474" t="s">
        <v>265</v>
      </c>
      <c r="F1474">
        <v>1</v>
      </c>
      <c r="G1474">
        <v>0</v>
      </c>
      <c r="H1474" t="s">
        <v>33</v>
      </c>
      <c r="J1474">
        <v>3</v>
      </c>
      <c r="K1474">
        <v>1734</v>
      </c>
      <c r="L1474">
        <v>1516</v>
      </c>
      <c r="M1474">
        <f t="shared" ref="M1474:M1537" si="299">K1474-J1474</f>
        <v>1731</v>
      </c>
      <c r="N1474">
        <f t="shared" ref="N1474:N1537" si="300">L1474+J1474</f>
        <v>1519</v>
      </c>
      <c r="O1474">
        <f t="shared" ref="O1474:O1537" si="301">1/(10^(-V1474/400)+1)</f>
        <v>0.85766331855385691</v>
      </c>
      <c r="P1474">
        <f t="shared" ref="P1474:P1537" si="302">IF(F1474&gt;G1474,1,IF(F1474=G1474,0.5,0))</f>
        <v>1</v>
      </c>
      <c r="Q1474">
        <f t="shared" ref="Q1474:Q1537" si="303">(M1474-K1474)/(O1474-P1474)</f>
        <v>21.076787582230732</v>
      </c>
      <c r="R1474">
        <f t="shared" ref="R1474:R1537" si="304">ROUND((Q1474/IF(W1474=2,1.5,IF(W1474=3,1.75,IF(W1474&gt;3,1.75+(W1474-3)/8,1))))/10,0)*10</f>
        <v>20</v>
      </c>
      <c r="S1474">
        <f>INDEX(Weights!$B$1:$B$36,MATCH(Matches!H253,Weights!$A$1:$A$36,0))</f>
        <v>40</v>
      </c>
      <c r="T1474">
        <f t="shared" ref="T1474:T1537" si="305">M1474+IF(ISBLANK(I1474),100,0)</f>
        <v>1831</v>
      </c>
      <c r="U1474">
        <f t="shared" ref="U1474:U1537" si="306">N1474</f>
        <v>1519</v>
      </c>
      <c r="V1474">
        <f t="shared" ref="V1474:V1537" si="307">ABS(T1474-U1474)</f>
        <v>312</v>
      </c>
      <c r="W1474">
        <f t="shared" ref="W1474:W1537" si="308">IF(U1474&gt;T1474,G1474-F1474,F1474-G1474)</f>
        <v>1</v>
      </c>
      <c r="X1474">
        <f t="shared" ref="X1474:X1537" si="309">IF(W1474=4,1,0)</f>
        <v>0</v>
      </c>
      <c r="Y1474">
        <f t="shared" ref="Y1474:Y1537" si="310">IF(W1474&lt;0,MAX(W1474,-3),MIN(W1474,7))</f>
        <v>1</v>
      </c>
      <c r="AA1474" t="str">
        <f t="shared" si="298"/>
        <v>312-&gt;1,</v>
      </c>
    </row>
    <row r="1475" spans="1:27" ht="15" hidden="1" customHeight="1" x14ac:dyDescent="0.25">
      <c r="A1475">
        <v>2015</v>
      </c>
      <c r="B1475">
        <v>5</v>
      </c>
      <c r="C1475">
        <v>17</v>
      </c>
      <c r="D1475" t="s">
        <v>36</v>
      </c>
      <c r="E1475" t="s">
        <v>99</v>
      </c>
      <c r="F1475">
        <v>1</v>
      </c>
      <c r="G1475">
        <v>1</v>
      </c>
      <c r="H1475" t="s">
        <v>33</v>
      </c>
      <c r="J1475">
        <v>3</v>
      </c>
      <c r="K1475">
        <v>1239</v>
      </c>
      <c r="L1475">
        <v>1443</v>
      </c>
      <c r="M1475">
        <f t="shared" si="299"/>
        <v>1236</v>
      </c>
      <c r="N1475">
        <f t="shared" si="300"/>
        <v>1446</v>
      </c>
      <c r="O1475">
        <f t="shared" si="301"/>
        <v>0.6532171672188698</v>
      </c>
      <c r="P1475">
        <f t="shared" si="302"/>
        <v>0.5</v>
      </c>
      <c r="Q1475">
        <f t="shared" si="303"/>
        <v>-19.580051337945168</v>
      </c>
      <c r="R1475">
        <f t="shared" si="304"/>
        <v>-20</v>
      </c>
      <c r="S1475">
        <f>INDEX(Weights!$B$1:$B$36,MATCH(Matches!H274,Weights!$A$1:$A$36,0))</f>
        <v>40</v>
      </c>
      <c r="T1475">
        <f t="shared" si="305"/>
        <v>1336</v>
      </c>
      <c r="U1475">
        <f t="shared" si="306"/>
        <v>1446</v>
      </c>
      <c r="V1475">
        <f t="shared" si="307"/>
        <v>110</v>
      </c>
      <c r="W1475">
        <f t="shared" si="308"/>
        <v>0</v>
      </c>
      <c r="X1475">
        <f t="shared" si="309"/>
        <v>0</v>
      </c>
      <c r="Y1475">
        <f t="shared" si="310"/>
        <v>0</v>
      </c>
      <c r="AA1475" t="str">
        <f t="shared" ref="AA1475:AA1538" si="311">V1475&amp;"-&gt;"&amp;Y1475&amp;","</f>
        <v>110-&gt;0,</v>
      </c>
    </row>
    <row r="1476" spans="1:27" ht="15" hidden="1" customHeight="1" x14ac:dyDescent="0.25">
      <c r="A1476">
        <v>2015</v>
      </c>
      <c r="B1476">
        <v>5</v>
      </c>
      <c r="C1476">
        <v>22</v>
      </c>
      <c r="D1476" t="s">
        <v>30</v>
      </c>
      <c r="E1476" t="s">
        <v>73</v>
      </c>
      <c r="F1476">
        <v>2</v>
      </c>
      <c r="G1476">
        <v>1</v>
      </c>
      <c r="H1476" t="s">
        <v>33</v>
      </c>
      <c r="J1476">
        <v>3</v>
      </c>
      <c r="K1476">
        <v>1594</v>
      </c>
      <c r="L1476">
        <v>1351</v>
      </c>
      <c r="M1476">
        <f t="shared" si="299"/>
        <v>1591</v>
      </c>
      <c r="N1476">
        <f t="shared" si="300"/>
        <v>1354</v>
      </c>
      <c r="O1476">
        <f t="shared" si="301"/>
        <v>0.87434422681854618</v>
      </c>
      <c r="P1476">
        <f t="shared" si="302"/>
        <v>1</v>
      </c>
      <c r="Q1476">
        <f t="shared" si="303"/>
        <v>23.874748641018154</v>
      </c>
      <c r="R1476">
        <f t="shared" si="304"/>
        <v>20</v>
      </c>
      <c r="S1476">
        <f>INDEX(Weights!$B$1:$B$36,MATCH(Matches!H288,Weights!$A$1:$A$36,0))</f>
        <v>30</v>
      </c>
      <c r="T1476">
        <f t="shared" si="305"/>
        <v>1691</v>
      </c>
      <c r="U1476">
        <f t="shared" si="306"/>
        <v>1354</v>
      </c>
      <c r="V1476">
        <f t="shared" si="307"/>
        <v>337</v>
      </c>
      <c r="W1476">
        <f t="shared" si="308"/>
        <v>1</v>
      </c>
      <c r="X1476">
        <f t="shared" si="309"/>
        <v>0</v>
      </c>
      <c r="Y1476">
        <f t="shared" si="310"/>
        <v>1</v>
      </c>
      <c r="AA1476" t="str">
        <f t="shared" si="311"/>
        <v>337-&gt;1,</v>
      </c>
    </row>
    <row r="1477" spans="1:27" ht="15" hidden="1" customHeight="1" x14ac:dyDescent="0.25">
      <c r="A1477">
        <v>2015</v>
      </c>
      <c r="B1477">
        <v>6</v>
      </c>
      <c r="C1477">
        <v>5</v>
      </c>
      <c r="D1477" t="s">
        <v>23</v>
      </c>
      <c r="E1477" t="s">
        <v>122</v>
      </c>
      <c r="F1477">
        <v>1</v>
      </c>
      <c r="G1477">
        <v>0</v>
      </c>
      <c r="H1477" t="s">
        <v>33</v>
      </c>
      <c r="J1477">
        <v>3</v>
      </c>
      <c r="K1477">
        <v>1730</v>
      </c>
      <c r="L1477">
        <v>1525</v>
      </c>
      <c r="M1477">
        <f t="shared" si="299"/>
        <v>1727</v>
      </c>
      <c r="N1477">
        <f t="shared" si="300"/>
        <v>1528</v>
      </c>
      <c r="O1477">
        <f t="shared" si="301"/>
        <v>0.84828106871271181</v>
      </c>
      <c r="P1477">
        <f t="shared" si="302"/>
        <v>1</v>
      </c>
      <c r="Q1477">
        <f t="shared" si="303"/>
        <v>19.773405827116814</v>
      </c>
      <c r="R1477">
        <f t="shared" si="304"/>
        <v>20</v>
      </c>
      <c r="S1477">
        <f>INDEX(Weights!$B$1:$B$36,MATCH(Matches!H322,Weights!$A$1:$A$36,0))</f>
        <v>40</v>
      </c>
      <c r="T1477">
        <f t="shared" si="305"/>
        <v>1827</v>
      </c>
      <c r="U1477">
        <f t="shared" si="306"/>
        <v>1528</v>
      </c>
      <c r="V1477">
        <f t="shared" si="307"/>
        <v>299</v>
      </c>
      <c r="W1477">
        <f t="shared" si="308"/>
        <v>1</v>
      </c>
      <c r="X1477">
        <f t="shared" si="309"/>
        <v>0</v>
      </c>
      <c r="Y1477">
        <f t="shared" si="310"/>
        <v>1</v>
      </c>
      <c r="AA1477" t="str">
        <f t="shared" si="311"/>
        <v>299-&gt;1,</v>
      </c>
    </row>
    <row r="1478" spans="1:27" ht="15" hidden="1" customHeight="1" x14ac:dyDescent="0.25">
      <c r="A1478">
        <v>2015</v>
      </c>
      <c r="B1478">
        <v>6</v>
      </c>
      <c r="C1478">
        <v>6</v>
      </c>
      <c r="D1478" t="s">
        <v>44</v>
      </c>
      <c r="E1478" t="s">
        <v>137</v>
      </c>
      <c r="F1478">
        <v>5</v>
      </c>
      <c r="G1478">
        <v>0</v>
      </c>
      <c r="H1478" t="s">
        <v>81</v>
      </c>
      <c r="J1478">
        <v>3</v>
      </c>
      <c r="K1478">
        <v>2059</v>
      </c>
      <c r="L1478">
        <v>1625</v>
      </c>
      <c r="M1478">
        <f t="shared" si="299"/>
        <v>2056</v>
      </c>
      <c r="N1478">
        <f t="shared" si="300"/>
        <v>1628</v>
      </c>
      <c r="O1478">
        <f t="shared" si="301"/>
        <v>0.95432321896033767</v>
      </c>
      <c r="P1478">
        <f t="shared" si="302"/>
        <v>1</v>
      </c>
      <c r="Q1478">
        <f t="shared" si="303"/>
        <v>65.678883925621264</v>
      </c>
      <c r="R1478">
        <f t="shared" si="304"/>
        <v>30</v>
      </c>
      <c r="S1478">
        <f>INDEX(Weights!$B$1:$B$36,MATCH(Matches!H325,Weights!$A$1:$A$36,0))</f>
        <v>30</v>
      </c>
      <c r="T1478">
        <f t="shared" si="305"/>
        <v>2156</v>
      </c>
      <c r="U1478">
        <f t="shared" si="306"/>
        <v>1628</v>
      </c>
      <c r="V1478">
        <f t="shared" si="307"/>
        <v>528</v>
      </c>
      <c r="W1478">
        <f t="shared" si="308"/>
        <v>5</v>
      </c>
      <c r="X1478">
        <f t="shared" si="309"/>
        <v>0</v>
      </c>
      <c r="Y1478">
        <f t="shared" si="310"/>
        <v>5</v>
      </c>
      <c r="AA1478" t="str">
        <f t="shared" si="311"/>
        <v>528-&gt;5,</v>
      </c>
    </row>
    <row r="1479" spans="1:27" ht="15" hidden="1" customHeight="1" x14ac:dyDescent="0.25">
      <c r="A1479">
        <v>2015</v>
      </c>
      <c r="B1479">
        <v>6</v>
      </c>
      <c r="C1479">
        <v>7</v>
      </c>
      <c r="D1479" t="s">
        <v>53</v>
      </c>
      <c r="E1479" t="s">
        <v>105</v>
      </c>
      <c r="F1479">
        <v>0</v>
      </c>
      <c r="G1479">
        <v>0</v>
      </c>
      <c r="H1479" t="s">
        <v>33</v>
      </c>
      <c r="J1479">
        <v>3</v>
      </c>
      <c r="K1479">
        <v>1723</v>
      </c>
      <c r="L1479">
        <v>1925</v>
      </c>
      <c r="M1479">
        <f t="shared" si="299"/>
        <v>1720</v>
      </c>
      <c r="N1479">
        <f t="shared" si="300"/>
        <v>1928</v>
      </c>
      <c r="O1479">
        <f t="shared" si="301"/>
        <v>0.65060462793387253</v>
      </c>
      <c r="P1479">
        <f t="shared" si="302"/>
        <v>0.5</v>
      </c>
      <c r="Q1479">
        <f t="shared" si="303"/>
        <v>-19.919706593061935</v>
      </c>
      <c r="R1479">
        <f t="shared" si="304"/>
        <v>-20</v>
      </c>
      <c r="S1479">
        <f>INDEX(Weights!$B$1:$B$36,MATCH(Matches!H341,Weights!$A$1:$A$36,0))</f>
        <v>50</v>
      </c>
      <c r="T1479">
        <f t="shared" si="305"/>
        <v>1820</v>
      </c>
      <c r="U1479">
        <f t="shared" si="306"/>
        <v>1928</v>
      </c>
      <c r="V1479">
        <f t="shared" si="307"/>
        <v>108</v>
      </c>
      <c r="W1479">
        <f t="shared" si="308"/>
        <v>0</v>
      </c>
      <c r="X1479">
        <f t="shared" si="309"/>
        <v>0</v>
      </c>
      <c r="Y1479">
        <f t="shared" si="310"/>
        <v>0</v>
      </c>
      <c r="AA1479" t="str">
        <f t="shared" si="311"/>
        <v>108-&gt;0,</v>
      </c>
    </row>
    <row r="1480" spans="1:27" ht="15" hidden="1" customHeight="1" x14ac:dyDescent="0.25">
      <c r="A1480">
        <v>2015</v>
      </c>
      <c r="B1480">
        <v>6</v>
      </c>
      <c r="C1480">
        <v>8</v>
      </c>
      <c r="D1480" t="s">
        <v>151</v>
      </c>
      <c r="E1480" t="s">
        <v>73</v>
      </c>
      <c r="F1480">
        <v>2</v>
      </c>
      <c r="G1480">
        <v>1</v>
      </c>
      <c r="H1480" t="s">
        <v>33</v>
      </c>
      <c r="J1480">
        <v>3</v>
      </c>
      <c r="K1480">
        <v>1624</v>
      </c>
      <c r="L1480">
        <v>1395</v>
      </c>
      <c r="M1480">
        <f t="shared" si="299"/>
        <v>1621</v>
      </c>
      <c r="N1480">
        <f t="shared" si="300"/>
        <v>1398</v>
      </c>
      <c r="O1480">
        <f t="shared" si="301"/>
        <v>0.86521970522855829</v>
      </c>
      <c r="P1480">
        <f t="shared" si="302"/>
        <v>1</v>
      </c>
      <c r="Q1480">
        <f t="shared" si="303"/>
        <v>22.258446645241076</v>
      </c>
      <c r="R1480">
        <f t="shared" si="304"/>
        <v>20</v>
      </c>
      <c r="S1480">
        <f>INDEX(Weights!$B$1:$B$36,MATCH(Matches!H347,Weights!$A$1:$A$36,0))</f>
        <v>40</v>
      </c>
      <c r="T1480">
        <f t="shared" si="305"/>
        <v>1721</v>
      </c>
      <c r="U1480">
        <f t="shared" si="306"/>
        <v>1398</v>
      </c>
      <c r="V1480">
        <f t="shared" si="307"/>
        <v>323</v>
      </c>
      <c r="W1480">
        <f t="shared" si="308"/>
        <v>1</v>
      </c>
      <c r="X1480">
        <f t="shared" si="309"/>
        <v>0</v>
      </c>
      <c r="Y1480">
        <f t="shared" si="310"/>
        <v>1</v>
      </c>
      <c r="AA1480" t="str">
        <f t="shared" si="311"/>
        <v>323-&gt;1,</v>
      </c>
    </row>
    <row r="1481" spans="1:27" ht="15" hidden="1" customHeight="1" x14ac:dyDescent="0.25">
      <c r="A1481">
        <v>2015</v>
      </c>
      <c r="B1481">
        <v>6</v>
      </c>
      <c r="C1481">
        <v>8</v>
      </c>
      <c r="D1481" t="s">
        <v>148</v>
      </c>
      <c r="E1481" t="s">
        <v>170</v>
      </c>
      <c r="F1481">
        <v>1</v>
      </c>
      <c r="G1481">
        <v>0</v>
      </c>
      <c r="H1481" t="s">
        <v>33</v>
      </c>
      <c r="J1481">
        <v>3</v>
      </c>
      <c r="K1481">
        <v>1646</v>
      </c>
      <c r="L1481">
        <v>1434</v>
      </c>
      <c r="M1481">
        <f t="shared" si="299"/>
        <v>1643</v>
      </c>
      <c r="N1481">
        <f t="shared" si="300"/>
        <v>1437</v>
      </c>
      <c r="O1481">
        <f t="shared" si="301"/>
        <v>0.85339462211188188</v>
      </c>
      <c r="P1481">
        <f t="shared" si="302"/>
        <v>1</v>
      </c>
      <c r="Q1481">
        <f t="shared" si="303"/>
        <v>20.463096533126159</v>
      </c>
      <c r="R1481">
        <f t="shared" si="304"/>
        <v>20</v>
      </c>
      <c r="S1481">
        <f>INDEX(Weights!$B$1:$B$36,MATCH(Matches!H348,Weights!$A$1:$A$36,0))</f>
        <v>40</v>
      </c>
      <c r="T1481">
        <f t="shared" si="305"/>
        <v>1743</v>
      </c>
      <c r="U1481">
        <f t="shared" si="306"/>
        <v>1437</v>
      </c>
      <c r="V1481">
        <f t="shared" si="307"/>
        <v>306</v>
      </c>
      <c r="W1481">
        <f t="shared" si="308"/>
        <v>1</v>
      </c>
      <c r="X1481">
        <f t="shared" si="309"/>
        <v>0</v>
      </c>
      <c r="Y1481">
        <f t="shared" si="310"/>
        <v>1</v>
      </c>
      <c r="AA1481" t="str">
        <f t="shared" si="311"/>
        <v>306-&gt;1,</v>
      </c>
    </row>
    <row r="1482" spans="1:27" ht="15" hidden="1" customHeight="1" x14ac:dyDescent="0.25">
      <c r="A1482">
        <v>2015</v>
      </c>
      <c r="B1482">
        <v>6</v>
      </c>
      <c r="C1482">
        <v>9</v>
      </c>
      <c r="D1482" t="s">
        <v>70</v>
      </c>
      <c r="E1482" t="s">
        <v>56</v>
      </c>
      <c r="F1482">
        <v>2</v>
      </c>
      <c r="G1482">
        <v>1</v>
      </c>
      <c r="H1482" t="s">
        <v>33</v>
      </c>
      <c r="I1482" t="s">
        <v>48</v>
      </c>
      <c r="J1482">
        <v>3</v>
      </c>
      <c r="K1482">
        <v>1810</v>
      </c>
      <c r="L1482">
        <v>1468</v>
      </c>
      <c r="M1482">
        <f t="shared" si="299"/>
        <v>1807</v>
      </c>
      <c r="N1482">
        <f t="shared" si="300"/>
        <v>1471</v>
      </c>
      <c r="O1482">
        <f t="shared" si="301"/>
        <v>0.87371042094508145</v>
      </c>
      <c r="P1482">
        <f t="shared" si="302"/>
        <v>1</v>
      </c>
      <c r="Q1482">
        <f t="shared" si="303"/>
        <v>23.754929127568108</v>
      </c>
      <c r="R1482">
        <f t="shared" si="304"/>
        <v>20</v>
      </c>
      <c r="S1482">
        <f>INDEX(Weights!$B$1:$B$36,MATCH(Matches!H356,Weights!$A$1:$A$36,0))</f>
        <v>40</v>
      </c>
      <c r="T1482">
        <f t="shared" si="305"/>
        <v>1807</v>
      </c>
      <c r="U1482">
        <f t="shared" si="306"/>
        <v>1471</v>
      </c>
      <c r="V1482">
        <f t="shared" si="307"/>
        <v>336</v>
      </c>
      <c r="W1482">
        <f t="shared" si="308"/>
        <v>1</v>
      </c>
      <c r="X1482">
        <f t="shared" si="309"/>
        <v>0</v>
      </c>
      <c r="Y1482">
        <f t="shared" si="310"/>
        <v>1</v>
      </c>
      <c r="AA1482" t="str">
        <f t="shared" si="311"/>
        <v>336-&gt;1,</v>
      </c>
    </row>
    <row r="1483" spans="1:27" hidden="1" x14ac:dyDescent="0.25">
      <c r="A1483">
        <v>2015</v>
      </c>
      <c r="B1483">
        <v>6</v>
      </c>
      <c r="C1483">
        <v>13</v>
      </c>
      <c r="D1483" t="s">
        <v>172</v>
      </c>
      <c r="E1483" t="s">
        <v>270</v>
      </c>
      <c r="F1483">
        <v>7</v>
      </c>
      <c r="G1483">
        <v>1</v>
      </c>
      <c r="H1483" t="s">
        <v>171</v>
      </c>
      <c r="J1483">
        <v>3</v>
      </c>
      <c r="K1483">
        <v>1542</v>
      </c>
      <c r="L1483">
        <v>1078</v>
      </c>
      <c r="M1483">
        <f t="shared" si="299"/>
        <v>1539</v>
      </c>
      <c r="N1483">
        <f t="shared" si="300"/>
        <v>1081</v>
      </c>
      <c r="O1483">
        <f t="shared" si="301"/>
        <v>0.96128732205282241</v>
      </c>
      <c r="P1483">
        <f t="shared" si="302"/>
        <v>1</v>
      </c>
      <c r="Q1483">
        <f t="shared" si="303"/>
        <v>77.493993158866971</v>
      </c>
      <c r="R1483">
        <f t="shared" si="304"/>
        <v>40</v>
      </c>
      <c r="S1483">
        <f>INDEX(Weights!$B$1:$B$36,MATCH(Matches!H407,Weights!$A$1:$A$36,0))</f>
        <v>50</v>
      </c>
      <c r="T1483">
        <f t="shared" si="305"/>
        <v>1639</v>
      </c>
      <c r="U1483">
        <f t="shared" si="306"/>
        <v>1081</v>
      </c>
      <c r="V1483">
        <f t="shared" si="307"/>
        <v>558</v>
      </c>
      <c r="W1483">
        <f t="shared" si="308"/>
        <v>6</v>
      </c>
      <c r="X1483">
        <f t="shared" si="309"/>
        <v>0</v>
      </c>
      <c r="Y1483">
        <f t="shared" si="310"/>
        <v>6</v>
      </c>
      <c r="AA1483" t="str">
        <f t="shared" si="311"/>
        <v>558-&gt;6,</v>
      </c>
    </row>
    <row r="1484" spans="1:27" ht="15" hidden="1" customHeight="1" x14ac:dyDescent="0.25">
      <c r="A1484">
        <v>2015</v>
      </c>
      <c r="B1484">
        <v>6</v>
      </c>
      <c r="C1484">
        <v>13</v>
      </c>
      <c r="D1484" t="s">
        <v>39</v>
      </c>
      <c r="E1484" t="s">
        <v>266</v>
      </c>
      <c r="F1484">
        <v>2</v>
      </c>
      <c r="G1484">
        <v>0</v>
      </c>
      <c r="H1484" t="s">
        <v>171</v>
      </c>
      <c r="J1484">
        <v>3</v>
      </c>
      <c r="K1484">
        <v>1662</v>
      </c>
      <c r="L1484">
        <v>1261</v>
      </c>
      <c r="M1484">
        <f t="shared" si="299"/>
        <v>1659</v>
      </c>
      <c r="N1484">
        <f t="shared" si="300"/>
        <v>1264</v>
      </c>
      <c r="O1484">
        <f t="shared" si="301"/>
        <v>0.94529019662352376</v>
      </c>
      <c r="P1484">
        <f t="shared" si="302"/>
        <v>1</v>
      </c>
      <c r="Q1484">
        <f t="shared" si="303"/>
        <v>54.83477941523585</v>
      </c>
      <c r="R1484">
        <f t="shared" si="304"/>
        <v>40</v>
      </c>
      <c r="S1484">
        <f>INDEX(Weights!$B$1:$B$36,MATCH(Matches!H415,Weights!$A$1:$A$36,0))</f>
        <v>40</v>
      </c>
      <c r="T1484">
        <f t="shared" si="305"/>
        <v>1759</v>
      </c>
      <c r="U1484">
        <f t="shared" si="306"/>
        <v>1264</v>
      </c>
      <c r="V1484">
        <f t="shared" si="307"/>
        <v>495</v>
      </c>
      <c r="W1484">
        <f t="shared" si="308"/>
        <v>2</v>
      </c>
      <c r="X1484">
        <f t="shared" si="309"/>
        <v>0</v>
      </c>
      <c r="Y1484">
        <f t="shared" si="310"/>
        <v>2</v>
      </c>
      <c r="AA1484" t="str">
        <f t="shared" si="311"/>
        <v>495-&gt;2,</v>
      </c>
    </row>
    <row r="1485" spans="1:27" ht="15" hidden="1" customHeight="1" x14ac:dyDescent="0.25">
      <c r="A1485">
        <v>2015</v>
      </c>
      <c r="B1485">
        <v>7</v>
      </c>
      <c r="C1485">
        <v>3</v>
      </c>
      <c r="D1485" t="s">
        <v>125</v>
      </c>
      <c r="E1485" t="s">
        <v>146</v>
      </c>
      <c r="F1485">
        <v>4</v>
      </c>
      <c r="G1485">
        <v>0</v>
      </c>
      <c r="H1485" t="s">
        <v>33</v>
      </c>
      <c r="J1485">
        <v>3</v>
      </c>
      <c r="K1485">
        <v>1864</v>
      </c>
      <c r="L1485">
        <v>1516</v>
      </c>
      <c r="M1485">
        <f t="shared" si="299"/>
        <v>1861</v>
      </c>
      <c r="N1485">
        <f t="shared" si="300"/>
        <v>1519</v>
      </c>
      <c r="O1485">
        <f t="shared" si="301"/>
        <v>0.92719346510240064</v>
      </c>
      <c r="P1485">
        <f t="shared" si="302"/>
        <v>1</v>
      </c>
      <c r="Q1485">
        <f t="shared" si="303"/>
        <v>41.205092430499924</v>
      </c>
      <c r="R1485">
        <f t="shared" si="304"/>
        <v>20</v>
      </c>
      <c r="S1485">
        <f>INDEX(Weights!$B$1:$B$36,MATCH(Matches!H497,Weights!$A$1:$A$36,0))</f>
        <v>20</v>
      </c>
      <c r="T1485">
        <f t="shared" si="305"/>
        <v>1961</v>
      </c>
      <c r="U1485">
        <f t="shared" si="306"/>
        <v>1519</v>
      </c>
      <c r="V1485">
        <f t="shared" si="307"/>
        <v>442</v>
      </c>
      <c r="W1485">
        <f t="shared" si="308"/>
        <v>4</v>
      </c>
      <c r="X1485">
        <f t="shared" si="309"/>
        <v>1</v>
      </c>
      <c r="Y1485">
        <f t="shared" si="310"/>
        <v>4</v>
      </c>
      <c r="AA1485" t="str">
        <f t="shared" si="311"/>
        <v>442-&gt;4,</v>
      </c>
    </row>
    <row r="1486" spans="1:27" ht="15" hidden="1" customHeight="1" x14ac:dyDescent="0.25">
      <c r="A1486">
        <v>2015</v>
      </c>
      <c r="B1486">
        <v>7</v>
      </c>
      <c r="C1486">
        <v>10</v>
      </c>
      <c r="D1486" t="s">
        <v>125</v>
      </c>
      <c r="E1486" t="s">
        <v>103</v>
      </c>
      <c r="F1486">
        <v>1</v>
      </c>
      <c r="G1486">
        <v>0</v>
      </c>
      <c r="H1486" t="s">
        <v>219</v>
      </c>
      <c r="J1486">
        <v>3</v>
      </c>
      <c r="K1486">
        <v>1871</v>
      </c>
      <c r="L1486">
        <v>1456</v>
      </c>
      <c r="M1486">
        <f t="shared" si="299"/>
        <v>1868</v>
      </c>
      <c r="N1486">
        <f t="shared" si="300"/>
        <v>1459</v>
      </c>
      <c r="O1486">
        <f t="shared" si="301"/>
        <v>0.94931157729099191</v>
      </c>
      <c r="P1486">
        <f t="shared" si="302"/>
        <v>1</v>
      </c>
      <c r="Q1486">
        <f t="shared" si="303"/>
        <v>59.185112490526471</v>
      </c>
      <c r="R1486">
        <f t="shared" si="304"/>
        <v>60</v>
      </c>
      <c r="S1486">
        <f>INDEX(Weights!$B$1:$B$36,MATCH(Matches!H507,Weights!$A$1:$A$36,0))</f>
        <v>40</v>
      </c>
      <c r="T1486">
        <f t="shared" si="305"/>
        <v>1968</v>
      </c>
      <c r="U1486">
        <f t="shared" si="306"/>
        <v>1459</v>
      </c>
      <c r="V1486">
        <f t="shared" si="307"/>
        <v>509</v>
      </c>
      <c r="W1486">
        <f t="shared" si="308"/>
        <v>1</v>
      </c>
      <c r="X1486">
        <f t="shared" si="309"/>
        <v>0</v>
      </c>
      <c r="Y1486">
        <f t="shared" si="310"/>
        <v>1</v>
      </c>
      <c r="AA1486" t="str">
        <f t="shared" si="311"/>
        <v>509-&gt;1,</v>
      </c>
    </row>
    <row r="1487" spans="1:27" ht="15" hidden="1" customHeight="1" x14ac:dyDescent="0.25">
      <c r="A1487">
        <v>2015</v>
      </c>
      <c r="B1487">
        <v>8</v>
      </c>
      <c r="C1487">
        <v>5</v>
      </c>
      <c r="D1487" t="s">
        <v>132</v>
      </c>
      <c r="E1487" t="s">
        <v>92</v>
      </c>
      <c r="F1487">
        <v>1</v>
      </c>
      <c r="G1487">
        <v>1</v>
      </c>
      <c r="H1487" t="s">
        <v>236</v>
      </c>
      <c r="I1487" t="s">
        <v>77</v>
      </c>
      <c r="J1487">
        <v>3</v>
      </c>
      <c r="K1487">
        <v>1725</v>
      </c>
      <c r="L1487">
        <v>1772</v>
      </c>
      <c r="M1487">
        <f t="shared" si="299"/>
        <v>1722</v>
      </c>
      <c r="N1487">
        <f t="shared" si="300"/>
        <v>1775</v>
      </c>
      <c r="O1487">
        <f t="shared" si="301"/>
        <v>0.57568695237642964</v>
      </c>
      <c r="P1487">
        <f t="shared" si="302"/>
        <v>0.5</v>
      </c>
      <c r="Q1487">
        <f t="shared" si="303"/>
        <v>-39.636950700293454</v>
      </c>
      <c r="R1487">
        <f t="shared" si="304"/>
        <v>-40</v>
      </c>
      <c r="S1487">
        <f>INDEX(Weights!$B$1:$B$36,MATCH(Matches!H535,Weights!$A$1:$A$36,0))</f>
        <v>50</v>
      </c>
      <c r="T1487">
        <f t="shared" si="305"/>
        <v>1722</v>
      </c>
      <c r="U1487">
        <f t="shared" si="306"/>
        <v>1775</v>
      </c>
      <c r="V1487">
        <f t="shared" si="307"/>
        <v>53</v>
      </c>
      <c r="W1487">
        <f t="shared" si="308"/>
        <v>0</v>
      </c>
      <c r="X1487">
        <f t="shared" si="309"/>
        <v>0</v>
      </c>
      <c r="Y1487">
        <f t="shared" si="310"/>
        <v>0</v>
      </c>
      <c r="AA1487" t="str">
        <f t="shared" si="311"/>
        <v>53-&gt;0,</v>
      </c>
    </row>
    <row r="1488" spans="1:27" ht="15" hidden="1" customHeight="1" x14ac:dyDescent="0.25">
      <c r="A1488">
        <v>2015</v>
      </c>
      <c r="B1488">
        <v>8</v>
      </c>
      <c r="C1488">
        <v>28</v>
      </c>
      <c r="D1488" t="s">
        <v>122</v>
      </c>
      <c r="E1488" t="s">
        <v>41</v>
      </c>
      <c r="F1488">
        <v>4</v>
      </c>
      <c r="G1488">
        <v>0</v>
      </c>
      <c r="H1488" t="s">
        <v>33</v>
      </c>
      <c r="J1488">
        <v>3</v>
      </c>
      <c r="K1488">
        <v>1532</v>
      </c>
      <c r="L1488">
        <v>1192</v>
      </c>
      <c r="M1488">
        <f t="shared" si="299"/>
        <v>1529</v>
      </c>
      <c r="N1488">
        <f t="shared" si="300"/>
        <v>1195</v>
      </c>
      <c r="O1488">
        <f t="shared" si="301"/>
        <v>0.92402289649723457</v>
      </c>
      <c r="P1488">
        <f t="shared" si="302"/>
        <v>1</v>
      </c>
      <c r="Q1488">
        <f t="shared" si="303"/>
        <v>39.485580019391044</v>
      </c>
      <c r="R1488">
        <f t="shared" si="304"/>
        <v>20</v>
      </c>
      <c r="S1488">
        <f>INDEX(Weights!$B$1:$B$36,MATCH(Matches!H547,Weights!$A$1:$A$36,0))</f>
        <v>40</v>
      </c>
      <c r="T1488">
        <f t="shared" si="305"/>
        <v>1629</v>
      </c>
      <c r="U1488">
        <f t="shared" si="306"/>
        <v>1195</v>
      </c>
      <c r="V1488">
        <f t="shared" si="307"/>
        <v>434</v>
      </c>
      <c r="W1488">
        <f t="shared" si="308"/>
        <v>4</v>
      </c>
      <c r="X1488">
        <f t="shared" si="309"/>
        <v>1</v>
      </c>
      <c r="Y1488">
        <f t="shared" si="310"/>
        <v>4</v>
      </c>
      <c r="AA1488" t="str">
        <f t="shared" si="311"/>
        <v>434-&gt;4,</v>
      </c>
    </row>
    <row r="1489" spans="1:27" ht="15" hidden="1" customHeight="1" x14ac:dyDescent="0.25">
      <c r="A1489">
        <v>2015</v>
      </c>
      <c r="B1489">
        <v>9</v>
      </c>
      <c r="C1489">
        <v>3</v>
      </c>
      <c r="D1489" t="s">
        <v>38</v>
      </c>
      <c r="E1489" t="s">
        <v>95</v>
      </c>
      <c r="F1489">
        <v>2</v>
      </c>
      <c r="G1489">
        <v>0</v>
      </c>
      <c r="H1489" t="s">
        <v>33</v>
      </c>
      <c r="J1489">
        <v>3</v>
      </c>
      <c r="K1489">
        <v>1368</v>
      </c>
      <c r="L1489">
        <v>1089</v>
      </c>
      <c r="M1489">
        <f t="shared" si="299"/>
        <v>1365</v>
      </c>
      <c r="N1489">
        <f t="shared" si="300"/>
        <v>1092</v>
      </c>
      <c r="O1489">
        <f t="shared" si="301"/>
        <v>0.89540314736732851</v>
      </c>
      <c r="P1489">
        <f t="shared" si="302"/>
        <v>1</v>
      </c>
      <c r="Q1489">
        <f t="shared" si="303"/>
        <v>28.68155135160282</v>
      </c>
      <c r="R1489">
        <f t="shared" si="304"/>
        <v>20</v>
      </c>
      <c r="S1489">
        <f>INDEX(Weights!$B$1:$B$36,MATCH(Matches!H582,Weights!$A$1:$A$36,0))</f>
        <v>40</v>
      </c>
      <c r="T1489">
        <f t="shared" si="305"/>
        <v>1465</v>
      </c>
      <c r="U1489">
        <f t="shared" si="306"/>
        <v>1092</v>
      </c>
      <c r="V1489">
        <f t="shared" si="307"/>
        <v>373</v>
      </c>
      <c r="W1489">
        <f t="shared" si="308"/>
        <v>2</v>
      </c>
      <c r="X1489">
        <f t="shared" si="309"/>
        <v>0</v>
      </c>
      <c r="Y1489">
        <f t="shared" si="310"/>
        <v>2</v>
      </c>
      <c r="AA1489" t="str">
        <f t="shared" si="311"/>
        <v>373-&gt;2,</v>
      </c>
    </row>
    <row r="1490" spans="1:27" ht="15" hidden="1" customHeight="1" x14ac:dyDescent="0.25">
      <c r="A1490">
        <v>2015</v>
      </c>
      <c r="B1490">
        <v>9</v>
      </c>
      <c r="C1490">
        <v>3</v>
      </c>
      <c r="D1490" t="s">
        <v>154</v>
      </c>
      <c r="E1490" t="s">
        <v>74</v>
      </c>
      <c r="F1490">
        <v>10</v>
      </c>
      <c r="G1490">
        <v>0</v>
      </c>
      <c r="H1490" t="s">
        <v>108</v>
      </c>
      <c r="J1490">
        <v>3</v>
      </c>
      <c r="K1490">
        <v>1655</v>
      </c>
      <c r="L1490">
        <v>1140</v>
      </c>
      <c r="M1490">
        <f t="shared" si="299"/>
        <v>1652</v>
      </c>
      <c r="N1490">
        <f t="shared" si="300"/>
        <v>1143</v>
      </c>
      <c r="O1490">
        <f t="shared" si="301"/>
        <v>0.97084911533274154</v>
      </c>
      <c r="P1490">
        <f t="shared" si="302"/>
        <v>1</v>
      </c>
      <c r="Q1490">
        <f t="shared" si="303"/>
        <v>102.91282869262368</v>
      </c>
      <c r="R1490">
        <f t="shared" si="304"/>
        <v>40</v>
      </c>
      <c r="S1490">
        <f>INDEX(Weights!$B$1:$B$36,MATCH(Matches!H584,Weights!$A$1:$A$36,0))</f>
        <v>40</v>
      </c>
      <c r="T1490">
        <f t="shared" si="305"/>
        <v>1752</v>
      </c>
      <c r="U1490">
        <f t="shared" si="306"/>
        <v>1143</v>
      </c>
      <c r="V1490">
        <f t="shared" si="307"/>
        <v>609</v>
      </c>
      <c r="W1490">
        <f t="shared" si="308"/>
        <v>10</v>
      </c>
      <c r="X1490">
        <f t="shared" si="309"/>
        <v>0</v>
      </c>
      <c r="Y1490">
        <f t="shared" si="310"/>
        <v>7</v>
      </c>
      <c r="AA1490" t="str">
        <f t="shared" si="311"/>
        <v>609-&gt;7,</v>
      </c>
    </row>
    <row r="1491" spans="1:27" ht="15" hidden="1" customHeight="1" x14ac:dyDescent="0.25">
      <c r="A1491">
        <v>2015</v>
      </c>
      <c r="B1491">
        <v>9</v>
      </c>
      <c r="C1491">
        <v>4</v>
      </c>
      <c r="D1491" t="s">
        <v>44</v>
      </c>
      <c r="E1491" t="s">
        <v>137</v>
      </c>
      <c r="F1491">
        <v>7</v>
      </c>
      <c r="G1491">
        <v>0</v>
      </c>
      <c r="H1491" t="s">
        <v>33</v>
      </c>
      <c r="I1491" t="s">
        <v>125</v>
      </c>
      <c r="J1491">
        <v>3</v>
      </c>
      <c r="K1491">
        <v>2072</v>
      </c>
      <c r="L1491">
        <v>1636</v>
      </c>
      <c r="M1491">
        <f t="shared" si="299"/>
        <v>2069</v>
      </c>
      <c r="N1491">
        <f t="shared" si="300"/>
        <v>1639</v>
      </c>
      <c r="O1491">
        <f t="shared" si="301"/>
        <v>0.92239051057062449</v>
      </c>
      <c r="P1491">
        <f t="shared" si="302"/>
        <v>1</v>
      </c>
      <c r="Q1491">
        <f t="shared" si="303"/>
        <v>38.655066823110523</v>
      </c>
      <c r="R1491">
        <f t="shared" si="304"/>
        <v>20</v>
      </c>
      <c r="S1491">
        <f>INDEX(Weights!$B$1:$B$36,MATCH(Matches!H587,Weights!$A$1:$A$36,0))</f>
        <v>20</v>
      </c>
      <c r="T1491">
        <f t="shared" si="305"/>
        <v>2069</v>
      </c>
      <c r="U1491">
        <f t="shared" si="306"/>
        <v>1639</v>
      </c>
      <c r="V1491">
        <f t="shared" si="307"/>
        <v>430</v>
      </c>
      <c r="W1491">
        <f t="shared" si="308"/>
        <v>7</v>
      </c>
      <c r="X1491">
        <f t="shared" si="309"/>
        <v>0</v>
      </c>
      <c r="Y1491">
        <f t="shared" si="310"/>
        <v>7</v>
      </c>
      <c r="AA1491" t="str">
        <f t="shared" si="311"/>
        <v>430-&gt;7,</v>
      </c>
    </row>
    <row r="1492" spans="1:27" ht="15" hidden="1" customHeight="1" x14ac:dyDescent="0.25">
      <c r="A1492">
        <v>2015</v>
      </c>
      <c r="B1492">
        <v>9</v>
      </c>
      <c r="C1492">
        <v>5</v>
      </c>
      <c r="D1492" t="s">
        <v>48</v>
      </c>
      <c r="E1492" t="s">
        <v>19</v>
      </c>
      <c r="F1492">
        <v>1</v>
      </c>
      <c r="G1492">
        <v>0</v>
      </c>
      <c r="H1492" t="s">
        <v>2</v>
      </c>
      <c r="J1492">
        <v>3</v>
      </c>
      <c r="K1492">
        <v>1751</v>
      </c>
      <c r="L1492">
        <v>1391</v>
      </c>
      <c r="M1492">
        <f t="shared" si="299"/>
        <v>1748</v>
      </c>
      <c r="N1492">
        <f t="shared" si="300"/>
        <v>1394</v>
      </c>
      <c r="O1492">
        <f t="shared" si="301"/>
        <v>0.93172118570687357</v>
      </c>
      <c r="P1492">
        <f t="shared" si="302"/>
        <v>1</v>
      </c>
      <c r="Q1492">
        <f t="shared" si="303"/>
        <v>43.937494097667823</v>
      </c>
      <c r="R1492">
        <f t="shared" si="304"/>
        <v>40</v>
      </c>
      <c r="S1492">
        <f>INDEX(Weights!$B$1:$B$36,MATCH(Matches!H609,Weights!$A$1:$A$36,0))</f>
        <v>40</v>
      </c>
      <c r="T1492">
        <f t="shared" si="305"/>
        <v>1848</v>
      </c>
      <c r="U1492">
        <f t="shared" si="306"/>
        <v>1394</v>
      </c>
      <c r="V1492">
        <f t="shared" si="307"/>
        <v>454</v>
      </c>
      <c r="W1492">
        <f t="shared" si="308"/>
        <v>1</v>
      </c>
      <c r="X1492">
        <f t="shared" si="309"/>
        <v>0</v>
      </c>
      <c r="Y1492">
        <f t="shared" si="310"/>
        <v>1</v>
      </c>
      <c r="AA1492" t="str">
        <f t="shared" si="311"/>
        <v>454-&gt;1,</v>
      </c>
    </row>
    <row r="1493" spans="1:27" hidden="1" x14ac:dyDescent="0.25">
      <c r="A1493">
        <v>2015</v>
      </c>
      <c r="B1493">
        <v>9</v>
      </c>
      <c r="C1493">
        <v>6</v>
      </c>
      <c r="D1493" t="s">
        <v>40</v>
      </c>
      <c r="E1493" t="s">
        <v>84</v>
      </c>
      <c r="F1493">
        <v>1</v>
      </c>
      <c r="G1493">
        <v>1</v>
      </c>
      <c r="H1493" t="s">
        <v>171</v>
      </c>
      <c r="J1493">
        <v>3</v>
      </c>
      <c r="K1493">
        <v>1360</v>
      </c>
      <c r="L1493">
        <v>1503</v>
      </c>
      <c r="M1493">
        <f t="shared" si="299"/>
        <v>1357</v>
      </c>
      <c r="N1493">
        <f t="shared" si="300"/>
        <v>1506</v>
      </c>
      <c r="O1493">
        <f t="shared" si="301"/>
        <v>0.57005282358398823</v>
      </c>
      <c r="P1493">
        <f t="shared" si="302"/>
        <v>0.5</v>
      </c>
      <c r="Q1493">
        <f t="shared" si="303"/>
        <v>-42.824826274178918</v>
      </c>
      <c r="R1493">
        <f t="shared" si="304"/>
        <v>-40</v>
      </c>
      <c r="S1493">
        <f>INDEX(Weights!$B$1:$B$36,MATCH(Matches!H653,Weights!$A$1:$A$36,0))</f>
        <v>40</v>
      </c>
      <c r="T1493">
        <f t="shared" si="305"/>
        <v>1457</v>
      </c>
      <c r="U1493">
        <f t="shared" si="306"/>
        <v>1506</v>
      </c>
      <c r="V1493">
        <f t="shared" si="307"/>
        <v>49</v>
      </c>
      <c r="W1493">
        <f t="shared" si="308"/>
        <v>0</v>
      </c>
      <c r="X1493">
        <f t="shared" si="309"/>
        <v>0</v>
      </c>
      <c r="Y1493">
        <f t="shared" si="310"/>
        <v>0</v>
      </c>
      <c r="AA1493" t="str">
        <f t="shared" si="311"/>
        <v>49-&gt;0,</v>
      </c>
    </row>
    <row r="1494" spans="1:27" ht="15" hidden="1" customHeight="1" x14ac:dyDescent="0.25">
      <c r="A1494">
        <v>2015</v>
      </c>
      <c r="B1494">
        <v>9</v>
      </c>
      <c r="C1494">
        <v>7</v>
      </c>
      <c r="D1494" t="s">
        <v>13</v>
      </c>
      <c r="E1494" t="s">
        <v>54</v>
      </c>
      <c r="F1494">
        <v>1</v>
      </c>
      <c r="G1494">
        <v>0</v>
      </c>
      <c r="H1494" t="s">
        <v>2</v>
      </c>
      <c r="J1494">
        <v>3</v>
      </c>
      <c r="K1494">
        <v>1597</v>
      </c>
      <c r="L1494">
        <v>1240</v>
      </c>
      <c r="M1494">
        <f t="shared" si="299"/>
        <v>1594</v>
      </c>
      <c r="N1494">
        <f t="shared" si="300"/>
        <v>1243</v>
      </c>
      <c r="O1494">
        <f t="shared" si="301"/>
        <v>0.93061433751825462</v>
      </c>
      <c r="P1494">
        <f t="shared" si="302"/>
        <v>1</v>
      </c>
      <c r="Q1494">
        <f t="shared" si="303"/>
        <v>43.23659806216115</v>
      </c>
      <c r="R1494">
        <f t="shared" si="304"/>
        <v>40</v>
      </c>
      <c r="S1494">
        <f>INDEX(Weights!$B$1:$B$36,MATCH(Matches!H656,Weights!$A$1:$A$36,0))</f>
        <v>40</v>
      </c>
      <c r="T1494">
        <f t="shared" si="305"/>
        <v>1694</v>
      </c>
      <c r="U1494">
        <f t="shared" si="306"/>
        <v>1243</v>
      </c>
      <c r="V1494">
        <f t="shared" si="307"/>
        <v>451</v>
      </c>
      <c r="W1494">
        <f t="shared" si="308"/>
        <v>1</v>
      </c>
      <c r="X1494">
        <f t="shared" si="309"/>
        <v>0</v>
      </c>
      <c r="Y1494">
        <f t="shared" si="310"/>
        <v>1</v>
      </c>
      <c r="AA1494" t="str">
        <f t="shared" si="311"/>
        <v>451-&gt;1,</v>
      </c>
    </row>
    <row r="1495" spans="1:27" ht="15" hidden="1" customHeight="1" x14ac:dyDescent="0.25">
      <c r="A1495">
        <v>2015</v>
      </c>
      <c r="B1495">
        <v>9</v>
      </c>
      <c r="C1495">
        <v>7</v>
      </c>
      <c r="D1495" t="s">
        <v>26</v>
      </c>
      <c r="E1495" t="s">
        <v>71</v>
      </c>
      <c r="F1495">
        <v>2</v>
      </c>
      <c r="G1495">
        <v>1</v>
      </c>
      <c r="H1495" t="s">
        <v>33</v>
      </c>
      <c r="J1495">
        <v>3</v>
      </c>
      <c r="K1495">
        <v>1939</v>
      </c>
      <c r="L1495">
        <v>1713</v>
      </c>
      <c r="M1495">
        <f t="shared" si="299"/>
        <v>1936</v>
      </c>
      <c r="N1495">
        <f t="shared" si="300"/>
        <v>1716</v>
      </c>
      <c r="O1495">
        <f t="shared" si="301"/>
        <v>0.86319311139679011</v>
      </c>
      <c r="P1495">
        <f t="shared" si="302"/>
        <v>1</v>
      </c>
      <c r="Q1495">
        <f t="shared" si="303"/>
        <v>21.928720334405817</v>
      </c>
      <c r="R1495">
        <f t="shared" si="304"/>
        <v>20</v>
      </c>
      <c r="S1495">
        <f>INDEX(Weights!$B$1:$B$36,MATCH(Matches!H657,Weights!$A$1:$A$36,0))</f>
        <v>40</v>
      </c>
      <c r="T1495">
        <f t="shared" si="305"/>
        <v>2036</v>
      </c>
      <c r="U1495">
        <f t="shared" si="306"/>
        <v>1716</v>
      </c>
      <c r="V1495">
        <f t="shared" si="307"/>
        <v>320</v>
      </c>
      <c r="W1495">
        <f t="shared" si="308"/>
        <v>1</v>
      </c>
      <c r="X1495">
        <f t="shared" si="309"/>
        <v>0</v>
      </c>
      <c r="Y1495">
        <f t="shared" si="310"/>
        <v>1</v>
      </c>
      <c r="AA1495" t="str">
        <f t="shared" si="311"/>
        <v>320-&gt;1,</v>
      </c>
    </row>
    <row r="1496" spans="1:27" ht="15" hidden="1" customHeight="1" x14ac:dyDescent="0.25">
      <c r="A1496">
        <v>2015</v>
      </c>
      <c r="B1496">
        <v>9</v>
      </c>
      <c r="C1496">
        <v>8</v>
      </c>
      <c r="D1496" t="s">
        <v>138</v>
      </c>
      <c r="E1496" t="s">
        <v>127</v>
      </c>
      <c r="F1496">
        <v>2</v>
      </c>
      <c r="G1496">
        <v>0</v>
      </c>
      <c r="H1496" t="s">
        <v>33</v>
      </c>
      <c r="J1496">
        <v>3</v>
      </c>
      <c r="K1496">
        <v>1822</v>
      </c>
      <c r="L1496">
        <v>1538</v>
      </c>
      <c r="M1496">
        <f t="shared" si="299"/>
        <v>1819</v>
      </c>
      <c r="N1496">
        <f t="shared" si="300"/>
        <v>1541</v>
      </c>
      <c r="O1496">
        <f t="shared" si="301"/>
        <v>0.89806827901102626</v>
      </c>
      <c r="P1496">
        <f t="shared" si="302"/>
        <v>1</v>
      </c>
      <c r="Q1496">
        <f t="shared" si="303"/>
        <v>29.431466190240418</v>
      </c>
      <c r="R1496">
        <f t="shared" si="304"/>
        <v>20</v>
      </c>
      <c r="S1496">
        <f>INDEX(Weights!$B$1:$B$36,MATCH(Matches!H674,Weights!$A$1:$A$36,0))</f>
        <v>20</v>
      </c>
      <c r="T1496">
        <f t="shared" si="305"/>
        <v>1919</v>
      </c>
      <c r="U1496">
        <f t="shared" si="306"/>
        <v>1541</v>
      </c>
      <c r="V1496">
        <f t="shared" si="307"/>
        <v>378</v>
      </c>
      <c r="W1496">
        <f t="shared" si="308"/>
        <v>2</v>
      </c>
      <c r="X1496">
        <f t="shared" si="309"/>
        <v>0</v>
      </c>
      <c r="Y1496">
        <f t="shared" si="310"/>
        <v>2</v>
      </c>
      <c r="AA1496" t="str">
        <f t="shared" si="311"/>
        <v>378-&gt;2,</v>
      </c>
    </row>
    <row r="1497" spans="1:27" ht="15" hidden="1" customHeight="1" x14ac:dyDescent="0.25">
      <c r="A1497">
        <v>2015</v>
      </c>
      <c r="B1497">
        <v>10</v>
      </c>
      <c r="C1497">
        <v>9</v>
      </c>
      <c r="D1497" t="s">
        <v>38</v>
      </c>
      <c r="E1497" t="s">
        <v>264</v>
      </c>
      <c r="F1497">
        <v>1</v>
      </c>
      <c r="G1497">
        <v>0</v>
      </c>
      <c r="H1497" t="s">
        <v>33</v>
      </c>
      <c r="J1497">
        <v>3</v>
      </c>
      <c r="K1497">
        <v>1375</v>
      </c>
      <c r="L1497">
        <v>1180</v>
      </c>
      <c r="M1497">
        <f t="shared" si="299"/>
        <v>1372</v>
      </c>
      <c r="N1497">
        <f t="shared" si="300"/>
        <v>1183</v>
      </c>
      <c r="O1497">
        <f t="shared" si="301"/>
        <v>0.84072304266161502</v>
      </c>
      <c r="P1497">
        <f t="shared" si="302"/>
        <v>1</v>
      </c>
      <c r="Q1497">
        <f t="shared" si="303"/>
        <v>18.835116203447303</v>
      </c>
      <c r="R1497">
        <f t="shared" si="304"/>
        <v>20</v>
      </c>
      <c r="S1497">
        <f>INDEX(Weights!$B$1:$B$36,MATCH(Matches!H766,Weights!$A$1:$A$36,0))</f>
        <v>20</v>
      </c>
      <c r="T1497">
        <f t="shared" si="305"/>
        <v>1472</v>
      </c>
      <c r="U1497">
        <f t="shared" si="306"/>
        <v>1183</v>
      </c>
      <c r="V1497">
        <f t="shared" si="307"/>
        <v>289</v>
      </c>
      <c r="W1497">
        <f t="shared" si="308"/>
        <v>1</v>
      </c>
      <c r="X1497">
        <f t="shared" si="309"/>
        <v>0</v>
      </c>
      <c r="Y1497">
        <f t="shared" si="310"/>
        <v>1</v>
      </c>
      <c r="AA1497" t="str">
        <f t="shared" si="311"/>
        <v>289-&gt;1,</v>
      </c>
    </row>
    <row r="1498" spans="1:27" ht="15" hidden="1" customHeight="1" x14ac:dyDescent="0.25">
      <c r="A1498">
        <v>2015</v>
      </c>
      <c r="B1498">
        <v>10</v>
      </c>
      <c r="C1498">
        <v>10</v>
      </c>
      <c r="D1498" t="s">
        <v>66</v>
      </c>
      <c r="E1498" t="s">
        <v>69</v>
      </c>
      <c r="F1498">
        <v>2</v>
      </c>
      <c r="G1498">
        <v>0</v>
      </c>
      <c r="H1498" t="s">
        <v>2</v>
      </c>
      <c r="J1498">
        <v>3</v>
      </c>
      <c r="K1498">
        <v>1670</v>
      </c>
      <c r="L1498">
        <v>1240</v>
      </c>
      <c r="M1498">
        <f t="shared" si="299"/>
        <v>1667</v>
      </c>
      <c r="N1498">
        <f t="shared" si="300"/>
        <v>1243</v>
      </c>
      <c r="O1498">
        <f t="shared" si="301"/>
        <v>0.95330894694708779</v>
      </c>
      <c r="P1498">
        <f t="shared" si="302"/>
        <v>1</v>
      </c>
      <c r="Q1498">
        <f t="shared" si="303"/>
        <v>64.252138340085779</v>
      </c>
      <c r="R1498">
        <f t="shared" si="304"/>
        <v>40</v>
      </c>
      <c r="S1498">
        <f>INDEX(Weights!$B$1:$B$36,MATCH(Matches!H780,Weights!$A$1:$A$36,0))</f>
        <v>40</v>
      </c>
      <c r="T1498">
        <f t="shared" si="305"/>
        <v>1767</v>
      </c>
      <c r="U1498">
        <f t="shared" si="306"/>
        <v>1243</v>
      </c>
      <c r="V1498">
        <f t="shared" si="307"/>
        <v>524</v>
      </c>
      <c r="W1498">
        <f t="shared" si="308"/>
        <v>2</v>
      </c>
      <c r="X1498">
        <f t="shared" si="309"/>
        <v>0</v>
      </c>
      <c r="Y1498">
        <f t="shared" si="310"/>
        <v>2</v>
      </c>
      <c r="AA1498" t="str">
        <f t="shared" si="311"/>
        <v>524-&gt;2,</v>
      </c>
    </row>
    <row r="1499" spans="1:27" ht="15" hidden="1" customHeight="1" x14ac:dyDescent="0.25">
      <c r="A1499">
        <v>2015</v>
      </c>
      <c r="B1499">
        <v>10</v>
      </c>
      <c r="C1499">
        <v>11</v>
      </c>
      <c r="D1499" t="s">
        <v>23</v>
      </c>
      <c r="E1499" t="s">
        <v>57</v>
      </c>
      <c r="F1499">
        <v>6</v>
      </c>
      <c r="G1499">
        <v>0</v>
      </c>
      <c r="H1499" t="s">
        <v>2</v>
      </c>
      <c r="I1499" t="s">
        <v>34</v>
      </c>
      <c r="J1499">
        <v>3</v>
      </c>
      <c r="K1499">
        <v>1699</v>
      </c>
      <c r="L1499">
        <v>1119</v>
      </c>
      <c r="M1499">
        <f t="shared" si="299"/>
        <v>1696</v>
      </c>
      <c r="N1499">
        <f t="shared" si="300"/>
        <v>1122</v>
      </c>
      <c r="O1499">
        <f t="shared" si="301"/>
        <v>0.96457294304791541</v>
      </c>
      <c r="P1499">
        <f t="shared" si="302"/>
        <v>1</v>
      </c>
      <c r="Q1499">
        <f t="shared" si="303"/>
        <v>84.681039242337476</v>
      </c>
      <c r="R1499">
        <f t="shared" si="304"/>
        <v>40</v>
      </c>
      <c r="S1499">
        <f>INDEX(Weights!$B$1:$B$36,MATCH(Matches!H794,Weights!$A$1:$A$36,0))</f>
        <v>40</v>
      </c>
      <c r="T1499">
        <f t="shared" si="305"/>
        <v>1696</v>
      </c>
      <c r="U1499">
        <f t="shared" si="306"/>
        <v>1122</v>
      </c>
      <c r="V1499">
        <f t="shared" si="307"/>
        <v>574</v>
      </c>
      <c r="W1499">
        <f t="shared" si="308"/>
        <v>6</v>
      </c>
      <c r="X1499">
        <f t="shared" si="309"/>
        <v>0</v>
      </c>
      <c r="Y1499">
        <f t="shared" si="310"/>
        <v>6</v>
      </c>
      <c r="AA1499" t="str">
        <f t="shared" si="311"/>
        <v>574-&gt;6,</v>
      </c>
    </row>
    <row r="1500" spans="1:27" ht="15" hidden="1" customHeight="1" x14ac:dyDescent="0.25">
      <c r="A1500">
        <v>2015</v>
      </c>
      <c r="B1500">
        <v>10</v>
      </c>
      <c r="C1500">
        <v>13</v>
      </c>
      <c r="D1500" t="s">
        <v>123</v>
      </c>
      <c r="E1500" t="s">
        <v>47</v>
      </c>
      <c r="F1500">
        <v>1</v>
      </c>
      <c r="G1500">
        <v>0</v>
      </c>
      <c r="H1500" t="s">
        <v>33</v>
      </c>
      <c r="J1500">
        <v>3</v>
      </c>
      <c r="K1500">
        <v>1893</v>
      </c>
      <c r="L1500">
        <v>1673</v>
      </c>
      <c r="M1500">
        <f t="shared" si="299"/>
        <v>1890</v>
      </c>
      <c r="N1500">
        <f t="shared" si="300"/>
        <v>1676</v>
      </c>
      <c r="O1500">
        <f t="shared" si="301"/>
        <v>0.85906300237667377</v>
      </c>
      <c r="P1500">
        <f t="shared" si="302"/>
        <v>1</v>
      </c>
      <c r="Q1500">
        <f t="shared" si="303"/>
        <v>21.286106917205078</v>
      </c>
      <c r="R1500">
        <f t="shared" si="304"/>
        <v>20</v>
      </c>
      <c r="S1500">
        <f>INDEX(Weights!$B$1:$B$36,MATCH(Matches!H833,Weights!$A$1:$A$36,0))</f>
        <v>40</v>
      </c>
      <c r="T1500">
        <f t="shared" si="305"/>
        <v>1990</v>
      </c>
      <c r="U1500">
        <f t="shared" si="306"/>
        <v>1676</v>
      </c>
      <c r="V1500">
        <f t="shared" si="307"/>
        <v>314</v>
      </c>
      <c r="W1500">
        <f t="shared" si="308"/>
        <v>1</v>
      </c>
      <c r="X1500">
        <f t="shared" si="309"/>
        <v>0</v>
      </c>
      <c r="Y1500">
        <f t="shared" si="310"/>
        <v>1</v>
      </c>
      <c r="AA1500" t="str">
        <f t="shared" si="311"/>
        <v>314-&gt;1,</v>
      </c>
    </row>
    <row r="1501" spans="1:27" ht="15" hidden="1" customHeight="1" x14ac:dyDescent="0.25">
      <c r="A1501">
        <v>2015</v>
      </c>
      <c r="B1501">
        <v>10</v>
      </c>
      <c r="C1501">
        <v>13</v>
      </c>
      <c r="D1501" t="s">
        <v>268</v>
      </c>
      <c r="E1501" t="s">
        <v>107</v>
      </c>
      <c r="F1501">
        <v>1</v>
      </c>
      <c r="G1501">
        <v>0</v>
      </c>
      <c r="H1501" t="s">
        <v>108</v>
      </c>
      <c r="J1501">
        <v>3</v>
      </c>
      <c r="K1501">
        <v>1246</v>
      </c>
      <c r="L1501">
        <v>891</v>
      </c>
      <c r="M1501">
        <f t="shared" si="299"/>
        <v>1243</v>
      </c>
      <c r="N1501">
        <f t="shared" si="300"/>
        <v>894</v>
      </c>
      <c r="O1501">
        <f t="shared" si="301"/>
        <v>0.92986723744842492</v>
      </c>
      <c r="P1501">
        <f t="shared" si="302"/>
        <v>1</v>
      </c>
      <c r="Q1501">
        <f t="shared" si="303"/>
        <v>42.776013532816762</v>
      </c>
      <c r="R1501">
        <f t="shared" si="304"/>
        <v>40</v>
      </c>
      <c r="S1501">
        <f>INDEX(Weights!$B$1:$B$36,MATCH(Matches!H849,Weights!$A$1:$A$36,0))</f>
        <v>20</v>
      </c>
      <c r="T1501">
        <f t="shared" si="305"/>
        <v>1343</v>
      </c>
      <c r="U1501">
        <f t="shared" si="306"/>
        <v>894</v>
      </c>
      <c r="V1501">
        <f t="shared" si="307"/>
        <v>449</v>
      </c>
      <c r="W1501">
        <f t="shared" si="308"/>
        <v>1</v>
      </c>
      <c r="X1501">
        <f t="shared" si="309"/>
        <v>0</v>
      </c>
      <c r="Y1501">
        <f t="shared" si="310"/>
        <v>1</v>
      </c>
      <c r="AA1501" t="str">
        <f t="shared" si="311"/>
        <v>449-&gt;1,</v>
      </c>
    </row>
    <row r="1502" spans="1:27" ht="15" hidden="1" customHeight="1" x14ac:dyDescent="0.25">
      <c r="A1502">
        <v>2015</v>
      </c>
      <c r="B1502">
        <v>11</v>
      </c>
      <c r="C1502">
        <v>17</v>
      </c>
      <c r="D1502" t="s">
        <v>133</v>
      </c>
      <c r="E1502" t="s">
        <v>125</v>
      </c>
      <c r="F1502">
        <v>0</v>
      </c>
      <c r="G1502">
        <v>0</v>
      </c>
      <c r="H1502" t="s">
        <v>76</v>
      </c>
      <c r="J1502">
        <v>3</v>
      </c>
      <c r="K1502">
        <v>1616</v>
      </c>
      <c r="L1502">
        <v>1759</v>
      </c>
      <c r="M1502">
        <f t="shared" si="299"/>
        <v>1613</v>
      </c>
      <c r="N1502">
        <f t="shared" si="300"/>
        <v>1762</v>
      </c>
      <c r="O1502">
        <f t="shared" si="301"/>
        <v>0.57005282358398823</v>
      </c>
      <c r="P1502">
        <f t="shared" si="302"/>
        <v>0.5</v>
      </c>
      <c r="Q1502">
        <f t="shared" si="303"/>
        <v>-42.824826274178918</v>
      </c>
      <c r="R1502">
        <f t="shared" si="304"/>
        <v>-40</v>
      </c>
      <c r="S1502">
        <f>INDEX(Weights!$B$1:$B$36,MATCH(Matches!H987,Weights!$A$1:$A$36,0))</f>
        <v>20</v>
      </c>
      <c r="T1502">
        <f t="shared" si="305"/>
        <v>1713</v>
      </c>
      <c r="U1502">
        <f t="shared" si="306"/>
        <v>1762</v>
      </c>
      <c r="V1502">
        <f t="shared" si="307"/>
        <v>49</v>
      </c>
      <c r="W1502">
        <f t="shared" si="308"/>
        <v>0</v>
      </c>
      <c r="X1502">
        <f t="shared" si="309"/>
        <v>0</v>
      </c>
      <c r="Y1502">
        <f t="shared" si="310"/>
        <v>0</v>
      </c>
      <c r="AA1502" t="str">
        <f t="shared" si="311"/>
        <v>49-&gt;0,</v>
      </c>
    </row>
    <row r="1503" spans="1:27" ht="15" hidden="1" customHeight="1" x14ac:dyDescent="0.25">
      <c r="A1503">
        <v>2015</v>
      </c>
      <c r="B1503">
        <v>11</v>
      </c>
      <c r="C1503">
        <v>25</v>
      </c>
      <c r="D1503" t="s">
        <v>267</v>
      </c>
      <c r="E1503" t="s">
        <v>276</v>
      </c>
      <c r="F1503">
        <v>2</v>
      </c>
      <c r="G1503">
        <v>0</v>
      </c>
      <c r="H1503" t="s">
        <v>234</v>
      </c>
      <c r="J1503">
        <v>3</v>
      </c>
      <c r="K1503">
        <v>1274</v>
      </c>
      <c r="L1503">
        <v>850</v>
      </c>
      <c r="M1503">
        <f t="shared" si="299"/>
        <v>1271</v>
      </c>
      <c r="N1503">
        <f t="shared" si="300"/>
        <v>853</v>
      </c>
      <c r="O1503">
        <f t="shared" si="301"/>
        <v>0.95174729640948219</v>
      </c>
      <c r="P1503">
        <f t="shared" si="302"/>
        <v>1</v>
      </c>
      <c r="Q1503">
        <f t="shared" si="303"/>
        <v>62.172682083445643</v>
      </c>
      <c r="R1503">
        <f t="shared" si="304"/>
        <v>40</v>
      </c>
      <c r="S1503">
        <f>INDEX(Weights!$B$1:$B$36,MATCH(Matches!H1003,Weights!$A$1:$A$36,0))</f>
        <v>40</v>
      </c>
      <c r="T1503">
        <f t="shared" si="305"/>
        <v>1371</v>
      </c>
      <c r="U1503">
        <f t="shared" si="306"/>
        <v>853</v>
      </c>
      <c r="V1503">
        <f t="shared" si="307"/>
        <v>518</v>
      </c>
      <c r="W1503">
        <f t="shared" si="308"/>
        <v>2</v>
      </c>
      <c r="X1503">
        <f t="shared" si="309"/>
        <v>0</v>
      </c>
      <c r="Y1503">
        <f t="shared" si="310"/>
        <v>2</v>
      </c>
      <c r="AA1503" t="str">
        <f t="shared" si="311"/>
        <v>518-&gt;2,</v>
      </c>
    </row>
    <row r="1504" spans="1:27" ht="15" hidden="1" customHeight="1" x14ac:dyDescent="0.25">
      <c r="A1504">
        <v>2015</v>
      </c>
      <c r="B1504">
        <v>12</v>
      </c>
      <c r="C1504">
        <v>26</v>
      </c>
      <c r="D1504" t="s">
        <v>95</v>
      </c>
      <c r="E1504" t="s">
        <v>106</v>
      </c>
      <c r="F1504">
        <v>3</v>
      </c>
      <c r="G1504">
        <v>0</v>
      </c>
      <c r="H1504" t="s">
        <v>235</v>
      </c>
      <c r="I1504" t="s">
        <v>43</v>
      </c>
      <c r="J1504">
        <v>3</v>
      </c>
      <c r="K1504">
        <v>1105</v>
      </c>
      <c r="L1504">
        <v>563</v>
      </c>
      <c r="M1504">
        <f t="shared" si="299"/>
        <v>1102</v>
      </c>
      <c r="N1504">
        <f t="shared" si="300"/>
        <v>566</v>
      </c>
      <c r="O1504">
        <f t="shared" si="301"/>
        <v>0.9562891522643161</v>
      </c>
      <c r="P1504">
        <f t="shared" si="302"/>
        <v>1</v>
      </c>
      <c r="Q1504">
        <f t="shared" si="303"/>
        <v>68.632848718486699</v>
      </c>
      <c r="R1504">
        <f t="shared" si="304"/>
        <v>40</v>
      </c>
      <c r="S1504">
        <f>INDEX(Weights!$B$1:$B$36,MATCH(Matches!H1029,Weights!$A$1:$A$36,0))</f>
        <v>20</v>
      </c>
      <c r="T1504">
        <f t="shared" si="305"/>
        <v>1102</v>
      </c>
      <c r="U1504">
        <f t="shared" si="306"/>
        <v>566</v>
      </c>
      <c r="V1504">
        <f t="shared" si="307"/>
        <v>536</v>
      </c>
      <c r="W1504">
        <f t="shared" si="308"/>
        <v>3</v>
      </c>
      <c r="X1504">
        <f t="shared" si="309"/>
        <v>0</v>
      </c>
      <c r="Y1504">
        <f t="shared" si="310"/>
        <v>3</v>
      </c>
      <c r="AA1504" t="str">
        <f t="shared" si="311"/>
        <v>536-&gt;3,</v>
      </c>
    </row>
    <row r="1505" spans="1:27" ht="15" hidden="1" customHeight="1" x14ac:dyDescent="0.25">
      <c r="A1505">
        <v>2016</v>
      </c>
      <c r="B1505">
        <v>2</v>
      </c>
      <c r="C1505">
        <v>5</v>
      </c>
      <c r="D1505" t="s">
        <v>125</v>
      </c>
      <c r="E1505" t="s">
        <v>164</v>
      </c>
      <c r="F1505">
        <v>1</v>
      </c>
      <c r="G1505">
        <v>0</v>
      </c>
      <c r="H1505" t="s">
        <v>33</v>
      </c>
      <c r="J1505">
        <v>3</v>
      </c>
      <c r="K1505">
        <v>1767</v>
      </c>
      <c r="L1505">
        <v>1526</v>
      </c>
      <c r="M1505">
        <f t="shared" si="299"/>
        <v>1764</v>
      </c>
      <c r="N1505">
        <f t="shared" si="300"/>
        <v>1529</v>
      </c>
      <c r="O1505">
        <f t="shared" si="301"/>
        <v>0.87307388225026961</v>
      </c>
      <c r="P1505">
        <f t="shared" si="302"/>
        <v>1</v>
      </c>
      <c r="Q1505">
        <f t="shared" si="303"/>
        <v>23.635797369264235</v>
      </c>
      <c r="R1505">
        <f t="shared" si="304"/>
        <v>20</v>
      </c>
      <c r="S1505">
        <f>INDEX(Weights!$B$1:$B$36,MATCH(Matches!H1054,Weights!$A$1:$A$36,0))</f>
        <v>20</v>
      </c>
      <c r="T1505">
        <f t="shared" si="305"/>
        <v>1864</v>
      </c>
      <c r="U1505">
        <f t="shared" si="306"/>
        <v>1529</v>
      </c>
      <c r="V1505">
        <f t="shared" si="307"/>
        <v>335</v>
      </c>
      <c r="W1505">
        <f t="shared" si="308"/>
        <v>1</v>
      </c>
      <c r="X1505">
        <f t="shared" si="309"/>
        <v>0</v>
      </c>
      <c r="Y1505">
        <f t="shared" si="310"/>
        <v>1</v>
      </c>
      <c r="AA1505" t="str">
        <f t="shared" si="311"/>
        <v>335-&gt;1,</v>
      </c>
    </row>
    <row r="1506" spans="1:27" ht="15" hidden="1" customHeight="1" x14ac:dyDescent="0.25">
      <c r="A1506">
        <v>2016</v>
      </c>
      <c r="B1506">
        <v>2</v>
      </c>
      <c r="C1506">
        <v>17</v>
      </c>
      <c r="D1506" t="s">
        <v>47</v>
      </c>
      <c r="E1506" t="s">
        <v>136</v>
      </c>
      <c r="F1506">
        <v>1</v>
      </c>
      <c r="G1506">
        <v>0</v>
      </c>
      <c r="H1506" t="s">
        <v>33</v>
      </c>
      <c r="J1506">
        <v>3</v>
      </c>
      <c r="K1506">
        <v>1691</v>
      </c>
      <c r="L1506">
        <v>1473</v>
      </c>
      <c r="M1506">
        <f t="shared" si="299"/>
        <v>1688</v>
      </c>
      <c r="N1506">
        <f t="shared" si="300"/>
        <v>1476</v>
      </c>
      <c r="O1506">
        <f t="shared" si="301"/>
        <v>0.85766331855385691</v>
      </c>
      <c r="P1506">
        <f t="shared" si="302"/>
        <v>1</v>
      </c>
      <c r="Q1506">
        <f t="shared" si="303"/>
        <v>21.076787582230732</v>
      </c>
      <c r="R1506">
        <f t="shared" si="304"/>
        <v>20</v>
      </c>
      <c r="S1506">
        <f>INDEX(Weights!$B$1:$B$36,MATCH(Matches!H1057,Weights!$A$1:$A$36,0))</f>
        <v>40</v>
      </c>
      <c r="T1506">
        <f t="shared" si="305"/>
        <v>1788</v>
      </c>
      <c r="U1506">
        <f t="shared" si="306"/>
        <v>1476</v>
      </c>
      <c r="V1506">
        <f t="shared" si="307"/>
        <v>312</v>
      </c>
      <c r="W1506">
        <f t="shared" si="308"/>
        <v>1</v>
      </c>
      <c r="X1506">
        <f t="shared" si="309"/>
        <v>0</v>
      </c>
      <c r="Y1506">
        <f t="shared" si="310"/>
        <v>1</v>
      </c>
      <c r="AA1506" t="str">
        <f t="shared" si="311"/>
        <v>312-&gt;1,</v>
      </c>
    </row>
    <row r="1507" spans="1:27" ht="15" hidden="1" customHeight="1" x14ac:dyDescent="0.25">
      <c r="A1507">
        <v>2016</v>
      </c>
      <c r="B1507">
        <v>3</v>
      </c>
      <c r="C1507">
        <v>9</v>
      </c>
      <c r="D1507" t="s">
        <v>45</v>
      </c>
      <c r="E1507" t="s">
        <v>136</v>
      </c>
      <c r="F1507">
        <v>1</v>
      </c>
      <c r="G1507">
        <v>1</v>
      </c>
      <c r="H1507" t="s">
        <v>33</v>
      </c>
      <c r="J1507">
        <v>3</v>
      </c>
      <c r="K1507">
        <v>1243</v>
      </c>
      <c r="L1507">
        <v>1463</v>
      </c>
      <c r="M1507">
        <f t="shared" si="299"/>
        <v>1240</v>
      </c>
      <c r="N1507">
        <f t="shared" si="300"/>
        <v>1466</v>
      </c>
      <c r="O1507">
        <f t="shared" si="301"/>
        <v>0.67377618788832216</v>
      </c>
      <c r="P1507">
        <f t="shared" si="302"/>
        <v>0.5</v>
      </c>
      <c r="Q1507">
        <f t="shared" si="303"/>
        <v>-17.263585054173014</v>
      </c>
      <c r="R1507">
        <f t="shared" si="304"/>
        <v>-20</v>
      </c>
      <c r="S1507">
        <f>INDEX(Weights!$B$1:$B$36,MATCH(Matches!H1062,Weights!$A$1:$A$36,0))</f>
        <v>20</v>
      </c>
      <c r="T1507">
        <f t="shared" si="305"/>
        <v>1340</v>
      </c>
      <c r="U1507">
        <f t="shared" si="306"/>
        <v>1466</v>
      </c>
      <c r="V1507">
        <f t="shared" si="307"/>
        <v>126</v>
      </c>
      <c r="W1507">
        <f t="shared" si="308"/>
        <v>0</v>
      </c>
      <c r="X1507">
        <f t="shared" si="309"/>
        <v>0</v>
      </c>
      <c r="Y1507">
        <f t="shared" si="310"/>
        <v>0</v>
      </c>
      <c r="AA1507" t="str">
        <f t="shared" si="311"/>
        <v>126-&gt;0,</v>
      </c>
    </row>
    <row r="1508" spans="1:27" ht="15" hidden="1" customHeight="1" x14ac:dyDescent="0.25">
      <c r="A1508">
        <v>2016</v>
      </c>
      <c r="B1508">
        <v>3</v>
      </c>
      <c r="C1508">
        <v>23</v>
      </c>
      <c r="D1508" t="s">
        <v>49</v>
      </c>
      <c r="E1508" t="s">
        <v>263</v>
      </c>
      <c r="F1508">
        <v>1</v>
      </c>
      <c r="G1508">
        <v>0</v>
      </c>
      <c r="H1508" t="s">
        <v>33</v>
      </c>
      <c r="J1508">
        <v>3</v>
      </c>
      <c r="K1508">
        <v>1622</v>
      </c>
      <c r="L1508">
        <v>1436</v>
      </c>
      <c r="M1508">
        <f t="shared" si="299"/>
        <v>1619</v>
      </c>
      <c r="N1508">
        <f t="shared" si="300"/>
        <v>1439</v>
      </c>
      <c r="O1508">
        <f t="shared" si="301"/>
        <v>0.83366246918343812</v>
      </c>
      <c r="P1508">
        <f t="shared" si="302"/>
        <v>1</v>
      </c>
      <c r="Q1508">
        <f t="shared" si="303"/>
        <v>18.035617008818171</v>
      </c>
      <c r="R1508">
        <f t="shared" si="304"/>
        <v>20</v>
      </c>
      <c r="S1508">
        <f>INDEX(Weights!$B$1:$B$36,MATCH(Matches!H1085,Weights!$A$1:$A$36,0))</f>
        <v>40</v>
      </c>
      <c r="T1508">
        <f t="shared" si="305"/>
        <v>1719</v>
      </c>
      <c r="U1508">
        <f t="shared" si="306"/>
        <v>1439</v>
      </c>
      <c r="V1508">
        <f t="shared" si="307"/>
        <v>280</v>
      </c>
      <c r="W1508">
        <f t="shared" si="308"/>
        <v>1</v>
      </c>
      <c r="X1508">
        <f t="shared" si="309"/>
        <v>0</v>
      </c>
      <c r="Y1508">
        <f t="shared" si="310"/>
        <v>1</v>
      </c>
      <c r="AA1508" t="str">
        <f t="shared" si="311"/>
        <v>280-&gt;1,</v>
      </c>
    </row>
    <row r="1509" spans="1:27" ht="15" hidden="1" customHeight="1" x14ac:dyDescent="0.25">
      <c r="A1509">
        <v>2016</v>
      </c>
      <c r="B1509">
        <v>3</v>
      </c>
      <c r="C1509">
        <v>24</v>
      </c>
      <c r="D1509" t="s">
        <v>93</v>
      </c>
      <c r="E1509" t="s">
        <v>94</v>
      </c>
      <c r="F1509">
        <v>7</v>
      </c>
      <c r="G1509">
        <v>0</v>
      </c>
      <c r="H1509" t="s">
        <v>108</v>
      </c>
      <c r="J1509">
        <v>3</v>
      </c>
      <c r="K1509">
        <v>1704</v>
      </c>
      <c r="L1509">
        <v>1227</v>
      </c>
      <c r="M1509">
        <f t="shared" si="299"/>
        <v>1701</v>
      </c>
      <c r="N1509">
        <f t="shared" si="300"/>
        <v>1230</v>
      </c>
      <c r="O1509">
        <f t="shared" si="301"/>
        <v>0.96397805591982699</v>
      </c>
      <c r="P1509">
        <f t="shared" si="302"/>
        <v>1</v>
      </c>
      <c r="Q1509">
        <f t="shared" si="303"/>
        <v>83.282567795979759</v>
      </c>
      <c r="R1509">
        <f t="shared" si="304"/>
        <v>40</v>
      </c>
      <c r="S1509">
        <f>INDEX(Weights!$B$1:$B$36,MATCH(Matches!H1088,Weights!$A$1:$A$36,0))</f>
        <v>20</v>
      </c>
      <c r="T1509">
        <f t="shared" si="305"/>
        <v>1801</v>
      </c>
      <c r="U1509">
        <f t="shared" si="306"/>
        <v>1230</v>
      </c>
      <c r="V1509">
        <f t="shared" si="307"/>
        <v>571</v>
      </c>
      <c r="W1509">
        <f t="shared" si="308"/>
        <v>7</v>
      </c>
      <c r="X1509">
        <f t="shared" si="309"/>
        <v>0</v>
      </c>
      <c r="Y1509">
        <f t="shared" si="310"/>
        <v>7</v>
      </c>
      <c r="AA1509" t="str">
        <f t="shared" si="311"/>
        <v>571-&gt;7,</v>
      </c>
    </row>
    <row r="1510" spans="1:27" ht="15" hidden="1" customHeight="1" x14ac:dyDescent="0.25">
      <c r="A1510">
        <v>2016</v>
      </c>
      <c r="B1510">
        <v>3</v>
      </c>
      <c r="C1510">
        <v>24</v>
      </c>
      <c r="D1510" t="s">
        <v>158</v>
      </c>
      <c r="E1510" t="s">
        <v>74</v>
      </c>
      <c r="F1510">
        <v>2</v>
      </c>
      <c r="G1510">
        <v>0</v>
      </c>
      <c r="H1510" t="s">
        <v>108</v>
      </c>
      <c r="J1510">
        <v>3</v>
      </c>
      <c r="K1510">
        <v>1524</v>
      </c>
      <c r="L1510">
        <v>1114</v>
      </c>
      <c r="M1510">
        <f t="shared" si="299"/>
        <v>1521</v>
      </c>
      <c r="N1510">
        <f t="shared" si="300"/>
        <v>1117</v>
      </c>
      <c r="O1510">
        <f t="shared" si="301"/>
        <v>0.94790855067262525</v>
      </c>
      <c r="P1510">
        <f t="shared" si="302"/>
        <v>1</v>
      </c>
      <c r="Q1510">
        <f t="shared" si="303"/>
        <v>57.591025758299644</v>
      </c>
      <c r="R1510">
        <f t="shared" si="304"/>
        <v>40</v>
      </c>
      <c r="S1510">
        <f>INDEX(Weights!$B$1:$B$36,MATCH(Matches!H1111,Weights!$A$1:$A$36,0))</f>
        <v>20</v>
      </c>
      <c r="T1510">
        <f t="shared" si="305"/>
        <v>1621</v>
      </c>
      <c r="U1510">
        <f t="shared" si="306"/>
        <v>1117</v>
      </c>
      <c r="V1510">
        <f t="shared" si="307"/>
        <v>504</v>
      </c>
      <c r="W1510">
        <f t="shared" si="308"/>
        <v>2</v>
      </c>
      <c r="X1510">
        <f t="shared" si="309"/>
        <v>0</v>
      </c>
      <c r="Y1510">
        <f t="shared" si="310"/>
        <v>2</v>
      </c>
      <c r="AA1510" t="str">
        <f t="shared" si="311"/>
        <v>504-&gt;2,</v>
      </c>
    </row>
    <row r="1511" spans="1:27" ht="15" hidden="1" customHeight="1" x14ac:dyDescent="0.25">
      <c r="A1511">
        <v>2016</v>
      </c>
      <c r="B1511">
        <v>3</v>
      </c>
      <c r="C1511">
        <v>24</v>
      </c>
      <c r="D1511" t="s">
        <v>36</v>
      </c>
      <c r="E1511" t="s">
        <v>119</v>
      </c>
      <c r="F1511">
        <v>4</v>
      </c>
      <c r="G1511">
        <v>1</v>
      </c>
      <c r="H1511" t="s">
        <v>108</v>
      </c>
      <c r="J1511">
        <v>3</v>
      </c>
      <c r="K1511">
        <v>1216</v>
      </c>
      <c r="L1511">
        <v>790</v>
      </c>
      <c r="M1511">
        <f t="shared" si="299"/>
        <v>1213</v>
      </c>
      <c r="N1511">
        <f t="shared" si="300"/>
        <v>793</v>
      </c>
      <c r="O1511">
        <f t="shared" si="301"/>
        <v>0.95227327896579617</v>
      </c>
      <c r="P1511">
        <f t="shared" si="302"/>
        <v>1</v>
      </c>
      <c r="Q1511">
        <f t="shared" si="303"/>
        <v>62.857869449066484</v>
      </c>
      <c r="R1511">
        <f t="shared" si="304"/>
        <v>40</v>
      </c>
      <c r="S1511">
        <f>INDEX(Weights!$B$1:$B$36,MATCH(Matches!H1120,Weights!$A$1:$A$36,0))</f>
        <v>40</v>
      </c>
      <c r="T1511">
        <f t="shared" si="305"/>
        <v>1313</v>
      </c>
      <c r="U1511">
        <f t="shared" si="306"/>
        <v>793</v>
      </c>
      <c r="V1511">
        <f t="shared" si="307"/>
        <v>520</v>
      </c>
      <c r="W1511">
        <f t="shared" si="308"/>
        <v>3</v>
      </c>
      <c r="X1511">
        <f t="shared" si="309"/>
        <v>0</v>
      </c>
      <c r="Y1511">
        <f t="shared" si="310"/>
        <v>3</v>
      </c>
      <c r="AA1511" t="str">
        <f t="shared" si="311"/>
        <v>520-&gt;3,</v>
      </c>
    </row>
    <row r="1512" spans="1:27" ht="15" hidden="1" customHeight="1" x14ac:dyDescent="0.25">
      <c r="A1512">
        <v>2016</v>
      </c>
      <c r="B1512">
        <v>3</v>
      </c>
      <c r="C1512">
        <v>26</v>
      </c>
      <c r="D1512" t="s">
        <v>48</v>
      </c>
      <c r="E1512" t="s">
        <v>18</v>
      </c>
      <c r="F1512">
        <v>2</v>
      </c>
      <c r="G1512">
        <v>1</v>
      </c>
      <c r="H1512" t="s">
        <v>33</v>
      </c>
      <c r="J1512">
        <v>3</v>
      </c>
      <c r="K1512">
        <v>1805</v>
      </c>
      <c r="L1512">
        <v>1605</v>
      </c>
      <c r="M1512">
        <f t="shared" si="299"/>
        <v>1802</v>
      </c>
      <c r="N1512">
        <f t="shared" si="300"/>
        <v>1608</v>
      </c>
      <c r="O1512">
        <f t="shared" si="301"/>
        <v>0.84453952823003509</v>
      </c>
      <c r="P1512">
        <f t="shared" si="302"/>
        <v>1</v>
      </c>
      <c r="Q1512">
        <f t="shared" si="303"/>
        <v>19.297509944772997</v>
      </c>
      <c r="R1512">
        <f t="shared" si="304"/>
        <v>20</v>
      </c>
      <c r="S1512">
        <f>INDEX(Weights!$B$1:$B$36,MATCH(Matches!H1146,Weights!$A$1:$A$36,0))</f>
        <v>40</v>
      </c>
      <c r="T1512">
        <f t="shared" si="305"/>
        <v>1902</v>
      </c>
      <c r="U1512">
        <f t="shared" si="306"/>
        <v>1608</v>
      </c>
      <c r="V1512">
        <f t="shared" si="307"/>
        <v>294</v>
      </c>
      <c r="W1512">
        <f t="shared" si="308"/>
        <v>1</v>
      </c>
      <c r="X1512">
        <f t="shared" si="309"/>
        <v>0</v>
      </c>
      <c r="Y1512">
        <f t="shared" si="310"/>
        <v>1</v>
      </c>
      <c r="AA1512" t="str">
        <f t="shared" si="311"/>
        <v>294-&gt;1,</v>
      </c>
    </row>
    <row r="1513" spans="1:27" ht="15" hidden="1" customHeight="1" x14ac:dyDescent="0.25">
      <c r="A1513">
        <v>2016</v>
      </c>
      <c r="B1513">
        <v>3</v>
      </c>
      <c r="C1513">
        <v>27</v>
      </c>
      <c r="D1513" t="s">
        <v>28</v>
      </c>
      <c r="E1513" t="s">
        <v>87</v>
      </c>
      <c r="F1513">
        <v>2</v>
      </c>
      <c r="G1513">
        <v>1</v>
      </c>
      <c r="H1513" t="s">
        <v>171</v>
      </c>
      <c r="J1513">
        <v>3</v>
      </c>
      <c r="K1513">
        <v>1301</v>
      </c>
      <c r="L1513">
        <v>969</v>
      </c>
      <c r="M1513">
        <f t="shared" si="299"/>
        <v>1298</v>
      </c>
      <c r="N1513">
        <f t="shared" si="300"/>
        <v>972</v>
      </c>
      <c r="O1513">
        <f t="shared" si="301"/>
        <v>0.92072606136879342</v>
      </c>
      <c r="P1513">
        <f t="shared" si="302"/>
        <v>1</v>
      </c>
      <c r="Q1513">
        <f t="shared" si="303"/>
        <v>37.843458415210307</v>
      </c>
      <c r="R1513">
        <f t="shared" si="304"/>
        <v>40</v>
      </c>
      <c r="S1513">
        <f>INDEX(Weights!$B$1:$B$36,MATCH(Matches!H1166,Weights!$A$1:$A$36,0))</f>
        <v>20</v>
      </c>
      <c r="T1513">
        <f t="shared" si="305"/>
        <v>1398</v>
      </c>
      <c r="U1513">
        <f t="shared" si="306"/>
        <v>972</v>
      </c>
      <c r="V1513">
        <f t="shared" si="307"/>
        <v>426</v>
      </c>
      <c r="W1513">
        <f t="shared" si="308"/>
        <v>1</v>
      </c>
      <c r="X1513">
        <f t="shared" si="309"/>
        <v>0</v>
      </c>
      <c r="Y1513">
        <f t="shared" si="310"/>
        <v>1</v>
      </c>
      <c r="AA1513" t="str">
        <f t="shared" si="311"/>
        <v>426-&gt;1,</v>
      </c>
    </row>
    <row r="1514" spans="1:27" ht="15" hidden="1" customHeight="1" x14ac:dyDescent="0.25">
      <c r="A1514">
        <v>2016</v>
      </c>
      <c r="B1514">
        <v>3</v>
      </c>
      <c r="C1514">
        <v>29</v>
      </c>
      <c r="D1514" t="s">
        <v>44</v>
      </c>
      <c r="E1514" t="s">
        <v>137</v>
      </c>
      <c r="F1514">
        <v>2</v>
      </c>
      <c r="G1514">
        <v>0</v>
      </c>
      <c r="H1514" t="s">
        <v>76</v>
      </c>
      <c r="J1514">
        <v>3</v>
      </c>
      <c r="K1514">
        <v>2049</v>
      </c>
      <c r="L1514">
        <v>1613</v>
      </c>
      <c r="M1514">
        <f t="shared" si="299"/>
        <v>2046</v>
      </c>
      <c r="N1514">
        <f t="shared" si="300"/>
        <v>1616</v>
      </c>
      <c r="O1514">
        <f t="shared" si="301"/>
        <v>0.95482245531815246</v>
      </c>
      <c r="P1514">
        <f t="shared" si="302"/>
        <v>1</v>
      </c>
      <c r="Q1514">
        <f t="shared" si="303"/>
        <v>66.404671195099468</v>
      </c>
      <c r="R1514">
        <f t="shared" si="304"/>
        <v>40</v>
      </c>
      <c r="S1514">
        <f>INDEX(Weights!$B$1:$B$36,MATCH(Matches!H1184,Weights!$A$1:$A$36,0))</f>
        <v>20</v>
      </c>
      <c r="T1514">
        <f t="shared" si="305"/>
        <v>2146</v>
      </c>
      <c r="U1514">
        <f t="shared" si="306"/>
        <v>1616</v>
      </c>
      <c r="V1514">
        <f t="shared" si="307"/>
        <v>530</v>
      </c>
      <c r="W1514">
        <f t="shared" si="308"/>
        <v>2</v>
      </c>
      <c r="X1514">
        <f t="shared" si="309"/>
        <v>0</v>
      </c>
      <c r="Y1514">
        <f t="shared" si="310"/>
        <v>2</v>
      </c>
      <c r="AA1514" t="str">
        <f t="shared" si="311"/>
        <v>530-&gt;2,</v>
      </c>
    </row>
    <row r="1515" spans="1:27" ht="15" hidden="1" customHeight="1" x14ac:dyDescent="0.25">
      <c r="A1515">
        <v>2016</v>
      </c>
      <c r="B1515">
        <v>3</v>
      </c>
      <c r="C1515">
        <v>29</v>
      </c>
      <c r="D1515" t="s">
        <v>262</v>
      </c>
      <c r="E1515" t="s">
        <v>106</v>
      </c>
      <c r="F1515">
        <v>4</v>
      </c>
      <c r="G1515">
        <v>2</v>
      </c>
      <c r="H1515" t="s">
        <v>108</v>
      </c>
      <c r="J1515">
        <v>3</v>
      </c>
      <c r="K1515">
        <v>965</v>
      </c>
      <c r="L1515">
        <v>550</v>
      </c>
      <c r="M1515">
        <f t="shared" si="299"/>
        <v>962</v>
      </c>
      <c r="N1515">
        <f t="shared" si="300"/>
        <v>553</v>
      </c>
      <c r="O1515">
        <f t="shared" si="301"/>
        <v>0.94931157729099191</v>
      </c>
      <c r="P1515">
        <f t="shared" si="302"/>
        <v>1</v>
      </c>
      <c r="Q1515">
        <f t="shared" si="303"/>
        <v>59.185112490526471</v>
      </c>
      <c r="R1515">
        <f t="shared" si="304"/>
        <v>40</v>
      </c>
      <c r="S1515">
        <f>INDEX(Weights!$B$1:$B$36,MATCH(Matches!H1216,Weights!$A$1:$A$36,0))</f>
        <v>40</v>
      </c>
      <c r="T1515">
        <f t="shared" si="305"/>
        <v>1062</v>
      </c>
      <c r="U1515">
        <f t="shared" si="306"/>
        <v>553</v>
      </c>
      <c r="V1515">
        <f t="shared" si="307"/>
        <v>509</v>
      </c>
      <c r="W1515">
        <f t="shared" si="308"/>
        <v>2</v>
      </c>
      <c r="X1515">
        <f t="shared" si="309"/>
        <v>0</v>
      </c>
      <c r="Y1515">
        <f t="shared" si="310"/>
        <v>2</v>
      </c>
      <c r="AA1515" t="str">
        <f t="shared" si="311"/>
        <v>509-&gt;2,</v>
      </c>
    </row>
    <row r="1516" spans="1:27" ht="15" hidden="1" customHeight="1" x14ac:dyDescent="0.25">
      <c r="A1516">
        <v>2016</v>
      </c>
      <c r="B1516">
        <v>3</v>
      </c>
      <c r="C1516">
        <v>29</v>
      </c>
      <c r="D1516" t="s">
        <v>123</v>
      </c>
      <c r="E1516" t="s">
        <v>164</v>
      </c>
      <c r="F1516">
        <v>2</v>
      </c>
      <c r="G1516">
        <v>0</v>
      </c>
      <c r="H1516" t="s">
        <v>76</v>
      </c>
      <c r="J1516">
        <v>3</v>
      </c>
      <c r="K1516">
        <v>1922</v>
      </c>
      <c r="L1516">
        <v>1511</v>
      </c>
      <c r="M1516">
        <f t="shared" si="299"/>
        <v>1919</v>
      </c>
      <c r="N1516">
        <f t="shared" si="300"/>
        <v>1514</v>
      </c>
      <c r="O1516">
        <f t="shared" si="301"/>
        <v>0.94819206111044974</v>
      </c>
      <c r="P1516">
        <f t="shared" si="302"/>
        <v>1</v>
      </c>
      <c r="Q1516">
        <f t="shared" si="303"/>
        <v>57.906183189331706</v>
      </c>
      <c r="R1516">
        <f t="shared" si="304"/>
        <v>40</v>
      </c>
      <c r="S1516">
        <f>INDEX(Weights!$B$1:$B$36,MATCH(Matches!H1217,Weights!$A$1:$A$36,0))</f>
        <v>20</v>
      </c>
      <c r="T1516">
        <f t="shared" si="305"/>
        <v>2019</v>
      </c>
      <c r="U1516">
        <f t="shared" si="306"/>
        <v>1514</v>
      </c>
      <c r="V1516">
        <f t="shared" si="307"/>
        <v>505</v>
      </c>
      <c r="W1516">
        <f t="shared" si="308"/>
        <v>2</v>
      </c>
      <c r="X1516">
        <f t="shared" si="309"/>
        <v>0</v>
      </c>
      <c r="Y1516">
        <f t="shared" si="310"/>
        <v>2</v>
      </c>
      <c r="AA1516" t="str">
        <f t="shared" si="311"/>
        <v>505-&gt;2,</v>
      </c>
    </row>
    <row r="1517" spans="1:27" ht="15" hidden="1" customHeight="1" x14ac:dyDescent="0.25">
      <c r="A1517">
        <v>2016</v>
      </c>
      <c r="B1517">
        <v>5</v>
      </c>
      <c r="C1517">
        <v>27</v>
      </c>
      <c r="D1517" t="s">
        <v>129</v>
      </c>
      <c r="E1517" t="s">
        <v>124</v>
      </c>
      <c r="F1517">
        <v>2</v>
      </c>
      <c r="G1517">
        <v>1</v>
      </c>
      <c r="H1517" t="s">
        <v>33</v>
      </c>
      <c r="J1517">
        <v>3</v>
      </c>
      <c r="K1517">
        <v>1791</v>
      </c>
      <c r="L1517">
        <v>1613</v>
      </c>
      <c r="M1517">
        <f t="shared" si="299"/>
        <v>1788</v>
      </c>
      <c r="N1517">
        <f t="shared" si="300"/>
        <v>1616</v>
      </c>
      <c r="O1517">
        <f t="shared" si="301"/>
        <v>0.82717801696313953</v>
      </c>
      <c r="P1517">
        <f t="shared" si="302"/>
        <v>1</v>
      </c>
      <c r="Q1517">
        <f t="shared" si="303"/>
        <v>17.358902769679148</v>
      </c>
      <c r="R1517">
        <f t="shared" si="304"/>
        <v>20</v>
      </c>
      <c r="S1517">
        <f>INDEX(Weights!$B$1:$B$36,MATCH(Matches!H1260,Weights!$A$1:$A$36,0))</f>
        <v>40</v>
      </c>
      <c r="T1517">
        <f t="shared" si="305"/>
        <v>1888</v>
      </c>
      <c r="U1517">
        <f t="shared" si="306"/>
        <v>1616</v>
      </c>
      <c r="V1517">
        <f t="shared" si="307"/>
        <v>272</v>
      </c>
      <c r="W1517">
        <f t="shared" si="308"/>
        <v>1</v>
      </c>
      <c r="X1517">
        <f t="shared" si="309"/>
        <v>0</v>
      </c>
      <c r="Y1517">
        <f t="shared" si="310"/>
        <v>1</v>
      </c>
      <c r="AA1517" t="str">
        <f t="shared" si="311"/>
        <v>272-&gt;1,</v>
      </c>
    </row>
    <row r="1518" spans="1:27" ht="15" hidden="1" customHeight="1" x14ac:dyDescent="0.25">
      <c r="A1518">
        <v>2016</v>
      </c>
      <c r="B1518">
        <v>5</v>
      </c>
      <c r="C1518">
        <v>30</v>
      </c>
      <c r="D1518" t="s">
        <v>83</v>
      </c>
      <c r="E1518" t="s">
        <v>27</v>
      </c>
      <c r="F1518">
        <v>0</v>
      </c>
      <c r="G1518">
        <v>0</v>
      </c>
      <c r="H1518" t="s">
        <v>33</v>
      </c>
      <c r="J1518">
        <v>3</v>
      </c>
      <c r="K1518">
        <v>1305</v>
      </c>
      <c r="L1518">
        <v>1494</v>
      </c>
      <c r="M1518">
        <f t="shared" si="299"/>
        <v>1302</v>
      </c>
      <c r="N1518">
        <f t="shared" si="300"/>
        <v>1497</v>
      </c>
      <c r="O1518">
        <f t="shared" si="301"/>
        <v>0.63340770007116765</v>
      </c>
      <c r="P1518">
        <f t="shared" si="302"/>
        <v>0.5</v>
      </c>
      <c r="Q1518">
        <f t="shared" si="303"/>
        <v>-22.487457608516003</v>
      </c>
      <c r="R1518">
        <f t="shared" si="304"/>
        <v>-20</v>
      </c>
      <c r="S1518">
        <f>INDEX(Weights!$B$1:$B$36,MATCH(Matches!H1299,Weights!$A$1:$A$36,0))</f>
        <v>40</v>
      </c>
      <c r="T1518">
        <f t="shared" si="305"/>
        <v>1402</v>
      </c>
      <c r="U1518">
        <f t="shared" si="306"/>
        <v>1497</v>
      </c>
      <c r="V1518">
        <f t="shared" si="307"/>
        <v>95</v>
      </c>
      <c r="W1518">
        <f t="shared" si="308"/>
        <v>0</v>
      </c>
      <c r="X1518">
        <f t="shared" si="309"/>
        <v>0</v>
      </c>
      <c r="Y1518">
        <f t="shared" si="310"/>
        <v>0</v>
      </c>
      <c r="AA1518" t="str">
        <f t="shared" si="311"/>
        <v>95-&gt;0,</v>
      </c>
    </row>
    <row r="1519" spans="1:27" ht="15" hidden="1" customHeight="1" x14ac:dyDescent="0.25">
      <c r="A1519">
        <v>2016</v>
      </c>
      <c r="B1519">
        <v>6</v>
      </c>
      <c r="C1519">
        <v>1</v>
      </c>
      <c r="D1519" t="s">
        <v>146</v>
      </c>
      <c r="E1519" t="s">
        <v>124</v>
      </c>
      <c r="F1519">
        <v>1</v>
      </c>
      <c r="G1519">
        <v>1</v>
      </c>
      <c r="H1519" t="s">
        <v>33</v>
      </c>
      <c r="I1519" t="s">
        <v>125</v>
      </c>
      <c r="J1519">
        <v>3</v>
      </c>
      <c r="K1519">
        <v>1490</v>
      </c>
      <c r="L1519">
        <v>1610</v>
      </c>
      <c r="M1519">
        <f t="shared" si="299"/>
        <v>1487</v>
      </c>
      <c r="N1519">
        <f t="shared" si="300"/>
        <v>1613</v>
      </c>
      <c r="O1519">
        <f t="shared" si="301"/>
        <v>0.67377618788832216</v>
      </c>
      <c r="P1519">
        <f t="shared" si="302"/>
        <v>0.5</v>
      </c>
      <c r="Q1519">
        <f t="shared" si="303"/>
        <v>-17.263585054173014</v>
      </c>
      <c r="R1519">
        <f t="shared" si="304"/>
        <v>-20</v>
      </c>
      <c r="S1519">
        <f>INDEX(Weights!$B$1:$B$36,MATCH(Matches!H1317,Weights!$A$1:$A$36,0))</f>
        <v>20</v>
      </c>
      <c r="T1519">
        <f t="shared" si="305"/>
        <v>1487</v>
      </c>
      <c r="U1519">
        <f t="shared" si="306"/>
        <v>1613</v>
      </c>
      <c r="V1519">
        <f t="shared" si="307"/>
        <v>126</v>
      </c>
      <c r="W1519">
        <f t="shared" si="308"/>
        <v>0</v>
      </c>
      <c r="X1519">
        <f t="shared" si="309"/>
        <v>0</v>
      </c>
      <c r="Y1519">
        <f t="shared" si="310"/>
        <v>0</v>
      </c>
      <c r="AA1519" t="str">
        <f t="shared" si="311"/>
        <v>126-&gt;0,</v>
      </c>
    </row>
    <row r="1520" spans="1:27" ht="15" hidden="1" customHeight="1" x14ac:dyDescent="0.25">
      <c r="A1520">
        <v>2016</v>
      </c>
      <c r="B1520">
        <v>6</v>
      </c>
      <c r="C1520">
        <v>1</v>
      </c>
      <c r="D1520" t="s">
        <v>203</v>
      </c>
      <c r="E1520" t="s">
        <v>251</v>
      </c>
      <c r="F1520">
        <v>7</v>
      </c>
      <c r="G1520">
        <v>0</v>
      </c>
      <c r="H1520" t="s">
        <v>223</v>
      </c>
      <c r="I1520" t="s">
        <v>239</v>
      </c>
      <c r="J1520">
        <v>3</v>
      </c>
      <c r="K1520">
        <v>1336</v>
      </c>
      <c r="L1520">
        <v>700</v>
      </c>
      <c r="M1520">
        <f t="shared" si="299"/>
        <v>1333</v>
      </c>
      <c r="N1520">
        <f t="shared" si="300"/>
        <v>703</v>
      </c>
      <c r="O1520">
        <f t="shared" si="301"/>
        <v>0.97408234689313777</v>
      </c>
      <c r="P1520">
        <f t="shared" si="302"/>
        <v>1</v>
      </c>
      <c r="Q1520">
        <f t="shared" si="303"/>
        <v>115.75122128653265</v>
      </c>
      <c r="R1520">
        <f t="shared" si="304"/>
        <v>50</v>
      </c>
      <c r="S1520">
        <f>INDEX(Weights!$B$1:$B$36,MATCH(Matches!H1320,Weights!$A$1:$A$36,0))</f>
        <v>50</v>
      </c>
      <c r="T1520">
        <f t="shared" si="305"/>
        <v>1333</v>
      </c>
      <c r="U1520">
        <f t="shared" si="306"/>
        <v>703</v>
      </c>
      <c r="V1520">
        <f t="shared" si="307"/>
        <v>630</v>
      </c>
      <c r="W1520">
        <f t="shared" si="308"/>
        <v>7</v>
      </c>
      <c r="X1520">
        <f t="shared" si="309"/>
        <v>0</v>
      </c>
      <c r="Y1520">
        <f t="shared" si="310"/>
        <v>7</v>
      </c>
      <c r="AA1520" t="str">
        <f t="shared" si="311"/>
        <v>630-&gt;7,</v>
      </c>
    </row>
    <row r="1521" spans="1:27" ht="15" hidden="1" customHeight="1" x14ac:dyDescent="0.25">
      <c r="A1521">
        <v>2016</v>
      </c>
      <c r="B1521">
        <v>6</v>
      </c>
      <c r="C1521">
        <v>3</v>
      </c>
      <c r="D1521" t="s">
        <v>3</v>
      </c>
      <c r="E1521" t="s">
        <v>164</v>
      </c>
      <c r="F1521">
        <v>1</v>
      </c>
      <c r="G1521">
        <v>1</v>
      </c>
      <c r="H1521" t="s">
        <v>33</v>
      </c>
      <c r="I1521" t="s">
        <v>48</v>
      </c>
      <c r="J1521">
        <v>3</v>
      </c>
      <c r="K1521">
        <v>1388</v>
      </c>
      <c r="L1521">
        <v>1508</v>
      </c>
      <c r="M1521">
        <f t="shared" si="299"/>
        <v>1385</v>
      </c>
      <c r="N1521">
        <f t="shared" si="300"/>
        <v>1511</v>
      </c>
      <c r="O1521">
        <f t="shared" si="301"/>
        <v>0.67377618788832216</v>
      </c>
      <c r="P1521">
        <f t="shared" si="302"/>
        <v>0.5</v>
      </c>
      <c r="Q1521">
        <f t="shared" si="303"/>
        <v>-17.263585054173014</v>
      </c>
      <c r="R1521">
        <f t="shared" si="304"/>
        <v>-20</v>
      </c>
      <c r="S1521">
        <f>INDEX(Weights!$B$1:$B$36,MATCH(Matches!H1334,Weights!$A$1:$A$36,0))</f>
        <v>20</v>
      </c>
      <c r="T1521">
        <f t="shared" si="305"/>
        <v>1385</v>
      </c>
      <c r="U1521">
        <f t="shared" si="306"/>
        <v>1511</v>
      </c>
      <c r="V1521">
        <f t="shared" si="307"/>
        <v>126</v>
      </c>
      <c r="W1521">
        <f t="shared" si="308"/>
        <v>0</v>
      </c>
      <c r="X1521">
        <f t="shared" si="309"/>
        <v>0</v>
      </c>
      <c r="Y1521">
        <f t="shared" si="310"/>
        <v>0</v>
      </c>
      <c r="AA1521" t="str">
        <f t="shared" si="311"/>
        <v>126-&gt;0,</v>
      </c>
    </row>
    <row r="1522" spans="1:27" ht="15" hidden="1" customHeight="1" x14ac:dyDescent="0.25">
      <c r="A1522">
        <v>2016</v>
      </c>
      <c r="B1522">
        <v>6</v>
      </c>
      <c r="C1522">
        <v>4</v>
      </c>
      <c r="D1522" t="s">
        <v>181</v>
      </c>
      <c r="E1522" t="s">
        <v>179</v>
      </c>
      <c r="F1522">
        <v>2</v>
      </c>
      <c r="G1522">
        <v>1</v>
      </c>
      <c r="H1522" t="s">
        <v>230</v>
      </c>
      <c r="J1522">
        <v>3</v>
      </c>
      <c r="K1522">
        <v>1279</v>
      </c>
      <c r="L1522">
        <v>965</v>
      </c>
      <c r="M1522">
        <f t="shared" si="299"/>
        <v>1276</v>
      </c>
      <c r="N1522">
        <f t="shared" si="300"/>
        <v>968</v>
      </c>
      <c r="O1522">
        <f t="shared" si="301"/>
        <v>0.91282581174541322</v>
      </c>
      <c r="P1522">
        <f t="shared" si="302"/>
        <v>1</v>
      </c>
      <c r="Q1522">
        <f t="shared" si="303"/>
        <v>34.413856441527017</v>
      </c>
      <c r="R1522">
        <f t="shared" si="304"/>
        <v>30</v>
      </c>
      <c r="S1522">
        <f>INDEX(Weights!$B$1:$B$36,MATCH(Matches!H1362,Weights!$A$1:$A$36,0))</f>
        <v>40</v>
      </c>
      <c r="T1522">
        <f t="shared" si="305"/>
        <v>1376</v>
      </c>
      <c r="U1522">
        <f t="shared" si="306"/>
        <v>968</v>
      </c>
      <c r="V1522">
        <f t="shared" si="307"/>
        <v>408</v>
      </c>
      <c r="W1522">
        <f t="shared" si="308"/>
        <v>1</v>
      </c>
      <c r="X1522">
        <f t="shared" si="309"/>
        <v>0</v>
      </c>
      <c r="Y1522">
        <f t="shared" si="310"/>
        <v>1</v>
      </c>
      <c r="AA1522" t="str">
        <f t="shared" si="311"/>
        <v>408-&gt;1,</v>
      </c>
    </row>
    <row r="1523" spans="1:27" ht="15" hidden="1" customHeight="1" x14ac:dyDescent="0.25">
      <c r="A1523">
        <v>2016</v>
      </c>
      <c r="B1523">
        <v>6</v>
      </c>
      <c r="C1523">
        <v>6</v>
      </c>
      <c r="D1523" t="s">
        <v>16</v>
      </c>
      <c r="E1523" t="s">
        <v>13</v>
      </c>
      <c r="F1523">
        <v>2</v>
      </c>
      <c r="G1523">
        <v>0</v>
      </c>
      <c r="H1523" t="s">
        <v>33</v>
      </c>
      <c r="J1523">
        <v>3</v>
      </c>
      <c r="K1523">
        <v>1875</v>
      </c>
      <c r="L1523">
        <v>1576</v>
      </c>
      <c r="M1523">
        <f t="shared" si="299"/>
        <v>1872</v>
      </c>
      <c r="N1523">
        <f t="shared" si="300"/>
        <v>1579</v>
      </c>
      <c r="O1523">
        <f t="shared" si="301"/>
        <v>0.90570537354323744</v>
      </c>
      <c r="P1523">
        <f t="shared" si="302"/>
        <v>1</v>
      </c>
      <c r="Q1523">
        <f t="shared" si="303"/>
        <v>31.815174551601903</v>
      </c>
      <c r="R1523">
        <f t="shared" si="304"/>
        <v>20</v>
      </c>
      <c r="S1523">
        <f>INDEX(Weights!$B$1:$B$36,MATCH(Matches!H1400,Weights!$A$1:$A$36,0))</f>
        <v>40</v>
      </c>
      <c r="T1523">
        <f t="shared" si="305"/>
        <v>1972</v>
      </c>
      <c r="U1523">
        <f t="shared" si="306"/>
        <v>1579</v>
      </c>
      <c r="V1523">
        <f t="shared" si="307"/>
        <v>393</v>
      </c>
      <c r="W1523">
        <f t="shared" si="308"/>
        <v>2</v>
      </c>
      <c r="X1523">
        <f t="shared" si="309"/>
        <v>0</v>
      </c>
      <c r="Y1523">
        <f t="shared" si="310"/>
        <v>2</v>
      </c>
      <c r="AA1523" t="str">
        <f t="shared" si="311"/>
        <v>393-&gt;2,</v>
      </c>
    </row>
    <row r="1524" spans="1:27" ht="15" hidden="1" customHeight="1" x14ac:dyDescent="0.25">
      <c r="A1524">
        <v>2016</v>
      </c>
      <c r="B1524">
        <v>6</v>
      </c>
      <c r="C1524">
        <v>30</v>
      </c>
      <c r="D1524" t="s">
        <v>113</v>
      </c>
      <c r="E1524" t="s">
        <v>115</v>
      </c>
      <c r="F1524">
        <v>2</v>
      </c>
      <c r="G1524">
        <v>2</v>
      </c>
      <c r="H1524" t="s">
        <v>237</v>
      </c>
      <c r="I1524" t="s">
        <v>107</v>
      </c>
      <c r="J1524">
        <v>3</v>
      </c>
      <c r="K1524">
        <v>624</v>
      </c>
      <c r="L1524">
        <v>670</v>
      </c>
      <c r="M1524">
        <f t="shared" si="299"/>
        <v>621</v>
      </c>
      <c r="N1524">
        <f t="shared" si="300"/>
        <v>673</v>
      </c>
      <c r="O1524">
        <f t="shared" si="301"/>
        <v>0.57428020365452448</v>
      </c>
      <c r="P1524">
        <f t="shared" si="302"/>
        <v>0.5</v>
      </c>
      <c r="Q1524">
        <f t="shared" si="303"/>
        <v>-40.387611401187471</v>
      </c>
      <c r="R1524">
        <f t="shared" si="304"/>
        <v>-40</v>
      </c>
      <c r="S1524">
        <f>INDEX(Weights!$B$1:$B$36,MATCH(Matches!H1523,Weights!$A$1:$A$36,0))</f>
        <v>20</v>
      </c>
      <c r="T1524">
        <f t="shared" si="305"/>
        <v>621</v>
      </c>
      <c r="U1524">
        <f t="shared" si="306"/>
        <v>673</v>
      </c>
      <c r="V1524">
        <f t="shared" si="307"/>
        <v>52</v>
      </c>
      <c r="W1524">
        <f t="shared" si="308"/>
        <v>0</v>
      </c>
      <c r="X1524">
        <f t="shared" si="309"/>
        <v>0</v>
      </c>
      <c r="Y1524">
        <f t="shared" si="310"/>
        <v>0</v>
      </c>
      <c r="AA1524" t="str">
        <f t="shared" si="311"/>
        <v>52-&gt;0,</v>
      </c>
    </row>
    <row r="1525" spans="1:27" ht="15" hidden="1" customHeight="1" x14ac:dyDescent="0.25">
      <c r="A1525">
        <v>2016</v>
      </c>
      <c r="B1525">
        <v>8</v>
      </c>
      <c r="C1525">
        <v>8</v>
      </c>
      <c r="D1525" t="s">
        <v>194</v>
      </c>
      <c r="E1525" t="s">
        <v>268</v>
      </c>
      <c r="F1525">
        <v>1</v>
      </c>
      <c r="G1525">
        <v>0</v>
      </c>
      <c r="H1525" t="s">
        <v>33</v>
      </c>
      <c r="J1525">
        <v>3</v>
      </c>
      <c r="K1525">
        <v>1473</v>
      </c>
      <c r="L1525">
        <v>1283</v>
      </c>
      <c r="M1525">
        <f t="shared" si="299"/>
        <v>1470</v>
      </c>
      <c r="N1525">
        <f t="shared" si="300"/>
        <v>1286</v>
      </c>
      <c r="O1525">
        <f t="shared" si="301"/>
        <v>0.83683096600289486</v>
      </c>
      <c r="P1525">
        <f t="shared" si="302"/>
        <v>1</v>
      </c>
      <c r="Q1525">
        <f t="shared" si="303"/>
        <v>18.385841519740961</v>
      </c>
      <c r="R1525">
        <f t="shared" si="304"/>
        <v>20</v>
      </c>
      <c r="S1525">
        <f>INDEX(Weights!$B$1:$B$36,MATCH(Matches!H1538,Weights!$A$1:$A$36,0))</f>
        <v>20</v>
      </c>
      <c r="T1525">
        <f t="shared" si="305"/>
        <v>1570</v>
      </c>
      <c r="U1525">
        <f t="shared" si="306"/>
        <v>1286</v>
      </c>
      <c r="V1525">
        <f t="shared" si="307"/>
        <v>284</v>
      </c>
      <c r="W1525">
        <f t="shared" si="308"/>
        <v>1</v>
      </c>
      <c r="X1525">
        <f t="shared" si="309"/>
        <v>0</v>
      </c>
      <c r="Y1525">
        <f t="shared" si="310"/>
        <v>1</v>
      </c>
      <c r="AA1525" t="str">
        <f t="shared" si="311"/>
        <v>284-&gt;1,</v>
      </c>
    </row>
    <row r="1526" spans="1:27" ht="15" hidden="1" customHeight="1" x14ac:dyDescent="0.25">
      <c r="A1526">
        <v>2016</v>
      </c>
      <c r="B1526">
        <v>8</v>
      </c>
      <c r="C1526">
        <v>24</v>
      </c>
      <c r="D1526" t="s">
        <v>98</v>
      </c>
      <c r="E1526" t="s">
        <v>199</v>
      </c>
      <c r="F1526">
        <v>1</v>
      </c>
      <c r="G1526">
        <v>0</v>
      </c>
      <c r="H1526" t="s">
        <v>33</v>
      </c>
      <c r="J1526">
        <v>3</v>
      </c>
      <c r="K1526">
        <v>1654</v>
      </c>
      <c r="L1526">
        <v>1461</v>
      </c>
      <c r="M1526">
        <f t="shared" si="299"/>
        <v>1651</v>
      </c>
      <c r="N1526">
        <f t="shared" si="300"/>
        <v>1464</v>
      </c>
      <c r="O1526">
        <f t="shared" si="301"/>
        <v>0.83917531785267563</v>
      </c>
      <c r="P1526">
        <f t="shared" si="302"/>
        <v>1</v>
      </c>
      <c r="Q1526">
        <f t="shared" si="303"/>
        <v>18.653853127170073</v>
      </c>
      <c r="R1526">
        <f t="shared" si="304"/>
        <v>20</v>
      </c>
      <c r="S1526">
        <f>INDEX(Weights!$B$1:$B$36,MATCH(Matches!H1548,Weights!$A$1:$A$36,0))</f>
        <v>20</v>
      </c>
      <c r="T1526">
        <f t="shared" si="305"/>
        <v>1751</v>
      </c>
      <c r="U1526">
        <f t="shared" si="306"/>
        <v>1464</v>
      </c>
      <c r="V1526">
        <f t="shared" si="307"/>
        <v>287</v>
      </c>
      <c r="W1526">
        <f t="shared" si="308"/>
        <v>1</v>
      </c>
      <c r="X1526">
        <f t="shared" si="309"/>
        <v>0</v>
      </c>
      <c r="Y1526">
        <f t="shared" si="310"/>
        <v>1</v>
      </c>
      <c r="AA1526" t="str">
        <f t="shared" si="311"/>
        <v>287-&gt;1,</v>
      </c>
    </row>
    <row r="1527" spans="1:27" ht="15" hidden="1" customHeight="1" x14ac:dyDescent="0.25">
      <c r="A1527">
        <v>2016</v>
      </c>
      <c r="B1527">
        <v>9</v>
      </c>
      <c r="C1527">
        <v>1</v>
      </c>
      <c r="D1527" t="s">
        <v>259</v>
      </c>
      <c r="E1527" t="s">
        <v>41</v>
      </c>
      <c r="F1527">
        <v>3</v>
      </c>
      <c r="G1527">
        <v>1</v>
      </c>
      <c r="H1527" t="s">
        <v>33</v>
      </c>
      <c r="J1527">
        <v>3</v>
      </c>
      <c r="K1527">
        <v>1425</v>
      </c>
      <c r="L1527">
        <v>1136</v>
      </c>
      <c r="M1527">
        <f t="shared" si="299"/>
        <v>1422</v>
      </c>
      <c r="N1527">
        <f t="shared" si="300"/>
        <v>1139</v>
      </c>
      <c r="O1527">
        <f t="shared" si="301"/>
        <v>0.90067303599035609</v>
      </c>
      <c r="P1527">
        <f t="shared" si="302"/>
        <v>1</v>
      </c>
      <c r="Q1527">
        <f t="shared" si="303"/>
        <v>30.20327893751713</v>
      </c>
      <c r="R1527">
        <f t="shared" si="304"/>
        <v>20</v>
      </c>
      <c r="S1527">
        <f>INDEX(Weights!$B$1:$B$36,MATCH(Matches!H1568,Weights!$A$1:$A$36,0))</f>
        <v>40</v>
      </c>
      <c r="T1527">
        <f t="shared" si="305"/>
        <v>1522</v>
      </c>
      <c r="U1527">
        <f t="shared" si="306"/>
        <v>1139</v>
      </c>
      <c r="V1527">
        <f t="shared" si="307"/>
        <v>383</v>
      </c>
      <c r="W1527">
        <f t="shared" si="308"/>
        <v>2</v>
      </c>
      <c r="X1527">
        <f t="shared" si="309"/>
        <v>0</v>
      </c>
      <c r="Y1527">
        <f t="shared" si="310"/>
        <v>2</v>
      </c>
      <c r="AA1527" t="str">
        <f t="shared" si="311"/>
        <v>383-&gt;2,</v>
      </c>
    </row>
    <row r="1528" spans="1:27" ht="15" hidden="1" customHeight="1" x14ac:dyDescent="0.25">
      <c r="A1528">
        <v>2016</v>
      </c>
      <c r="B1528">
        <v>9</v>
      </c>
      <c r="C1528">
        <v>3</v>
      </c>
      <c r="D1528" t="s">
        <v>267</v>
      </c>
      <c r="E1528" t="s">
        <v>143</v>
      </c>
      <c r="F1528">
        <v>2</v>
      </c>
      <c r="G1528">
        <v>1</v>
      </c>
      <c r="H1528" t="s">
        <v>171</v>
      </c>
      <c r="J1528">
        <v>3</v>
      </c>
      <c r="K1528">
        <v>1301</v>
      </c>
      <c r="L1528">
        <v>959</v>
      </c>
      <c r="M1528">
        <f t="shared" si="299"/>
        <v>1298</v>
      </c>
      <c r="N1528">
        <f t="shared" si="300"/>
        <v>962</v>
      </c>
      <c r="O1528">
        <f t="shared" si="301"/>
        <v>0.92482722123971162</v>
      </c>
      <c r="P1528">
        <f t="shared" si="302"/>
        <v>1</v>
      </c>
      <c r="Q1528">
        <f t="shared" si="303"/>
        <v>39.908063124371473</v>
      </c>
      <c r="R1528">
        <f t="shared" si="304"/>
        <v>40</v>
      </c>
      <c r="S1528">
        <f>INDEX(Weights!$B$1:$B$36,MATCH(Matches!H1596,Weights!$A$1:$A$36,0))</f>
        <v>40</v>
      </c>
      <c r="T1528">
        <f t="shared" si="305"/>
        <v>1398</v>
      </c>
      <c r="U1528">
        <f t="shared" si="306"/>
        <v>962</v>
      </c>
      <c r="V1528">
        <f t="shared" si="307"/>
        <v>436</v>
      </c>
      <c r="W1528">
        <f t="shared" si="308"/>
        <v>1</v>
      </c>
      <c r="X1528">
        <f t="shared" si="309"/>
        <v>0</v>
      </c>
      <c r="Y1528">
        <f t="shared" si="310"/>
        <v>1</v>
      </c>
      <c r="AA1528" t="str">
        <f t="shared" si="311"/>
        <v>436-&gt;1,</v>
      </c>
    </row>
    <row r="1529" spans="1:27" ht="15" hidden="1" customHeight="1" x14ac:dyDescent="0.25">
      <c r="A1529">
        <v>2016</v>
      </c>
      <c r="B1529">
        <v>9</v>
      </c>
      <c r="C1529">
        <v>5</v>
      </c>
      <c r="D1529" t="s">
        <v>10</v>
      </c>
      <c r="E1529" t="s">
        <v>19</v>
      </c>
      <c r="F1529">
        <v>4</v>
      </c>
      <c r="G1529">
        <v>0</v>
      </c>
      <c r="H1529" t="s">
        <v>76</v>
      </c>
      <c r="J1529">
        <v>3</v>
      </c>
      <c r="K1529">
        <v>1782</v>
      </c>
      <c r="L1529">
        <v>1350</v>
      </c>
      <c r="M1529">
        <f t="shared" si="299"/>
        <v>1779</v>
      </c>
      <c r="N1529">
        <f t="shared" si="300"/>
        <v>1353</v>
      </c>
      <c r="O1529">
        <f t="shared" si="301"/>
        <v>0.95381873259914096</v>
      </c>
      <c r="P1529">
        <f t="shared" si="302"/>
        <v>1</v>
      </c>
      <c r="Q1529">
        <f t="shared" si="303"/>
        <v>64.961404674315972</v>
      </c>
      <c r="R1529">
        <f t="shared" si="304"/>
        <v>30</v>
      </c>
      <c r="S1529">
        <f>INDEX(Weights!$B$1:$B$36,MATCH(Matches!H1635,Weights!$A$1:$A$36,0))</f>
        <v>20</v>
      </c>
      <c r="T1529">
        <f t="shared" si="305"/>
        <v>1879</v>
      </c>
      <c r="U1529">
        <f t="shared" si="306"/>
        <v>1353</v>
      </c>
      <c r="V1529">
        <f t="shared" si="307"/>
        <v>526</v>
      </c>
      <c r="W1529">
        <f t="shared" si="308"/>
        <v>4</v>
      </c>
      <c r="X1529">
        <f t="shared" si="309"/>
        <v>1</v>
      </c>
      <c r="Y1529">
        <f t="shared" si="310"/>
        <v>4</v>
      </c>
      <c r="AA1529" t="str">
        <f t="shared" si="311"/>
        <v>526-&gt;4,</v>
      </c>
    </row>
    <row r="1530" spans="1:27" ht="15" hidden="1" customHeight="1" x14ac:dyDescent="0.25">
      <c r="A1530">
        <v>2016</v>
      </c>
      <c r="B1530">
        <v>9</v>
      </c>
      <c r="C1530">
        <v>6</v>
      </c>
      <c r="D1530" t="s">
        <v>51</v>
      </c>
      <c r="E1530" t="s">
        <v>61</v>
      </c>
      <c r="F1530">
        <v>4</v>
      </c>
      <c r="G1530">
        <v>3</v>
      </c>
      <c r="H1530" t="s">
        <v>76</v>
      </c>
      <c r="J1530">
        <v>3</v>
      </c>
      <c r="K1530">
        <v>1587</v>
      </c>
      <c r="L1530">
        <v>1232</v>
      </c>
      <c r="M1530">
        <f t="shared" si="299"/>
        <v>1584</v>
      </c>
      <c r="N1530">
        <f t="shared" si="300"/>
        <v>1235</v>
      </c>
      <c r="O1530">
        <f t="shared" si="301"/>
        <v>0.92986723744842492</v>
      </c>
      <c r="P1530">
        <f t="shared" si="302"/>
        <v>1</v>
      </c>
      <c r="Q1530">
        <f t="shared" si="303"/>
        <v>42.776013532816762</v>
      </c>
      <c r="R1530">
        <f t="shared" si="304"/>
        <v>40</v>
      </c>
      <c r="S1530">
        <f>INDEX(Weights!$B$1:$B$36,MATCH(Matches!H1642,Weights!$A$1:$A$36,0))</f>
        <v>50</v>
      </c>
      <c r="T1530">
        <f t="shared" si="305"/>
        <v>1684</v>
      </c>
      <c r="U1530">
        <f t="shared" si="306"/>
        <v>1235</v>
      </c>
      <c r="V1530">
        <f t="shared" si="307"/>
        <v>449</v>
      </c>
      <c r="W1530">
        <f t="shared" si="308"/>
        <v>1</v>
      </c>
      <c r="X1530">
        <f t="shared" si="309"/>
        <v>0</v>
      </c>
      <c r="Y1530">
        <f t="shared" si="310"/>
        <v>1</v>
      </c>
      <c r="AA1530" t="str">
        <f t="shared" si="311"/>
        <v>449-&gt;1,</v>
      </c>
    </row>
    <row r="1531" spans="1:27" ht="15" hidden="1" customHeight="1" x14ac:dyDescent="0.25">
      <c r="A1531">
        <v>2016</v>
      </c>
      <c r="B1531">
        <v>10</v>
      </c>
      <c r="C1531">
        <v>11</v>
      </c>
      <c r="D1531" t="s">
        <v>65</v>
      </c>
      <c r="E1531" t="s">
        <v>0</v>
      </c>
      <c r="F1531">
        <v>2</v>
      </c>
      <c r="G1531">
        <v>1</v>
      </c>
      <c r="H1531" t="s">
        <v>76</v>
      </c>
      <c r="J1531">
        <v>3</v>
      </c>
      <c r="K1531">
        <v>1823</v>
      </c>
      <c r="L1531">
        <v>1479</v>
      </c>
      <c r="M1531">
        <f t="shared" si="299"/>
        <v>1820</v>
      </c>
      <c r="N1531">
        <f t="shared" si="300"/>
        <v>1482</v>
      </c>
      <c r="O1531">
        <f t="shared" si="301"/>
        <v>0.9256237164516562</v>
      </c>
      <c r="P1531">
        <f t="shared" si="302"/>
        <v>1</v>
      </c>
      <c r="Q1531">
        <f t="shared" si="303"/>
        <v>40.335438353141583</v>
      </c>
      <c r="R1531">
        <f t="shared" si="304"/>
        <v>40</v>
      </c>
      <c r="S1531">
        <f>INDEX(Weights!$B$1:$B$36,MATCH(Matches!H1791,Weights!$A$1:$A$36,0))</f>
        <v>40</v>
      </c>
      <c r="T1531">
        <f t="shared" si="305"/>
        <v>1920</v>
      </c>
      <c r="U1531">
        <f t="shared" si="306"/>
        <v>1482</v>
      </c>
      <c r="V1531">
        <f t="shared" si="307"/>
        <v>438</v>
      </c>
      <c r="W1531">
        <f t="shared" si="308"/>
        <v>1</v>
      </c>
      <c r="X1531">
        <f t="shared" si="309"/>
        <v>0</v>
      </c>
      <c r="Y1531">
        <f t="shared" si="310"/>
        <v>1</v>
      </c>
      <c r="AA1531" t="str">
        <f t="shared" si="311"/>
        <v>438-&gt;1,</v>
      </c>
    </row>
    <row r="1532" spans="1:27" ht="15" hidden="1" customHeight="1" x14ac:dyDescent="0.25">
      <c r="A1532">
        <v>2016</v>
      </c>
      <c r="B1532">
        <v>11</v>
      </c>
      <c r="C1532">
        <v>6</v>
      </c>
      <c r="D1532" t="s">
        <v>264</v>
      </c>
      <c r="E1532" t="s">
        <v>107</v>
      </c>
      <c r="F1532">
        <v>3</v>
      </c>
      <c r="G1532">
        <v>2</v>
      </c>
      <c r="H1532" t="s">
        <v>237</v>
      </c>
      <c r="J1532">
        <v>3</v>
      </c>
      <c r="K1532">
        <v>1200</v>
      </c>
      <c r="L1532">
        <v>868</v>
      </c>
      <c r="M1532">
        <f t="shared" si="299"/>
        <v>1197</v>
      </c>
      <c r="N1532">
        <f t="shared" si="300"/>
        <v>871</v>
      </c>
      <c r="O1532">
        <f t="shared" si="301"/>
        <v>0.92072606136879342</v>
      </c>
      <c r="P1532">
        <f t="shared" si="302"/>
        <v>1</v>
      </c>
      <c r="Q1532">
        <f t="shared" si="303"/>
        <v>37.843458415210307</v>
      </c>
      <c r="R1532">
        <f t="shared" si="304"/>
        <v>40</v>
      </c>
      <c r="S1532">
        <f>INDEX(Weights!$B$1:$B$36,MATCH(Matches!H1815,Weights!$A$1:$A$36,0))</f>
        <v>40</v>
      </c>
      <c r="T1532">
        <f t="shared" si="305"/>
        <v>1297</v>
      </c>
      <c r="U1532">
        <f t="shared" si="306"/>
        <v>871</v>
      </c>
      <c r="V1532">
        <f t="shared" si="307"/>
        <v>426</v>
      </c>
      <c r="W1532">
        <f t="shared" si="308"/>
        <v>1</v>
      </c>
      <c r="X1532">
        <f t="shared" si="309"/>
        <v>0</v>
      </c>
      <c r="Y1532">
        <f t="shared" si="310"/>
        <v>1</v>
      </c>
      <c r="AA1532" t="str">
        <f t="shared" si="311"/>
        <v>426-&gt;1,</v>
      </c>
    </row>
    <row r="1533" spans="1:27" ht="15" hidden="1" customHeight="1" x14ac:dyDescent="0.25">
      <c r="A1533">
        <v>2016</v>
      </c>
      <c r="B1533">
        <v>11</v>
      </c>
      <c r="C1533">
        <v>9</v>
      </c>
      <c r="D1533" t="s">
        <v>118</v>
      </c>
      <c r="E1533" t="s">
        <v>41</v>
      </c>
      <c r="F1533">
        <v>2</v>
      </c>
      <c r="G1533">
        <v>0</v>
      </c>
      <c r="H1533" t="s">
        <v>33</v>
      </c>
      <c r="I1533" t="s">
        <v>74</v>
      </c>
      <c r="J1533">
        <v>3</v>
      </c>
      <c r="K1533">
        <v>1531</v>
      </c>
      <c r="L1533">
        <v>1121</v>
      </c>
      <c r="M1533">
        <f t="shared" si="299"/>
        <v>1528</v>
      </c>
      <c r="N1533">
        <f t="shared" si="300"/>
        <v>1124</v>
      </c>
      <c r="O1533">
        <f t="shared" si="301"/>
        <v>0.91097603146534523</v>
      </c>
      <c r="P1533">
        <f t="shared" si="302"/>
        <v>1</v>
      </c>
      <c r="Q1533">
        <f t="shared" si="303"/>
        <v>33.6987897684226</v>
      </c>
      <c r="R1533">
        <f t="shared" si="304"/>
        <v>20</v>
      </c>
      <c r="S1533">
        <f>INDEX(Weights!$B$1:$B$36,MATCH(Matches!H1832,Weights!$A$1:$A$36,0))</f>
        <v>20</v>
      </c>
      <c r="T1533">
        <f t="shared" si="305"/>
        <v>1528</v>
      </c>
      <c r="U1533">
        <f t="shared" si="306"/>
        <v>1124</v>
      </c>
      <c r="V1533">
        <f t="shared" si="307"/>
        <v>404</v>
      </c>
      <c r="W1533">
        <f t="shared" si="308"/>
        <v>2</v>
      </c>
      <c r="X1533">
        <f t="shared" si="309"/>
        <v>0</v>
      </c>
      <c r="Y1533">
        <f t="shared" si="310"/>
        <v>2</v>
      </c>
      <c r="AA1533" t="str">
        <f t="shared" si="311"/>
        <v>404-&gt;2,</v>
      </c>
    </row>
    <row r="1534" spans="1:27" ht="15" hidden="1" customHeight="1" x14ac:dyDescent="0.25">
      <c r="A1534">
        <v>2016</v>
      </c>
      <c r="B1534">
        <v>11</v>
      </c>
      <c r="C1534">
        <v>11</v>
      </c>
      <c r="D1534" t="s">
        <v>92</v>
      </c>
      <c r="E1534" t="s">
        <v>164</v>
      </c>
      <c r="F1534">
        <v>2</v>
      </c>
      <c r="G1534">
        <v>0</v>
      </c>
      <c r="H1534" t="s">
        <v>33</v>
      </c>
      <c r="J1534">
        <v>3</v>
      </c>
      <c r="K1534">
        <v>1781</v>
      </c>
      <c r="L1534">
        <v>1517</v>
      </c>
      <c r="M1534">
        <f t="shared" si="299"/>
        <v>1778</v>
      </c>
      <c r="N1534">
        <f t="shared" si="300"/>
        <v>1520</v>
      </c>
      <c r="O1534">
        <f t="shared" si="301"/>
        <v>0.8870357268841218</v>
      </c>
      <c r="P1534">
        <f t="shared" si="302"/>
        <v>1</v>
      </c>
      <c r="Q1534">
        <f t="shared" si="303"/>
        <v>26.557069038302178</v>
      </c>
      <c r="R1534">
        <f t="shared" si="304"/>
        <v>20</v>
      </c>
      <c r="S1534">
        <f>INDEX(Weights!$B$1:$B$36,MATCH(Matches!H1857,Weights!$A$1:$A$36,0))</f>
        <v>50</v>
      </c>
      <c r="T1534">
        <f t="shared" si="305"/>
        <v>1878</v>
      </c>
      <c r="U1534">
        <f t="shared" si="306"/>
        <v>1520</v>
      </c>
      <c r="V1534">
        <f t="shared" si="307"/>
        <v>358</v>
      </c>
      <c r="W1534">
        <f t="shared" si="308"/>
        <v>2</v>
      </c>
      <c r="X1534">
        <f t="shared" si="309"/>
        <v>0</v>
      </c>
      <c r="Y1534">
        <f t="shared" si="310"/>
        <v>2</v>
      </c>
      <c r="AA1534" t="str">
        <f t="shared" si="311"/>
        <v>358-&gt;2,</v>
      </c>
    </row>
    <row r="1535" spans="1:27" ht="15" hidden="1" customHeight="1" x14ac:dyDescent="0.25">
      <c r="A1535">
        <v>2016</v>
      </c>
      <c r="B1535">
        <v>11</v>
      </c>
      <c r="C1535">
        <v>12</v>
      </c>
      <c r="D1535" t="s">
        <v>25</v>
      </c>
      <c r="E1535" t="s">
        <v>63</v>
      </c>
      <c r="F1535">
        <v>2</v>
      </c>
      <c r="G1535">
        <v>0</v>
      </c>
      <c r="H1535" t="s">
        <v>76</v>
      </c>
      <c r="J1535">
        <v>3</v>
      </c>
      <c r="K1535">
        <v>1785</v>
      </c>
      <c r="L1535">
        <v>1394</v>
      </c>
      <c r="M1535">
        <f t="shared" si="299"/>
        <v>1782</v>
      </c>
      <c r="N1535">
        <f t="shared" si="300"/>
        <v>1397</v>
      </c>
      <c r="O1535">
        <f t="shared" si="301"/>
        <v>0.94223569496324688</v>
      </c>
      <c r="P1535">
        <f t="shared" si="302"/>
        <v>1</v>
      </c>
      <c r="Q1535">
        <f t="shared" si="303"/>
        <v>51.935187276835066</v>
      </c>
      <c r="R1535">
        <f t="shared" si="304"/>
        <v>30</v>
      </c>
      <c r="S1535">
        <f>INDEX(Weights!$B$1:$B$36,MATCH(Matches!H1879,Weights!$A$1:$A$36,0))</f>
        <v>40</v>
      </c>
      <c r="T1535">
        <f t="shared" si="305"/>
        <v>1882</v>
      </c>
      <c r="U1535">
        <f t="shared" si="306"/>
        <v>1397</v>
      </c>
      <c r="V1535">
        <f t="shared" si="307"/>
        <v>485</v>
      </c>
      <c r="W1535">
        <f t="shared" si="308"/>
        <v>2</v>
      </c>
      <c r="X1535">
        <f t="shared" si="309"/>
        <v>0</v>
      </c>
      <c r="Y1535">
        <f t="shared" si="310"/>
        <v>2</v>
      </c>
      <c r="AA1535" t="str">
        <f t="shared" si="311"/>
        <v>485-&gt;2,</v>
      </c>
    </row>
    <row r="1536" spans="1:27" ht="15" hidden="1" customHeight="1" x14ac:dyDescent="0.25">
      <c r="A1536">
        <v>2016</v>
      </c>
      <c r="B1536">
        <v>11</v>
      </c>
      <c r="C1536">
        <v>13</v>
      </c>
      <c r="D1536" t="s">
        <v>7</v>
      </c>
      <c r="E1536" t="s">
        <v>11</v>
      </c>
      <c r="F1536">
        <v>8</v>
      </c>
      <c r="G1536">
        <v>1</v>
      </c>
      <c r="H1536" t="s">
        <v>76</v>
      </c>
      <c r="J1536">
        <v>3</v>
      </c>
      <c r="K1536">
        <v>1905</v>
      </c>
      <c r="L1536">
        <v>1433</v>
      </c>
      <c r="M1536">
        <f t="shared" si="299"/>
        <v>1902</v>
      </c>
      <c r="N1536">
        <f t="shared" si="300"/>
        <v>1436</v>
      </c>
      <c r="O1536">
        <f t="shared" si="301"/>
        <v>0.9629651516287524</v>
      </c>
      <c r="P1536">
        <f t="shared" si="302"/>
        <v>1</v>
      </c>
      <c r="Q1536">
        <f t="shared" si="303"/>
        <v>81.004786894958158</v>
      </c>
      <c r="R1536">
        <f t="shared" si="304"/>
        <v>40</v>
      </c>
      <c r="S1536">
        <f>INDEX(Weights!$B$1:$B$36,MATCH(Matches!H1883,Weights!$A$1:$A$36,0))</f>
        <v>40</v>
      </c>
      <c r="T1536">
        <f t="shared" si="305"/>
        <v>2002</v>
      </c>
      <c r="U1536">
        <f t="shared" si="306"/>
        <v>1436</v>
      </c>
      <c r="V1536">
        <f t="shared" si="307"/>
        <v>566</v>
      </c>
      <c r="W1536">
        <f t="shared" si="308"/>
        <v>7</v>
      </c>
      <c r="X1536">
        <f t="shared" si="309"/>
        <v>0</v>
      </c>
      <c r="Y1536">
        <f t="shared" si="310"/>
        <v>7</v>
      </c>
      <c r="AA1536" t="str">
        <f t="shared" si="311"/>
        <v>566-&gt;7,</v>
      </c>
    </row>
    <row r="1537" spans="1:27" ht="15" hidden="1" customHeight="1" x14ac:dyDescent="0.25">
      <c r="A1537">
        <v>2016</v>
      </c>
      <c r="B1537">
        <v>11</v>
      </c>
      <c r="C1537">
        <v>15</v>
      </c>
      <c r="D1537" t="s">
        <v>85</v>
      </c>
      <c r="E1537" t="s">
        <v>170</v>
      </c>
      <c r="F1537">
        <v>2</v>
      </c>
      <c r="G1537">
        <v>1</v>
      </c>
      <c r="H1537" t="s">
        <v>33</v>
      </c>
      <c r="J1537">
        <v>3</v>
      </c>
      <c r="K1537">
        <v>1601</v>
      </c>
      <c r="L1537">
        <v>1417</v>
      </c>
      <c r="M1537">
        <f t="shared" si="299"/>
        <v>1598</v>
      </c>
      <c r="N1537">
        <f t="shared" si="300"/>
        <v>1420</v>
      </c>
      <c r="O1537">
        <f t="shared" si="301"/>
        <v>0.83205984053033322</v>
      </c>
      <c r="P1537">
        <f t="shared" si="302"/>
        <v>1</v>
      </c>
      <c r="Q1537">
        <f t="shared" si="303"/>
        <v>17.86350572414371</v>
      </c>
      <c r="R1537">
        <f t="shared" si="304"/>
        <v>20</v>
      </c>
      <c r="S1537">
        <f>INDEX(Weights!$B$1:$B$36,MATCH(Matches!H1922,Weights!$A$1:$A$36,0))</f>
        <v>40</v>
      </c>
      <c r="T1537">
        <f t="shared" si="305"/>
        <v>1698</v>
      </c>
      <c r="U1537">
        <f t="shared" si="306"/>
        <v>1420</v>
      </c>
      <c r="V1537">
        <f t="shared" si="307"/>
        <v>278</v>
      </c>
      <c r="W1537">
        <f t="shared" si="308"/>
        <v>1</v>
      </c>
      <c r="X1537">
        <f t="shared" si="309"/>
        <v>0</v>
      </c>
      <c r="Y1537">
        <f t="shared" si="310"/>
        <v>1</v>
      </c>
      <c r="AA1537" t="str">
        <f t="shared" si="311"/>
        <v>278-&gt;1,</v>
      </c>
    </row>
    <row r="1538" spans="1:27" ht="15" hidden="1" customHeight="1" x14ac:dyDescent="0.25">
      <c r="A1538">
        <v>2017</v>
      </c>
      <c r="B1538">
        <v>1</v>
      </c>
      <c r="C1538">
        <v>10</v>
      </c>
      <c r="D1538" t="s">
        <v>147</v>
      </c>
      <c r="E1538" t="s">
        <v>149</v>
      </c>
      <c r="F1538">
        <v>6</v>
      </c>
      <c r="G1538">
        <v>0</v>
      </c>
      <c r="H1538" t="s">
        <v>33</v>
      </c>
      <c r="J1538">
        <v>3</v>
      </c>
      <c r="K1538">
        <v>1638</v>
      </c>
      <c r="L1538">
        <v>1302</v>
      </c>
      <c r="M1538">
        <f t="shared" ref="M1538:M1601" si="312">K1538-J1538</f>
        <v>1635</v>
      </c>
      <c r="N1538">
        <f t="shared" ref="N1538:N1601" si="313">L1538+J1538</f>
        <v>1305</v>
      </c>
      <c r="O1538">
        <f t="shared" ref="O1538:O1601" si="314">1/(10^(-V1538/400)+1)</f>
        <v>0.92239051057062449</v>
      </c>
      <c r="P1538">
        <f t="shared" ref="P1538:P1601" si="315">IF(F1538&gt;G1538,1,IF(F1538=G1538,0.5,0))</f>
        <v>1</v>
      </c>
      <c r="Q1538">
        <f t="shared" ref="Q1538:Q1601" si="316">(M1538-K1538)/(O1538-P1538)</f>
        <v>38.655066823110523</v>
      </c>
      <c r="R1538">
        <f t="shared" ref="R1538:R1601" si="317">ROUND((Q1538/IF(W1538=2,1.5,IF(W1538=3,1.75,IF(W1538&gt;3,1.75+(W1538-3)/8,1))))/10,0)*10</f>
        <v>20</v>
      </c>
      <c r="S1538">
        <f>INDEX(Weights!$B$1:$B$36,MATCH(Matches!H1970,Weights!$A$1:$A$36,0))</f>
        <v>20</v>
      </c>
      <c r="T1538">
        <f t="shared" ref="T1538:T1601" si="318">M1538+IF(ISBLANK(I1538),100,0)</f>
        <v>1735</v>
      </c>
      <c r="U1538">
        <f t="shared" ref="U1538:U1601" si="319">N1538</f>
        <v>1305</v>
      </c>
      <c r="V1538">
        <f t="shared" ref="V1538:V1601" si="320">ABS(T1538-U1538)</f>
        <v>430</v>
      </c>
      <c r="W1538">
        <f t="shared" ref="W1538:W1601" si="321">IF(U1538&gt;T1538,G1538-F1538,F1538-G1538)</f>
        <v>6</v>
      </c>
      <c r="X1538">
        <f t="shared" ref="X1538:X1601" si="322">IF(W1538=4,1,0)</f>
        <v>0</v>
      </c>
      <c r="Y1538">
        <f t="shared" ref="Y1538:Y1601" si="323">IF(W1538&lt;0,MAX(W1538,-3),MIN(W1538,7))</f>
        <v>6</v>
      </c>
      <c r="AA1538" t="str">
        <f t="shared" si="311"/>
        <v>430-&gt;6,</v>
      </c>
    </row>
    <row r="1539" spans="1:27" ht="15" hidden="1" customHeight="1" x14ac:dyDescent="0.25">
      <c r="A1539">
        <v>2017</v>
      </c>
      <c r="B1539">
        <v>1</v>
      </c>
      <c r="C1539">
        <v>22</v>
      </c>
      <c r="D1539" t="s">
        <v>127</v>
      </c>
      <c r="E1539" t="s">
        <v>183</v>
      </c>
      <c r="F1539">
        <v>1</v>
      </c>
      <c r="G1539">
        <v>0</v>
      </c>
      <c r="H1539" t="s">
        <v>228</v>
      </c>
      <c r="I1539" t="s">
        <v>47</v>
      </c>
      <c r="J1539">
        <v>3</v>
      </c>
      <c r="K1539">
        <v>1625</v>
      </c>
      <c r="L1539">
        <v>1158</v>
      </c>
      <c r="M1539">
        <f t="shared" si="312"/>
        <v>1622</v>
      </c>
      <c r="N1539">
        <f t="shared" si="313"/>
        <v>1161</v>
      </c>
      <c r="O1539">
        <f t="shared" si="314"/>
        <v>0.93424047341446192</v>
      </c>
      <c r="P1539">
        <f t="shared" si="315"/>
        <v>1</v>
      </c>
      <c r="Q1539">
        <f t="shared" si="316"/>
        <v>45.620766385805524</v>
      </c>
      <c r="R1539">
        <f t="shared" si="317"/>
        <v>50</v>
      </c>
      <c r="S1539">
        <f>INDEX(Weights!$B$1:$B$36,MATCH(Matches!H2012,Weights!$A$1:$A$36,0))</f>
        <v>20</v>
      </c>
      <c r="T1539">
        <f t="shared" si="318"/>
        <v>1622</v>
      </c>
      <c r="U1539">
        <f t="shared" si="319"/>
        <v>1161</v>
      </c>
      <c r="V1539">
        <f t="shared" si="320"/>
        <v>461</v>
      </c>
      <c r="W1539">
        <f t="shared" si="321"/>
        <v>1</v>
      </c>
      <c r="X1539">
        <f t="shared" si="322"/>
        <v>0</v>
      </c>
      <c r="Y1539">
        <f t="shared" si="323"/>
        <v>1</v>
      </c>
      <c r="AA1539" t="str">
        <f t="shared" ref="AA1539:AA1602" si="324">V1539&amp;"-&gt;"&amp;Y1539&amp;","</f>
        <v>461-&gt;1,</v>
      </c>
    </row>
    <row r="1540" spans="1:27" ht="15" hidden="1" customHeight="1" x14ac:dyDescent="0.25">
      <c r="A1540">
        <v>2017</v>
      </c>
      <c r="B1540">
        <v>2</v>
      </c>
      <c r="C1540">
        <v>3</v>
      </c>
      <c r="D1540" t="s">
        <v>125</v>
      </c>
      <c r="E1540" t="s">
        <v>130</v>
      </c>
      <c r="F1540">
        <v>1</v>
      </c>
      <c r="G1540">
        <v>0</v>
      </c>
      <c r="H1540" t="s">
        <v>33</v>
      </c>
      <c r="J1540">
        <v>3</v>
      </c>
      <c r="K1540">
        <v>1735</v>
      </c>
      <c r="L1540">
        <v>1512</v>
      </c>
      <c r="M1540">
        <f t="shared" si="312"/>
        <v>1732</v>
      </c>
      <c r="N1540">
        <f t="shared" si="313"/>
        <v>1515</v>
      </c>
      <c r="O1540">
        <f t="shared" si="314"/>
        <v>0.86114093565704342</v>
      </c>
      <c r="P1540">
        <f t="shared" si="315"/>
        <v>1</v>
      </c>
      <c r="Q1540">
        <f t="shared" si="316"/>
        <v>21.604639309613571</v>
      </c>
      <c r="R1540">
        <f t="shared" si="317"/>
        <v>20</v>
      </c>
      <c r="S1540">
        <f>INDEX(Weights!$B$1:$B$36,MATCH(Matches!H2030,Weights!$A$1:$A$36,0))</f>
        <v>40</v>
      </c>
      <c r="T1540">
        <f t="shared" si="318"/>
        <v>1832</v>
      </c>
      <c r="U1540">
        <f t="shared" si="319"/>
        <v>1515</v>
      </c>
      <c r="V1540">
        <f t="shared" si="320"/>
        <v>317</v>
      </c>
      <c r="W1540">
        <f t="shared" si="321"/>
        <v>1</v>
      </c>
      <c r="X1540">
        <f t="shared" si="322"/>
        <v>0</v>
      </c>
      <c r="Y1540">
        <f t="shared" si="323"/>
        <v>1</v>
      </c>
      <c r="AA1540" t="str">
        <f t="shared" si="324"/>
        <v>317-&gt;1,</v>
      </c>
    </row>
    <row r="1541" spans="1:27" ht="15" hidden="1" customHeight="1" x14ac:dyDescent="0.25">
      <c r="A1541">
        <v>2017</v>
      </c>
      <c r="B1541">
        <v>3</v>
      </c>
      <c r="C1541">
        <v>10</v>
      </c>
      <c r="D1541" t="s">
        <v>133</v>
      </c>
      <c r="E1541" t="s">
        <v>160</v>
      </c>
      <c r="F1541">
        <v>2</v>
      </c>
      <c r="G1541">
        <v>0</v>
      </c>
      <c r="H1541" t="s">
        <v>33</v>
      </c>
      <c r="J1541">
        <v>3</v>
      </c>
      <c r="K1541">
        <v>1433</v>
      </c>
      <c r="L1541">
        <v>1134</v>
      </c>
      <c r="M1541">
        <f t="shared" si="312"/>
        <v>1430</v>
      </c>
      <c r="N1541">
        <f t="shared" si="313"/>
        <v>1137</v>
      </c>
      <c r="O1541">
        <f t="shared" si="314"/>
        <v>0.90570537354323744</v>
      </c>
      <c r="P1541">
        <f t="shared" si="315"/>
        <v>1</v>
      </c>
      <c r="Q1541">
        <f t="shared" si="316"/>
        <v>31.815174551601903</v>
      </c>
      <c r="R1541">
        <f t="shared" si="317"/>
        <v>20</v>
      </c>
      <c r="S1541">
        <f>INDEX(Weights!$B$1:$B$36,MATCH(Matches!H2038,Weights!$A$1:$A$36,0))</f>
        <v>20</v>
      </c>
      <c r="T1541">
        <f t="shared" si="318"/>
        <v>1530</v>
      </c>
      <c r="U1541">
        <f t="shared" si="319"/>
        <v>1137</v>
      </c>
      <c r="V1541">
        <f t="shared" si="320"/>
        <v>393</v>
      </c>
      <c r="W1541">
        <f t="shared" si="321"/>
        <v>2</v>
      </c>
      <c r="X1541">
        <f t="shared" si="322"/>
        <v>0</v>
      </c>
      <c r="Y1541">
        <f t="shared" si="323"/>
        <v>2</v>
      </c>
      <c r="AA1541" t="str">
        <f t="shared" si="324"/>
        <v>393-&gt;2,</v>
      </c>
    </row>
    <row r="1542" spans="1:27" ht="15" hidden="1" customHeight="1" x14ac:dyDescent="0.25">
      <c r="A1542">
        <v>2017</v>
      </c>
      <c r="B1542">
        <v>3</v>
      </c>
      <c r="C1542">
        <v>22</v>
      </c>
      <c r="D1542" t="s">
        <v>35</v>
      </c>
      <c r="E1542" t="s">
        <v>136</v>
      </c>
      <c r="F1542">
        <v>1</v>
      </c>
      <c r="G1542">
        <v>1</v>
      </c>
      <c r="H1542" t="s">
        <v>33</v>
      </c>
      <c r="J1542">
        <v>3</v>
      </c>
      <c r="K1542">
        <v>1228</v>
      </c>
      <c r="L1542">
        <v>1426</v>
      </c>
      <c r="M1542">
        <f t="shared" si="312"/>
        <v>1225</v>
      </c>
      <c r="N1542">
        <f t="shared" si="313"/>
        <v>1429</v>
      </c>
      <c r="O1542">
        <f t="shared" si="314"/>
        <v>0.6453524504393825</v>
      </c>
      <c r="P1542">
        <f t="shared" si="315"/>
        <v>0.5</v>
      </c>
      <c r="Q1542">
        <f t="shared" si="316"/>
        <v>-20.639486922520884</v>
      </c>
      <c r="R1542">
        <f t="shared" si="317"/>
        <v>-20</v>
      </c>
      <c r="S1542">
        <f>INDEX(Weights!$B$1:$B$36,MATCH(Matches!H2046,Weights!$A$1:$A$36,0))</f>
        <v>20</v>
      </c>
      <c r="T1542">
        <f t="shared" si="318"/>
        <v>1325</v>
      </c>
      <c r="U1542">
        <f t="shared" si="319"/>
        <v>1429</v>
      </c>
      <c r="V1542">
        <f t="shared" si="320"/>
        <v>104</v>
      </c>
      <c r="W1542">
        <f t="shared" si="321"/>
        <v>0</v>
      </c>
      <c r="X1542">
        <f t="shared" si="322"/>
        <v>0</v>
      </c>
      <c r="Y1542">
        <f t="shared" si="323"/>
        <v>0</v>
      </c>
      <c r="AA1542" t="str">
        <f t="shared" si="324"/>
        <v>104-&gt;0,</v>
      </c>
    </row>
    <row r="1543" spans="1:27" ht="15" hidden="1" customHeight="1" x14ac:dyDescent="0.25">
      <c r="A1543">
        <v>2017</v>
      </c>
      <c r="B1543">
        <v>3</v>
      </c>
      <c r="C1543">
        <v>23</v>
      </c>
      <c r="D1543" t="s">
        <v>91</v>
      </c>
      <c r="E1543" t="s">
        <v>264</v>
      </c>
      <c r="F1543">
        <v>4</v>
      </c>
      <c r="G1543">
        <v>0</v>
      </c>
      <c r="H1543" t="s">
        <v>33</v>
      </c>
      <c r="J1543">
        <v>3</v>
      </c>
      <c r="K1543">
        <v>1511</v>
      </c>
      <c r="L1543">
        <v>1192</v>
      </c>
      <c r="M1543">
        <f t="shared" si="312"/>
        <v>1508</v>
      </c>
      <c r="N1543">
        <f t="shared" si="313"/>
        <v>1195</v>
      </c>
      <c r="O1543">
        <f t="shared" si="314"/>
        <v>0.91508911106041868</v>
      </c>
      <c r="P1543">
        <f t="shared" si="315"/>
        <v>1</v>
      </c>
      <c r="Q1543">
        <f t="shared" si="316"/>
        <v>35.331157610829656</v>
      </c>
      <c r="R1543">
        <f t="shared" si="317"/>
        <v>20</v>
      </c>
      <c r="S1543">
        <f>INDEX(Weights!$B$1:$B$36,MATCH(Matches!H2062,Weights!$A$1:$A$36,0))</f>
        <v>40</v>
      </c>
      <c r="T1543">
        <f t="shared" si="318"/>
        <v>1608</v>
      </c>
      <c r="U1543">
        <f t="shared" si="319"/>
        <v>1195</v>
      </c>
      <c r="V1543">
        <f t="shared" si="320"/>
        <v>413</v>
      </c>
      <c r="W1543">
        <f t="shared" si="321"/>
        <v>4</v>
      </c>
      <c r="X1543">
        <f t="shared" si="322"/>
        <v>1</v>
      </c>
      <c r="Y1543">
        <f t="shared" si="323"/>
        <v>4</v>
      </c>
      <c r="AA1543" t="str">
        <f t="shared" si="324"/>
        <v>413-&gt;4,</v>
      </c>
    </row>
    <row r="1544" spans="1:27" ht="15" hidden="1" customHeight="1" x14ac:dyDescent="0.25">
      <c r="A1544">
        <v>2017</v>
      </c>
      <c r="B1544">
        <v>3</v>
      </c>
      <c r="C1544">
        <v>23</v>
      </c>
      <c r="D1544" t="s">
        <v>124</v>
      </c>
      <c r="E1544" t="s">
        <v>128</v>
      </c>
      <c r="F1544">
        <v>2</v>
      </c>
      <c r="G1544">
        <v>2</v>
      </c>
      <c r="H1544" t="s">
        <v>76</v>
      </c>
      <c r="J1544">
        <v>3</v>
      </c>
      <c r="K1544">
        <v>1686</v>
      </c>
      <c r="L1544">
        <v>1830</v>
      </c>
      <c r="M1544">
        <f t="shared" si="312"/>
        <v>1683</v>
      </c>
      <c r="N1544">
        <f t="shared" si="313"/>
        <v>1833</v>
      </c>
      <c r="O1544">
        <f t="shared" si="314"/>
        <v>0.5714631174083814</v>
      </c>
      <c r="P1544">
        <f t="shared" si="315"/>
        <v>0.5</v>
      </c>
      <c r="Q1544">
        <f t="shared" si="316"/>
        <v>-41.979696783394886</v>
      </c>
      <c r="R1544">
        <f t="shared" si="317"/>
        <v>-40</v>
      </c>
      <c r="S1544">
        <f>INDEX(Weights!$B$1:$B$36,MATCH(Matches!H2072,Weights!$A$1:$A$36,0))</f>
        <v>40</v>
      </c>
      <c r="T1544">
        <f t="shared" si="318"/>
        <v>1783</v>
      </c>
      <c r="U1544">
        <f t="shared" si="319"/>
        <v>1833</v>
      </c>
      <c r="V1544">
        <f t="shared" si="320"/>
        <v>50</v>
      </c>
      <c r="W1544">
        <f t="shared" si="321"/>
        <v>0</v>
      </c>
      <c r="X1544">
        <f t="shared" si="322"/>
        <v>0</v>
      </c>
      <c r="Y1544">
        <f t="shared" si="323"/>
        <v>0</v>
      </c>
      <c r="AA1544" t="str">
        <f t="shared" si="324"/>
        <v>50-&gt;0,</v>
      </c>
    </row>
    <row r="1545" spans="1:27" ht="15" hidden="1" customHeight="1" x14ac:dyDescent="0.25">
      <c r="A1545">
        <v>2017</v>
      </c>
      <c r="B1545">
        <v>3</v>
      </c>
      <c r="C1545">
        <v>28</v>
      </c>
      <c r="D1545" t="s">
        <v>151</v>
      </c>
      <c r="E1545" t="s">
        <v>170</v>
      </c>
      <c r="F1545">
        <v>3</v>
      </c>
      <c r="G1545">
        <v>0</v>
      </c>
      <c r="H1545" t="s">
        <v>33</v>
      </c>
      <c r="J1545">
        <v>3</v>
      </c>
      <c r="K1545">
        <v>1685</v>
      </c>
      <c r="L1545">
        <v>1391</v>
      </c>
      <c r="M1545">
        <f t="shared" si="312"/>
        <v>1682</v>
      </c>
      <c r="N1545">
        <f t="shared" si="313"/>
        <v>1394</v>
      </c>
      <c r="O1545">
        <f t="shared" si="314"/>
        <v>0.90321840429518074</v>
      </c>
      <c r="P1545">
        <f t="shared" si="315"/>
        <v>1</v>
      </c>
      <c r="Q1545">
        <f t="shared" si="316"/>
        <v>30.997629023909703</v>
      </c>
      <c r="R1545">
        <f t="shared" si="317"/>
        <v>20</v>
      </c>
      <c r="S1545">
        <f>INDEX(Weights!$B$1:$B$36,MATCH(Matches!H2133,Weights!$A$1:$A$36,0))</f>
        <v>50</v>
      </c>
      <c r="T1545">
        <f t="shared" si="318"/>
        <v>1782</v>
      </c>
      <c r="U1545">
        <f t="shared" si="319"/>
        <v>1394</v>
      </c>
      <c r="V1545">
        <f t="shared" si="320"/>
        <v>388</v>
      </c>
      <c r="W1545">
        <f t="shared" si="321"/>
        <v>3</v>
      </c>
      <c r="X1545">
        <f t="shared" si="322"/>
        <v>0</v>
      </c>
      <c r="Y1545">
        <f t="shared" si="323"/>
        <v>3</v>
      </c>
      <c r="AA1545" t="str">
        <f t="shared" si="324"/>
        <v>388-&gt;3,</v>
      </c>
    </row>
    <row r="1546" spans="1:27" ht="15" hidden="1" customHeight="1" x14ac:dyDescent="0.25">
      <c r="A1546">
        <v>2017</v>
      </c>
      <c r="B1546">
        <v>3</v>
      </c>
      <c r="C1546">
        <v>28</v>
      </c>
      <c r="D1546" t="s">
        <v>21</v>
      </c>
      <c r="E1546" t="s">
        <v>7</v>
      </c>
      <c r="F1546">
        <v>3</v>
      </c>
      <c r="G1546">
        <v>3</v>
      </c>
      <c r="H1546" t="s">
        <v>33</v>
      </c>
      <c r="J1546">
        <v>3</v>
      </c>
      <c r="K1546">
        <v>1673</v>
      </c>
      <c r="L1546">
        <v>1887</v>
      </c>
      <c r="M1546">
        <f t="shared" si="312"/>
        <v>1670</v>
      </c>
      <c r="N1546">
        <f t="shared" si="313"/>
        <v>1890</v>
      </c>
      <c r="O1546">
        <f t="shared" si="314"/>
        <v>0.66613942458312214</v>
      </c>
      <c r="P1546">
        <f t="shared" si="315"/>
        <v>0.5</v>
      </c>
      <c r="Q1546">
        <f t="shared" si="316"/>
        <v>-18.057122850446934</v>
      </c>
      <c r="R1546">
        <f t="shared" si="317"/>
        <v>-20</v>
      </c>
      <c r="S1546">
        <f>INDEX(Weights!$B$1:$B$36,MATCH(Matches!H2161,Weights!$A$1:$A$36,0))</f>
        <v>40</v>
      </c>
      <c r="T1546">
        <f t="shared" si="318"/>
        <v>1770</v>
      </c>
      <c r="U1546">
        <f t="shared" si="319"/>
        <v>1890</v>
      </c>
      <c r="V1546">
        <f t="shared" si="320"/>
        <v>120</v>
      </c>
      <c r="W1546">
        <f t="shared" si="321"/>
        <v>0</v>
      </c>
      <c r="X1546">
        <f t="shared" si="322"/>
        <v>0</v>
      </c>
      <c r="Y1546">
        <f t="shared" si="323"/>
        <v>0</v>
      </c>
      <c r="AA1546" t="str">
        <f t="shared" si="324"/>
        <v>120-&gt;0,</v>
      </c>
    </row>
    <row r="1547" spans="1:27" ht="15" hidden="1" customHeight="1" x14ac:dyDescent="0.25">
      <c r="A1547">
        <v>2017</v>
      </c>
      <c r="B1547">
        <v>6</v>
      </c>
      <c r="C1547">
        <v>4</v>
      </c>
      <c r="D1547" t="s">
        <v>170</v>
      </c>
      <c r="E1547" t="s">
        <v>87</v>
      </c>
      <c r="F1547">
        <v>2</v>
      </c>
      <c r="G1547">
        <v>0</v>
      </c>
      <c r="H1547" t="s">
        <v>33</v>
      </c>
      <c r="I1547" t="s">
        <v>26</v>
      </c>
      <c r="J1547">
        <v>3</v>
      </c>
      <c r="K1547">
        <v>1388</v>
      </c>
      <c r="L1547">
        <v>1018</v>
      </c>
      <c r="M1547">
        <f t="shared" si="312"/>
        <v>1385</v>
      </c>
      <c r="N1547">
        <f t="shared" si="313"/>
        <v>1021</v>
      </c>
      <c r="O1547">
        <f t="shared" si="314"/>
        <v>0.89045063872292474</v>
      </c>
      <c r="P1547">
        <f t="shared" si="315"/>
        <v>1</v>
      </c>
      <c r="Q1547">
        <f t="shared" si="316"/>
        <v>27.384915484922978</v>
      </c>
      <c r="R1547">
        <f t="shared" si="317"/>
        <v>20</v>
      </c>
      <c r="S1547">
        <f>INDEX(Weights!$B$1:$B$36,MATCH(Matches!H2201,Weights!$A$1:$A$36,0))</f>
        <v>20</v>
      </c>
      <c r="T1547">
        <f t="shared" si="318"/>
        <v>1385</v>
      </c>
      <c r="U1547">
        <f t="shared" si="319"/>
        <v>1021</v>
      </c>
      <c r="V1547">
        <f t="shared" si="320"/>
        <v>364</v>
      </c>
      <c r="W1547">
        <f t="shared" si="321"/>
        <v>2</v>
      </c>
      <c r="X1547">
        <f t="shared" si="322"/>
        <v>0</v>
      </c>
      <c r="Y1547">
        <f t="shared" si="323"/>
        <v>2</v>
      </c>
      <c r="AA1547" t="str">
        <f t="shared" si="324"/>
        <v>364-&gt;2,</v>
      </c>
    </row>
    <row r="1548" spans="1:27" ht="15" hidden="1" customHeight="1" x14ac:dyDescent="0.25">
      <c r="A1548">
        <v>2017</v>
      </c>
      <c r="B1548">
        <v>6</v>
      </c>
      <c r="C1548">
        <v>5</v>
      </c>
      <c r="D1548" t="s">
        <v>7</v>
      </c>
      <c r="E1548" t="s">
        <v>50</v>
      </c>
      <c r="F1548">
        <v>2</v>
      </c>
      <c r="G1548">
        <v>1</v>
      </c>
      <c r="H1548" t="s">
        <v>33</v>
      </c>
      <c r="J1548">
        <v>3</v>
      </c>
      <c r="K1548">
        <v>1890</v>
      </c>
      <c r="L1548">
        <v>1700</v>
      </c>
      <c r="M1548">
        <f t="shared" si="312"/>
        <v>1887</v>
      </c>
      <c r="N1548">
        <f t="shared" si="313"/>
        <v>1703</v>
      </c>
      <c r="O1548">
        <f t="shared" si="314"/>
        <v>0.83683096600289486</v>
      </c>
      <c r="P1548">
        <f t="shared" si="315"/>
        <v>1</v>
      </c>
      <c r="Q1548">
        <f t="shared" si="316"/>
        <v>18.385841519740961</v>
      </c>
      <c r="R1548">
        <f t="shared" si="317"/>
        <v>20</v>
      </c>
      <c r="S1548">
        <f>INDEX(Weights!$B$1:$B$36,MATCH(Matches!H2202,Weights!$A$1:$A$36,0))</f>
        <v>20</v>
      </c>
      <c r="T1548">
        <f t="shared" si="318"/>
        <v>1987</v>
      </c>
      <c r="U1548">
        <f t="shared" si="319"/>
        <v>1703</v>
      </c>
      <c r="V1548">
        <f t="shared" si="320"/>
        <v>284</v>
      </c>
      <c r="W1548">
        <f t="shared" si="321"/>
        <v>1</v>
      </c>
      <c r="X1548">
        <f t="shared" si="322"/>
        <v>0</v>
      </c>
      <c r="Y1548">
        <f t="shared" si="323"/>
        <v>1</v>
      </c>
      <c r="AA1548" t="str">
        <f t="shared" si="324"/>
        <v>284-&gt;1,</v>
      </c>
    </row>
    <row r="1549" spans="1:27" ht="15" hidden="1" customHeight="1" x14ac:dyDescent="0.25">
      <c r="A1549">
        <v>2017</v>
      </c>
      <c r="B1549">
        <v>6</v>
      </c>
      <c r="C1549">
        <v>5</v>
      </c>
      <c r="D1549" t="s">
        <v>151</v>
      </c>
      <c r="E1549" t="s">
        <v>175</v>
      </c>
      <c r="F1549">
        <v>1</v>
      </c>
      <c r="G1549">
        <v>0</v>
      </c>
      <c r="H1549" t="s">
        <v>33</v>
      </c>
      <c r="J1549">
        <v>3</v>
      </c>
      <c r="K1549">
        <v>1688</v>
      </c>
      <c r="L1549">
        <v>1458</v>
      </c>
      <c r="M1549">
        <f t="shared" si="312"/>
        <v>1685</v>
      </c>
      <c r="N1549">
        <f t="shared" si="313"/>
        <v>1461</v>
      </c>
      <c r="O1549">
        <f t="shared" si="314"/>
        <v>0.86588958245504388</v>
      </c>
      <c r="P1549">
        <f t="shared" si="315"/>
        <v>1</v>
      </c>
      <c r="Q1549">
        <f t="shared" si="316"/>
        <v>22.369626871039667</v>
      </c>
      <c r="R1549">
        <f t="shared" si="317"/>
        <v>20</v>
      </c>
      <c r="S1549">
        <f>INDEX(Weights!$B$1:$B$36,MATCH(Matches!H2204,Weights!$A$1:$A$36,0))</f>
        <v>40</v>
      </c>
      <c r="T1549">
        <f t="shared" si="318"/>
        <v>1785</v>
      </c>
      <c r="U1549">
        <f t="shared" si="319"/>
        <v>1461</v>
      </c>
      <c r="V1549">
        <f t="shared" si="320"/>
        <v>324</v>
      </c>
      <c r="W1549">
        <f t="shared" si="321"/>
        <v>1</v>
      </c>
      <c r="X1549">
        <f t="shared" si="322"/>
        <v>0</v>
      </c>
      <c r="Y1549">
        <f t="shared" si="323"/>
        <v>1</v>
      </c>
      <c r="AA1549" t="str">
        <f t="shared" si="324"/>
        <v>324-&gt;1,</v>
      </c>
    </row>
    <row r="1550" spans="1:27" ht="15" hidden="1" customHeight="1" x14ac:dyDescent="0.25">
      <c r="A1550">
        <v>2017</v>
      </c>
      <c r="B1550">
        <v>6</v>
      </c>
      <c r="C1550">
        <v>6</v>
      </c>
      <c r="D1550" t="s">
        <v>98</v>
      </c>
      <c r="E1550" t="s">
        <v>38</v>
      </c>
      <c r="F1550">
        <v>2</v>
      </c>
      <c r="G1550">
        <v>0</v>
      </c>
      <c r="H1550" t="s">
        <v>33</v>
      </c>
      <c r="J1550">
        <v>3</v>
      </c>
      <c r="K1550">
        <v>1647</v>
      </c>
      <c r="L1550">
        <v>1384</v>
      </c>
      <c r="M1550">
        <f t="shared" si="312"/>
        <v>1644</v>
      </c>
      <c r="N1550">
        <f t="shared" si="313"/>
        <v>1387</v>
      </c>
      <c r="O1550">
        <f t="shared" si="314"/>
        <v>0.88645762366395053</v>
      </c>
      <c r="P1550">
        <f t="shared" si="315"/>
        <v>1</v>
      </c>
      <c r="Q1550">
        <f t="shared" si="316"/>
        <v>26.421853204137197</v>
      </c>
      <c r="R1550">
        <f t="shared" si="317"/>
        <v>20</v>
      </c>
      <c r="S1550">
        <f>INDEX(Weights!$B$1:$B$36,MATCH(Matches!H2218,Weights!$A$1:$A$36,0))</f>
        <v>40</v>
      </c>
      <c r="T1550">
        <f t="shared" si="318"/>
        <v>1744</v>
      </c>
      <c r="U1550">
        <f t="shared" si="319"/>
        <v>1387</v>
      </c>
      <c r="V1550">
        <f t="shared" si="320"/>
        <v>357</v>
      </c>
      <c r="W1550">
        <f t="shared" si="321"/>
        <v>2</v>
      </c>
      <c r="X1550">
        <f t="shared" si="322"/>
        <v>0</v>
      </c>
      <c r="Y1550">
        <f t="shared" si="323"/>
        <v>2</v>
      </c>
      <c r="AA1550" t="str">
        <f t="shared" si="324"/>
        <v>357-&gt;2,</v>
      </c>
    </row>
    <row r="1551" spans="1:27" ht="15" hidden="1" customHeight="1" x14ac:dyDescent="0.25">
      <c r="A1551">
        <v>2017</v>
      </c>
      <c r="B1551">
        <v>6</v>
      </c>
      <c r="C1551">
        <v>10</v>
      </c>
      <c r="D1551" t="s">
        <v>73</v>
      </c>
      <c r="E1551" t="s">
        <v>87</v>
      </c>
      <c r="F1551">
        <v>1</v>
      </c>
      <c r="G1551">
        <v>0</v>
      </c>
      <c r="H1551" t="s">
        <v>171</v>
      </c>
      <c r="J1551">
        <v>3</v>
      </c>
      <c r="K1551">
        <v>1338</v>
      </c>
      <c r="L1551">
        <v>1015</v>
      </c>
      <c r="M1551">
        <f t="shared" si="312"/>
        <v>1335</v>
      </c>
      <c r="N1551">
        <f t="shared" si="313"/>
        <v>1018</v>
      </c>
      <c r="O1551">
        <f t="shared" si="314"/>
        <v>0.91686122759572986</v>
      </c>
      <c r="P1551">
        <f t="shared" si="315"/>
        <v>1</v>
      </c>
      <c r="Q1551">
        <f t="shared" si="316"/>
        <v>36.084247015486547</v>
      </c>
      <c r="R1551">
        <f t="shared" si="317"/>
        <v>40</v>
      </c>
      <c r="S1551">
        <f>INDEX(Weights!$B$1:$B$36,MATCH(Matches!H2265,Weights!$A$1:$A$36,0))</f>
        <v>20</v>
      </c>
      <c r="T1551">
        <f t="shared" si="318"/>
        <v>1435</v>
      </c>
      <c r="U1551">
        <f t="shared" si="319"/>
        <v>1018</v>
      </c>
      <c r="V1551">
        <f t="shared" si="320"/>
        <v>417</v>
      </c>
      <c r="W1551">
        <f t="shared" si="321"/>
        <v>1</v>
      </c>
      <c r="X1551">
        <f t="shared" si="322"/>
        <v>0</v>
      </c>
      <c r="Y1551">
        <f t="shared" si="323"/>
        <v>1</v>
      </c>
      <c r="AA1551" t="str">
        <f t="shared" si="324"/>
        <v>417-&gt;1,</v>
      </c>
    </row>
    <row r="1552" spans="1:27" ht="15" hidden="1" customHeight="1" x14ac:dyDescent="0.25">
      <c r="A1552">
        <v>2017</v>
      </c>
      <c r="B1552">
        <v>6</v>
      </c>
      <c r="C1552">
        <v>10</v>
      </c>
      <c r="D1552" t="s">
        <v>49</v>
      </c>
      <c r="E1552" t="s">
        <v>69</v>
      </c>
      <c r="F1552">
        <v>2</v>
      </c>
      <c r="G1552">
        <v>0</v>
      </c>
      <c r="H1552" t="s">
        <v>76</v>
      </c>
      <c r="J1552">
        <v>3</v>
      </c>
      <c r="K1552">
        <v>1642</v>
      </c>
      <c r="L1552">
        <v>1227</v>
      </c>
      <c r="M1552">
        <f t="shared" si="312"/>
        <v>1639</v>
      </c>
      <c r="N1552">
        <f t="shared" si="313"/>
        <v>1230</v>
      </c>
      <c r="O1552">
        <f t="shared" si="314"/>
        <v>0.94931157729099191</v>
      </c>
      <c r="P1552">
        <f t="shared" si="315"/>
        <v>1</v>
      </c>
      <c r="Q1552">
        <f t="shared" si="316"/>
        <v>59.185112490526471</v>
      </c>
      <c r="R1552">
        <f t="shared" si="317"/>
        <v>40</v>
      </c>
      <c r="S1552">
        <f>INDEX(Weights!$B$1:$B$36,MATCH(Matches!H2276,Weights!$A$1:$A$36,0))</f>
        <v>50</v>
      </c>
      <c r="T1552">
        <f t="shared" si="318"/>
        <v>1739</v>
      </c>
      <c r="U1552">
        <f t="shared" si="319"/>
        <v>1230</v>
      </c>
      <c r="V1552">
        <f t="shared" si="320"/>
        <v>509</v>
      </c>
      <c r="W1552">
        <f t="shared" si="321"/>
        <v>2</v>
      </c>
      <c r="X1552">
        <f t="shared" si="322"/>
        <v>0</v>
      </c>
      <c r="Y1552">
        <f t="shared" si="323"/>
        <v>2</v>
      </c>
      <c r="AA1552" t="str">
        <f t="shared" si="324"/>
        <v>509-&gt;2,</v>
      </c>
    </row>
    <row r="1553" spans="1:27" ht="15" hidden="1" customHeight="1" x14ac:dyDescent="0.25">
      <c r="A1553">
        <v>2017</v>
      </c>
      <c r="B1553">
        <v>6</v>
      </c>
      <c r="C1553">
        <v>13</v>
      </c>
      <c r="D1553" t="s">
        <v>129</v>
      </c>
      <c r="E1553" t="s">
        <v>133</v>
      </c>
      <c r="F1553">
        <v>2</v>
      </c>
      <c r="G1553">
        <v>1</v>
      </c>
      <c r="H1553" t="s">
        <v>76</v>
      </c>
      <c r="J1553">
        <v>3</v>
      </c>
      <c r="K1553">
        <v>1761</v>
      </c>
      <c r="L1553">
        <v>1442</v>
      </c>
      <c r="M1553">
        <f t="shared" si="312"/>
        <v>1758</v>
      </c>
      <c r="N1553">
        <f t="shared" si="313"/>
        <v>1445</v>
      </c>
      <c r="O1553">
        <f t="shared" si="314"/>
        <v>0.91508911106041868</v>
      </c>
      <c r="P1553">
        <f t="shared" si="315"/>
        <v>1</v>
      </c>
      <c r="Q1553">
        <f t="shared" si="316"/>
        <v>35.331157610829656</v>
      </c>
      <c r="R1553">
        <f t="shared" si="317"/>
        <v>40</v>
      </c>
      <c r="S1553">
        <f>INDEX(Weights!$B$1:$B$36,MATCH(Matches!H2305,Weights!$A$1:$A$36,0))</f>
        <v>20</v>
      </c>
      <c r="T1553">
        <f t="shared" si="318"/>
        <v>1858</v>
      </c>
      <c r="U1553">
        <f t="shared" si="319"/>
        <v>1445</v>
      </c>
      <c r="V1553">
        <f t="shared" si="320"/>
        <v>413</v>
      </c>
      <c r="W1553">
        <f t="shared" si="321"/>
        <v>1</v>
      </c>
      <c r="X1553">
        <f t="shared" si="322"/>
        <v>0</v>
      </c>
      <c r="Y1553">
        <f t="shared" si="323"/>
        <v>1</v>
      </c>
      <c r="AA1553" t="str">
        <f t="shared" si="324"/>
        <v>413-&gt;1,</v>
      </c>
    </row>
    <row r="1554" spans="1:27" ht="15" hidden="1" customHeight="1" x14ac:dyDescent="0.25">
      <c r="A1554">
        <v>2017</v>
      </c>
      <c r="B1554">
        <v>6</v>
      </c>
      <c r="C1554">
        <v>29</v>
      </c>
      <c r="D1554" t="s">
        <v>31</v>
      </c>
      <c r="E1554" t="s">
        <v>73</v>
      </c>
      <c r="F1554">
        <v>0</v>
      </c>
      <c r="G1554">
        <v>0</v>
      </c>
      <c r="H1554" t="s">
        <v>29</v>
      </c>
      <c r="I1554" t="s">
        <v>30</v>
      </c>
      <c r="J1554">
        <v>3</v>
      </c>
      <c r="K1554">
        <v>1241</v>
      </c>
      <c r="L1554">
        <v>1291</v>
      </c>
      <c r="M1554">
        <f t="shared" si="312"/>
        <v>1238</v>
      </c>
      <c r="N1554">
        <f t="shared" si="313"/>
        <v>1294</v>
      </c>
      <c r="O1554">
        <f t="shared" si="314"/>
        <v>0.57989976035788149</v>
      </c>
      <c r="P1554">
        <f t="shared" si="315"/>
        <v>0.5</v>
      </c>
      <c r="Q1554">
        <f t="shared" si="316"/>
        <v>-37.547046281022709</v>
      </c>
      <c r="R1554">
        <f t="shared" si="317"/>
        <v>-40</v>
      </c>
      <c r="S1554">
        <f>INDEX(Weights!$B$1:$B$36,MATCH(Matches!H2358,Weights!$A$1:$A$36,0))</f>
        <v>40</v>
      </c>
      <c r="T1554">
        <f t="shared" si="318"/>
        <v>1238</v>
      </c>
      <c r="U1554">
        <f t="shared" si="319"/>
        <v>1294</v>
      </c>
      <c r="V1554">
        <f t="shared" si="320"/>
        <v>56</v>
      </c>
      <c r="W1554">
        <f t="shared" si="321"/>
        <v>0</v>
      </c>
      <c r="X1554">
        <f t="shared" si="322"/>
        <v>0</v>
      </c>
      <c r="Y1554">
        <f t="shared" si="323"/>
        <v>0</v>
      </c>
      <c r="AA1554" t="str">
        <f t="shared" si="324"/>
        <v>56-&gt;0,</v>
      </c>
    </row>
    <row r="1555" spans="1:27" ht="15" hidden="1" customHeight="1" x14ac:dyDescent="0.25">
      <c r="A1555">
        <v>2017</v>
      </c>
      <c r="B1555">
        <v>7</v>
      </c>
      <c r="C1555">
        <v>1</v>
      </c>
      <c r="D1555" t="s">
        <v>125</v>
      </c>
      <c r="E1555" t="s">
        <v>148</v>
      </c>
      <c r="F1555">
        <v>2</v>
      </c>
      <c r="G1555">
        <v>1</v>
      </c>
      <c r="H1555" t="s">
        <v>33</v>
      </c>
      <c r="J1555">
        <v>3</v>
      </c>
      <c r="K1555">
        <v>1769</v>
      </c>
      <c r="L1555">
        <v>1577</v>
      </c>
      <c r="M1555">
        <f t="shared" si="312"/>
        <v>1766</v>
      </c>
      <c r="N1555">
        <f t="shared" si="313"/>
        <v>1580</v>
      </c>
      <c r="O1555">
        <f t="shared" si="314"/>
        <v>0.83839690738694328</v>
      </c>
      <c r="P1555">
        <f t="shared" si="315"/>
        <v>1</v>
      </c>
      <c r="Q1555">
        <f t="shared" si="316"/>
        <v>18.564001167868831</v>
      </c>
      <c r="R1555">
        <f t="shared" si="317"/>
        <v>20</v>
      </c>
      <c r="S1555">
        <f>INDEX(Weights!$B$1:$B$36,MATCH(Matches!H2367,Weights!$A$1:$A$36,0))</f>
        <v>40</v>
      </c>
      <c r="T1555">
        <f t="shared" si="318"/>
        <v>1866</v>
      </c>
      <c r="U1555">
        <f t="shared" si="319"/>
        <v>1580</v>
      </c>
      <c r="V1555">
        <f t="shared" si="320"/>
        <v>286</v>
      </c>
      <c r="W1555">
        <f t="shared" si="321"/>
        <v>1</v>
      </c>
      <c r="X1555">
        <f t="shared" si="322"/>
        <v>0</v>
      </c>
      <c r="Y1555">
        <f t="shared" si="323"/>
        <v>1</v>
      </c>
      <c r="AA1555" t="str">
        <f t="shared" si="324"/>
        <v>286-&gt;1,</v>
      </c>
    </row>
    <row r="1556" spans="1:27" ht="15" hidden="1" customHeight="1" x14ac:dyDescent="0.25">
      <c r="A1556">
        <v>2017</v>
      </c>
      <c r="B1556">
        <v>7</v>
      </c>
      <c r="C1556">
        <v>15</v>
      </c>
      <c r="D1556" t="s">
        <v>125</v>
      </c>
      <c r="E1556" t="s">
        <v>45</v>
      </c>
      <c r="F1556">
        <v>3</v>
      </c>
      <c r="G1556">
        <v>0</v>
      </c>
      <c r="H1556" t="s">
        <v>219</v>
      </c>
      <c r="J1556">
        <v>3</v>
      </c>
      <c r="K1556">
        <v>1762</v>
      </c>
      <c r="L1556">
        <v>1300</v>
      </c>
      <c r="M1556">
        <f t="shared" si="312"/>
        <v>1759</v>
      </c>
      <c r="N1556">
        <f t="shared" si="313"/>
        <v>1303</v>
      </c>
      <c r="O1556">
        <f t="shared" si="314"/>
        <v>0.96085659724830708</v>
      </c>
      <c r="P1556">
        <f t="shared" si="315"/>
        <v>1</v>
      </c>
      <c r="Q1556">
        <f t="shared" si="316"/>
        <v>76.641267470551014</v>
      </c>
      <c r="R1556">
        <f t="shared" si="317"/>
        <v>40</v>
      </c>
      <c r="S1556">
        <f>INDEX(Weights!$B$1:$B$36,MATCH(Matches!H2403,Weights!$A$1:$A$36,0))</f>
        <v>20</v>
      </c>
      <c r="T1556">
        <f t="shared" si="318"/>
        <v>1859</v>
      </c>
      <c r="U1556">
        <f t="shared" si="319"/>
        <v>1303</v>
      </c>
      <c r="V1556">
        <f t="shared" si="320"/>
        <v>556</v>
      </c>
      <c r="W1556">
        <f t="shared" si="321"/>
        <v>3</v>
      </c>
      <c r="X1556">
        <f t="shared" si="322"/>
        <v>0</v>
      </c>
      <c r="Y1556">
        <f t="shared" si="323"/>
        <v>3</v>
      </c>
      <c r="AA1556" t="str">
        <f t="shared" si="324"/>
        <v>556-&gt;3,</v>
      </c>
    </row>
    <row r="1557" spans="1:27" ht="15" hidden="1" customHeight="1" x14ac:dyDescent="0.25">
      <c r="A1557">
        <v>2017</v>
      </c>
      <c r="B1557">
        <v>9</v>
      </c>
      <c r="C1557">
        <v>2</v>
      </c>
      <c r="D1557" t="s">
        <v>18</v>
      </c>
      <c r="E1557" t="s">
        <v>1</v>
      </c>
      <c r="F1557">
        <v>2</v>
      </c>
      <c r="G1557">
        <v>0</v>
      </c>
      <c r="H1557" t="s">
        <v>76</v>
      </c>
      <c r="J1557">
        <v>3</v>
      </c>
      <c r="K1557">
        <v>1606</v>
      </c>
      <c r="L1557">
        <v>1163</v>
      </c>
      <c r="M1557">
        <f t="shared" si="312"/>
        <v>1603</v>
      </c>
      <c r="N1557">
        <f t="shared" si="313"/>
        <v>1166</v>
      </c>
      <c r="O1557">
        <f t="shared" si="314"/>
        <v>0.95652914258860611</v>
      </c>
      <c r="P1557">
        <f t="shared" si="315"/>
        <v>1</v>
      </c>
      <c r="Q1557">
        <f t="shared" si="316"/>
        <v>69.011751289121975</v>
      </c>
      <c r="R1557">
        <f t="shared" si="317"/>
        <v>50</v>
      </c>
      <c r="S1557">
        <f>INDEX(Weights!$B$1:$B$36,MATCH(Matches!H2469,Weights!$A$1:$A$36,0))</f>
        <v>40</v>
      </c>
      <c r="T1557">
        <f t="shared" si="318"/>
        <v>1703</v>
      </c>
      <c r="U1557">
        <f t="shared" si="319"/>
        <v>1166</v>
      </c>
      <c r="V1557">
        <f t="shared" si="320"/>
        <v>537</v>
      </c>
      <c r="W1557">
        <f t="shared" si="321"/>
        <v>2</v>
      </c>
      <c r="X1557">
        <f t="shared" si="322"/>
        <v>0</v>
      </c>
      <c r="Y1557">
        <f t="shared" si="323"/>
        <v>2</v>
      </c>
      <c r="AA1557" t="str">
        <f t="shared" si="324"/>
        <v>537-&gt;2,</v>
      </c>
    </row>
    <row r="1558" spans="1:27" ht="15" hidden="1" customHeight="1" x14ac:dyDescent="0.25">
      <c r="A1558">
        <v>2017</v>
      </c>
      <c r="B1558">
        <v>9</v>
      </c>
      <c r="C1558">
        <v>5</v>
      </c>
      <c r="D1558" t="s">
        <v>135</v>
      </c>
      <c r="E1558" t="s">
        <v>121</v>
      </c>
      <c r="F1558">
        <v>1</v>
      </c>
      <c r="G1558">
        <v>1</v>
      </c>
      <c r="H1558" t="s">
        <v>76</v>
      </c>
      <c r="J1558">
        <v>3</v>
      </c>
      <c r="K1558">
        <v>1964</v>
      </c>
      <c r="L1558">
        <v>2118</v>
      </c>
      <c r="M1558">
        <f t="shared" si="312"/>
        <v>1961</v>
      </c>
      <c r="N1558">
        <f t="shared" si="313"/>
        <v>2121</v>
      </c>
      <c r="O1558">
        <f t="shared" si="314"/>
        <v>0.58549867867180949</v>
      </c>
      <c r="P1558">
        <f t="shared" si="315"/>
        <v>0.5</v>
      </c>
      <c r="Q1558">
        <f t="shared" si="316"/>
        <v>-35.088261556832173</v>
      </c>
      <c r="R1558">
        <f t="shared" si="317"/>
        <v>-40</v>
      </c>
      <c r="S1558">
        <f>INDEX(Weights!$B$1:$B$36,MATCH(Matches!H2516,Weights!$A$1:$A$36,0))</f>
        <v>40</v>
      </c>
      <c r="T1558">
        <f t="shared" si="318"/>
        <v>2061</v>
      </c>
      <c r="U1558">
        <f t="shared" si="319"/>
        <v>2121</v>
      </c>
      <c r="V1558">
        <f t="shared" si="320"/>
        <v>60</v>
      </c>
      <c r="W1558">
        <f t="shared" si="321"/>
        <v>0</v>
      </c>
      <c r="X1558">
        <f t="shared" si="322"/>
        <v>0</v>
      </c>
      <c r="Y1558">
        <f t="shared" si="323"/>
        <v>0</v>
      </c>
      <c r="AA1558" t="str">
        <f t="shared" si="324"/>
        <v>60-&gt;0,</v>
      </c>
    </row>
    <row r="1559" spans="1:27" ht="15" hidden="1" customHeight="1" x14ac:dyDescent="0.25">
      <c r="A1559">
        <v>2017</v>
      </c>
      <c r="B1559">
        <v>10</v>
      </c>
      <c r="C1559">
        <v>5</v>
      </c>
      <c r="D1559" t="s">
        <v>97</v>
      </c>
      <c r="E1559" t="s">
        <v>88</v>
      </c>
      <c r="F1559">
        <v>2</v>
      </c>
      <c r="G1559">
        <v>1</v>
      </c>
      <c r="H1559" t="s">
        <v>33</v>
      </c>
      <c r="J1559">
        <v>3</v>
      </c>
      <c r="K1559">
        <v>1564</v>
      </c>
      <c r="L1559">
        <v>1382</v>
      </c>
      <c r="M1559">
        <f t="shared" si="312"/>
        <v>1561</v>
      </c>
      <c r="N1559">
        <f t="shared" si="313"/>
        <v>1385</v>
      </c>
      <c r="O1559">
        <f t="shared" si="314"/>
        <v>0.83044491135323728</v>
      </c>
      <c r="P1559">
        <f t="shared" si="315"/>
        <v>1</v>
      </c>
      <c r="Q1559">
        <f t="shared" si="316"/>
        <v>17.693364581053395</v>
      </c>
      <c r="R1559">
        <f t="shared" si="317"/>
        <v>20</v>
      </c>
      <c r="S1559">
        <f>INDEX(Weights!$B$1:$B$36,MATCH(Matches!H2565,Weights!$A$1:$A$36,0))</f>
        <v>20</v>
      </c>
      <c r="T1559">
        <f t="shared" si="318"/>
        <v>1661</v>
      </c>
      <c r="U1559">
        <f t="shared" si="319"/>
        <v>1385</v>
      </c>
      <c r="V1559">
        <f t="shared" si="320"/>
        <v>276</v>
      </c>
      <c r="W1559">
        <f t="shared" si="321"/>
        <v>1</v>
      </c>
      <c r="X1559">
        <f t="shared" si="322"/>
        <v>0</v>
      </c>
      <c r="Y1559">
        <f t="shared" si="323"/>
        <v>1</v>
      </c>
      <c r="AA1559" t="str">
        <f t="shared" si="324"/>
        <v>276-&gt;1,</v>
      </c>
    </row>
    <row r="1560" spans="1:27" ht="15" hidden="1" customHeight="1" x14ac:dyDescent="0.25">
      <c r="A1560">
        <v>2017</v>
      </c>
      <c r="B1560">
        <v>10</v>
      </c>
      <c r="C1560">
        <v>5</v>
      </c>
      <c r="D1560" t="s">
        <v>124</v>
      </c>
      <c r="E1560" t="s">
        <v>46</v>
      </c>
      <c r="F1560">
        <v>0</v>
      </c>
      <c r="G1560">
        <v>0</v>
      </c>
      <c r="H1560" t="s">
        <v>76</v>
      </c>
      <c r="J1560">
        <v>3</v>
      </c>
      <c r="K1560">
        <v>1718</v>
      </c>
      <c r="L1560">
        <v>1864</v>
      </c>
      <c r="M1560">
        <f t="shared" si="312"/>
        <v>1715</v>
      </c>
      <c r="N1560">
        <f t="shared" si="313"/>
        <v>1867</v>
      </c>
      <c r="O1560">
        <f t="shared" si="314"/>
        <v>0.57428020365452448</v>
      </c>
      <c r="P1560">
        <f t="shared" si="315"/>
        <v>0.5</v>
      </c>
      <c r="Q1560">
        <f t="shared" si="316"/>
        <v>-40.387611401187471</v>
      </c>
      <c r="R1560">
        <f t="shared" si="317"/>
        <v>-40</v>
      </c>
      <c r="S1560">
        <f>INDEX(Weights!$B$1:$B$36,MATCH(Matches!H2576,Weights!$A$1:$A$36,0))</f>
        <v>20</v>
      </c>
      <c r="T1560">
        <f t="shared" si="318"/>
        <v>1815</v>
      </c>
      <c r="U1560">
        <f t="shared" si="319"/>
        <v>1867</v>
      </c>
      <c r="V1560">
        <f t="shared" si="320"/>
        <v>52</v>
      </c>
      <c r="W1560">
        <f t="shared" si="321"/>
        <v>0</v>
      </c>
      <c r="X1560">
        <f t="shared" si="322"/>
        <v>0</v>
      </c>
      <c r="Y1560">
        <f t="shared" si="323"/>
        <v>0</v>
      </c>
      <c r="AA1560" t="str">
        <f t="shared" si="324"/>
        <v>52-&gt;0,</v>
      </c>
    </row>
    <row r="1561" spans="1:27" ht="15" hidden="1" customHeight="1" x14ac:dyDescent="0.25">
      <c r="A1561">
        <v>2017</v>
      </c>
      <c r="B1561">
        <v>10</v>
      </c>
      <c r="C1561">
        <v>6</v>
      </c>
      <c r="D1561" t="s">
        <v>53</v>
      </c>
      <c r="E1561" t="s">
        <v>19</v>
      </c>
      <c r="F1561">
        <v>2</v>
      </c>
      <c r="G1561">
        <v>0</v>
      </c>
      <c r="H1561" t="s">
        <v>76</v>
      </c>
      <c r="J1561">
        <v>3</v>
      </c>
      <c r="K1561">
        <v>1742</v>
      </c>
      <c r="L1561">
        <v>1340</v>
      </c>
      <c r="M1561">
        <f t="shared" si="312"/>
        <v>1739</v>
      </c>
      <c r="N1561">
        <f t="shared" si="313"/>
        <v>1343</v>
      </c>
      <c r="O1561">
        <f t="shared" si="314"/>
        <v>0.94558713956612483</v>
      </c>
      <c r="P1561">
        <f t="shared" si="315"/>
        <v>1</v>
      </c>
      <c r="Q1561">
        <f t="shared" si="316"/>
        <v>55.134024862481333</v>
      </c>
      <c r="R1561">
        <f t="shared" si="317"/>
        <v>40</v>
      </c>
      <c r="S1561">
        <f>INDEX(Weights!$B$1:$B$36,MATCH(Matches!H2581,Weights!$A$1:$A$36,0))</f>
        <v>20</v>
      </c>
      <c r="T1561">
        <f t="shared" si="318"/>
        <v>1839</v>
      </c>
      <c r="U1561">
        <f t="shared" si="319"/>
        <v>1343</v>
      </c>
      <c r="V1561">
        <f t="shared" si="320"/>
        <v>496</v>
      </c>
      <c r="W1561">
        <f t="shared" si="321"/>
        <v>2</v>
      </c>
      <c r="X1561">
        <f t="shared" si="322"/>
        <v>0</v>
      </c>
      <c r="Y1561">
        <f t="shared" si="323"/>
        <v>2</v>
      </c>
      <c r="AA1561" t="str">
        <f t="shared" si="324"/>
        <v>496-&gt;2,</v>
      </c>
    </row>
    <row r="1562" spans="1:27" ht="15" hidden="1" customHeight="1" x14ac:dyDescent="0.25">
      <c r="A1562">
        <v>2017</v>
      </c>
      <c r="B1562">
        <v>10</v>
      </c>
      <c r="C1562">
        <v>6</v>
      </c>
      <c r="D1562" t="s">
        <v>132</v>
      </c>
      <c r="E1562" t="s">
        <v>265</v>
      </c>
      <c r="F1562">
        <v>2</v>
      </c>
      <c r="G1562">
        <v>1</v>
      </c>
      <c r="H1562" t="s">
        <v>33</v>
      </c>
      <c r="J1562">
        <v>3</v>
      </c>
      <c r="K1562">
        <v>1758</v>
      </c>
      <c r="L1562">
        <v>1516</v>
      </c>
      <c r="M1562">
        <f t="shared" si="312"/>
        <v>1755</v>
      </c>
      <c r="N1562">
        <f t="shared" si="313"/>
        <v>1519</v>
      </c>
      <c r="O1562">
        <f t="shared" si="314"/>
        <v>0.87371042094508145</v>
      </c>
      <c r="P1562">
        <f t="shared" si="315"/>
        <v>1</v>
      </c>
      <c r="Q1562">
        <f t="shared" si="316"/>
        <v>23.754929127568108</v>
      </c>
      <c r="R1562">
        <f t="shared" si="317"/>
        <v>20</v>
      </c>
      <c r="S1562">
        <f>INDEX(Weights!$B$1:$B$36,MATCH(Matches!H2583,Weights!$A$1:$A$36,0))</f>
        <v>20</v>
      </c>
      <c r="T1562">
        <f t="shared" si="318"/>
        <v>1855</v>
      </c>
      <c r="U1562">
        <f t="shared" si="319"/>
        <v>1519</v>
      </c>
      <c r="V1562">
        <f t="shared" si="320"/>
        <v>336</v>
      </c>
      <c r="W1562">
        <f t="shared" si="321"/>
        <v>1</v>
      </c>
      <c r="X1562">
        <f t="shared" si="322"/>
        <v>0</v>
      </c>
      <c r="Y1562">
        <f t="shared" si="323"/>
        <v>1</v>
      </c>
      <c r="AA1562" t="str">
        <f t="shared" si="324"/>
        <v>336-&gt;1,</v>
      </c>
    </row>
    <row r="1563" spans="1:27" ht="15" hidden="1" customHeight="1" x14ac:dyDescent="0.25">
      <c r="A1563">
        <v>2017</v>
      </c>
      <c r="B1563">
        <v>10</v>
      </c>
      <c r="C1563">
        <v>6</v>
      </c>
      <c r="D1563" t="s">
        <v>55</v>
      </c>
      <c r="E1563" t="s">
        <v>18</v>
      </c>
      <c r="F1563">
        <v>3</v>
      </c>
      <c r="G1563">
        <v>0</v>
      </c>
      <c r="H1563" t="s">
        <v>76</v>
      </c>
      <c r="J1563">
        <v>3</v>
      </c>
      <c r="K1563">
        <v>2029</v>
      </c>
      <c r="L1563">
        <v>1601</v>
      </c>
      <c r="M1563">
        <f t="shared" si="312"/>
        <v>2026</v>
      </c>
      <c r="N1563">
        <f t="shared" si="313"/>
        <v>1604</v>
      </c>
      <c r="O1563">
        <f t="shared" si="314"/>
        <v>0.95279381238559346</v>
      </c>
      <c r="P1563">
        <f t="shared" si="315"/>
        <v>1</v>
      </c>
      <c r="Q1563">
        <f t="shared" si="316"/>
        <v>63.550990910446885</v>
      </c>
      <c r="R1563">
        <f t="shared" si="317"/>
        <v>40</v>
      </c>
      <c r="S1563">
        <f>INDEX(Weights!$B$1:$B$36,MATCH(Matches!H2588,Weights!$A$1:$A$36,0))</f>
        <v>20</v>
      </c>
      <c r="T1563">
        <f t="shared" si="318"/>
        <v>2126</v>
      </c>
      <c r="U1563">
        <f t="shared" si="319"/>
        <v>1604</v>
      </c>
      <c r="V1563">
        <f t="shared" si="320"/>
        <v>522</v>
      </c>
      <c r="W1563">
        <f t="shared" si="321"/>
        <v>3</v>
      </c>
      <c r="X1563">
        <f t="shared" si="322"/>
        <v>0</v>
      </c>
      <c r="Y1563">
        <f t="shared" si="323"/>
        <v>3</v>
      </c>
      <c r="AA1563" t="str">
        <f t="shared" si="324"/>
        <v>522-&gt;3,</v>
      </c>
    </row>
    <row r="1564" spans="1:27" ht="15" hidden="1" customHeight="1" x14ac:dyDescent="0.25">
      <c r="A1564">
        <v>2017</v>
      </c>
      <c r="B1564">
        <v>10</v>
      </c>
      <c r="C1564">
        <v>7</v>
      </c>
      <c r="D1564" t="s">
        <v>68</v>
      </c>
      <c r="E1564" t="s">
        <v>61</v>
      </c>
      <c r="F1564">
        <v>8</v>
      </c>
      <c r="G1564">
        <v>0</v>
      </c>
      <c r="H1564" t="s">
        <v>76</v>
      </c>
      <c r="J1564">
        <v>3</v>
      </c>
      <c r="K1564">
        <v>1810</v>
      </c>
      <c r="L1564">
        <v>1295</v>
      </c>
      <c r="M1564">
        <f t="shared" si="312"/>
        <v>1807</v>
      </c>
      <c r="N1564">
        <f t="shared" si="313"/>
        <v>1298</v>
      </c>
      <c r="O1564">
        <f t="shared" si="314"/>
        <v>0.97084911533274154</v>
      </c>
      <c r="P1564">
        <f t="shared" si="315"/>
        <v>1</v>
      </c>
      <c r="Q1564">
        <f t="shared" si="316"/>
        <v>102.91282869262368</v>
      </c>
      <c r="R1564">
        <f t="shared" si="317"/>
        <v>40</v>
      </c>
      <c r="S1564">
        <f>INDEX(Weights!$B$1:$B$36,MATCH(Matches!H2609,Weights!$A$1:$A$36,0))</f>
        <v>40</v>
      </c>
      <c r="T1564">
        <f t="shared" si="318"/>
        <v>1907</v>
      </c>
      <c r="U1564">
        <f t="shared" si="319"/>
        <v>1298</v>
      </c>
      <c r="V1564">
        <f t="shared" si="320"/>
        <v>609</v>
      </c>
      <c r="W1564">
        <f t="shared" si="321"/>
        <v>8</v>
      </c>
      <c r="X1564">
        <f t="shared" si="322"/>
        <v>0</v>
      </c>
      <c r="Y1564">
        <f t="shared" si="323"/>
        <v>7</v>
      </c>
      <c r="AA1564" t="str">
        <f t="shared" si="324"/>
        <v>609-&gt;7,</v>
      </c>
    </row>
    <row r="1565" spans="1:27" ht="15" hidden="1" customHeight="1" x14ac:dyDescent="0.25">
      <c r="A1565">
        <v>2017</v>
      </c>
      <c r="B1565">
        <v>10</v>
      </c>
      <c r="C1565">
        <v>9</v>
      </c>
      <c r="D1565" t="s">
        <v>159</v>
      </c>
      <c r="E1565" t="s">
        <v>144</v>
      </c>
      <c r="F1565">
        <v>3</v>
      </c>
      <c r="G1565">
        <v>1</v>
      </c>
      <c r="H1565" t="s">
        <v>33</v>
      </c>
      <c r="J1565">
        <v>3</v>
      </c>
      <c r="K1565">
        <v>1332</v>
      </c>
      <c r="L1565">
        <v>1073</v>
      </c>
      <c r="M1565">
        <f t="shared" si="312"/>
        <v>1329</v>
      </c>
      <c r="N1565">
        <f t="shared" si="313"/>
        <v>1076</v>
      </c>
      <c r="O1565">
        <f t="shared" si="314"/>
        <v>0.88411935633841365</v>
      </c>
      <c r="P1565">
        <f t="shared" si="315"/>
        <v>1</v>
      </c>
      <c r="Q1565">
        <f t="shared" si="316"/>
        <v>25.888706734846</v>
      </c>
      <c r="R1565">
        <f t="shared" si="317"/>
        <v>20</v>
      </c>
      <c r="S1565">
        <f>INDEX(Weights!$B$1:$B$36,MATCH(Matches!H2626,Weights!$A$1:$A$36,0))</f>
        <v>50</v>
      </c>
      <c r="T1565">
        <f t="shared" si="318"/>
        <v>1429</v>
      </c>
      <c r="U1565">
        <f t="shared" si="319"/>
        <v>1076</v>
      </c>
      <c r="V1565">
        <f t="shared" si="320"/>
        <v>353</v>
      </c>
      <c r="W1565">
        <f t="shared" si="321"/>
        <v>2</v>
      </c>
      <c r="X1565">
        <f t="shared" si="322"/>
        <v>0</v>
      </c>
      <c r="Y1565">
        <f t="shared" si="323"/>
        <v>2</v>
      </c>
      <c r="AA1565" t="str">
        <f t="shared" si="324"/>
        <v>353-&gt;2,</v>
      </c>
    </row>
    <row r="1566" spans="1:27" ht="15" hidden="1" customHeight="1" x14ac:dyDescent="0.25">
      <c r="A1566">
        <v>2017</v>
      </c>
      <c r="B1566">
        <v>10</v>
      </c>
      <c r="C1566">
        <v>9</v>
      </c>
      <c r="D1566" t="s">
        <v>13</v>
      </c>
      <c r="E1566" t="s">
        <v>25</v>
      </c>
      <c r="F1566">
        <v>2</v>
      </c>
      <c r="G1566">
        <v>2</v>
      </c>
      <c r="H1566" t="s">
        <v>76</v>
      </c>
      <c r="J1566">
        <v>3</v>
      </c>
      <c r="K1566">
        <v>1586</v>
      </c>
      <c r="L1566">
        <v>1741</v>
      </c>
      <c r="M1566">
        <f t="shared" si="312"/>
        <v>1583</v>
      </c>
      <c r="N1566">
        <f t="shared" si="313"/>
        <v>1744</v>
      </c>
      <c r="O1566">
        <f t="shared" si="314"/>
        <v>0.58689502337910004</v>
      </c>
      <c r="P1566">
        <f t="shared" si="315"/>
        <v>0.5</v>
      </c>
      <c r="Q1566">
        <f t="shared" si="316"/>
        <v>-34.524416742622783</v>
      </c>
      <c r="R1566">
        <f t="shared" si="317"/>
        <v>-30</v>
      </c>
      <c r="S1566">
        <f>INDEX(Weights!$B$1:$B$36,MATCH(Matches!H2627,Weights!$A$1:$A$36,0))</f>
        <v>50</v>
      </c>
      <c r="T1566">
        <f t="shared" si="318"/>
        <v>1683</v>
      </c>
      <c r="U1566">
        <f t="shared" si="319"/>
        <v>1744</v>
      </c>
      <c r="V1566">
        <f t="shared" si="320"/>
        <v>61</v>
      </c>
      <c r="W1566">
        <f t="shared" si="321"/>
        <v>0</v>
      </c>
      <c r="X1566">
        <f t="shared" si="322"/>
        <v>0</v>
      </c>
      <c r="Y1566">
        <f t="shared" si="323"/>
        <v>0</v>
      </c>
      <c r="AA1566" t="str">
        <f t="shared" si="324"/>
        <v>61-&gt;0,</v>
      </c>
    </row>
    <row r="1567" spans="1:27" ht="15" hidden="1" customHeight="1" x14ac:dyDescent="0.25">
      <c r="A1567">
        <v>2017</v>
      </c>
      <c r="B1567">
        <v>10</v>
      </c>
      <c r="C1567">
        <v>10</v>
      </c>
      <c r="D1567" t="s">
        <v>4</v>
      </c>
      <c r="E1567" t="s">
        <v>54</v>
      </c>
      <c r="F1567">
        <v>1</v>
      </c>
      <c r="G1567">
        <v>0</v>
      </c>
      <c r="H1567" t="s">
        <v>76</v>
      </c>
      <c r="J1567">
        <v>3</v>
      </c>
      <c r="K1567">
        <v>1614</v>
      </c>
      <c r="L1567">
        <v>1281</v>
      </c>
      <c r="M1567">
        <f t="shared" si="312"/>
        <v>1611</v>
      </c>
      <c r="N1567">
        <f t="shared" si="313"/>
        <v>1284</v>
      </c>
      <c r="O1567">
        <f t="shared" si="314"/>
        <v>0.92114520688991297</v>
      </c>
      <c r="P1567">
        <f t="shared" si="315"/>
        <v>1</v>
      </c>
      <c r="Q1567">
        <f t="shared" si="316"/>
        <v>38.044611895839758</v>
      </c>
      <c r="R1567">
        <f t="shared" si="317"/>
        <v>40</v>
      </c>
      <c r="S1567">
        <f>INDEX(Weights!$B$1:$B$36,MATCH(Matches!H2646,Weights!$A$1:$A$36,0))</f>
        <v>40</v>
      </c>
      <c r="T1567">
        <f t="shared" si="318"/>
        <v>1711</v>
      </c>
      <c r="U1567">
        <f t="shared" si="319"/>
        <v>1284</v>
      </c>
      <c r="V1567">
        <f t="shared" si="320"/>
        <v>427</v>
      </c>
      <c r="W1567">
        <f t="shared" si="321"/>
        <v>1</v>
      </c>
      <c r="X1567">
        <f t="shared" si="322"/>
        <v>0</v>
      </c>
      <c r="Y1567">
        <f t="shared" si="323"/>
        <v>1</v>
      </c>
      <c r="AA1567" t="str">
        <f t="shared" si="324"/>
        <v>427-&gt;1,</v>
      </c>
    </row>
    <row r="1568" spans="1:27" ht="15" hidden="1" customHeight="1" x14ac:dyDescent="0.25">
      <c r="A1568">
        <v>2017</v>
      </c>
      <c r="B1568">
        <v>10</v>
      </c>
      <c r="C1568">
        <v>10</v>
      </c>
      <c r="D1568" t="s">
        <v>36</v>
      </c>
      <c r="E1568" t="s">
        <v>109</v>
      </c>
      <c r="F1568">
        <v>5</v>
      </c>
      <c r="G1568">
        <v>0</v>
      </c>
      <c r="H1568" t="s">
        <v>23</v>
      </c>
      <c r="J1568">
        <v>3</v>
      </c>
      <c r="K1568">
        <v>1283</v>
      </c>
      <c r="L1568">
        <v>817</v>
      </c>
      <c r="M1568">
        <f t="shared" si="312"/>
        <v>1280</v>
      </c>
      <c r="N1568">
        <f t="shared" si="313"/>
        <v>820</v>
      </c>
      <c r="O1568">
        <f t="shared" si="314"/>
        <v>0.96171349611774537</v>
      </c>
      <c r="P1568">
        <f t="shared" si="315"/>
        <v>1</v>
      </c>
      <c r="Q1568">
        <f t="shared" si="316"/>
        <v>78.356592945287616</v>
      </c>
      <c r="R1568">
        <f t="shared" si="317"/>
        <v>40</v>
      </c>
      <c r="S1568">
        <f>INDEX(Weights!$B$1:$B$36,MATCH(Matches!H2670,Weights!$A$1:$A$36,0))</f>
        <v>40</v>
      </c>
      <c r="T1568">
        <f t="shared" si="318"/>
        <v>1380</v>
      </c>
      <c r="U1568">
        <f t="shared" si="319"/>
        <v>820</v>
      </c>
      <c r="V1568">
        <f t="shared" si="320"/>
        <v>560</v>
      </c>
      <c r="W1568">
        <f t="shared" si="321"/>
        <v>5</v>
      </c>
      <c r="X1568">
        <f t="shared" si="322"/>
        <v>0</v>
      </c>
      <c r="Y1568">
        <f t="shared" si="323"/>
        <v>5</v>
      </c>
      <c r="AA1568" t="str">
        <f t="shared" si="324"/>
        <v>560-&gt;5,</v>
      </c>
    </row>
    <row r="1569" spans="1:27" ht="15" hidden="1" customHeight="1" x14ac:dyDescent="0.25">
      <c r="A1569">
        <v>2017</v>
      </c>
      <c r="B1569">
        <v>11</v>
      </c>
      <c r="C1569">
        <v>10</v>
      </c>
      <c r="D1569" t="s">
        <v>121</v>
      </c>
      <c r="E1569" t="s">
        <v>132</v>
      </c>
      <c r="F1569">
        <v>3</v>
      </c>
      <c r="G1569">
        <v>1</v>
      </c>
      <c r="H1569" t="s">
        <v>33</v>
      </c>
      <c r="I1569" t="s">
        <v>26</v>
      </c>
      <c r="J1569">
        <v>3</v>
      </c>
      <c r="K1569">
        <v>2116</v>
      </c>
      <c r="L1569">
        <v>1747</v>
      </c>
      <c r="M1569">
        <f t="shared" si="312"/>
        <v>2113</v>
      </c>
      <c r="N1569">
        <f t="shared" si="313"/>
        <v>1750</v>
      </c>
      <c r="O1569">
        <f t="shared" si="314"/>
        <v>0.88988784218113282</v>
      </c>
      <c r="P1569">
        <f t="shared" si="315"/>
        <v>1</v>
      </c>
      <c r="Q1569">
        <f t="shared" si="316"/>
        <v>27.244947873376109</v>
      </c>
      <c r="R1569">
        <f t="shared" si="317"/>
        <v>20</v>
      </c>
      <c r="S1569">
        <f>INDEX(Weights!$B$1:$B$36,MATCH(Matches!H2692,Weights!$A$1:$A$36,0))</f>
        <v>40</v>
      </c>
      <c r="T1569">
        <f t="shared" si="318"/>
        <v>2113</v>
      </c>
      <c r="U1569">
        <f t="shared" si="319"/>
        <v>1750</v>
      </c>
      <c r="V1569">
        <f t="shared" si="320"/>
        <v>363</v>
      </c>
      <c r="W1569">
        <f t="shared" si="321"/>
        <v>2</v>
      </c>
      <c r="X1569">
        <f t="shared" si="322"/>
        <v>0</v>
      </c>
      <c r="Y1569">
        <f t="shared" si="323"/>
        <v>2</v>
      </c>
      <c r="AA1569" t="str">
        <f t="shared" si="324"/>
        <v>363-&gt;2,</v>
      </c>
    </row>
    <row r="1570" spans="1:27" ht="15" hidden="1" customHeight="1" x14ac:dyDescent="0.25">
      <c r="A1570">
        <v>2017</v>
      </c>
      <c r="B1570">
        <v>11</v>
      </c>
      <c r="C1570">
        <v>11</v>
      </c>
      <c r="D1570" t="s">
        <v>27</v>
      </c>
      <c r="E1570" t="s">
        <v>190</v>
      </c>
      <c r="F1570">
        <v>2</v>
      </c>
      <c r="G1570">
        <v>2</v>
      </c>
      <c r="H1570" t="s">
        <v>76</v>
      </c>
      <c r="J1570">
        <v>3</v>
      </c>
      <c r="K1570">
        <v>1501</v>
      </c>
      <c r="L1570">
        <v>1645</v>
      </c>
      <c r="M1570">
        <f t="shared" si="312"/>
        <v>1498</v>
      </c>
      <c r="N1570">
        <f t="shared" si="313"/>
        <v>1648</v>
      </c>
      <c r="O1570">
        <f t="shared" si="314"/>
        <v>0.5714631174083814</v>
      </c>
      <c r="P1570">
        <f t="shared" si="315"/>
        <v>0.5</v>
      </c>
      <c r="Q1570">
        <f t="shared" si="316"/>
        <v>-41.979696783394886</v>
      </c>
      <c r="R1570">
        <f t="shared" si="317"/>
        <v>-40</v>
      </c>
      <c r="S1570">
        <f>INDEX(Weights!$B$1:$B$36,MATCH(Matches!H2721,Weights!$A$1:$A$36,0))</f>
        <v>40</v>
      </c>
      <c r="T1570">
        <f t="shared" si="318"/>
        <v>1598</v>
      </c>
      <c r="U1570">
        <f t="shared" si="319"/>
        <v>1648</v>
      </c>
      <c r="V1570">
        <f t="shared" si="320"/>
        <v>50</v>
      </c>
      <c r="W1570">
        <f t="shared" si="321"/>
        <v>0</v>
      </c>
      <c r="X1570">
        <f t="shared" si="322"/>
        <v>0</v>
      </c>
      <c r="Y1570">
        <f t="shared" si="323"/>
        <v>0</v>
      </c>
      <c r="AA1570" t="str">
        <f t="shared" si="324"/>
        <v>50-&gt;0,</v>
      </c>
    </row>
    <row r="1571" spans="1:27" ht="15" hidden="1" customHeight="1" x14ac:dyDescent="0.25">
      <c r="A1571">
        <v>2017</v>
      </c>
      <c r="B1571">
        <v>11</v>
      </c>
      <c r="C1571">
        <v>14</v>
      </c>
      <c r="D1571" t="s">
        <v>7</v>
      </c>
      <c r="E1571" t="s">
        <v>132</v>
      </c>
      <c r="F1571">
        <v>1</v>
      </c>
      <c r="G1571">
        <v>0</v>
      </c>
      <c r="H1571" t="s">
        <v>33</v>
      </c>
      <c r="J1571">
        <v>3</v>
      </c>
      <c r="K1571">
        <v>1927</v>
      </c>
      <c r="L1571">
        <v>1744</v>
      </c>
      <c r="M1571">
        <f t="shared" si="312"/>
        <v>1924</v>
      </c>
      <c r="N1571">
        <f t="shared" si="313"/>
        <v>1747</v>
      </c>
      <c r="O1571">
        <f t="shared" si="314"/>
        <v>0.83125391565204654</v>
      </c>
      <c r="P1571">
        <f t="shared" si="315"/>
        <v>1</v>
      </c>
      <c r="Q1571">
        <f t="shared" si="316"/>
        <v>17.77819030048731</v>
      </c>
      <c r="R1571">
        <f t="shared" si="317"/>
        <v>20</v>
      </c>
      <c r="S1571">
        <f>INDEX(Weights!$B$1:$B$36,MATCH(Matches!H2741,Weights!$A$1:$A$36,0))</f>
        <v>40</v>
      </c>
      <c r="T1571">
        <f t="shared" si="318"/>
        <v>2024</v>
      </c>
      <c r="U1571">
        <f t="shared" si="319"/>
        <v>1747</v>
      </c>
      <c r="V1571">
        <f t="shared" si="320"/>
        <v>277</v>
      </c>
      <c r="W1571">
        <f t="shared" si="321"/>
        <v>1</v>
      </c>
      <c r="X1571">
        <f t="shared" si="322"/>
        <v>0</v>
      </c>
      <c r="Y1571">
        <f t="shared" si="323"/>
        <v>1</v>
      </c>
      <c r="AA1571" t="str">
        <f t="shared" si="324"/>
        <v>277-&gt;1,</v>
      </c>
    </row>
    <row r="1572" spans="1:27" ht="15" hidden="1" customHeight="1" x14ac:dyDescent="0.25">
      <c r="A1572">
        <v>2017</v>
      </c>
      <c r="B1572">
        <v>11</v>
      </c>
      <c r="C1572">
        <v>14</v>
      </c>
      <c r="D1572" t="s">
        <v>268</v>
      </c>
      <c r="E1572" t="s">
        <v>119</v>
      </c>
      <c r="F1572">
        <v>2</v>
      </c>
      <c r="G1572">
        <v>1</v>
      </c>
      <c r="H1572" t="s">
        <v>23</v>
      </c>
      <c r="J1572">
        <v>3</v>
      </c>
      <c r="K1572">
        <v>1253</v>
      </c>
      <c r="L1572">
        <v>925</v>
      </c>
      <c r="M1572">
        <f t="shared" si="312"/>
        <v>1250</v>
      </c>
      <c r="N1572">
        <f t="shared" si="313"/>
        <v>928</v>
      </c>
      <c r="O1572">
        <f t="shared" si="314"/>
        <v>0.91902904919455131</v>
      </c>
      <c r="P1572">
        <f t="shared" si="315"/>
        <v>1</v>
      </c>
      <c r="Q1572">
        <f t="shared" si="316"/>
        <v>37.050324470169421</v>
      </c>
      <c r="R1572">
        <f t="shared" si="317"/>
        <v>40</v>
      </c>
      <c r="S1572">
        <f>INDEX(Weights!$B$1:$B$36,MATCH(Matches!H2767,Weights!$A$1:$A$36,0))</f>
        <v>40</v>
      </c>
      <c r="T1572">
        <f t="shared" si="318"/>
        <v>1350</v>
      </c>
      <c r="U1572">
        <f t="shared" si="319"/>
        <v>928</v>
      </c>
      <c r="V1572">
        <f t="shared" si="320"/>
        <v>422</v>
      </c>
      <c r="W1572">
        <f t="shared" si="321"/>
        <v>1</v>
      </c>
      <c r="X1572">
        <f t="shared" si="322"/>
        <v>0</v>
      </c>
      <c r="Y1572">
        <f t="shared" si="323"/>
        <v>1</v>
      </c>
      <c r="AA1572" t="str">
        <f t="shared" si="324"/>
        <v>422-&gt;1,</v>
      </c>
    </row>
    <row r="1573" spans="1:27" ht="15" hidden="1" customHeight="1" x14ac:dyDescent="0.25">
      <c r="A1573">
        <v>2017</v>
      </c>
      <c r="B1573">
        <v>12</v>
      </c>
      <c r="C1573">
        <v>1</v>
      </c>
      <c r="D1573" t="s">
        <v>78</v>
      </c>
      <c r="E1573" t="s">
        <v>111</v>
      </c>
      <c r="F1573">
        <v>3</v>
      </c>
      <c r="G1573">
        <v>1</v>
      </c>
      <c r="H1573" t="s">
        <v>81</v>
      </c>
      <c r="I1573" t="s">
        <v>119</v>
      </c>
      <c r="J1573">
        <v>3</v>
      </c>
      <c r="K1573">
        <v>1227</v>
      </c>
      <c r="L1573">
        <v>782</v>
      </c>
      <c r="M1573">
        <f t="shared" si="312"/>
        <v>1224</v>
      </c>
      <c r="N1573">
        <f t="shared" si="313"/>
        <v>785</v>
      </c>
      <c r="O1573">
        <f t="shared" si="314"/>
        <v>0.9260190472872637</v>
      </c>
      <c r="P1573">
        <f t="shared" si="315"/>
        <v>1</v>
      </c>
      <c r="Q1573">
        <f t="shared" si="316"/>
        <v>40.550978190951717</v>
      </c>
      <c r="R1573">
        <f t="shared" si="317"/>
        <v>30</v>
      </c>
      <c r="S1573">
        <f>INDEX(Weights!$B$1:$B$36,MATCH(Matches!H2777,Weights!$A$1:$A$36,0))</f>
        <v>40</v>
      </c>
      <c r="T1573">
        <f t="shared" si="318"/>
        <v>1224</v>
      </c>
      <c r="U1573">
        <f t="shared" si="319"/>
        <v>785</v>
      </c>
      <c r="V1573">
        <f t="shared" si="320"/>
        <v>439</v>
      </c>
      <c r="W1573">
        <f t="shared" si="321"/>
        <v>2</v>
      </c>
      <c r="X1573">
        <f t="shared" si="322"/>
        <v>0</v>
      </c>
      <c r="Y1573">
        <f t="shared" si="323"/>
        <v>2</v>
      </c>
      <c r="AA1573" t="str">
        <f t="shared" si="324"/>
        <v>439-&gt;2,</v>
      </c>
    </row>
    <row r="1574" spans="1:27" ht="15" hidden="1" customHeight="1" x14ac:dyDescent="0.25">
      <c r="A1574">
        <v>2017</v>
      </c>
      <c r="B1574">
        <v>12</v>
      </c>
      <c r="C1574">
        <v>2</v>
      </c>
      <c r="D1574" t="s">
        <v>42</v>
      </c>
      <c r="E1574" t="s">
        <v>274</v>
      </c>
      <c r="F1574">
        <v>8</v>
      </c>
      <c r="G1574">
        <v>0</v>
      </c>
      <c r="H1574" t="s">
        <v>240</v>
      </c>
      <c r="I1574" t="s">
        <v>82</v>
      </c>
      <c r="J1574">
        <v>3</v>
      </c>
      <c r="K1574">
        <v>1181</v>
      </c>
      <c r="L1574">
        <v>561</v>
      </c>
      <c r="M1574">
        <f t="shared" si="312"/>
        <v>1178</v>
      </c>
      <c r="N1574">
        <f t="shared" si="313"/>
        <v>564</v>
      </c>
      <c r="O1574">
        <f t="shared" si="314"/>
        <v>0.97165274046732364</v>
      </c>
      <c r="P1574">
        <f t="shared" si="315"/>
        <v>1</v>
      </c>
      <c r="Q1574">
        <f t="shared" si="316"/>
        <v>105.83033596393506</v>
      </c>
      <c r="R1574">
        <f t="shared" si="317"/>
        <v>40</v>
      </c>
      <c r="S1574">
        <f>INDEX(Weights!$B$1:$B$36,MATCH(Matches!H2779,Weights!$A$1:$A$36,0))</f>
        <v>40</v>
      </c>
      <c r="T1574">
        <f t="shared" si="318"/>
        <v>1178</v>
      </c>
      <c r="U1574">
        <f t="shared" si="319"/>
        <v>564</v>
      </c>
      <c r="V1574">
        <f t="shared" si="320"/>
        <v>614</v>
      </c>
      <c r="W1574">
        <f t="shared" si="321"/>
        <v>8</v>
      </c>
      <c r="X1574">
        <f t="shared" si="322"/>
        <v>0</v>
      </c>
      <c r="Y1574">
        <f t="shared" si="323"/>
        <v>7</v>
      </c>
      <c r="AA1574" t="str">
        <f t="shared" si="324"/>
        <v>614-&gt;7,</v>
      </c>
    </row>
    <row r="1575" spans="1:27" ht="15" hidden="1" customHeight="1" x14ac:dyDescent="0.25">
      <c r="A1575">
        <v>2017</v>
      </c>
      <c r="B1575">
        <v>12</v>
      </c>
      <c r="C1575">
        <v>4</v>
      </c>
      <c r="D1575" t="s">
        <v>119</v>
      </c>
      <c r="E1575" t="s">
        <v>75</v>
      </c>
      <c r="F1575">
        <v>3</v>
      </c>
      <c r="G1575">
        <v>1</v>
      </c>
      <c r="H1575" t="s">
        <v>81</v>
      </c>
      <c r="J1575">
        <v>3</v>
      </c>
      <c r="K1575">
        <v>968</v>
      </c>
      <c r="L1575">
        <v>603</v>
      </c>
      <c r="M1575">
        <f t="shared" si="312"/>
        <v>965</v>
      </c>
      <c r="N1575">
        <f t="shared" si="313"/>
        <v>606</v>
      </c>
      <c r="O1575">
        <f t="shared" si="314"/>
        <v>0.93352962847544163</v>
      </c>
      <c r="P1575">
        <f t="shared" si="315"/>
        <v>1</v>
      </c>
      <c r="Q1575">
        <f t="shared" si="316"/>
        <v>45.132890507338445</v>
      </c>
      <c r="R1575">
        <f t="shared" si="317"/>
        <v>30</v>
      </c>
      <c r="S1575">
        <f>INDEX(Weights!$B$1:$B$36,MATCH(Matches!H2787,Weights!$A$1:$A$36,0))</f>
        <v>40</v>
      </c>
      <c r="T1575">
        <f t="shared" si="318"/>
        <v>1065</v>
      </c>
      <c r="U1575">
        <f t="shared" si="319"/>
        <v>606</v>
      </c>
      <c r="V1575">
        <f t="shared" si="320"/>
        <v>459</v>
      </c>
      <c r="W1575">
        <f t="shared" si="321"/>
        <v>2</v>
      </c>
      <c r="X1575">
        <f t="shared" si="322"/>
        <v>0</v>
      </c>
      <c r="Y1575">
        <f t="shared" si="323"/>
        <v>2</v>
      </c>
      <c r="AA1575" t="str">
        <f t="shared" si="324"/>
        <v>459-&gt;2,</v>
      </c>
    </row>
    <row r="1576" spans="1:27" ht="15" hidden="1" customHeight="1" x14ac:dyDescent="0.25">
      <c r="A1576">
        <v>2017</v>
      </c>
      <c r="B1576">
        <v>12</v>
      </c>
      <c r="C1576">
        <v>15</v>
      </c>
      <c r="D1576" t="s">
        <v>194</v>
      </c>
      <c r="E1576" t="s">
        <v>261</v>
      </c>
      <c r="F1576">
        <v>1</v>
      </c>
      <c r="G1576">
        <v>0</v>
      </c>
      <c r="H1576" t="s">
        <v>33</v>
      </c>
      <c r="J1576">
        <v>3</v>
      </c>
      <c r="K1576">
        <v>1460</v>
      </c>
      <c r="L1576">
        <v>1222</v>
      </c>
      <c r="M1576">
        <f t="shared" si="312"/>
        <v>1457</v>
      </c>
      <c r="N1576">
        <f t="shared" si="313"/>
        <v>1225</v>
      </c>
      <c r="O1576">
        <f t="shared" si="314"/>
        <v>0.87114779840455558</v>
      </c>
      <c r="P1576">
        <f t="shared" si="315"/>
        <v>1</v>
      </c>
      <c r="Q1576">
        <f t="shared" si="316"/>
        <v>23.282489261759462</v>
      </c>
      <c r="R1576">
        <f t="shared" si="317"/>
        <v>20</v>
      </c>
      <c r="S1576">
        <f>INDEX(Weights!$B$1:$B$36,MATCH(Matches!H2819,Weights!$A$1:$A$36,0))</f>
        <v>40</v>
      </c>
      <c r="T1576">
        <f t="shared" si="318"/>
        <v>1557</v>
      </c>
      <c r="U1576">
        <f t="shared" si="319"/>
        <v>1225</v>
      </c>
      <c r="V1576">
        <f t="shared" si="320"/>
        <v>332</v>
      </c>
      <c r="W1576">
        <f t="shared" si="321"/>
        <v>1</v>
      </c>
      <c r="X1576">
        <f t="shared" si="322"/>
        <v>0</v>
      </c>
      <c r="Y1576">
        <f t="shared" si="323"/>
        <v>1</v>
      </c>
      <c r="AA1576" t="str">
        <f t="shared" si="324"/>
        <v>332-&gt;1,</v>
      </c>
    </row>
    <row r="1577" spans="1:27" ht="15" hidden="1" customHeight="1" x14ac:dyDescent="0.25">
      <c r="A1577">
        <v>2017</v>
      </c>
      <c r="B1577">
        <v>12</v>
      </c>
      <c r="C1577">
        <v>29</v>
      </c>
      <c r="D1577" t="s">
        <v>259</v>
      </c>
      <c r="E1577" t="s">
        <v>122</v>
      </c>
      <c r="F1577">
        <v>1</v>
      </c>
      <c r="G1577">
        <v>1</v>
      </c>
      <c r="H1577" t="s">
        <v>231</v>
      </c>
      <c r="I1577" t="s">
        <v>155</v>
      </c>
      <c r="J1577">
        <v>3</v>
      </c>
      <c r="K1577">
        <v>1417</v>
      </c>
      <c r="L1577">
        <v>1457</v>
      </c>
      <c r="M1577">
        <f t="shared" si="312"/>
        <v>1414</v>
      </c>
      <c r="N1577">
        <f t="shared" si="313"/>
        <v>1460</v>
      </c>
      <c r="O1577">
        <f t="shared" si="314"/>
        <v>0.56581520306923316</v>
      </c>
      <c r="P1577">
        <f t="shared" si="315"/>
        <v>0.5</v>
      </c>
      <c r="Q1577">
        <f t="shared" si="316"/>
        <v>-45.582173420390454</v>
      </c>
      <c r="R1577">
        <f t="shared" si="317"/>
        <v>-50</v>
      </c>
      <c r="S1577">
        <f>INDEX(Weights!$B$1:$B$36,MATCH(Matches!H2840,Weights!$A$1:$A$36,0))</f>
        <v>40</v>
      </c>
      <c r="T1577">
        <f t="shared" si="318"/>
        <v>1414</v>
      </c>
      <c r="U1577">
        <f t="shared" si="319"/>
        <v>1460</v>
      </c>
      <c r="V1577">
        <f t="shared" si="320"/>
        <v>46</v>
      </c>
      <c r="W1577">
        <f t="shared" si="321"/>
        <v>0</v>
      </c>
      <c r="X1577">
        <f t="shared" si="322"/>
        <v>0</v>
      </c>
      <c r="Y1577">
        <f t="shared" si="323"/>
        <v>0</v>
      </c>
      <c r="AA1577" t="str">
        <f t="shared" si="324"/>
        <v>46-&gt;0,</v>
      </c>
    </row>
    <row r="1578" spans="1:27" ht="15" hidden="1" customHeight="1" x14ac:dyDescent="0.25">
      <c r="A1578">
        <v>2014</v>
      </c>
      <c r="B1578">
        <v>12</v>
      </c>
      <c r="C1578">
        <v>6</v>
      </c>
      <c r="D1578" t="s">
        <v>78</v>
      </c>
      <c r="E1578" t="s">
        <v>38</v>
      </c>
      <c r="F1578">
        <v>0</v>
      </c>
      <c r="G1578">
        <v>0</v>
      </c>
      <c r="H1578" t="s">
        <v>232</v>
      </c>
      <c r="J1578">
        <v>2</v>
      </c>
      <c r="K1578">
        <v>1240</v>
      </c>
      <c r="L1578">
        <v>1363</v>
      </c>
      <c r="M1578">
        <f t="shared" si="312"/>
        <v>1238</v>
      </c>
      <c r="N1578">
        <f t="shared" si="313"/>
        <v>1365</v>
      </c>
      <c r="O1578">
        <f t="shared" si="314"/>
        <v>0.53877809205717153</v>
      </c>
      <c r="P1578">
        <f t="shared" si="315"/>
        <v>0.5</v>
      </c>
      <c r="Q1578">
        <f t="shared" si="316"/>
        <v>-51.575513231835878</v>
      </c>
      <c r="R1578">
        <f t="shared" si="317"/>
        <v>-50</v>
      </c>
      <c r="S1578">
        <f>INDEX(Weights!$B$1:$B$36,MATCH(Matches!H2,Weights!$A$1:$A$36,0))</f>
        <v>50</v>
      </c>
      <c r="T1578">
        <f t="shared" si="318"/>
        <v>1338</v>
      </c>
      <c r="U1578">
        <f t="shared" si="319"/>
        <v>1365</v>
      </c>
      <c r="V1578">
        <f t="shared" si="320"/>
        <v>27</v>
      </c>
      <c r="W1578">
        <f t="shared" si="321"/>
        <v>0</v>
      </c>
      <c r="X1578">
        <f t="shared" si="322"/>
        <v>0</v>
      </c>
      <c r="Y1578">
        <f t="shared" si="323"/>
        <v>0</v>
      </c>
      <c r="AA1578" t="str">
        <f t="shared" si="324"/>
        <v>27-&gt;0,</v>
      </c>
    </row>
    <row r="1579" spans="1:27" ht="15" hidden="1" customHeight="1" x14ac:dyDescent="0.25">
      <c r="A1579">
        <v>2015</v>
      </c>
      <c r="B1579">
        <v>1</v>
      </c>
      <c r="C1579">
        <v>18</v>
      </c>
      <c r="D1579" t="s">
        <v>174</v>
      </c>
      <c r="E1579" t="s">
        <v>27</v>
      </c>
      <c r="F1579">
        <v>1</v>
      </c>
      <c r="G1579">
        <v>1</v>
      </c>
      <c r="H1579" t="s">
        <v>44</v>
      </c>
      <c r="I1579" t="s">
        <v>159</v>
      </c>
      <c r="J1579">
        <v>2</v>
      </c>
      <c r="K1579">
        <v>1481</v>
      </c>
      <c r="L1579">
        <v>1509</v>
      </c>
      <c r="M1579">
        <f t="shared" si="312"/>
        <v>1479</v>
      </c>
      <c r="N1579">
        <f t="shared" si="313"/>
        <v>1511</v>
      </c>
      <c r="O1579">
        <f t="shared" si="314"/>
        <v>0.54592192278048368</v>
      </c>
      <c r="P1579">
        <f t="shared" si="315"/>
        <v>0.5</v>
      </c>
      <c r="Q1579">
        <f t="shared" si="316"/>
        <v>-43.552183334317576</v>
      </c>
      <c r="R1579">
        <f t="shared" si="317"/>
        <v>-40</v>
      </c>
      <c r="S1579">
        <f>INDEX(Weights!$B$1:$B$36,MATCH(Matches!H58,Weights!$A$1:$A$36,0))</f>
        <v>40</v>
      </c>
      <c r="T1579">
        <f t="shared" si="318"/>
        <v>1479</v>
      </c>
      <c r="U1579">
        <f t="shared" si="319"/>
        <v>1511</v>
      </c>
      <c r="V1579">
        <f t="shared" si="320"/>
        <v>32</v>
      </c>
      <c r="W1579">
        <f t="shared" si="321"/>
        <v>0</v>
      </c>
      <c r="X1579">
        <f t="shared" si="322"/>
        <v>0</v>
      </c>
      <c r="Y1579">
        <f t="shared" si="323"/>
        <v>0</v>
      </c>
      <c r="AA1579" t="str">
        <f t="shared" si="324"/>
        <v>32-&gt;0,</v>
      </c>
    </row>
    <row r="1580" spans="1:27" ht="15" hidden="1" customHeight="1" x14ac:dyDescent="0.25">
      <c r="A1580">
        <v>2015</v>
      </c>
      <c r="B1580">
        <v>2</v>
      </c>
      <c r="C1580">
        <v>7</v>
      </c>
      <c r="D1580" t="s">
        <v>159</v>
      </c>
      <c r="E1580" t="s">
        <v>174</v>
      </c>
      <c r="F1580">
        <v>0</v>
      </c>
      <c r="G1580">
        <v>0</v>
      </c>
      <c r="H1580" t="s">
        <v>44</v>
      </c>
      <c r="J1580">
        <v>2</v>
      </c>
      <c r="K1580">
        <v>1387</v>
      </c>
      <c r="L1580">
        <v>1509</v>
      </c>
      <c r="M1580">
        <f t="shared" si="312"/>
        <v>1385</v>
      </c>
      <c r="N1580">
        <f t="shared" si="313"/>
        <v>1511</v>
      </c>
      <c r="O1580">
        <f t="shared" si="314"/>
        <v>0.53734731716649276</v>
      </c>
      <c r="P1580">
        <f t="shared" si="315"/>
        <v>0.5</v>
      </c>
      <c r="Q1580">
        <f t="shared" si="316"/>
        <v>-53.551369997584693</v>
      </c>
      <c r="R1580">
        <f t="shared" si="317"/>
        <v>-50</v>
      </c>
      <c r="S1580">
        <f>INDEX(Weights!$B$1:$B$36,MATCH(Matches!H110,Weights!$A$1:$A$36,0))</f>
        <v>40</v>
      </c>
      <c r="T1580">
        <f t="shared" si="318"/>
        <v>1485</v>
      </c>
      <c r="U1580">
        <f t="shared" si="319"/>
        <v>1511</v>
      </c>
      <c r="V1580">
        <f t="shared" si="320"/>
        <v>26</v>
      </c>
      <c r="W1580">
        <f t="shared" si="321"/>
        <v>0</v>
      </c>
      <c r="X1580">
        <f t="shared" si="322"/>
        <v>0</v>
      </c>
      <c r="Y1580">
        <f t="shared" si="323"/>
        <v>0</v>
      </c>
      <c r="AA1580" t="str">
        <f t="shared" si="324"/>
        <v>26-&gt;0,</v>
      </c>
    </row>
    <row r="1581" spans="1:27" ht="15" hidden="1" customHeight="1" x14ac:dyDescent="0.25">
      <c r="A1581">
        <v>2015</v>
      </c>
      <c r="B1581">
        <v>2</v>
      </c>
      <c r="C1581">
        <v>18</v>
      </c>
      <c r="D1581" t="s">
        <v>8</v>
      </c>
      <c r="E1581" t="s">
        <v>19</v>
      </c>
      <c r="F1581">
        <v>1</v>
      </c>
      <c r="G1581">
        <v>1</v>
      </c>
      <c r="H1581" t="s">
        <v>33</v>
      </c>
      <c r="I1581" t="s">
        <v>25</v>
      </c>
      <c r="J1581">
        <v>2</v>
      </c>
      <c r="K1581">
        <v>1356</v>
      </c>
      <c r="L1581">
        <v>1412</v>
      </c>
      <c r="M1581">
        <f t="shared" si="312"/>
        <v>1354</v>
      </c>
      <c r="N1581">
        <f t="shared" si="313"/>
        <v>1414</v>
      </c>
      <c r="O1581">
        <f t="shared" si="314"/>
        <v>0.58549867867180949</v>
      </c>
      <c r="P1581">
        <f t="shared" si="315"/>
        <v>0.5</v>
      </c>
      <c r="Q1581">
        <f t="shared" si="316"/>
        <v>-23.392174371221451</v>
      </c>
      <c r="R1581">
        <f t="shared" si="317"/>
        <v>-20</v>
      </c>
      <c r="S1581">
        <f>INDEX(Weights!$B$1:$B$36,MATCH(Matches!H114,Weights!$A$1:$A$36,0))</f>
        <v>40</v>
      </c>
      <c r="T1581">
        <f t="shared" si="318"/>
        <v>1354</v>
      </c>
      <c r="U1581">
        <f t="shared" si="319"/>
        <v>1414</v>
      </c>
      <c r="V1581">
        <f t="shared" si="320"/>
        <v>60</v>
      </c>
      <c r="W1581">
        <f t="shared" si="321"/>
        <v>0</v>
      </c>
      <c r="X1581">
        <f t="shared" si="322"/>
        <v>0</v>
      </c>
      <c r="Y1581">
        <f t="shared" si="323"/>
        <v>0</v>
      </c>
      <c r="AA1581" t="str">
        <f t="shared" si="324"/>
        <v>60-&gt;0,</v>
      </c>
    </row>
    <row r="1582" spans="1:27" ht="15" hidden="1" customHeight="1" x14ac:dyDescent="0.25">
      <c r="A1582">
        <v>2015</v>
      </c>
      <c r="B1582">
        <v>3</v>
      </c>
      <c r="C1582">
        <v>15</v>
      </c>
      <c r="D1582" t="s">
        <v>178</v>
      </c>
      <c r="E1582" t="s">
        <v>179</v>
      </c>
      <c r="F1582">
        <v>1</v>
      </c>
      <c r="G1582">
        <v>0</v>
      </c>
      <c r="H1582" t="s">
        <v>33</v>
      </c>
      <c r="J1582">
        <v>2</v>
      </c>
      <c r="K1582">
        <v>1272</v>
      </c>
      <c r="L1582">
        <v>950</v>
      </c>
      <c r="M1582">
        <f t="shared" si="312"/>
        <v>1270</v>
      </c>
      <c r="N1582">
        <f t="shared" si="313"/>
        <v>952</v>
      </c>
      <c r="O1582">
        <f t="shared" si="314"/>
        <v>0.9172989722099868</v>
      </c>
      <c r="P1582">
        <f t="shared" si="315"/>
        <v>1</v>
      </c>
      <c r="Q1582">
        <f t="shared" si="316"/>
        <v>24.183496305248042</v>
      </c>
      <c r="R1582">
        <f t="shared" si="317"/>
        <v>20</v>
      </c>
      <c r="S1582">
        <f>INDEX(Weights!$B$1:$B$36,MATCH(Matches!H128,Weights!$A$1:$A$36,0))</f>
        <v>40</v>
      </c>
      <c r="T1582">
        <f t="shared" si="318"/>
        <v>1370</v>
      </c>
      <c r="U1582">
        <f t="shared" si="319"/>
        <v>952</v>
      </c>
      <c r="V1582">
        <f t="shared" si="320"/>
        <v>418</v>
      </c>
      <c r="W1582">
        <f t="shared" si="321"/>
        <v>1</v>
      </c>
      <c r="X1582">
        <f t="shared" si="322"/>
        <v>0</v>
      </c>
      <c r="Y1582">
        <f t="shared" si="323"/>
        <v>1</v>
      </c>
      <c r="AA1582" t="str">
        <f t="shared" si="324"/>
        <v>418-&gt;1,</v>
      </c>
    </row>
    <row r="1583" spans="1:27" ht="15" hidden="1" customHeight="1" x14ac:dyDescent="0.25">
      <c r="A1583">
        <v>2015</v>
      </c>
      <c r="B1583">
        <v>3</v>
      </c>
      <c r="C1583">
        <v>23</v>
      </c>
      <c r="D1583" t="s">
        <v>45</v>
      </c>
      <c r="E1583" t="s">
        <v>163</v>
      </c>
      <c r="F1583">
        <v>5</v>
      </c>
      <c r="G1583">
        <v>0</v>
      </c>
      <c r="H1583" t="s">
        <v>76</v>
      </c>
      <c r="J1583">
        <v>2</v>
      </c>
      <c r="K1583">
        <v>1105</v>
      </c>
      <c r="L1583">
        <v>577</v>
      </c>
      <c r="M1583">
        <f t="shared" si="312"/>
        <v>1103</v>
      </c>
      <c r="N1583">
        <f t="shared" si="313"/>
        <v>579</v>
      </c>
      <c r="O1583">
        <f t="shared" si="314"/>
        <v>0.97319595759615984</v>
      </c>
      <c r="P1583">
        <f t="shared" si="315"/>
        <v>1</v>
      </c>
      <c r="Q1583">
        <f t="shared" si="316"/>
        <v>74.615610954020298</v>
      </c>
      <c r="R1583">
        <f t="shared" si="317"/>
        <v>40</v>
      </c>
      <c r="S1583">
        <f>INDEX(Weights!$B$1:$B$36,MATCH(Matches!H137,Weights!$A$1:$A$36,0))</f>
        <v>40</v>
      </c>
      <c r="T1583">
        <f t="shared" si="318"/>
        <v>1203</v>
      </c>
      <c r="U1583">
        <f t="shared" si="319"/>
        <v>579</v>
      </c>
      <c r="V1583">
        <f t="shared" si="320"/>
        <v>624</v>
      </c>
      <c r="W1583">
        <f t="shared" si="321"/>
        <v>5</v>
      </c>
      <c r="X1583">
        <f t="shared" si="322"/>
        <v>0</v>
      </c>
      <c r="Y1583">
        <f t="shared" si="323"/>
        <v>5</v>
      </c>
      <c r="AA1583" t="str">
        <f t="shared" si="324"/>
        <v>624-&gt;5,</v>
      </c>
    </row>
    <row r="1584" spans="1:27" ht="15" hidden="1" customHeight="1" x14ac:dyDescent="0.25">
      <c r="A1584">
        <v>2015</v>
      </c>
      <c r="B1584">
        <v>3</v>
      </c>
      <c r="C1584">
        <v>27</v>
      </c>
      <c r="D1584" t="s">
        <v>90</v>
      </c>
      <c r="E1584" t="s">
        <v>61</v>
      </c>
      <c r="F1584">
        <v>3</v>
      </c>
      <c r="G1584">
        <v>0</v>
      </c>
      <c r="H1584" t="s">
        <v>2</v>
      </c>
      <c r="J1584">
        <v>2</v>
      </c>
      <c r="K1584">
        <v>1753</v>
      </c>
      <c r="L1584">
        <v>1223</v>
      </c>
      <c r="M1584">
        <f t="shared" si="312"/>
        <v>1751</v>
      </c>
      <c r="N1584">
        <f t="shared" si="313"/>
        <v>1225</v>
      </c>
      <c r="O1584">
        <f t="shared" si="314"/>
        <v>0.97349464847198486</v>
      </c>
      <c r="P1584">
        <f t="shared" si="315"/>
        <v>1</v>
      </c>
      <c r="Q1584">
        <f t="shared" si="316"/>
        <v>75.456460099617118</v>
      </c>
      <c r="R1584">
        <f t="shared" si="317"/>
        <v>40</v>
      </c>
      <c r="S1584">
        <f>INDEX(Weights!$B$1:$B$36,MATCH(Matches!H178,Weights!$A$1:$A$36,0))</f>
        <v>40</v>
      </c>
      <c r="T1584">
        <f t="shared" si="318"/>
        <v>1851</v>
      </c>
      <c r="U1584">
        <f t="shared" si="319"/>
        <v>1225</v>
      </c>
      <c r="V1584">
        <f t="shared" si="320"/>
        <v>626</v>
      </c>
      <c r="W1584">
        <f t="shared" si="321"/>
        <v>3</v>
      </c>
      <c r="X1584">
        <f t="shared" si="322"/>
        <v>0</v>
      </c>
      <c r="Y1584">
        <f t="shared" si="323"/>
        <v>3</v>
      </c>
      <c r="AA1584" t="str">
        <f t="shared" si="324"/>
        <v>626-&gt;3,</v>
      </c>
    </row>
    <row r="1585" spans="1:27" ht="15" hidden="1" customHeight="1" x14ac:dyDescent="0.25">
      <c r="A1585">
        <v>2015</v>
      </c>
      <c r="B1585">
        <v>3</v>
      </c>
      <c r="C1585">
        <v>30</v>
      </c>
      <c r="D1585" t="s">
        <v>259</v>
      </c>
      <c r="E1585" t="s">
        <v>78</v>
      </c>
      <c r="F1585">
        <v>2</v>
      </c>
      <c r="G1585">
        <v>1</v>
      </c>
      <c r="H1585" t="s">
        <v>33</v>
      </c>
      <c r="J1585">
        <v>2</v>
      </c>
      <c r="K1585">
        <v>1477</v>
      </c>
      <c r="L1585">
        <v>1223</v>
      </c>
      <c r="M1585">
        <f t="shared" si="312"/>
        <v>1475</v>
      </c>
      <c r="N1585">
        <f t="shared" si="313"/>
        <v>1225</v>
      </c>
      <c r="O1585">
        <f t="shared" si="314"/>
        <v>0.88233829704694133</v>
      </c>
      <c r="P1585">
        <f t="shared" si="315"/>
        <v>1</v>
      </c>
      <c r="Q1585">
        <f t="shared" si="316"/>
        <v>16.997884186649102</v>
      </c>
      <c r="R1585">
        <f t="shared" si="317"/>
        <v>20</v>
      </c>
      <c r="S1585">
        <f>INDEX(Weights!$B$1:$B$36,MATCH(Matches!H222,Weights!$A$1:$A$36,0))</f>
        <v>40</v>
      </c>
      <c r="T1585">
        <f t="shared" si="318"/>
        <v>1575</v>
      </c>
      <c r="U1585">
        <f t="shared" si="319"/>
        <v>1225</v>
      </c>
      <c r="V1585">
        <f t="shared" si="320"/>
        <v>350</v>
      </c>
      <c r="W1585">
        <f t="shared" si="321"/>
        <v>1</v>
      </c>
      <c r="X1585">
        <f t="shared" si="322"/>
        <v>0</v>
      </c>
      <c r="Y1585">
        <f t="shared" si="323"/>
        <v>1</v>
      </c>
      <c r="AA1585" t="str">
        <f t="shared" si="324"/>
        <v>350-&gt;1,</v>
      </c>
    </row>
    <row r="1586" spans="1:27" ht="15" hidden="1" customHeight="1" x14ac:dyDescent="0.25">
      <c r="A1586">
        <v>2015</v>
      </c>
      <c r="B1586">
        <v>3</v>
      </c>
      <c r="C1586">
        <v>31</v>
      </c>
      <c r="D1586" t="s">
        <v>1</v>
      </c>
      <c r="E1586" t="s">
        <v>22</v>
      </c>
      <c r="F1586">
        <v>1</v>
      </c>
      <c r="G1586">
        <v>0</v>
      </c>
      <c r="H1586" t="s">
        <v>33</v>
      </c>
      <c r="J1586">
        <v>2</v>
      </c>
      <c r="K1586">
        <v>1215</v>
      </c>
      <c r="L1586">
        <v>886</v>
      </c>
      <c r="M1586">
        <f t="shared" si="312"/>
        <v>1213</v>
      </c>
      <c r="N1586">
        <f t="shared" si="313"/>
        <v>888</v>
      </c>
      <c r="O1586">
        <f t="shared" si="314"/>
        <v>0.92030488067235949</v>
      </c>
      <c r="P1586">
        <f t="shared" si="315"/>
        <v>1</v>
      </c>
      <c r="Q1586">
        <f t="shared" si="316"/>
        <v>25.095639693789174</v>
      </c>
      <c r="R1586">
        <f t="shared" si="317"/>
        <v>30</v>
      </c>
      <c r="S1586">
        <f>INDEX(Weights!$B$1:$B$36,MATCH(Matches!H242,Weights!$A$1:$A$36,0))</f>
        <v>40</v>
      </c>
      <c r="T1586">
        <f t="shared" si="318"/>
        <v>1313</v>
      </c>
      <c r="U1586">
        <f t="shared" si="319"/>
        <v>888</v>
      </c>
      <c r="V1586">
        <f t="shared" si="320"/>
        <v>425</v>
      </c>
      <c r="W1586">
        <f t="shared" si="321"/>
        <v>1</v>
      </c>
      <c r="X1586">
        <f t="shared" si="322"/>
        <v>0</v>
      </c>
      <c r="Y1586">
        <f t="shared" si="323"/>
        <v>1</v>
      </c>
      <c r="AA1586" t="str">
        <f t="shared" si="324"/>
        <v>425-&gt;1,</v>
      </c>
    </row>
    <row r="1587" spans="1:27" ht="15" hidden="1" customHeight="1" x14ac:dyDescent="0.25">
      <c r="A1587">
        <v>2015</v>
      </c>
      <c r="B1587">
        <v>5</v>
      </c>
      <c r="C1587">
        <v>25</v>
      </c>
      <c r="D1587" t="s">
        <v>73</v>
      </c>
      <c r="E1587" t="s">
        <v>141</v>
      </c>
      <c r="F1587">
        <v>2</v>
      </c>
      <c r="G1587">
        <v>2</v>
      </c>
      <c r="H1587" t="s">
        <v>29</v>
      </c>
      <c r="I1587" t="s">
        <v>30</v>
      </c>
      <c r="J1587">
        <v>2</v>
      </c>
      <c r="K1587">
        <v>1353</v>
      </c>
      <c r="L1587">
        <v>1387</v>
      </c>
      <c r="M1587">
        <f t="shared" si="312"/>
        <v>1351</v>
      </c>
      <c r="N1587">
        <f t="shared" si="313"/>
        <v>1389</v>
      </c>
      <c r="O1587">
        <f t="shared" si="314"/>
        <v>0.55446937402167606</v>
      </c>
      <c r="P1587">
        <f t="shared" si="315"/>
        <v>0.5</v>
      </c>
      <c r="Q1587">
        <f t="shared" si="316"/>
        <v>-36.717881119839944</v>
      </c>
      <c r="R1587">
        <f t="shared" si="317"/>
        <v>-40</v>
      </c>
      <c r="S1587">
        <f>INDEX(Weights!$B$1:$B$36,MATCH(Matches!H294,Weights!$A$1:$A$36,0))</f>
        <v>20</v>
      </c>
      <c r="T1587">
        <f t="shared" si="318"/>
        <v>1351</v>
      </c>
      <c r="U1587">
        <f t="shared" si="319"/>
        <v>1389</v>
      </c>
      <c r="V1587">
        <f t="shared" si="320"/>
        <v>38</v>
      </c>
      <c r="W1587">
        <f t="shared" si="321"/>
        <v>0</v>
      </c>
      <c r="X1587">
        <f t="shared" si="322"/>
        <v>0</v>
      </c>
      <c r="Y1587">
        <f t="shared" si="323"/>
        <v>0</v>
      </c>
      <c r="AA1587" t="str">
        <f t="shared" si="324"/>
        <v>38-&gt;0,</v>
      </c>
    </row>
    <row r="1588" spans="1:27" ht="15" hidden="1" customHeight="1" x14ac:dyDescent="0.25">
      <c r="A1588">
        <v>2015</v>
      </c>
      <c r="B1588">
        <v>5</v>
      </c>
      <c r="C1588">
        <v>30</v>
      </c>
      <c r="D1588" t="s">
        <v>123</v>
      </c>
      <c r="E1588" t="s">
        <v>146</v>
      </c>
      <c r="F1588">
        <v>3</v>
      </c>
      <c r="G1588">
        <v>0</v>
      </c>
      <c r="H1588" t="s">
        <v>33</v>
      </c>
      <c r="J1588">
        <v>2</v>
      </c>
      <c r="K1588">
        <v>1893</v>
      </c>
      <c r="L1588">
        <v>1526</v>
      </c>
      <c r="M1588">
        <f t="shared" si="312"/>
        <v>1891</v>
      </c>
      <c r="N1588">
        <f t="shared" si="313"/>
        <v>1528</v>
      </c>
      <c r="O1588">
        <f t="shared" si="314"/>
        <v>0.93494424622246608</v>
      </c>
      <c r="P1588">
        <f t="shared" si="315"/>
        <v>1</v>
      </c>
      <c r="Q1588">
        <f t="shared" si="316"/>
        <v>30.742861067127802</v>
      </c>
      <c r="R1588">
        <f t="shared" si="317"/>
        <v>20</v>
      </c>
      <c r="S1588">
        <f>INDEX(Weights!$B$1:$B$36,MATCH(Matches!H305,Weights!$A$1:$A$36,0))</f>
        <v>40</v>
      </c>
      <c r="T1588">
        <f t="shared" si="318"/>
        <v>1991</v>
      </c>
      <c r="U1588">
        <f t="shared" si="319"/>
        <v>1528</v>
      </c>
      <c r="V1588">
        <f t="shared" si="320"/>
        <v>463</v>
      </c>
      <c r="W1588">
        <f t="shared" si="321"/>
        <v>3</v>
      </c>
      <c r="X1588">
        <f t="shared" si="322"/>
        <v>0</v>
      </c>
      <c r="Y1588">
        <f t="shared" si="323"/>
        <v>3</v>
      </c>
      <c r="AA1588" t="str">
        <f t="shared" si="324"/>
        <v>463-&gt;3,</v>
      </c>
    </row>
    <row r="1589" spans="1:27" ht="15" hidden="1" customHeight="1" x14ac:dyDescent="0.25">
      <c r="A1589">
        <v>2015</v>
      </c>
      <c r="B1589">
        <v>6</v>
      </c>
      <c r="C1589">
        <v>3</v>
      </c>
      <c r="D1589" t="s">
        <v>128</v>
      </c>
      <c r="E1589" t="s">
        <v>123</v>
      </c>
      <c r="F1589">
        <v>1</v>
      </c>
      <c r="G1589">
        <v>1</v>
      </c>
      <c r="H1589" t="s">
        <v>33</v>
      </c>
      <c r="J1589">
        <v>2</v>
      </c>
      <c r="K1589">
        <v>1718</v>
      </c>
      <c r="L1589">
        <v>1891</v>
      </c>
      <c r="M1589">
        <f t="shared" si="312"/>
        <v>1716</v>
      </c>
      <c r="N1589">
        <f t="shared" si="313"/>
        <v>1893</v>
      </c>
      <c r="O1589">
        <f t="shared" si="314"/>
        <v>0.60903260340423959</v>
      </c>
      <c r="P1589">
        <f t="shared" si="315"/>
        <v>0.5</v>
      </c>
      <c r="Q1589">
        <f t="shared" si="316"/>
        <v>-18.343137167742182</v>
      </c>
      <c r="R1589">
        <f t="shared" si="317"/>
        <v>-20</v>
      </c>
      <c r="S1589">
        <f>INDEX(Weights!$B$1:$B$36,MATCH(Matches!H312,Weights!$A$1:$A$36,0))</f>
        <v>40</v>
      </c>
      <c r="T1589">
        <f t="shared" si="318"/>
        <v>1816</v>
      </c>
      <c r="U1589">
        <f t="shared" si="319"/>
        <v>1893</v>
      </c>
      <c r="V1589">
        <f t="shared" si="320"/>
        <v>77</v>
      </c>
      <c r="W1589">
        <f t="shared" si="321"/>
        <v>0</v>
      </c>
      <c r="X1589">
        <f t="shared" si="322"/>
        <v>0</v>
      </c>
      <c r="Y1589">
        <f t="shared" si="323"/>
        <v>0</v>
      </c>
      <c r="AA1589" t="str">
        <f t="shared" si="324"/>
        <v>77-&gt;0,</v>
      </c>
    </row>
    <row r="1590" spans="1:27" ht="15" hidden="1" customHeight="1" x14ac:dyDescent="0.25">
      <c r="A1590">
        <v>2015</v>
      </c>
      <c r="B1590">
        <v>6</v>
      </c>
      <c r="C1590">
        <v>6</v>
      </c>
      <c r="D1590" t="s">
        <v>175</v>
      </c>
      <c r="E1590" t="s">
        <v>153</v>
      </c>
      <c r="F1590">
        <v>2</v>
      </c>
      <c r="G1590">
        <v>2</v>
      </c>
      <c r="H1590" t="s">
        <v>33</v>
      </c>
      <c r="I1590" t="s">
        <v>85</v>
      </c>
      <c r="J1590">
        <v>2</v>
      </c>
      <c r="K1590">
        <v>1484</v>
      </c>
      <c r="L1590">
        <v>1545</v>
      </c>
      <c r="M1590">
        <f t="shared" si="312"/>
        <v>1482</v>
      </c>
      <c r="N1590">
        <f t="shared" si="313"/>
        <v>1547</v>
      </c>
      <c r="O1590">
        <f t="shared" si="314"/>
        <v>0.59246623058433179</v>
      </c>
      <c r="P1590">
        <f t="shared" si="315"/>
        <v>0.5</v>
      </c>
      <c r="Q1590">
        <f t="shared" si="316"/>
        <v>-21.629518012805161</v>
      </c>
      <c r="R1590">
        <f t="shared" si="317"/>
        <v>-20</v>
      </c>
      <c r="S1590">
        <f>INDEX(Weights!$B$1:$B$36,MATCH(Matches!H330,Weights!$A$1:$A$36,0))</f>
        <v>20</v>
      </c>
      <c r="T1590">
        <f t="shared" si="318"/>
        <v>1482</v>
      </c>
      <c r="U1590">
        <f t="shared" si="319"/>
        <v>1547</v>
      </c>
      <c r="V1590">
        <f t="shared" si="320"/>
        <v>65</v>
      </c>
      <c r="W1590">
        <f t="shared" si="321"/>
        <v>0</v>
      </c>
      <c r="X1590">
        <f t="shared" si="322"/>
        <v>0</v>
      </c>
      <c r="Y1590">
        <f t="shared" si="323"/>
        <v>0</v>
      </c>
      <c r="AA1590" t="str">
        <f t="shared" si="324"/>
        <v>65-&gt;0,</v>
      </c>
    </row>
    <row r="1591" spans="1:27" ht="15" hidden="1" customHeight="1" x14ac:dyDescent="0.25">
      <c r="A1591">
        <v>2015</v>
      </c>
      <c r="B1591">
        <v>6</v>
      </c>
      <c r="C1591">
        <v>6</v>
      </c>
      <c r="D1591" t="s">
        <v>46</v>
      </c>
      <c r="E1591" t="s">
        <v>146</v>
      </c>
      <c r="F1591">
        <v>5</v>
      </c>
      <c r="G1591">
        <v>1</v>
      </c>
      <c r="H1591" t="s">
        <v>33</v>
      </c>
      <c r="J1591">
        <v>2</v>
      </c>
      <c r="K1591">
        <v>1915</v>
      </c>
      <c r="L1591">
        <v>1524</v>
      </c>
      <c r="M1591">
        <f t="shared" si="312"/>
        <v>1913</v>
      </c>
      <c r="N1591">
        <f t="shared" si="313"/>
        <v>1526</v>
      </c>
      <c r="O1591">
        <f t="shared" si="314"/>
        <v>0.94285913466755678</v>
      </c>
      <c r="P1591">
        <f t="shared" si="315"/>
        <v>1</v>
      </c>
      <c r="Q1591">
        <f t="shared" si="316"/>
        <v>35.001220026404596</v>
      </c>
      <c r="R1591">
        <f t="shared" si="317"/>
        <v>20</v>
      </c>
      <c r="S1591">
        <f>INDEX(Weights!$B$1:$B$36,MATCH(Matches!H336,Weights!$A$1:$A$36,0))</f>
        <v>40</v>
      </c>
      <c r="T1591">
        <f t="shared" si="318"/>
        <v>2013</v>
      </c>
      <c r="U1591">
        <f t="shared" si="319"/>
        <v>1526</v>
      </c>
      <c r="V1591">
        <f t="shared" si="320"/>
        <v>487</v>
      </c>
      <c r="W1591">
        <f t="shared" si="321"/>
        <v>4</v>
      </c>
      <c r="X1591">
        <f t="shared" si="322"/>
        <v>1</v>
      </c>
      <c r="Y1591">
        <f t="shared" si="323"/>
        <v>4</v>
      </c>
      <c r="AA1591" t="str">
        <f t="shared" si="324"/>
        <v>487-&gt;4,</v>
      </c>
    </row>
    <row r="1592" spans="1:27" ht="15" hidden="1" customHeight="1" x14ac:dyDescent="0.25">
      <c r="A1592">
        <v>2015</v>
      </c>
      <c r="B1592">
        <v>6</v>
      </c>
      <c r="C1592">
        <v>8</v>
      </c>
      <c r="D1592" t="s">
        <v>66</v>
      </c>
      <c r="E1592" t="s">
        <v>68</v>
      </c>
      <c r="F1592">
        <v>0</v>
      </c>
      <c r="G1592">
        <v>0</v>
      </c>
      <c r="H1592" t="s">
        <v>33</v>
      </c>
      <c r="J1592">
        <v>2</v>
      </c>
      <c r="K1592">
        <v>1617</v>
      </c>
      <c r="L1592">
        <v>1797</v>
      </c>
      <c r="M1592">
        <f t="shared" si="312"/>
        <v>1615</v>
      </c>
      <c r="N1592">
        <f t="shared" si="313"/>
        <v>1799</v>
      </c>
      <c r="O1592">
        <f t="shared" si="314"/>
        <v>0.61858412208903069</v>
      </c>
      <c r="P1592">
        <f t="shared" si="315"/>
        <v>0.5</v>
      </c>
      <c r="Q1592">
        <f t="shared" si="316"/>
        <v>-16.865664346685794</v>
      </c>
      <c r="R1592">
        <f t="shared" si="317"/>
        <v>-20</v>
      </c>
      <c r="S1592">
        <f>INDEX(Weights!$B$1:$B$36,MATCH(Matches!H350,Weights!$A$1:$A$36,0))</f>
        <v>40</v>
      </c>
      <c r="T1592">
        <f t="shared" si="318"/>
        <v>1715</v>
      </c>
      <c r="U1592">
        <f t="shared" si="319"/>
        <v>1799</v>
      </c>
      <c r="V1592">
        <f t="shared" si="320"/>
        <v>84</v>
      </c>
      <c r="W1592">
        <f t="shared" si="321"/>
        <v>0</v>
      </c>
      <c r="X1592">
        <f t="shared" si="322"/>
        <v>0</v>
      </c>
      <c r="Y1592">
        <f t="shared" si="323"/>
        <v>0</v>
      </c>
      <c r="AA1592" t="str">
        <f t="shared" si="324"/>
        <v>84-&gt;0,</v>
      </c>
    </row>
    <row r="1593" spans="1:27" ht="15" hidden="1" customHeight="1" x14ac:dyDescent="0.25">
      <c r="A1593">
        <v>2015</v>
      </c>
      <c r="B1593">
        <v>6</v>
      </c>
      <c r="C1593">
        <v>9</v>
      </c>
      <c r="D1593" t="s">
        <v>61</v>
      </c>
      <c r="E1593" t="s">
        <v>19</v>
      </c>
      <c r="F1593">
        <v>0</v>
      </c>
      <c r="G1593">
        <v>0</v>
      </c>
      <c r="H1593" t="s">
        <v>33</v>
      </c>
      <c r="J1593">
        <v>2</v>
      </c>
      <c r="K1593">
        <v>1223</v>
      </c>
      <c r="L1593">
        <v>1399</v>
      </c>
      <c r="M1593">
        <f t="shared" si="312"/>
        <v>1221</v>
      </c>
      <c r="N1593">
        <f t="shared" si="313"/>
        <v>1401</v>
      </c>
      <c r="O1593">
        <f t="shared" si="314"/>
        <v>0.61313682015314308</v>
      </c>
      <c r="P1593">
        <f t="shared" si="315"/>
        <v>0.5</v>
      </c>
      <c r="Q1593">
        <f t="shared" si="316"/>
        <v>-17.677710910495637</v>
      </c>
      <c r="R1593">
        <f t="shared" si="317"/>
        <v>-20</v>
      </c>
      <c r="S1593">
        <f>INDEX(Weights!$B$1:$B$36,MATCH(Matches!H354,Weights!$A$1:$A$36,0))</f>
        <v>50</v>
      </c>
      <c r="T1593">
        <f t="shared" si="318"/>
        <v>1321</v>
      </c>
      <c r="U1593">
        <f t="shared" si="319"/>
        <v>1401</v>
      </c>
      <c r="V1593">
        <f t="shared" si="320"/>
        <v>80</v>
      </c>
      <c r="W1593">
        <f t="shared" si="321"/>
        <v>0</v>
      </c>
      <c r="X1593">
        <f t="shared" si="322"/>
        <v>0</v>
      </c>
      <c r="Y1593">
        <f t="shared" si="323"/>
        <v>0</v>
      </c>
      <c r="AA1593" t="str">
        <f t="shared" si="324"/>
        <v>80-&gt;0,</v>
      </c>
    </row>
    <row r="1594" spans="1:27" ht="15" hidden="1" customHeight="1" x14ac:dyDescent="0.25">
      <c r="A1594">
        <v>2015</v>
      </c>
      <c r="B1594">
        <v>6</v>
      </c>
      <c r="C1594">
        <v>11</v>
      </c>
      <c r="D1594" t="s">
        <v>264</v>
      </c>
      <c r="E1594" t="s">
        <v>106</v>
      </c>
      <c r="F1594">
        <v>7</v>
      </c>
      <c r="G1594">
        <v>0</v>
      </c>
      <c r="H1594" t="s">
        <v>108</v>
      </c>
      <c r="J1594">
        <v>2</v>
      </c>
      <c r="K1594">
        <v>1159</v>
      </c>
      <c r="L1594">
        <v>583</v>
      </c>
      <c r="M1594">
        <f t="shared" si="312"/>
        <v>1157</v>
      </c>
      <c r="N1594">
        <f t="shared" si="313"/>
        <v>585</v>
      </c>
      <c r="O1594">
        <f t="shared" si="314"/>
        <v>0.97953462106178035</v>
      </c>
      <c r="P1594">
        <f t="shared" si="315"/>
        <v>1</v>
      </c>
      <c r="Q1594">
        <f t="shared" si="316"/>
        <v>97.726018464527229</v>
      </c>
      <c r="R1594">
        <f t="shared" si="317"/>
        <v>40</v>
      </c>
      <c r="S1594">
        <f>INDEX(Weights!$B$1:$B$36,MATCH(Matches!H370,Weights!$A$1:$A$36,0))</f>
        <v>50</v>
      </c>
      <c r="T1594">
        <f t="shared" si="318"/>
        <v>1257</v>
      </c>
      <c r="U1594">
        <f t="shared" si="319"/>
        <v>585</v>
      </c>
      <c r="V1594">
        <f t="shared" si="320"/>
        <v>672</v>
      </c>
      <c r="W1594">
        <f t="shared" si="321"/>
        <v>7</v>
      </c>
      <c r="X1594">
        <f t="shared" si="322"/>
        <v>0</v>
      </c>
      <c r="Y1594">
        <f t="shared" si="323"/>
        <v>7</v>
      </c>
      <c r="AA1594" t="str">
        <f t="shared" si="324"/>
        <v>672-&gt;7,</v>
      </c>
    </row>
    <row r="1595" spans="1:27" ht="15" hidden="1" customHeight="1" x14ac:dyDescent="0.25">
      <c r="A1595">
        <v>2015</v>
      </c>
      <c r="B1595">
        <v>6</v>
      </c>
      <c r="C1595">
        <v>13</v>
      </c>
      <c r="D1595" t="s">
        <v>153</v>
      </c>
      <c r="E1595" t="s">
        <v>192</v>
      </c>
      <c r="F1595">
        <v>2</v>
      </c>
      <c r="G1595">
        <v>0</v>
      </c>
      <c r="H1595" t="s">
        <v>171</v>
      </c>
      <c r="J1595">
        <v>2</v>
      </c>
      <c r="K1595">
        <v>1547</v>
      </c>
      <c r="L1595">
        <v>1056</v>
      </c>
      <c r="M1595">
        <f t="shared" si="312"/>
        <v>1545</v>
      </c>
      <c r="N1595">
        <f t="shared" si="313"/>
        <v>1058</v>
      </c>
      <c r="O1595">
        <f t="shared" si="314"/>
        <v>0.9670431384326198</v>
      </c>
      <c r="P1595">
        <f t="shared" si="315"/>
        <v>1</v>
      </c>
      <c r="Q1595">
        <f t="shared" si="316"/>
        <v>60.685390079119216</v>
      </c>
      <c r="R1595">
        <f t="shared" si="317"/>
        <v>40</v>
      </c>
      <c r="S1595">
        <f>INDEX(Weights!$B$1:$B$36,MATCH(Matches!H414,Weights!$A$1:$A$36,0))</f>
        <v>40</v>
      </c>
      <c r="T1595">
        <f t="shared" si="318"/>
        <v>1645</v>
      </c>
      <c r="U1595">
        <f t="shared" si="319"/>
        <v>1058</v>
      </c>
      <c r="V1595">
        <f t="shared" si="320"/>
        <v>587</v>
      </c>
      <c r="W1595">
        <f t="shared" si="321"/>
        <v>2</v>
      </c>
      <c r="X1595">
        <f t="shared" si="322"/>
        <v>0</v>
      </c>
      <c r="Y1595">
        <f t="shared" si="323"/>
        <v>2</v>
      </c>
      <c r="AA1595" t="str">
        <f t="shared" si="324"/>
        <v>587-&gt;2,</v>
      </c>
    </row>
    <row r="1596" spans="1:27" ht="15" hidden="1" customHeight="1" x14ac:dyDescent="0.25">
      <c r="A1596">
        <v>2015</v>
      </c>
      <c r="B1596">
        <v>6</v>
      </c>
      <c r="C1596">
        <v>14</v>
      </c>
      <c r="D1596" t="s">
        <v>190</v>
      </c>
      <c r="E1596" t="s">
        <v>149</v>
      </c>
      <c r="F1596">
        <v>1</v>
      </c>
      <c r="G1596">
        <v>0</v>
      </c>
      <c r="H1596" t="s">
        <v>171</v>
      </c>
      <c r="J1596">
        <v>2</v>
      </c>
      <c r="K1596">
        <v>1618</v>
      </c>
      <c r="L1596">
        <v>1206</v>
      </c>
      <c r="M1596">
        <f t="shared" si="312"/>
        <v>1616</v>
      </c>
      <c r="N1596">
        <f t="shared" si="313"/>
        <v>1208</v>
      </c>
      <c r="O1596">
        <f t="shared" si="314"/>
        <v>0.94903386392406563</v>
      </c>
      <c r="P1596">
        <f t="shared" si="315"/>
        <v>1</v>
      </c>
      <c r="Q1596">
        <f t="shared" si="316"/>
        <v>39.241742733257297</v>
      </c>
      <c r="R1596">
        <f t="shared" si="317"/>
        <v>40</v>
      </c>
      <c r="S1596">
        <f>INDEX(Weights!$B$1:$B$36,MATCH(Matches!H428,Weights!$A$1:$A$36,0))</f>
        <v>50</v>
      </c>
      <c r="T1596">
        <f t="shared" si="318"/>
        <v>1716</v>
      </c>
      <c r="U1596">
        <f t="shared" si="319"/>
        <v>1208</v>
      </c>
      <c r="V1596">
        <f t="shared" si="320"/>
        <v>508</v>
      </c>
      <c r="W1596">
        <f t="shared" si="321"/>
        <v>1</v>
      </c>
      <c r="X1596">
        <f t="shared" si="322"/>
        <v>0</v>
      </c>
      <c r="Y1596">
        <f t="shared" si="323"/>
        <v>1</v>
      </c>
      <c r="AA1596" t="str">
        <f t="shared" si="324"/>
        <v>508-&gt;1,</v>
      </c>
    </row>
    <row r="1597" spans="1:27" ht="15" hidden="1" customHeight="1" x14ac:dyDescent="0.25">
      <c r="A1597">
        <v>2015</v>
      </c>
      <c r="B1597">
        <v>6</v>
      </c>
      <c r="C1597">
        <v>16</v>
      </c>
      <c r="D1597" t="s">
        <v>164</v>
      </c>
      <c r="E1597" t="s">
        <v>179</v>
      </c>
      <c r="F1597">
        <v>4</v>
      </c>
      <c r="G1597">
        <v>0</v>
      </c>
      <c r="H1597" t="s">
        <v>76</v>
      </c>
      <c r="J1597">
        <v>2</v>
      </c>
      <c r="K1597">
        <v>1528</v>
      </c>
      <c r="L1597">
        <v>956</v>
      </c>
      <c r="M1597">
        <f t="shared" si="312"/>
        <v>1526</v>
      </c>
      <c r="N1597">
        <f t="shared" si="313"/>
        <v>958</v>
      </c>
      <c r="O1597">
        <f t="shared" si="314"/>
        <v>0.97906789947866046</v>
      </c>
      <c r="P1597">
        <f t="shared" si="315"/>
        <v>1</v>
      </c>
      <c r="Q1597">
        <f t="shared" si="316"/>
        <v>95.547028257439848</v>
      </c>
      <c r="R1597">
        <f t="shared" si="317"/>
        <v>50</v>
      </c>
      <c r="S1597">
        <f>INDEX(Weights!$B$1:$B$36,MATCH(Matches!H458,Weights!$A$1:$A$36,0))</f>
        <v>40</v>
      </c>
      <c r="T1597">
        <f t="shared" si="318"/>
        <v>1626</v>
      </c>
      <c r="U1597">
        <f t="shared" si="319"/>
        <v>958</v>
      </c>
      <c r="V1597">
        <f t="shared" si="320"/>
        <v>668</v>
      </c>
      <c r="W1597">
        <f t="shared" si="321"/>
        <v>4</v>
      </c>
      <c r="X1597">
        <f t="shared" si="322"/>
        <v>1</v>
      </c>
      <c r="Y1597">
        <f t="shared" si="323"/>
        <v>4</v>
      </c>
      <c r="AA1597" t="str">
        <f t="shared" si="324"/>
        <v>668-&gt;4,</v>
      </c>
    </row>
    <row r="1598" spans="1:27" ht="15" hidden="1" customHeight="1" x14ac:dyDescent="0.25">
      <c r="A1598">
        <v>2015</v>
      </c>
      <c r="B1598">
        <v>6</v>
      </c>
      <c r="C1598">
        <v>20</v>
      </c>
      <c r="D1598" t="s">
        <v>44</v>
      </c>
      <c r="E1598" t="s">
        <v>130</v>
      </c>
      <c r="F1598">
        <v>1</v>
      </c>
      <c r="G1598">
        <v>0</v>
      </c>
      <c r="H1598" t="s">
        <v>164</v>
      </c>
      <c r="I1598" t="s">
        <v>102</v>
      </c>
      <c r="J1598">
        <v>2</v>
      </c>
      <c r="K1598">
        <v>2058</v>
      </c>
      <c r="L1598">
        <v>1521</v>
      </c>
      <c r="M1598">
        <f t="shared" si="312"/>
        <v>2056</v>
      </c>
      <c r="N1598">
        <f t="shared" si="313"/>
        <v>1523</v>
      </c>
      <c r="O1598">
        <f t="shared" si="314"/>
        <v>0.95556157309804013</v>
      </c>
      <c r="P1598">
        <f t="shared" si="315"/>
        <v>1</v>
      </c>
      <c r="Q1598">
        <f t="shared" si="316"/>
        <v>45.006093586805022</v>
      </c>
      <c r="R1598">
        <f t="shared" si="317"/>
        <v>50</v>
      </c>
      <c r="S1598">
        <f>INDEX(Weights!$B$1:$B$36,MATCH(Matches!H483,Weights!$A$1:$A$36,0))</f>
        <v>40</v>
      </c>
      <c r="T1598">
        <f t="shared" si="318"/>
        <v>2056</v>
      </c>
      <c r="U1598">
        <f t="shared" si="319"/>
        <v>1523</v>
      </c>
      <c r="V1598">
        <f t="shared" si="320"/>
        <v>533</v>
      </c>
      <c r="W1598">
        <f t="shared" si="321"/>
        <v>1</v>
      </c>
      <c r="X1598">
        <f t="shared" si="322"/>
        <v>0</v>
      </c>
      <c r="Y1598">
        <f t="shared" si="323"/>
        <v>1</v>
      </c>
      <c r="AA1598" t="str">
        <f t="shared" si="324"/>
        <v>533-&gt;1,</v>
      </c>
    </row>
    <row r="1599" spans="1:27" ht="15" hidden="1" customHeight="1" x14ac:dyDescent="0.25">
      <c r="A1599">
        <v>2015</v>
      </c>
      <c r="B1599">
        <v>7</v>
      </c>
      <c r="C1599">
        <v>31</v>
      </c>
      <c r="D1599" t="s">
        <v>273</v>
      </c>
      <c r="E1599" t="s">
        <v>144</v>
      </c>
      <c r="F1599">
        <v>1</v>
      </c>
      <c r="G1599">
        <v>0</v>
      </c>
      <c r="H1599" t="s">
        <v>242</v>
      </c>
      <c r="J1599">
        <v>2</v>
      </c>
      <c r="K1599">
        <v>1364</v>
      </c>
      <c r="L1599">
        <v>1029</v>
      </c>
      <c r="M1599">
        <f t="shared" si="312"/>
        <v>1362</v>
      </c>
      <c r="N1599">
        <f t="shared" si="313"/>
        <v>1031</v>
      </c>
      <c r="O1599">
        <f t="shared" si="314"/>
        <v>0.92280159351561952</v>
      </c>
      <c r="P1599">
        <f t="shared" si="315"/>
        <v>1</v>
      </c>
      <c r="Q1599">
        <f t="shared" si="316"/>
        <v>25.907270513474383</v>
      </c>
      <c r="R1599">
        <f t="shared" si="317"/>
        <v>30</v>
      </c>
      <c r="S1599">
        <f>INDEX(Weights!$B$1:$B$36,MATCH(Matches!H527,Weights!$A$1:$A$36,0))</f>
        <v>50</v>
      </c>
      <c r="T1599">
        <f t="shared" si="318"/>
        <v>1462</v>
      </c>
      <c r="U1599">
        <f t="shared" si="319"/>
        <v>1031</v>
      </c>
      <c r="V1599">
        <f t="shared" si="320"/>
        <v>431</v>
      </c>
      <c r="W1599">
        <f t="shared" si="321"/>
        <v>1</v>
      </c>
      <c r="X1599">
        <f t="shared" si="322"/>
        <v>0</v>
      </c>
      <c r="Y1599">
        <f t="shared" si="323"/>
        <v>1</v>
      </c>
      <c r="AA1599" t="str">
        <f t="shared" si="324"/>
        <v>431-&gt;1,</v>
      </c>
    </row>
    <row r="1600" spans="1:27" ht="15" hidden="1" customHeight="1" x14ac:dyDescent="0.25">
      <c r="A1600">
        <v>2015</v>
      </c>
      <c r="B1600">
        <v>8</v>
      </c>
      <c r="C1600">
        <v>9</v>
      </c>
      <c r="D1600" t="s">
        <v>77</v>
      </c>
      <c r="E1600" t="s">
        <v>132</v>
      </c>
      <c r="F1600">
        <v>1</v>
      </c>
      <c r="G1600">
        <v>1</v>
      </c>
      <c r="H1600" t="s">
        <v>236</v>
      </c>
      <c r="J1600">
        <v>2</v>
      </c>
      <c r="K1600">
        <v>1592</v>
      </c>
      <c r="L1600">
        <v>1723</v>
      </c>
      <c r="M1600">
        <f t="shared" si="312"/>
        <v>1590</v>
      </c>
      <c r="N1600">
        <f t="shared" si="313"/>
        <v>1725</v>
      </c>
      <c r="O1600">
        <f t="shared" si="314"/>
        <v>0.55019935325353697</v>
      </c>
      <c r="P1600">
        <f t="shared" si="315"/>
        <v>0.5</v>
      </c>
      <c r="Q1600">
        <f t="shared" si="316"/>
        <v>-39.841150739508443</v>
      </c>
      <c r="R1600">
        <f t="shared" si="317"/>
        <v>-40</v>
      </c>
      <c r="S1600">
        <f>INDEX(Weights!$B$1:$B$36,MATCH(Matches!H539,Weights!$A$1:$A$36,0))</f>
        <v>40</v>
      </c>
      <c r="T1600">
        <f t="shared" si="318"/>
        <v>1690</v>
      </c>
      <c r="U1600">
        <f t="shared" si="319"/>
        <v>1725</v>
      </c>
      <c r="V1600">
        <f t="shared" si="320"/>
        <v>35</v>
      </c>
      <c r="W1600">
        <f t="shared" si="321"/>
        <v>0</v>
      </c>
      <c r="X1600">
        <f t="shared" si="322"/>
        <v>0</v>
      </c>
      <c r="Y1600">
        <f t="shared" si="323"/>
        <v>0</v>
      </c>
      <c r="AA1600" t="str">
        <f t="shared" si="324"/>
        <v>35-&gt;0,</v>
      </c>
    </row>
    <row r="1601" spans="1:27" ht="15" hidden="1" customHeight="1" x14ac:dyDescent="0.25">
      <c r="A1601">
        <v>2015</v>
      </c>
      <c r="B1601">
        <v>9</v>
      </c>
      <c r="C1601">
        <v>3</v>
      </c>
      <c r="D1601" t="s">
        <v>50</v>
      </c>
      <c r="E1601" t="s">
        <v>8</v>
      </c>
      <c r="F1601">
        <v>2</v>
      </c>
      <c r="G1601">
        <v>1</v>
      </c>
      <c r="H1601" t="s">
        <v>2</v>
      </c>
      <c r="J1601">
        <v>2</v>
      </c>
      <c r="K1601">
        <v>1762</v>
      </c>
      <c r="L1601">
        <v>1341</v>
      </c>
      <c r="M1601">
        <f t="shared" si="312"/>
        <v>1760</v>
      </c>
      <c r="N1601">
        <f t="shared" si="313"/>
        <v>1343</v>
      </c>
      <c r="O1601">
        <f t="shared" si="314"/>
        <v>0.95148224590338071</v>
      </c>
      <c r="P1601">
        <f t="shared" si="315"/>
        <v>1</v>
      </c>
      <c r="Q1601">
        <f t="shared" si="316"/>
        <v>41.222023509521016</v>
      </c>
      <c r="R1601">
        <f t="shared" si="317"/>
        <v>40</v>
      </c>
      <c r="S1601">
        <f>INDEX(Weights!$B$1:$B$36,MATCH(Matches!H567,Weights!$A$1:$A$36,0))</f>
        <v>20</v>
      </c>
      <c r="T1601">
        <f t="shared" si="318"/>
        <v>1860</v>
      </c>
      <c r="U1601">
        <f t="shared" si="319"/>
        <v>1343</v>
      </c>
      <c r="V1601">
        <f t="shared" si="320"/>
        <v>517</v>
      </c>
      <c r="W1601">
        <f t="shared" si="321"/>
        <v>1</v>
      </c>
      <c r="X1601">
        <f t="shared" si="322"/>
        <v>0</v>
      </c>
      <c r="Y1601">
        <f t="shared" si="323"/>
        <v>1</v>
      </c>
      <c r="AA1601" t="str">
        <f t="shared" si="324"/>
        <v>517-&gt;1,</v>
      </c>
    </row>
    <row r="1602" spans="1:27" ht="15" hidden="1" customHeight="1" x14ac:dyDescent="0.25">
      <c r="A1602">
        <v>2015</v>
      </c>
      <c r="B1602">
        <v>9</v>
      </c>
      <c r="C1602">
        <v>3</v>
      </c>
      <c r="D1602" t="s">
        <v>98</v>
      </c>
      <c r="E1602" t="s">
        <v>261</v>
      </c>
      <c r="F1602">
        <v>1</v>
      </c>
      <c r="G1602">
        <v>0</v>
      </c>
      <c r="H1602" t="s">
        <v>108</v>
      </c>
      <c r="J1602">
        <v>2</v>
      </c>
      <c r="K1602">
        <v>1580</v>
      </c>
      <c r="L1602">
        <v>1171</v>
      </c>
      <c r="M1602">
        <f t="shared" ref="M1602:M1665" si="325">K1602-J1602</f>
        <v>1578</v>
      </c>
      <c r="N1602">
        <f t="shared" ref="N1602:N1665" si="326">L1602+J1602</f>
        <v>1173</v>
      </c>
      <c r="O1602">
        <f t="shared" ref="O1602:O1665" si="327">1/(10^(-V1602/400)+1)</f>
        <v>0.94819206111044974</v>
      </c>
      <c r="P1602">
        <f t="shared" ref="P1602:P1665" si="328">IF(F1602&gt;G1602,1,IF(F1602=G1602,0.5,0))</f>
        <v>1</v>
      </c>
      <c r="Q1602">
        <f t="shared" ref="Q1602:Q1665" si="329">(M1602-K1602)/(O1602-P1602)</f>
        <v>38.604122126221142</v>
      </c>
      <c r="R1602">
        <f t="shared" ref="R1602:R1665" si="330">ROUND((Q1602/IF(W1602=2,1.5,IF(W1602=3,1.75,IF(W1602&gt;3,1.75+(W1602-3)/8,1))))/10,0)*10</f>
        <v>40</v>
      </c>
      <c r="S1602">
        <f>INDEX(Weights!$B$1:$B$36,MATCH(Matches!H585,Weights!$A$1:$A$36,0))</f>
        <v>40</v>
      </c>
      <c r="T1602">
        <f t="shared" ref="T1602:T1665" si="331">M1602+IF(ISBLANK(I1602),100,0)</f>
        <v>1678</v>
      </c>
      <c r="U1602">
        <f t="shared" ref="U1602:U1665" si="332">N1602</f>
        <v>1173</v>
      </c>
      <c r="V1602">
        <f t="shared" ref="V1602:V1665" si="333">ABS(T1602-U1602)</f>
        <v>505</v>
      </c>
      <c r="W1602">
        <f t="shared" ref="W1602:W1665" si="334">IF(U1602&gt;T1602,G1602-F1602,F1602-G1602)</f>
        <v>1</v>
      </c>
      <c r="X1602">
        <f t="shared" ref="X1602:X1665" si="335">IF(W1602=4,1,0)</f>
        <v>0</v>
      </c>
      <c r="Y1602">
        <f t="shared" ref="Y1602:Y1665" si="336">IF(W1602&lt;0,MAX(W1602,-3),MIN(W1602,7))</f>
        <v>1</v>
      </c>
      <c r="AA1602" t="str">
        <f t="shared" si="324"/>
        <v>505-&gt;1,</v>
      </c>
    </row>
    <row r="1603" spans="1:27" ht="15" hidden="1" customHeight="1" x14ac:dyDescent="0.25">
      <c r="A1603">
        <v>2015</v>
      </c>
      <c r="B1603">
        <v>9</v>
      </c>
      <c r="C1603">
        <v>4</v>
      </c>
      <c r="D1603" t="s">
        <v>53</v>
      </c>
      <c r="E1603" t="s">
        <v>57</v>
      </c>
      <c r="F1603">
        <v>4</v>
      </c>
      <c r="G1603">
        <v>0</v>
      </c>
      <c r="H1603" t="s">
        <v>2</v>
      </c>
      <c r="I1603" t="s">
        <v>34</v>
      </c>
      <c r="J1603">
        <v>2</v>
      </c>
      <c r="K1603">
        <v>1720</v>
      </c>
      <c r="L1603">
        <v>1129</v>
      </c>
      <c r="M1603">
        <f t="shared" si="325"/>
        <v>1718</v>
      </c>
      <c r="N1603">
        <f t="shared" si="326"/>
        <v>1131</v>
      </c>
      <c r="O1603">
        <f t="shared" si="327"/>
        <v>0.9670431384326198</v>
      </c>
      <c r="P1603">
        <f t="shared" si="328"/>
        <v>1</v>
      </c>
      <c r="Q1603">
        <f t="shared" si="329"/>
        <v>60.685390079119216</v>
      </c>
      <c r="R1603">
        <f t="shared" si="330"/>
        <v>30</v>
      </c>
      <c r="S1603">
        <f>INDEX(Weights!$B$1:$B$36,MATCH(Matches!H599,Weights!$A$1:$A$36,0))</f>
        <v>20</v>
      </c>
      <c r="T1603">
        <f t="shared" si="331"/>
        <v>1718</v>
      </c>
      <c r="U1603">
        <f t="shared" si="332"/>
        <v>1131</v>
      </c>
      <c r="V1603">
        <f t="shared" si="333"/>
        <v>587</v>
      </c>
      <c r="W1603">
        <f t="shared" si="334"/>
        <v>4</v>
      </c>
      <c r="X1603">
        <f t="shared" si="335"/>
        <v>1</v>
      </c>
      <c r="Y1603">
        <f t="shared" si="336"/>
        <v>4</v>
      </c>
      <c r="AA1603" t="str">
        <f t="shared" ref="AA1603:AA1666" si="337">V1603&amp;"-&gt;"&amp;Y1603&amp;","</f>
        <v>587-&gt;4,</v>
      </c>
    </row>
    <row r="1604" spans="1:27" ht="15" hidden="1" customHeight="1" x14ac:dyDescent="0.25">
      <c r="A1604">
        <v>2015</v>
      </c>
      <c r="B1604">
        <v>9</v>
      </c>
      <c r="C1604">
        <v>5</v>
      </c>
      <c r="D1604" t="s">
        <v>102</v>
      </c>
      <c r="E1604" t="s">
        <v>126</v>
      </c>
      <c r="F1604">
        <v>3</v>
      </c>
      <c r="G1604">
        <v>2</v>
      </c>
      <c r="H1604" t="s">
        <v>33</v>
      </c>
      <c r="J1604">
        <v>2</v>
      </c>
      <c r="K1604">
        <v>1977</v>
      </c>
      <c r="L1604">
        <v>1696</v>
      </c>
      <c r="M1604">
        <f t="shared" si="325"/>
        <v>1975</v>
      </c>
      <c r="N1604">
        <f t="shared" si="326"/>
        <v>1698</v>
      </c>
      <c r="O1604">
        <f t="shared" si="327"/>
        <v>0.89754011412872392</v>
      </c>
      <c r="P1604">
        <f t="shared" si="328"/>
        <v>1</v>
      </c>
      <c r="Q1604">
        <f t="shared" si="329"/>
        <v>19.519834352662365</v>
      </c>
      <c r="R1604">
        <f t="shared" si="330"/>
        <v>20</v>
      </c>
      <c r="S1604">
        <f>INDEX(Weights!$B$1:$B$36,MATCH(Matches!H613,Weights!$A$1:$A$36,0))</f>
        <v>40</v>
      </c>
      <c r="T1604">
        <f t="shared" si="331"/>
        <v>2075</v>
      </c>
      <c r="U1604">
        <f t="shared" si="332"/>
        <v>1698</v>
      </c>
      <c r="V1604">
        <f t="shared" si="333"/>
        <v>377</v>
      </c>
      <c r="W1604">
        <f t="shared" si="334"/>
        <v>1</v>
      </c>
      <c r="X1604">
        <f t="shared" si="335"/>
        <v>0</v>
      </c>
      <c r="Y1604">
        <f t="shared" si="336"/>
        <v>1</v>
      </c>
      <c r="AA1604" t="str">
        <f t="shared" si="337"/>
        <v>377-&gt;1,</v>
      </c>
    </row>
    <row r="1605" spans="1:27" ht="15" hidden="1" customHeight="1" x14ac:dyDescent="0.25">
      <c r="A1605">
        <v>2015</v>
      </c>
      <c r="B1605">
        <v>9</v>
      </c>
      <c r="C1605">
        <v>6</v>
      </c>
      <c r="D1605" t="s">
        <v>260</v>
      </c>
      <c r="E1605" t="s">
        <v>73</v>
      </c>
      <c r="F1605">
        <v>2</v>
      </c>
      <c r="G1605">
        <v>2</v>
      </c>
      <c r="H1605" t="s">
        <v>171</v>
      </c>
      <c r="J1605">
        <v>2</v>
      </c>
      <c r="K1605">
        <v>1243</v>
      </c>
      <c r="L1605">
        <v>1375</v>
      </c>
      <c r="M1605">
        <f t="shared" si="325"/>
        <v>1241</v>
      </c>
      <c r="N1605">
        <f t="shared" si="326"/>
        <v>1377</v>
      </c>
      <c r="O1605">
        <f t="shared" si="327"/>
        <v>0.55162354731096053</v>
      </c>
      <c r="P1605">
        <f t="shared" si="328"/>
        <v>0.5</v>
      </c>
      <c r="Q1605">
        <f t="shared" si="329"/>
        <v>-38.742010268158523</v>
      </c>
      <c r="R1605">
        <f t="shared" si="330"/>
        <v>-40</v>
      </c>
      <c r="S1605">
        <f>INDEX(Weights!$B$1:$B$36,MATCH(Matches!H650,Weights!$A$1:$A$36,0))</f>
        <v>40</v>
      </c>
      <c r="T1605">
        <f t="shared" si="331"/>
        <v>1341</v>
      </c>
      <c r="U1605">
        <f t="shared" si="332"/>
        <v>1377</v>
      </c>
      <c r="V1605">
        <f t="shared" si="333"/>
        <v>36</v>
      </c>
      <c r="W1605">
        <f t="shared" si="334"/>
        <v>0</v>
      </c>
      <c r="X1605">
        <f t="shared" si="335"/>
        <v>0</v>
      </c>
      <c r="Y1605">
        <f t="shared" si="336"/>
        <v>0</v>
      </c>
      <c r="AA1605" t="str">
        <f t="shared" si="337"/>
        <v>36-&gt;0,</v>
      </c>
    </row>
    <row r="1606" spans="1:27" ht="15" hidden="1" customHeight="1" x14ac:dyDescent="0.25">
      <c r="A1606">
        <v>2015</v>
      </c>
      <c r="B1606">
        <v>9</v>
      </c>
      <c r="C1606">
        <v>7</v>
      </c>
      <c r="D1606" t="s">
        <v>12</v>
      </c>
      <c r="E1606" t="s">
        <v>4</v>
      </c>
      <c r="F1606">
        <v>1</v>
      </c>
      <c r="G1606">
        <v>1</v>
      </c>
      <c r="H1606" t="s">
        <v>2</v>
      </c>
      <c r="J1606">
        <v>2</v>
      </c>
      <c r="K1606">
        <v>1555</v>
      </c>
      <c r="L1606">
        <v>1678</v>
      </c>
      <c r="M1606">
        <f t="shared" si="325"/>
        <v>1553</v>
      </c>
      <c r="N1606">
        <f t="shared" si="326"/>
        <v>1680</v>
      </c>
      <c r="O1606">
        <f t="shared" si="327"/>
        <v>0.53877809205717153</v>
      </c>
      <c r="P1606">
        <f t="shared" si="328"/>
        <v>0.5</v>
      </c>
      <c r="Q1606">
        <f t="shared" si="329"/>
        <v>-51.575513231835878</v>
      </c>
      <c r="R1606">
        <f t="shared" si="330"/>
        <v>-50</v>
      </c>
      <c r="S1606">
        <f>INDEX(Weights!$B$1:$B$36,MATCH(Matches!H660,Weights!$A$1:$A$36,0))</f>
        <v>40</v>
      </c>
      <c r="T1606">
        <f t="shared" si="331"/>
        <v>1653</v>
      </c>
      <c r="U1606">
        <f t="shared" si="332"/>
        <v>1680</v>
      </c>
      <c r="V1606">
        <f t="shared" si="333"/>
        <v>27</v>
      </c>
      <c r="W1606">
        <f t="shared" si="334"/>
        <v>0</v>
      </c>
      <c r="X1606">
        <f t="shared" si="335"/>
        <v>0</v>
      </c>
      <c r="Y1606">
        <f t="shared" si="336"/>
        <v>0</v>
      </c>
      <c r="AA1606" t="str">
        <f t="shared" si="337"/>
        <v>27-&gt;0,</v>
      </c>
    </row>
    <row r="1607" spans="1:27" ht="15" hidden="1" customHeight="1" x14ac:dyDescent="0.25">
      <c r="A1607">
        <v>2015</v>
      </c>
      <c r="B1607">
        <v>9</v>
      </c>
      <c r="C1607">
        <v>7</v>
      </c>
      <c r="D1607" t="s">
        <v>65</v>
      </c>
      <c r="E1607" t="s">
        <v>57</v>
      </c>
      <c r="F1607">
        <v>8</v>
      </c>
      <c r="G1607">
        <v>1</v>
      </c>
      <c r="H1607" t="s">
        <v>2</v>
      </c>
      <c r="J1607">
        <v>2</v>
      </c>
      <c r="K1607">
        <v>1735</v>
      </c>
      <c r="L1607">
        <v>1127</v>
      </c>
      <c r="M1607">
        <f t="shared" si="325"/>
        <v>1733</v>
      </c>
      <c r="N1607">
        <f t="shared" si="326"/>
        <v>1129</v>
      </c>
      <c r="O1607">
        <f t="shared" si="327"/>
        <v>0.98291882845320655</v>
      </c>
      <c r="P1607">
        <f t="shared" si="328"/>
        <v>1</v>
      </c>
      <c r="Q1607">
        <f t="shared" si="329"/>
        <v>117.08798746743156</v>
      </c>
      <c r="R1607">
        <f t="shared" si="330"/>
        <v>50</v>
      </c>
      <c r="S1607">
        <f>INDEX(Weights!$B$1:$B$36,MATCH(Matches!H661,Weights!$A$1:$A$36,0))</f>
        <v>20</v>
      </c>
      <c r="T1607">
        <f t="shared" si="331"/>
        <v>1833</v>
      </c>
      <c r="U1607">
        <f t="shared" si="332"/>
        <v>1129</v>
      </c>
      <c r="V1607">
        <f t="shared" si="333"/>
        <v>704</v>
      </c>
      <c r="W1607">
        <f t="shared" si="334"/>
        <v>7</v>
      </c>
      <c r="X1607">
        <f t="shared" si="335"/>
        <v>0</v>
      </c>
      <c r="Y1607">
        <f t="shared" si="336"/>
        <v>7</v>
      </c>
      <c r="AA1607" t="str">
        <f t="shared" si="337"/>
        <v>704-&gt;7,</v>
      </c>
    </row>
    <row r="1608" spans="1:27" ht="15" hidden="1" customHeight="1" x14ac:dyDescent="0.25">
      <c r="A1608">
        <v>2015</v>
      </c>
      <c r="B1608">
        <v>9</v>
      </c>
      <c r="C1608">
        <v>8</v>
      </c>
      <c r="D1608" t="s">
        <v>77</v>
      </c>
      <c r="E1608" t="s">
        <v>262</v>
      </c>
      <c r="F1608">
        <v>3</v>
      </c>
      <c r="G1608">
        <v>0</v>
      </c>
      <c r="H1608" t="s">
        <v>108</v>
      </c>
      <c r="J1608">
        <v>2</v>
      </c>
      <c r="K1608">
        <v>1576</v>
      </c>
      <c r="L1608">
        <v>1022</v>
      </c>
      <c r="M1608">
        <f t="shared" si="325"/>
        <v>1574</v>
      </c>
      <c r="N1608">
        <f t="shared" si="326"/>
        <v>1024</v>
      </c>
      <c r="O1608">
        <f t="shared" si="327"/>
        <v>0.97683557795678477</v>
      </c>
      <c r="P1608">
        <f t="shared" si="328"/>
        <v>1</v>
      </c>
      <c r="Q1608">
        <f t="shared" si="329"/>
        <v>86.339300685716552</v>
      </c>
      <c r="R1608">
        <f t="shared" si="330"/>
        <v>50</v>
      </c>
      <c r="S1608">
        <f>INDEX(Weights!$B$1:$B$36,MATCH(Matches!H671,Weights!$A$1:$A$36,0))</f>
        <v>50</v>
      </c>
      <c r="T1608">
        <f t="shared" si="331"/>
        <v>1674</v>
      </c>
      <c r="U1608">
        <f t="shared" si="332"/>
        <v>1024</v>
      </c>
      <c r="V1608">
        <f t="shared" si="333"/>
        <v>650</v>
      </c>
      <c r="W1608">
        <f t="shared" si="334"/>
        <v>3</v>
      </c>
      <c r="X1608">
        <f t="shared" si="335"/>
        <v>0</v>
      </c>
      <c r="Y1608">
        <f t="shared" si="336"/>
        <v>3</v>
      </c>
      <c r="AA1608" t="str">
        <f t="shared" si="337"/>
        <v>650-&gt;3,</v>
      </c>
    </row>
    <row r="1609" spans="1:27" ht="15" hidden="1" customHeight="1" x14ac:dyDescent="0.25">
      <c r="A1609">
        <v>2015</v>
      </c>
      <c r="B1609">
        <v>9</v>
      </c>
      <c r="C1609">
        <v>8</v>
      </c>
      <c r="D1609" t="s">
        <v>136</v>
      </c>
      <c r="E1609" t="s">
        <v>35</v>
      </c>
      <c r="F1609">
        <v>1</v>
      </c>
      <c r="G1609">
        <v>0</v>
      </c>
      <c r="H1609" t="s">
        <v>76</v>
      </c>
      <c r="J1609">
        <v>2</v>
      </c>
      <c r="K1609">
        <v>1500</v>
      </c>
      <c r="L1609">
        <v>1122</v>
      </c>
      <c r="M1609">
        <f t="shared" si="325"/>
        <v>1498</v>
      </c>
      <c r="N1609">
        <f t="shared" si="326"/>
        <v>1124</v>
      </c>
      <c r="O1609">
        <f t="shared" si="327"/>
        <v>0.93869120917839888</v>
      </c>
      <c r="P1609">
        <f t="shared" si="328"/>
        <v>1</v>
      </c>
      <c r="Q1609">
        <f t="shared" si="329"/>
        <v>32.621749233640628</v>
      </c>
      <c r="R1609">
        <f t="shared" si="330"/>
        <v>30</v>
      </c>
      <c r="S1609">
        <f>INDEX(Weights!$B$1:$B$36,MATCH(Matches!H675,Weights!$A$1:$A$36,0))</f>
        <v>40</v>
      </c>
      <c r="T1609">
        <f t="shared" si="331"/>
        <v>1598</v>
      </c>
      <c r="U1609">
        <f t="shared" si="332"/>
        <v>1124</v>
      </c>
      <c r="V1609">
        <f t="shared" si="333"/>
        <v>474</v>
      </c>
      <c r="W1609">
        <f t="shared" si="334"/>
        <v>1</v>
      </c>
      <c r="X1609">
        <f t="shared" si="335"/>
        <v>0</v>
      </c>
      <c r="Y1609">
        <f t="shared" si="336"/>
        <v>1</v>
      </c>
      <c r="AA1609" t="str">
        <f t="shared" si="337"/>
        <v>474-&gt;1,</v>
      </c>
    </row>
    <row r="1610" spans="1:27" ht="15" hidden="1" customHeight="1" x14ac:dyDescent="0.25">
      <c r="A1610">
        <v>2015</v>
      </c>
      <c r="B1610">
        <v>9</v>
      </c>
      <c r="C1610">
        <v>8</v>
      </c>
      <c r="D1610" t="s">
        <v>132</v>
      </c>
      <c r="E1610" t="s">
        <v>95</v>
      </c>
      <c r="F1610">
        <v>6</v>
      </c>
      <c r="G1610">
        <v>0</v>
      </c>
      <c r="H1610" t="s">
        <v>108</v>
      </c>
      <c r="I1610" t="s">
        <v>117</v>
      </c>
      <c r="J1610">
        <v>2</v>
      </c>
      <c r="K1610">
        <v>1725</v>
      </c>
      <c r="L1610">
        <v>1087</v>
      </c>
      <c r="M1610">
        <f t="shared" si="325"/>
        <v>1723</v>
      </c>
      <c r="N1610">
        <f t="shared" si="326"/>
        <v>1089</v>
      </c>
      <c r="O1610">
        <f t="shared" si="327"/>
        <v>0.97465735361196504</v>
      </c>
      <c r="P1610">
        <f t="shared" si="328"/>
        <v>1</v>
      </c>
      <c r="Q1610">
        <f t="shared" si="329"/>
        <v>78.918356409071038</v>
      </c>
      <c r="R1610">
        <f t="shared" si="330"/>
        <v>40</v>
      </c>
      <c r="S1610">
        <f>INDEX(Weights!$B$1:$B$36,MATCH(Matches!H682,Weights!$A$1:$A$36,0))</f>
        <v>40</v>
      </c>
      <c r="T1610">
        <f t="shared" si="331"/>
        <v>1723</v>
      </c>
      <c r="U1610">
        <f t="shared" si="332"/>
        <v>1089</v>
      </c>
      <c r="V1610">
        <f t="shared" si="333"/>
        <v>634</v>
      </c>
      <c r="W1610">
        <f t="shared" si="334"/>
        <v>6</v>
      </c>
      <c r="X1610">
        <f t="shared" si="335"/>
        <v>0</v>
      </c>
      <c r="Y1610">
        <f t="shared" si="336"/>
        <v>6</v>
      </c>
      <c r="AA1610" t="str">
        <f t="shared" si="337"/>
        <v>634-&gt;6,</v>
      </c>
    </row>
    <row r="1611" spans="1:27" ht="15" hidden="1" customHeight="1" x14ac:dyDescent="0.25">
      <c r="A1611">
        <v>2015</v>
      </c>
      <c r="B1611">
        <v>9</v>
      </c>
      <c r="C1611">
        <v>8</v>
      </c>
      <c r="D1611" t="s">
        <v>39</v>
      </c>
      <c r="E1611" t="s">
        <v>193</v>
      </c>
      <c r="F1611">
        <v>2</v>
      </c>
      <c r="G1611">
        <v>0</v>
      </c>
      <c r="H1611" t="s">
        <v>33</v>
      </c>
      <c r="J1611">
        <v>2</v>
      </c>
      <c r="K1611">
        <v>1649</v>
      </c>
      <c r="L1611">
        <v>1277</v>
      </c>
      <c r="M1611">
        <f t="shared" si="325"/>
        <v>1647</v>
      </c>
      <c r="N1611">
        <f t="shared" si="326"/>
        <v>1279</v>
      </c>
      <c r="O1611">
        <f t="shared" si="327"/>
        <v>0.93667312468905195</v>
      </c>
      <c r="P1611">
        <f t="shared" si="328"/>
        <v>1</v>
      </c>
      <c r="Q1611">
        <f t="shared" si="329"/>
        <v>31.582167763364076</v>
      </c>
      <c r="R1611">
        <f t="shared" si="330"/>
        <v>20</v>
      </c>
      <c r="S1611">
        <f>INDEX(Weights!$B$1:$B$36,MATCH(Matches!H691,Weights!$A$1:$A$36,0))</f>
        <v>40</v>
      </c>
      <c r="T1611">
        <f t="shared" si="331"/>
        <v>1747</v>
      </c>
      <c r="U1611">
        <f t="shared" si="332"/>
        <v>1279</v>
      </c>
      <c r="V1611">
        <f t="shared" si="333"/>
        <v>468</v>
      </c>
      <c r="W1611">
        <f t="shared" si="334"/>
        <v>2</v>
      </c>
      <c r="X1611">
        <f t="shared" si="335"/>
        <v>0</v>
      </c>
      <c r="Y1611">
        <f t="shared" si="336"/>
        <v>2</v>
      </c>
      <c r="AA1611" t="str">
        <f t="shared" si="337"/>
        <v>468-&gt;2,</v>
      </c>
    </row>
    <row r="1612" spans="1:27" ht="15" hidden="1" customHeight="1" x14ac:dyDescent="0.25">
      <c r="A1612">
        <v>2015</v>
      </c>
      <c r="B1612">
        <v>10</v>
      </c>
      <c r="C1612">
        <v>8</v>
      </c>
      <c r="D1612" t="s">
        <v>26</v>
      </c>
      <c r="E1612" t="s">
        <v>0</v>
      </c>
      <c r="F1612">
        <v>4</v>
      </c>
      <c r="G1612">
        <v>0</v>
      </c>
      <c r="H1612" t="s">
        <v>33</v>
      </c>
      <c r="J1612">
        <v>2</v>
      </c>
      <c r="K1612">
        <v>1941</v>
      </c>
      <c r="L1612">
        <v>1524</v>
      </c>
      <c r="M1612">
        <f t="shared" si="325"/>
        <v>1939</v>
      </c>
      <c r="N1612">
        <f t="shared" si="326"/>
        <v>1526</v>
      </c>
      <c r="O1612">
        <f t="shared" si="327"/>
        <v>0.95040816713596876</v>
      </c>
      <c r="P1612">
        <f t="shared" si="328"/>
        <v>1</v>
      </c>
      <c r="Q1612">
        <f t="shared" si="329"/>
        <v>40.32922125470769</v>
      </c>
      <c r="R1612">
        <f t="shared" si="330"/>
        <v>20</v>
      </c>
      <c r="S1612">
        <f>INDEX(Weights!$B$1:$B$36,MATCH(Matches!H722,Weights!$A$1:$A$36,0))</f>
        <v>20</v>
      </c>
      <c r="T1612">
        <f t="shared" si="331"/>
        <v>2039</v>
      </c>
      <c r="U1612">
        <f t="shared" si="332"/>
        <v>1526</v>
      </c>
      <c r="V1612">
        <f t="shared" si="333"/>
        <v>513</v>
      </c>
      <c r="W1612">
        <f t="shared" si="334"/>
        <v>4</v>
      </c>
      <c r="X1612">
        <f t="shared" si="335"/>
        <v>1</v>
      </c>
      <c r="Y1612">
        <f t="shared" si="336"/>
        <v>4</v>
      </c>
      <c r="AA1612" t="str">
        <f t="shared" si="337"/>
        <v>513-&gt;4,</v>
      </c>
    </row>
    <row r="1613" spans="1:27" ht="15" hidden="1" customHeight="1" x14ac:dyDescent="0.25">
      <c r="A1613">
        <v>2015</v>
      </c>
      <c r="B1613">
        <v>10</v>
      </c>
      <c r="C1613">
        <v>8</v>
      </c>
      <c r="D1613" t="s">
        <v>4</v>
      </c>
      <c r="E1613" t="s">
        <v>54</v>
      </c>
      <c r="F1613">
        <v>2</v>
      </c>
      <c r="G1613">
        <v>1</v>
      </c>
      <c r="H1613" t="s">
        <v>2</v>
      </c>
      <c r="J1613">
        <v>2</v>
      </c>
      <c r="K1613">
        <v>1680</v>
      </c>
      <c r="L1613">
        <v>1238</v>
      </c>
      <c r="M1613">
        <f t="shared" si="325"/>
        <v>1678</v>
      </c>
      <c r="N1613">
        <f t="shared" si="326"/>
        <v>1240</v>
      </c>
      <c r="O1613">
        <f t="shared" si="327"/>
        <v>0.95676787483680292</v>
      </c>
      <c r="P1613">
        <f t="shared" si="328"/>
        <v>1</v>
      </c>
      <c r="Q1613">
        <f t="shared" si="329"/>
        <v>46.261894192112791</v>
      </c>
      <c r="R1613">
        <f t="shared" si="330"/>
        <v>50</v>
      </c>
      <c r="S1613">
        <f>INDEX(Weights!$B$1:$B$36,MATCH(Matches!H725,Weights!$A$1:$A$36,0))</f>
        <v>20</v>
      </c>
      <c r="T1613">
        <f t="shared" si="331"/>
        <v>1778</v>
      </c>
      <c r="U1613">
        <f t="shared" si="332"/>
        <v>1240</v>
      </c>
      <c r="V1613">
        <f t="shared" si="333"/>
        <v>538</v>
      </c>
      <c r="W1613">
        <f t="shared" si="334"/>
        <v>1</v>
      </c>
      <c r="X1613">
        <f t="shared" si="335"/>
        <v>0</v>
      </c>
      <c r="Y1613">
        <f t="shared" si="336"/>
        <v>1</v>
      </c>
      <c r="AA1613" t="str">
        <f t="shared" si="337"/>
        <v>538-&gt;1,</v>
      </c>
    </row>
    <row r="1614" spans="1:27" ht="15" hidden="1" customHeight="1" x14ac:dyDescent="0.25">
      <c r="A1614">
        <v>2015</v>
      </c>
      <c r="B1614">
        <v>10</v>
      </c>
      <c r="C1614">
        <v>9</v>
      </c>
      <c r="D1614" t="s">
        <v>105</v>
      </c>
      <c r="E1614" t="s">
        <v>11</v>
      </c>
      <c r="F1614">
        <v>2</v>
      </c>
      <c r="G1614">
        <v>0</v>
      </c>
      <c r="H1614" t="s">
        <v>2</v>
      </c>
      <c r="J1614">
        <v>2</v>
      </c>
      <c r="K1614">
        <v>1950</v>
      </c>
      <c r="L1614">
        <v>1484</v>
      </c>
      <c r="M1614">
        <f t="shared" si="325"/>
        <v>1948</v>
      </c>
      <c r="N1614">
        <f t="shared" si="326"/>
        <v>1486</v>
      </c>
      <c r="O1614">
        <f t="shared" si="327"/>
        <v>0.96213516338511318</v>
      </c>
      <c r="P1614">
        <f t="shared" si="328"/>
        <v>1</v>
      </c>
      <c r="Q1614">
        <f t="shared" si="329"/>
        <v>52.819454110986079</v>
      </c>
      <c r="R1614">
        <f t="shared" si="330"/>
        <v>40</v>
      </c>
      <c r="S1614">
        <f>INDEX(Weights!$B$1:$B$36,MATCH(Matches!H751,Weights!$A$1:$A$36,0))</f>
        <v>20</v>
      </c>
      <c r="T1614">
        <f t="shared" si="331"/>
        <v>2048</v>
      </c>
      <c r="U1614">
        <f t="shared" si="332"/>
        <v>1486</v>
      </c>
      <c r="V1614">
        <f t="shared" si="333"/>
        <v>562</v>
      </c>
      <c r="W1614">
        <f t="shared" si="334"/>
        <v>2</v>
      </c>
      <c r="X1614">
        <f t="shared" si="335"/>
        <v>0</v>
      </c>
      <c r="Y1614">
        <f t="shared" si="336"/>
        <v>2</v>
      </c>
      <c r="AA1614" t="str">
        <f t="shared" si="337"/>
        <v>562-&gt;2,</v>
      </c>
    </row>
    <row r="1615" spans="1:27" ht="15" hidden="1" customHeight="1" x14ac:dyDescent="0.25">
      <c r="A1615">
        <v>2015</v>
      </c>
      <c r="B1615">
        <v>10</v>
      </c>
      <c r="C1615">
        <v>13</v>
      </c>
      <c r="D1615" t="s">
        <v>99</v>
      </c>
      <c r="E1615" t="s">
        <v>261</v>
      </c>
      <c r="F1615">
        <v>1</v>
      </c>
      <c r="G1615">
        <v>0</v>
      </c>
      <c r="H1615" t="s">
        <v>108</v>
      </c>
      <c r="J1615">
        <v>2</v>
      </c>
      <c r="K1615">
        <v>1531</v>
      </c>
      <c r="L1615">
        <v>1155</v>
      </c>
      <c r="M1615">
        <f t="shared" si="325"/>
        <v>1529</v>
      </c>
      <c r="N1615">
        <f t="shared" si="326"/>
        <v>1157</v>
      </c>
      <c r="O1615">
        <f t="shared" si="327"/>
        <v>0.93802528407464192</v>
      </c>
      <c r="P1615">
        <f t="shared" si="328"/>
        <v>1</v>
      </c>
      <c r="Q1615">
        <f t="shared" si="329"/>
        <v>32.27122496872412</v>
      </c>
      <c r="R1615">
        <f t="shared" si="330"/>
        <v>30</v>
      </c>
      <c r="S1615">
        <f>INDEX(Weights!$B$1:$B$36,MATCH(Matches!H838,Weights!$A$1:$A$36,0))</f>
        <v>40</v>
      </c>
      <c r="T1615">
        <f t="shared" si="331"/>
        <v>1629</v>
      </c>
      <c r="U1615">
        <f t="shared" si="332"/>
        <v>1157</v>
      </c>
      <c r="V1615">
        <f t="shared" si="333"/>
        <v>472</v>
      </c>
      <c r="W1615">
        <f t="shared" si="334"/>
        <v>1</v>
      </c>
      <c r="X1615">
        <f t="shared" si="335"/>
        <v>0</v>
      </c>
      <c r="Y1615">
        <f t="shared" si="336"/>
        <v>1</v>
      </c>
      <c r="AA1615" t="str">
        <f t="shared" si="337"/>
        <v>472-&gt;1,</v>
      </c>
    </row>
    <row r="1616" spans="1:27" ht="15" hidden="1" customHeight="1" x14ac:dyDescent="0.25">
      <c r="A1616">
        <v>2015</v>
      </c>
      <c r="B1616">
        <v>10</v>
      </c>
      <c r="C1616">
        <v>13</v>
      </c>
      <c r="D1616" t="s">
        <v>194</v>
      </c>
      <c r="E1616" t="s">
        <v>43</v>
      </c>
      <c r="F1616">
        <v>3</v>
      </c>
      <c r="G1616">
        <v>0</v>
      </c>
      <c r="H1616" t="s">
        <v>108</v>
      </c>
      <c r="J1616">
        <v>2</v>
      </c>
      <c r="K1616">
        <v>1518</v>
      </c>
      <c r="L1616">
        <v>1024</v>
      </c>
      <c r="M1616">
        <f t="shared" si="325"/>
        <v>1516</v>
      </c>
      <c r="N1616">
        <f t="shared" si="326"/>
        <v>1026</v>
      </c>
      <c r="O1616">
        <f t="shared" si="327"/>
        <v>0.96758910892060768</v>
      </c>
      <c r="P1616">
        <f t="shared" si="328"/>
        <v>1</v>
      </c>
      <c r="Q1616">
        <f t="shared" si="329"/>
        <v>61.707652378359057</v>
      </c>
      <c r="R1616">
        <f t="shared" si="330"/>
        <v>40</v>
      </c>
      <c r="S1616">
        <f>INDEX(Weights!$B$1:$B$36,MATCH(Matches!H839,Weights!$A$1:$A$36,0))</f>
        <v>20</v>
      </c>
      <c r="T1616">
        <f t="shared" si="331"/>
        <v>1616</v>
      </c>
      <c r="U1616">
        <f t="shared" si="332"/>
        <v>1026</v>
      </c>
      <c r="V1616">
        <f t="shared" si="333"/>
        <v>590</v>
      </c>
      <c r="W1616">
        <f t="shared" si="334"/>
        <v>3</v>
      </c>
      <c r="X1616">
        <f t="shared" si="335"/>
        <v>0</v>
      </c>
      <c r="Y1616">
        <f t="shared" si="336"/>
        <v>3</v>
      </c>
      <c r="AA1616" t="str">
        <f t="shared" si="337"/>
        <v>590-&gt;3,</v>
      </c>
    </row>
    <row r="1617" spans="1:27" ht="15" hidden="1" customHeight="1" x14ac:dyDescent="0.25">
      <c r="A1617">
        <v>2015</v>
      </c>
      <c r="B1617">
        <v>10</v>
      </c>
      <c r="C1617">
        <v>13</v>
      </c>
      <c r="D1617" t="s">
        <v>122</v>
      </c>
      <c r="E1617" t="s">
        <v>262</v>
      </c>
      <c r="F1617">
        <v>4</v>
      </c>
      <c r="G1617">
        <v>0</v>
      </c>
      <c r="H1617" t="s">
        <v>108</v>
      </c>
      <c r="J1617">
        <v>2</v>
      </c>
      <c r="K1617">
        <v>1558</v>
      </c>
      <c r="L1617">
        <v>1025</v>
      </c>
      <c r="M1617">
        <f t="shared" si="325"/>
        <v>1556</v>
      </c>
      <c r="N1617">
        <f t="shared" si="326"/>
        <v>1027</v>
      </c>
      <c r="O1617">
        <f t="shared" si="327"/>
        <v>0.97393662236207623</v>
      </c>
      <c r="P1617">
        <f t="shared" si="328"/>
        <v>1</v>
      </c>
      <c r="Q1617">
        <f t="shared" si="329"/>
        <v>76.736025076422976</v>
      </c>
      <c r="R1617">
        <f t="shared" si="330"/>
        <v>40</v>
      </c>
      <c r="S1617">
        <f>INDEX(Weights!$B$1:$B$36,MATCH(Matches!H842,Weights!$A$1:$A$36,0))</f>
        <v>40</v>
      </c>
      <c r="T1617">
        <f t="shared" si="331"/>
        <v>1656</v>
      </c>
      <c r="U1617">
        <f t="shared" si="332"/>
        <v>1027</v>
      </c>
      <c r="V1617">
        <f t="shared" si="333"/>
        <v>629</v>
      </c>
      <c r="W1617">
        <f t="shared" si="334"/>
        <v>4</v>
      </c>
      <c r="X1617">
        <f t="shared" si="335"/>
        <v>1</v>
      </c>
      <c r="Y1617">
        <f t="shared" si="336"/>
        <v>4</v>
      </c>
      <c r="AA1617" t="str">
        <f t="shared" si="337"/>
        <v>629-&gt;4,</v>
      </c>
    </row>
    <row r="1618" spans="1:27" ht="15" hidden="1" customHeight="1" x14ac:dyDescent="0.25">
      <c r="A1618">
        <v>2015</v>
      </c>
      <c r="B1618">
        <v>11</v>
      </c>
      <c r="C1618">
        <v>5</v>
      </c>
      <c r="D1618" t="s">
        <v>154</v>
      </c>
      <c r="E1618" t="s">
        <v>268</v>
      </c>
      <c r="F1618">
        <v>5</v>
      </c>
      <c r="G1618">
        <v>1</v>
      </c>
      <c r="H1618" t="s">
        <v>33</v>
      </c>
      <c r="J1618">
        <v>2</v>
      </c>
      <c r="K1618">
        <v>1623</v>
      </c>
      <c r="L1618">
        <v>1244</v>
      </c>
      <c r="M1618">
        <f t="shared" si="325"/>
        <v>1621</v>
      </c>
      <c r="N1618">
        <f t="shared" si="326"/>
        <v>1246</v>
      </c>
      <c r="O1618">
        <f t="shared" si="327"/>
        <v>0.93902165834204432</v>
      </c>
      <c r="P1618">
        <f t="shared" si="328"/>
        <v>1</v>
      </c>
      <c r="Q1618">
        <f t="shared" si="329"/>
        <v>32.798530521189818</v>
      </c>
      <c r="R1618">
        <f t="shared" si="330"/>
        <v>20</v>
      </c>
      <c r="S1618">
        <f>INDEX(Weights!$B$1:$B$36,MATCH(Matches!H857,Weights!$A$1:$A$36,0))</f>
        <v>40</v>
      </c>
      <c r="T1618">
        <f t="shared" si="331"/>
        <v>1721</v>
      </c>
      <c r="U1618">
        <f t="shared" si="332"/>
        <v>1246</v>
      </c>
      <c r="V1618">
        <f t="shared" si="333"/>
        <v>475</v>
      </c>
      <c r="W1618">
        <f t="shared" si="334"/>
        <v>4</v>
      </c>
      <c r="X1618">
        <f t="shared" si="335"/>
        <v>1</v>
      </c>
      <c r="Y1618">
        <f t="shared" si="336"/>
        <v>4</v>
      </c>
      <c r="AA1618" t="str">
        <f t="shared" si="337"/>
        <v>475-&gt;4,</v>
      </c>
    </row>
    <row r="1619" spans="1:27" ht="15" hidden="1" customHeight="1" x14ac:dyDescent="0.25">
      <c r="A1619">
        <v>2015</v>
      </c>
      <c r="B1619">
        <v>11</v>
      </c>
      <c r="C1619">
        <v>12</v>
      </c>
      <c r="D1619" t="s">
        <v>93</v>
      </c>
      <c r="E1619" t="s">
        <v>257</v>
      </c>
      <c r="F1619">
        <v>3</v>
      </c>
      <c r="G1619">
        <v>0</v>
      </c>
      <c r="H1619" t="s">
        <v>108</v>
      </c>
      <c r="J1619">
        <v>2</v>
      </c>
      <c r="K1619">
        <v>1700</v>
      </c>
      <c r="L1619">
        <v>1146</v>
      </c>
      <c r="M1619">
        <f t="shared" si="325"/>
        <v>1698</v>
      </c>
      <c r="N1619">
        <f t="shared" si="326"/>
        <v>1148</v>
      </c>
      <c r="O1619">
        <f t="shared" si="327"/>
        <v>0.97683557795678477</v>
      </c>
      <c r="P1619">
        <f t="shared" si="328"/>
        <v>1</v>
      </c>
      <c r="Q1619">
        <f t="shared" si="329"/>
        <v>86.339300685716552</v>
      </c>
      <c r="R1619">
        <f t="shared" si="330"/>
        <v>50</v>
      </c>
      <c r="S1619">
        <f>INDEX(Weights!$B$1:$B$36,MATCH(Matches!H872,Weights!$A$1:$A$36,0))</f>
        <v>40</v>
      </c>
      <c r="T1619">
        <f t="shared" si="331"/>
        <v>1798</v>
      </c>
      <c r="U1619">
        <f t="shared" si="332"/>
        <v>1148</v>
      </c>
      <c r="V1619">
        <f t="shared" si="333"/>
        <v>650</v>
      </c>
      <c r="W1619">
        <f t="shared" si="334"/>
        <v>3</v>
      </c>
      <c r="X1619">
        <f t="shared" si="335"/>
        <v>0</v>
      </c>
      <c r="Y1619">
        <f t="shared" si="336"/>
        <v>3</v>
      </c>
      <c r="AA1619" t="str">
        <f t="shared" si="337"/>
        <v>650-&gt;3,</v>
      </c>
    </row>
    <row r="1620" spans="1:27" ht="15" hidden="1" customHeight="1" x14ac:dyDescent="0.25">
      <c r="A1620">
        <v>2015</v>
      </c>
      <c r="B1620">
        <v>11</v>
      </c>
      <c r="C1620">
        <v>12</v>
      </c>
      <c r="D1620" t="s">
        <v>117</v>
      </c>
      <c r="E1620" t="s">
        <v>268</v>
      </c>
      <c r="F1620">
        <v>3</v>
      </c>
      <c r="G1620">
        <v>1</v>
      </c>
      <c r="H1620" t="s">
        <v>108</v>
      </c>
      <c r="J1620">
        <v>2</v>
      </c>
      <c r="K1620">
        <v>1726</v>
      </c>
      <c r="L1620">
        <v>1242</v>
      </c>
      <c r="M1620">
        <f t="shared" si="325"/>
        <v>1724</v>
      </c>
      <c r="N1620">
        <f t="shared" si="326"/>
        <v>1244</v>
      </c>
      <c r="O1620">
        <f t="shared" si="327"/>
        <v>0.96573444871517511</v>
      </c>
      <c r="P1620">
        <f t="shared" si="328"/>
        <v>1</v>
      </c>
      <c r="Q1620">
        <f t="shared" si="329"/>
        <v>58.367658625289231</v>
      </c>
      <c r="R1620">
        <f t="shared" si="330"/>
        <v>40</v>
      </c>
      <c r="S1620">
        <f>INDEX(Weights!$B$1:$B$36,MATCH(Matches!H880,Weights!$A$1:$A$36,0))</f>
        <v>20</v>
      </c>
      <c r="T1620">
        <f t="shared" si="331"/>
        <v>1824</v>
      </c>
      <c r="U1620">
        <f t="shared" si="332"/>
        <v>1244</v>
      </c>
      <c r="V1620">
        <f t="shared" si="333"/>
        <v>580</v>
      </c>
      <c r="W1620">
        <f t="shared" si="334"/>
        <v>2</v>
      </c>
      <c r="X1620">
        <f t="shared" si="335"/>
        <v>0</v>
      </c>
      <c r="Y1620">
        <f t="shared" si="336"/>
        <v>2</v>
      </c>
      <c r="AA1620" t="str">
        <f t="shared" si="337"/>
        <v>580-&gt;2,</v>
      </c>
    </row>
    <row r="1621" spans="1:27" ht="15" hidden="1" customHeight="1" x14ac:dyDescent="0.25">
      <c r="A1621">
        <v>2015</v>
      </c>
      <c r="B1621">
        <v>11</v>
      </c>
      <c r="C1621">
        <v>12</v>
      </c>
      <c r="D1621" t="s">
        <v>225</v>
      </c>
      <c r="E1621" t="s">
        <v>111</v>
      </c>
      <c r="F1621">
        <v>7</v>
      </c>
      <c r="G1621">
        <v>0</v>
      </c>
      <c r="H1621" t="s">
        <v>108</v>
      </c>
      <c r="J1621">
        <v>2</v>
      </c>
      <c r="K1621">
        <v>1393</v>
      </c>
      <c r="L1621">
        <v>813</v>
      </c>
      <c r="M1621">
        <f t="shared" si="325"/>
        <v>1391</v>
      </c>
      <c r="N1621">
        <f t="shared" si="326"/>
        <v>815</v>
      </c>
      <c r="O1621">
        <f t="shared" si="327"/>
        <v>0.97999114885933603</v>
      </c>
      <c r="P1621">
        <f t="shared" si="328"/>
        <v>1</v>
      </c>
      <c r="Q1621">
        <f t="shared" si="329"/>
        <v>99.955763873688952</v>
      </c>
      <c r="R1621">
        <f t="shared" si="330"/>
        <v>40</v>
      </c>
      <c r="S1621">
        <f>INDEX(Weights!$B$1:$B$36,MATCH(Matches!H881,Weights!$A$1:$A$36,0))</f>
        <v>40</v>
      </c>
      <c r="T1621">
        <f t="shared" si="331"/>
        <v>1491</v>
      </c>
      <c r="U1621">
        <f t="shared" si="332"/>
        <v>815</v>
      </c>
      <c r="V1621">
        <f t="shared" si="333"/>
        <v>676</v>
      </c>
      <c r="W1621">
        <f t="shared" si="334"/>
        <v>7</v>
      </c>
      <c r="X1621">
        <f t="shared" si="335"/>
        <v>0</v>
      </c>
      <c r="Y1621">
        <f t="shared" si="336"/>
        <v>7</v>
      </c>
      <c r="AA1621" t="str">
        <f t="shared" si="337"/>
        <v>676-&gt;7,</v>
      </c>
    </row>
    <row r="1622" spans="1:27" ht="15" hidden="1" customHeight="1" x14ac:dyDescent="0.25">
      <c r="A1622">
        <v>2015</v>
      </c>
      <c r="B1622">
        <v>11</v>
      </c>
      <c r="C1622">
        <v>13</v>
      </c>
      <c r="D1622" t="s">
        <v>125</v>
      </c>
      <c r="E1622" t="s">
        <v>202</v>
      </c>
      <c r="F1622">
        <v>6</v>
      </c>
      <c r="G1622">
        <v>1</v>
      </c>
      <c r="H1622" t="s">
        <v>76</v>
      </c>
      <c r="J1622">
        <v>2</v>
      </c>
      <c r="K1622">
        <v>1762</v>
      </c>
      <c r="L1622">
        <v>1182</v>
      </c>
      <c r="M1622">
        <f t="shared" si="325"/>
        <v>1760</v>
      </c>
      <c r="N1622">
        <f t="shared" si="326"/>
        <v>1184</v>
      </c>
      <c r="O1622">
        <f t="shared" si="327"/>
        <v>0.97999114885933603</v>
      </c>
      <c r="P1622">
        <f t="shared" si="328"/>
        <v>1</v>
      </c>
      <c r="Q1622">
        <f t="shared" si="329"/>
        <v>99.955763873688952</v>
      </c>
      <c r="R1622">
        <f t="shared" si="330"/>
        <v>50</v>
      </c>
      <c r="S1622">
        <f>INDEX(Weights!$B$1:$B$36,MATCH(Matches!H924,Weights!$A$1:$A$36,0))</f>
        <v>40</v>
      </c>
      <c r="T1622">
        <f t="shared" si="331"/>
        <v>1860</v>
      </c>
      <c r="U1622">
        <f t="shared" si="332"/>
        <v>1184</v>
      </c>
      <c r="V1622">
        <f t="shared" si="333"/>
        <v>676</v>
      </c>
      <c r="W1622">
        <f t="shared" si="334"/>
        <v>5</v>
      </c>
      <c r="X1622">
        <f t="shared" si="335"/>
        <v>0</v>
      </c>
      <c r="Y1622">
        <f t="shared" si="336"/>
        <v>5</v>
      </c>
      <c r="AA1622" t="str">
        <f t="shared" si="337"/>
        <v>676-&gt;5,</v>
      </c>
    </row>
    <row r="1623" spans="1:27" ht="15" hidden="1" customHeight="1" x14ac:dyDescent="0.25">
      <c r="A1623">
        <v>2015</v>
      </c>
      <c r="B1623">
        <v>11</v>
      </c>
      <c r="C1623">
        <v>25</v>
      </c>
      <c r="D1623" t="s">
        <v>73</v>
      </c>
      <c r="E1623" t="s">
        <v>269</v>
      </c>
      <c r="F1623">
        <v>3</v>
      </c>
      <c r="G1623">
        <v>0</v>
      </c>
      <c r="H1623" t="s">
        <v>234</v>
      </c>
      <c r="I1623" t="s">
        <v>267</v>
      </c>
      <c r="J1623">
        <v>2</v>
      </c>
      <c r="K1623">
        <v>1375</v>
      </c>
      <c r="L1623">
        <v>762</v>
      </c>
      <c r="M1623">
        <f t="shared" si="325"/>
        <v>1373</v>
      </c>
      <c r="N1623">
        <f t="shared" si="326"/>
        <v>764</v>
      </c>
      <c r="O1623">
        <f t="shared" si="327"/>
        <v>0.97084911533274154</v>
      </c>
      <c r="P1623">
        <f t="shared" si="328"/>
        <v>1</v>
      </c>
      <c r="Q1623">
        <f t="shared" si="329"/>
        <v>68.608552461749113</v>
      </c>
      <c r="R1623">
        <f t="shared" si="330"/>
        <v>40</v>
      </c>
      <c r="S1623">
        <f>INDEX(Weights!$B$1:$B$36,MATCH(Matches!H1004,Weights!$A$1:$A$36,0))</f>
        <v>40</v>
      </c>
      <c r="T1623">
        <f t="shared" si="331"/>
        <v>1373</v>
      </c>
      <c r="U1623">
        <f t="shared" si="332"/>
        <v>764</v>
      </c>
      <c r="V1623">
        <f t="shared" si="333"/>
        <v>609</v>
      </c>
      <c r="W1623">
        <f t="shared" si="334"/>
        <v>3</v>
      </c>
      <c r="X1623">
        <f t="shared" si="335"/>
        <v>0</v>
      </c>
      <c r="Y1623">
        <f t="shared" si="336"/>
        <v>3</v>
      </c>
      <c r="AA1623" t="str">
        <f t="shared" si="337"/>
        <v>609-&gt;3,</v>
      </c>
    </row>
    <row r="1624" spans="1:27" ht="15" hidden="1" customHeight="1" x14ac:dyDescent="0.25">
      <c r="A1624">
        <v>2016</v>
      </c>
      <c r="B1624">
        <v>3</v>
      </c>
      <c r="C1624">
        <v>13</v>
      </c>
      <c r="D1624" t="s">
        <v>184</v>
      </c>
      <c r="E1624" t="s">
        <v>163</v>
      </c>
      <c r="F1624">
        <v>2</v>
      </c>
      <c r="G1624">
        <v>0</v>
      </c>
      <c r="H1624" t="s">
        <v>33</v>
      </c>
      <c r="J1624">
        <v>2</v>
      </c>
      <c r="K1624">
        <v>926</v>
      </c>
      <c r="L1624">
        <v>570</v>
      </c>
      <c r="M1624">
        <f t="shared" si="325"/>
        <v>924</v>
      </c>
      <c r="N1624">
        <f t="shared" si="326"/>
        <v>572</v>
      </c>
      <c r="O1624">
        <f t="shared" si="327"/>
        <v>0.93098511963181751</v>
      </c>
      <c r="P1624">
        <f t="shared" si="328"/>
        <v>1</v>
      </c>
      <c r="Q1624">
        <f t="shared" si="329"/>
        <v>28.979257651833127</v>
      </c>
      <c r="R1624">
        <f t="shared" si="330"/>
        <v>20</v>
      </c>
      <c r="S1624">
        <f>INDEX(Weights!$B$1:$B$36,MATCH(Matches!H1063,Weights!$A$1:$A$36,0))</f>
        <v>20</v>
      </c>
      <c r="T1624">
        <f t="shared" si="331"/>
        <v>1024</v>
      </c>
      <c r="U1624">
        <f t="shared" si="332"/>
        <v>572</v>
      </c>
      <c r="V1624">
        <f t="shared" si="333"/>
        <v>452</v>
      </c>
      <c r="W1624">
        <f t="shared" si="334"/>
        <v>2</v>
      </c>
      <c r="X1624">
        <f t="shared" si="335"/>
        <v>0</v>
      </c>
      <c r="Y1624">
        <f t="shared" si="336"/>
        <v>2</v>
      </c>
      <c r="AA1624" t="str">
        <f t="shared" si="337"/>
        <v>452-&gt;2,</v>
      </c>
    </row>
    <row r="1625" spans="1:27" ht="15" hidden="1" customHeight="1" x14ac:dyDescent="0.25">
      <c r="A1625">
        <v>2016</v>
      </c>
      <c r="B1625">
        <v>3</v>
      </c>
      <c r="C1625">
        <v>24</v>
      </c>
      <c r="D1625" t="s">
        <v>92</v>
      </c>
      <c r="E1625" t="s">
        <v>225</v>
      </c>
      <c r="F1625">
        <v>1</v>
      </c>
      <c r="G1625">
        <v>0</v>
      </c>
      <c r="H1625" t="s">
        <v>108</v>
      </c>
      <c r="J1625">
        <v>2</v>
      </c>
      <c r="K1625">
        <v>1792</v>
      </c>
      <c r="L1625">
        <v>1388</v>
      </c>
      <c r="M1625">
        <f t="shared" si="325"/>
        <v>1790</v>
      </c>
      <c r="N1625">
        <f t="shared" si="326"/>
        <v>1390</v>
      </c>
      <c r="O1625">
        <f t="shared" si="327"/>
        <v>0.94675978479797751</v>
      </c>
      <c r="P1625">
        <f t="shared" si="328"/>
        <v>1</v>
      </c>
      <c r="Q1625">
        <f t="shared" si="329"/>
        <v>37.565588200778421</v>
      </c>
      <c r="R1625">
        <f t="shared" si="330"/>
        <v>40</v>
      </c>
      <c r="S1625">
        <f>INDEX(Weights!$B$1:$B$36,MATCH(Matches!H1114,Weights!$A$1:$A$36,0))</f>
        <v>40</v>
      </c>
      <c r="T1625">
        <f t="shared" si="331"/>
        <v>1890</v>
      </c>
      <c r="U1625">
        <f t="shared" si="332"/>
        <v>1390</v>
      </c>
      <c r="V1625">
        <f t="shared" si="333"/>
        <v>500</v>
      </c>
      <c r="W1625">
        <f t="shared" si="334"/>
        <v>1</v>
      </c>
      <c r="X1625">
        <f t="shared" si="335"/>
        <v>0</v>
      </c>
      <c r="Y1625">
        <f t="shared" si="336"/>
        <v>1</v>
      </c>
      <c r="AA1625" t="str">
        <f t="shared" si="337"/>
        <v>500-&gt;1,</v>
      </c>
    </row>
    <row r="1626" spans="1:27" ht="15" hidden="1" customHeight="1" x14ac:dyDescent="0.25">
      <c r="A1626">
        <v>2016</v>
      </c>
      <c r="B1626">
        <v>3</v>
      </c>
      <c r="C1626">
        <v>24</v>
      </c>
      <c r="D1626" t="s">
        <v>98</v>
      </c>
      <c r="E1626" t="s">
        <v>78</v>
      </c>
      <c r="F1626">
        <v>1</v>
      </c>
      <c r="G1626">
        <v>0</v>
      </c>
      <c r="H1626" t="s">
        <v>108</v>
      </c>
      <c r="J1626">
        <v>2</v>
      </c>
      <c r="K1626">
        <v>1656</v>
      </c>
      <c r="L1626">
        <v>1233</v>
      </c>
      <c r="M1626">
        <f t="shared" si="325"/>
        <v>1654</v>
      </c>
      <c r="N1626">
        <f t="shared" si="326"/>
        <v>1235</v>
      </c>
      <c r="O1626">
        <f t="shared" si="327"/>
        <v>0.95201097198493023</v>
      </c>
      <c r="P1626">
        <f t="shared" si="328"/>
        <v>1</v>
      </c>
      <c r="Q1626">
        <f t="shared" si="329"/>
        <v>41.67619313673012</v>
      </c>
      <c r="R1626">
        <f t="shared" si="330"/>
        <v>40</v>
      </c>
      <c r="S1626">
        <f>INDEX(Weights!$B$1:$B$36,MATCH(Matches!H1119,Weights!$A$1:$A$36,0))</f>
        <v>40</v>
      </c>
      <c r="T1626">
        <f t="shared" si="331"/>
        <v>1754</v>
      </c>
      <c r="U1626">
        <f t="shared" si="332"/>
        <v>1235</v>
      </c>
      <c r="V1626">
        <f t="shared" si="333"/>
        <v>519</v>
      </c>
      <c r="W1626">
        <f t="shared" si="334"/>
        <v>1</v>
      </c>
      <c r="X1626">
        <f t="shared" si="335"/>
        <v>0</v>
      </c>
      <c r="Y1626">
        <f t="shared" si="336"/>
        <v>1</v>
      </c>
      <c r="AA1626" t="str">
        <f t="shared" si="337"/>
        <v>519-&gt;1,</v>
      </c>
    </row>
    <row r="1627" spans="1:27" ht="15" hidden="1" customHeight="1" x14ac:dyDescent="0.25">
      <c r="A1627">
        <v>2016</v>
      </c>
      <c r="B1627">
        <v>3</v>
      </c>
      <c r="C1627">
        <v>25</v>
      </c>
      <c r="D1627" t="s">
        <v>86</v>
      </c>
      <c r="E1627" t="s">
        <v>200</v>
      </c>
      <c r="F1627">
        <v>1</v>
      </c>
      <c r="G1627">
        <v>0</v>
      </c>
      <c r="H1627" t="s">
        <v>171</v>
      </c>
      <c r="J1627">
        <v>2</v>
      </c>
      <c r="K1627">
        <v>1738</v>
      </c>
      <c r="L1627">
        <v>1288</v>
      </c>
      <c r="M1627">
        <f t="shared" si="325"/>
        <v>1736</v>
      </c>
      <c r="N1627">
        <f t="shared" si="326"/>
        <v>1290</v>
      </c>
      <c r="O1627">
        <f t="shared" si="327"/>
        <v>0.95863315077606226</v>
      </c>
      <c r="P1627">
        <f t="shared" si="328"/>
        <v>1</v>
      </c>
      <c r="Q1627">
        <f t="shared" si="329"/>
        <v>48.34789299936967</v>
      </c>
      <c r="R1627">
        <f t="shared" si="330"/>
        <v>50</v>
      </c>
      <c r="S1627">
        <f>INDEX(Weights!$B$1:$B$36,MATCH(Matches!H1132,Weights!$A$1:$A$36,0))</f>
        <v>20</v>
      </c>
      <c r="T1627">
        <f t="shared" si="331"/>
        <v>1836</v>
      </c>
      <c r="U1627">
        <f t="shared" si="332"/>
        <v>1290</v>
      </c>
      <c r="V1627">
        <f t="shared" si="333"/>
        <v>546</v>
      </c>
      <c r="W1627">
        <f t="shared" si="334"/>
        <v>1</v>
      </c>
      <c r="X1627">
        <f t="shared" si="335"/>
        <v>0</v>
      </c>
      <c r="Y1627">
        <f t="shared" si="336"/>
        <v>1</v>
      </c>
      <c r="AA1627" t="str">
        <f t="shared" si="337"/>
        <v>546-&gt;1,</v>
      </c>
    </row>
    <row r="1628" spans="1:27" ht="15" hidden="1" customHeight="1" x14ac:dyDescent="0.25">
      <c r="A1628">
        <v>2016</v>
      </c>
      <c r="B1628">
        <v>3</v>
      </c>
      <c r="C1628">
        <v>26</v>
      </c>
      <c r="D1628" t="s">
        <v>21</v>
      </c>
      <c r="E1628" t="s">
        <v>60</v>
      </c>
      <c r="F1628">
        <v>3</v>
      </c>
      <c r="G1628">
        <v>0</v>
      </c>
      <c r="H1628" t="s">
        <v>33</v>
      </c>
      <c r="J1628">
        <v>2</v>
      </c>
      <c r="K1628">
        <v>1775</v>
      </c>
      <c r="L1628">
        <v>1424</v>
      </c>
      <c r="M1628">
        <f t="shared" si="325"/>
        <v>1773</v>
      </c>
      <c r="N1628">
        <f t="shared" si="326"/>
        <v>1426</v>
      </c>
      <c r="O1628">
        <f t="shared" si="327"/>
        <v>0.92911270584126682</v>
      </c>
      <c r="P1628">
        <f t="shared" si="328"/>
        <v>1</v>
      </c>
      <c r="Q1628">
        <f t="shared" si="329"/>
        <v>28.213800847321576</v>
      </c>
      <c r="R1628">
        <f t="shared" si="330"/>
        <v>20</v>
      </c>
      <c r="S1628">
        <f>INDEX(Weights!$B$1:$B$36,MATCH(Matches!H1160,Weights!$A$1:$A$36,0))</f>
        <v>20</v>
      </c>
      <c r="T1628">
        <f t="shared" si="331"/>
        <v>1873</v>
      </c>
      <c r="U1628">
        <f t="shared" si="332"/>
        <v>1426</v>
      </c>
      <c r="V1628">
        <f t="shared" si="333"/>
        <v>447</v>
      </c>
      <c r="W1628">
        <f t="shared" si="334"/>
        <v>3</v>
      </c>
      <c r="X1628">
        <f t="shared" si="335"/>
        <v>0</v>
      </c>
      <c r="Y1628">
        <f t="shared" si="336"/>
        <v>3</v>
      </c>
      <c r="AA1628" t="str">
        <f t="shared" si="337"/>
        <v>447-&gt;3,</v>
      </c>
    </row>
    <row r="1629" spans="1:27" ht="15" hidden="1" customHeight="1" x14ac:dyDescent="0.25">
      <c r="A1629">
        <v>2016</v>
      </c>
      <c r="B1629">
        <v>3</v>
      </c>
      <c r="C1629">
        <v>28</v>
      </c>
      <c r="D1629" t="s">
        <v>19</v>
      </c>
      <c r="E1629" t="s">
        <v>20</v>
      </c>
      <c r="F1629">
        <v>1</v>
      </c>
      <c r="G1629">
        <v>0</v>
      </c>
      <c r="H1629" t="s">
        <v>33</v>
      </c>
      <c r="I1629" t="s">
        <v>69</v>
      </c>
      <c r="J1629">
        <v>2</v>
      </c>
      <c r="K1629">
        <v>1355</v>
      </c>
      <c r="L1629">
        <v>953</v>
      </c>
      <c r="M1629">
        <f t="shared" si="325"/>
        <v>1353</v>
      </c>
      <c r="N1629">
        <f t="shared" si="326"/>
        <v>955</v>
      </c>
      <c r="O1629">
        <f t="shared" si="327"/>
        <v>0.90813493573180704</v>
      </c>
      <c r="P1629">
        <f t="shared" si="328"/>
        <v>1</v>
      </c>
      <c r="Q1629">
        <f t="shared" si="329"/>
        <v>21.771061893138771</v>
      </c>
      <c r="R1629">
        <f t="shared" si="330"/>
        <v>20</v>
      </c>
      <c r="S1629">
        <f>INDEX(Weights!$B$1:$B$36,MATCH(Matches!H1177,Weights!$A$1:$A$36,0))</f>
        <v>40</v>
      </c>
      <c r="T1629">
        <f t="shared" si="331"/>
        <v>1353</v>
      </c>
      <c r="U1629">
        <f t="shared" si="332"/>
        <v>955</v>
      </c>
      <c r="V1629">
        <f t="shared" si="333"/>
        <v>398</v>
      </c>
      <c r="W1629">
        <f t="shared" si="334"/>
        <v>1</v>
      </c>
      <c r="X1629">
        <f t="shared" si="335"/>
        <v>0</v>
      </c>
      <c r="Y1629">
        <f t="shared" si="336"/>
        <v>1</v>
      </c>
      <c r="AA1629" t="str">
        <f t="shared" si="337"/>
        <v>398-&gt;1,</v>
      </c>
    </row>
    <row r="1630" spans="1:27" ht="15" hidden="1" customHeight="1" x14ac:dyDescent="0.25">
      <c r="A1630">
        <v>2016</v>
      </c>
      <c r="B1630">
        <v>3</v>
      </c>
      <c r="C1630">
        <v>29</v>
      </c>
      <c r="D1630" t="s">
        <v>150</v>
      </c>
      <c r="E1630" t="s">
        <v>269</v>
      </c>
      <c r="F1630">
        <v>5</v>
      </c>
      <c r="G1630">
        <v>0</v>
      </c>
      <c r="H1630" t="s">
        <v>171</v>
      </c>
      <c r="J1630">
        <v>2</v>
      </c>
      <c r="K1630">
        <v>1333</v>
      </c>
      <c r="L1630">
        <v>754</v>
      </c>
      <c r="M1630">
        <f t="shared" si="325"/>
        <v>1331</v>
      </c>
      <c r="N1630">
        <f t="shared" si="326"/>
        <v>756</v>
      </c>
      <c r="O1630">
        <f t="shared" si="327"/>
        <v>0.97987796084530376</v>
      </c>
      <c r="P1630">
        <f t="shared" si="328"/>
        <v>1</v>
      </c>
      <c r="Q1630">
        <f t="shared" si="329"/>
        <v>99.393505033172772</v>
      </c>
      <c r="R1630">
        <f t="shared" si="330"/>
        <v>50</v>
      </c>
      <c r="S1630">
        <f>INDEX(Weights!$B$1:$B$36,MATCH(Matches!H1211,Weights!$A$1:$A$36,0))</f>
        <v>20</v>
      </c>
      <c r="T1630">
        <f t="shared" si="331"/>
        <v>1431</v>
      </c>
      <c r="U1630">
        <f t="shared" si="332"/>
        <v>756</v>
      </c>
      <c r="V1630">
        <f t="shared" si="333"/>
        <v>675</v>
      </c>
      <c r="W1630">
        <f t="shared" si="334"/>
        <v>5</v>
      </c>
      <c r="X1630">
        <f t="shared" si="335"/>
        <v>0</v>
      </c>
      <c r="Y1630">
        <f t="shared" si="336"/>
        <v>5</v>
      </c>
      <c r="AA1630" t="str">
        <f t="shared" si="337"/>
        <v>675-&gt;5,</v>
      </c>
    </row>
    <row r="1631" spans="1:27" ht="15" hidden="1" customHeight="1" x14ac:dyDescent="0.25">
      <c r="A1631">
        <v>2016</v>
      </c>
      <c r="B1631">
        <v>3</v>
      </c>
      <c r="C1631">
        <v>29</v>
      </c>
      <c r="D1631" t="s">
        <v>258</v>
      </c>
      <c r="E1631" t="s">
        <v>75</v>
      </c>
      <c r="F1631">
        <v>7</v>
      </c>
      <c r="G1631">
        <v>0</v>
      </c>
      <c r="H1631" t="s">
        <v>108</v>
      </c>
      <c r="J1631">
        <v>2</v>
      </c>
      <c r="K1631">
        <v>1338</v>
      </c>
      <c r="L1631">
        <v>726</v>
      </c>
      <c r="M1631">
        <f t="shared" si="325"/>
        <v>1336</v>
      </c>
      <c r="N1631">
        <f t="shared" si="326"/>
        <v>728</v>
      </c>
      <c r="O1631">
        <f t="shared" si="327"/>
        <v>0.98330115062492884</v>
      </c>
      <c r="P1631">
        <f t="shared" si="328"/>
        <v>1</v>
      </c>
      <c r="Q1631">
        <f t="shared" si="329"/>
        <v>119.76873107111774</v>
      </c>
      <c r="R1631">
        <f t="shared" si="330"/>
        <v>50</v>
      </c>
      <c r="S1631">
        <f>INDEX(Weights!$B$1:$B$36,MATCH(Matches!H1223,Weights!$A$1:$A$36,0))</f>
        <v>20</v>
      </c>
      <c r="T1631">
        <f t="shared" si="331"/>
        <v>1436</v>
      </c>
      <c r="U1631">
        <f t="shared" si="332"/>
        <v>728</v>
      </c>
      <c r="V1631">
        <f t="shared" si="333"/>
        <v>708</v>
      </c>
      <c r="W1631">
        <f t="shared" si="334"/>
        <v>7</v>
      </c>
      <c r="X1631">
        <f t="shared" si="335"/>
        <v>0</v>
      </c>
      <c r="Y1631">
        <f t="shared" si="336"/>
        <v>7</v>
      </c>
      <c r="AA1631" t="str">
        <f t="shared" si="337"/>
        <v>708-&gt;7,</v>
      </c>
    </row>
    <row r="1632" spans="1:27" ht="15" hidden="1" customHeight="1" x14ac:dyDescent="0.25">
      <c r="A1632">
        <v>2016</v>
      </c>
      <c r="B1632">
        <v>5</v>
      </c>
      <c r="C1632">
        <v>25</v>
      </c>
      <c r="D1632" t="s">
        <v>71</v>
      </c>
      <c r="E1632" t="s">
        <v>24</v>
      </c>
      <c r="F1632">
        <v>2</v>
      </c>
      <c r="G1632">
        <v>1</v>
      </c>
      <c r="H1632" t="s">
        <v>33</v>
      </c>
      <c r="J1632">
        <v>2</v>
      </c>
      <c r="K1632">
        <v>1719</v>
      </c>
      <c r="L1632">
        <v>1421</v>
      </c>
      <c r="M1632">
        <f t="shared" si="325"/>
        <v>1717</v>
      </c>
      <c r="N1632">
        <f t="shared" si="326"/>
        <v>1423</v>
      </c>
      <c r="O1632">
        <f t="shared" si="327"/>
        <v>0.90619584677350518</v>
      </c>
      <c r="P1632">
        <f t="shared" si="328"/>
        <v>1</v>
      </c>
      <c r="Q1632">
        <f t="shared" si="329"/>
        <v>21.32101757979628</v>
      </c>
      <c r="R1632">
        <f t="shared" si="330"/>
        <v>20</v>
      </c>
      <c r="S1632">
        <f>INDEX(Weights!$B$1:$B$36,MATCH(Matches!H1255,Weights!$A$1:$A$36,0))</f>
        <v>40</v>
      </c>
      <c r="T1632">
        <f t="shared" si="331"/>
        <v>1817</v>
      </c>
      <c r="U1632">
        <f t="shared" si="332"/>
        <v>1423</v>
      </c>
      <c r="V1632">
        <f t="shared" si="333"/>
        <v>394</v>
      </c>
      <c r="W1632">
        <f t="shared" si="334"/>
        <v>1</v>
      </c>
      <c r="X1632">
        <f t="shared" si="335"/>
        <v>0</v>
      </c>
      <c r="Y1632">
        <f t="shared" si="336"/>
        <v>1</v>
      </c>
      <c r="AA1632" t="str">
        <f t="shared" si="337"/>
        <v>394-&gt;1,</v>
      </c>
    </row>
    <row r="1633" spans="1:27" ht="15" hidden="1" customHeight="1" x14ac:dyDescent="0.25">
      <c r="A1633">
        <v>2016</v>
      </c>
      <c r="B1633">
        <v>5</v>
      </c>
      <c r="C1633">
        <v>27</v>
      </c>
      <c r="D1633" t="s">
        <v>50</v>
      </c>
      <c r="E1633" t="s">
        <v>69</v>
      </c>
      <c r="F1633">
        <v>6</v>
      </c>
      <c r="G1633">
        <v>0</v>
      </c>
      <c r="H1633" t="s">
        <v>33</v>
      </c>
      <c r="I1633" t="s">
        <v>48</v>
      </c>
      <c r="J1633">
        <v>2</v>
      </c>
      <c r="K1633">
        <v>1757</v>
      </c>
      <c r="L1633">
        <v>1232</v>
      </c>
      <c r="M1633">
        <f t="shared" si="325"/>
        <v>1755</v>
      </c>
      <c r="N1633">
        <f t="shared" si="326"/>
        <v>1234</v>
      </c>
      <c r="O1633">
        <f t="shared" si="327"/>
        <v>0.95253422366766316</v>
      </c>
      <c r="P1633">
        <f t="shared" si="328"/>
        <v>1</v>
      </c>
      <c r="Q1633">
        <f t="shared" si="329"/>
        <v>42.135621800363708</v>
      </c>
      <c r="R1633">
        <f t="shared" si="330"/>
        <v>20</v>
      </c>
      <c r="S1633">
        <f>INDEX(Weights!$B$1:$B$36,MATCH(Matches!H1262,Weights!$A$1:$A$36,0))</f>
        <v>20</v>
      </c>
      <c r="T1633">
        <f t="shared" si="331"/>
        <v>1755</v>
      </c>
      <c r="U1633">
        <f t="shared" si="332"/>
        <v>1234</v>
      </c>
      <c r="V1633">
        <f t="shared" si="333"/>
        <v>521</v>
      </c>
      <c r="W1633">
        <f t="shared" si="334"/>
        <v>6</v>
      </c>
      <c r="X1633">
        <f t="shared" si="335"/>
        <v>0</v>
      </c>
      <c r="Y1633">
        <f t="shared" si="336"/>
        <v>6</v>
      </c>
      <c r="AA1633" t="str">
        <f t="shared" si="337"/>
        <v>521-&gt;6,</v>
      </c>
    </row>
    <row r="1634" spans="1:27" ht="15" hidden="1" customHeight="1" x14ac:dyDescent="0.25">
      <c r="A1634">
        <v>2016</v>
      </c>
      <c r="B1634">
        <v>5</v>
      </c>
      <c r="C1634">
        <v>27</v>
      </c>
      <c r="D1634" t="s">
        <v>105</v>
      </c>
      <c r="E1634" t="s">
        <v>93</v>
      </c>
      <c r="F1634">
        <v>2</v>
      </c>
      <c r="G1634">
        <v>1</v>
      </c>
      <c r="H1634" t="s">
        <v>33</v>
      </c>
      <c r="J1634">
        <v>2</v>
      </c>
      <c r="K1634">
        <v>1965</v>
      </c>
      <c r="L1634">
        <v>1715</v>
      </c>
      <c r="M1634">
        <f t="shared" si="325"/>
        <v>1963</v>
      </c>
      <c r="N1634">
        <f t="shared" si="326"/>
        <v>1717</v>
      </c>
      <c r="O1634">
        <f t="shared" si="327"/>
        <v>0.87992668801061691</v>
      </c>
      <c r="P1634">
        <f t="shared" si="328"/>
        <v>1</v>
      </c>
      <c r="Q1634">
        <f t="shared" si="329"/>
        <v>16.65649066277809</v>
      </c>
      <c r="R1634">
        <f t="shared" si="330"/>
        <v>20</v>
      </c>
      <c r="S1634">
        <f>INDEX(Weights!$B$1:$B$36,MATCH(Matches!H1263,Weights!$A$1:$A$36,0))</f>
        <v>40</v>
      </c>
      <c r="T1634">
        <f t="shared" si="331"/>
        <v>2063</v>
      </c>
      <c r="U1634">
        <f t="shared" si="332"/>
        <v>1717</v>
      </c>
      <c r="V1634">
        <f t="shared" si="333"/>
        <v>346</v>
      </c>
      <c r="W1634">
        <f t="shared" si="334"/>
        <v>1</v>
      </c>
      <c r="X1634">
        <f t="shared" si="335"/>
        <v>0</v>
      </c>
      <c r="Y1634">
        <f t="shared" si="336"/>
        <v>1</v>
      </c>
      <c r="AA1634" t="str">
        <f t="shared" si="337"/>
        <v>346-&gt;1,</v>
      </c>
    </row>
    <row r="1635" spans="1:27" ht="15" hidden="1" customHeight="1" x14ac:dyDescent="0.25">
      <c r="A1635">
        <v>2016</v>
      </c>
      <c r="B1635">
        <v>5</v>
      </c>
      <c r="C1635">
        <v>27</v>
      </c>
      <c r="D1635" t="s">
        <v>46</v>
      </c>
      <c r="E1635" t="s">
        <v>133</v>
      </c>
      <c r="F1635">
        <v>3</v>
      </c>
      <c r="G1635">
        <v>1</v>
      </c>
      <c r="H1635" t="s">
        <v>33</v>
      </c>
      <c r="J1635">
        <v>2</v>
      </c>
      <c r="K1635">
        <v>1966</v>
      </c>
      <c r="L1635">
        <v>1581</v>
      </c>
      <c r="M1635">
        <f t="shared" si="325"/>
        <v>1964</v>
      </c>
      <c r="N1635">
        <f t="shared" si="326"/>
        <v>1583</v>
      </c>
      <c r="O1635">
        <f t="shared" si="327"/>
        <v>0.94096961703947102</v>
      </c>
      <c r="P1635">
        <f t="shared" si="328"/>
        <v>1</v>
      </c>
      <c r="Q1635">
        <f t="shared" si="329"/>
        <v>33.880857614244377</v>
      </c>
      <c r="R1635">
        <f t="shared" si="330"/>
        <v>20</v>
      </c>
      <c r="S1635">
        <f>INDEX(Weights!$B$1:$B$36,MATCH(Matches!H1271,Weights!$A$1:$A$36,0))</f>
        <v>20</v>
      </c>
      <c r="T1635">
        <f t="shared" si="331"/>
        <v>2064</v>
      </c>
      <c r="U1635">
        <f t="shared" si="332"/>
        <v>1583</v>
      </c>
      <c r="V1635">
        <f t="shared" si="333"/>
        <v>481</v>
      </c>
      <c r="W1635">
        <f t="shared" si="334"/>
        <v>2</v>
      </c>
      <c r="X1635">
        <f t="shared" si="335"/>
        <v>0</v>
      </c>
      <c r="Y1635">
        <f t="shared" si="336"/>
        <v>2</v>
      </c>
      <c r="AA1635" t="str">
        <f t="shared" si="337"/>
        <v>481-&gt;2,</v>
      </c>
    </row>
    <row r="1636" spans="1:27" ht="15" hidden="1" customHeight="1" x14ac:dyDescent="0.25">
      <c r="A1636">
        <v>2016</v>
      </c>
      <c r="B1636">
        <v>5</v>
      </c>
      <c r="C1636">
        <v>29</v>
      </c>
      <c r="D1636" t="s">
        <v>135</v>
      </c>
      <c r="E1636" t="s">
        <v>103</v>
      </c>
      <c r="F1636">
        <v>3</v>
      </c>
      <c r="G1636">
        <v>1</v>
      </c>
      <c r="H1636" t="s">
        <v>33</v>
      </c>
      <c r="I1636" t="s">
        <v>125</v>
      </c>
      <c r="J1636">
        <v>2</v>
      </c>
      <c r="K1636">
        <v>1981</v>
      </c>
      <c r="L1636">
        <v>1500</v>
      </c>
      <c r="M1636">
        <f t="shared" si="325"/>
        <v>1979</v>
      </c>
      <c r="N1636">
        <f t="shared" si="326"/>
        <v>1502</v>
      </c>
      <c r="O1636">
        <f t="shared" si="327"/>
        <v>0.93967756578531192</v>
      </c>
      <c r="P1636">
        <f t="shared" si="328"/>
        <v>1</v>
      </c>
      <c r="Q1636">
        <f t="shared" si="329"/>
        <v>33.155160696632073</v>
      </c>
      <c r="R1636">
        <f t="shared" si="330"/>
        <v>20</v>
      </c>
      <c r="S1636">
        <f>INDEX(Weights!$B$1:$B$36,MATCH(Matches!H1285,Weights!$A$1:$A$36,0))</f>
        <v>40</v>
      </c>
      <c r="T1636">
        <f t="shared" si="331"/>
        <v>1979</v>
      </c>
      <c r="U1636">
        <f t="shared" si="332"/>
        <v>1502</v>
      </c>
      <c r="V1636">
        <f t="shared" si="333"/>
        <v>477</v>
      </c>
      <c r="W1636">
        <f t="shared" si="334"/>
        <v>2</v>
      </c>
      <c r="X1636">
        <f t="shared" si="335"/>
        <v>0</v>
      </c>
      <c r="Y1636">
        <f t="shared" si="336"/>
        <v>2</v>
      </c>
      <c r="AA1636" t="str">
        <f t="shared" si="337"/>
        <v>477-&gt;2,</v>
      </c>
    </row>
    <row r="1637" spans="1:27" ht="15" hidden="1" customHeight="1" x14ac:dyDescent="0.25">
      <c r="A1637">
        <v>2016</v>
      </c>
      <c r="B1637">
        <v>5</v>
      </c>
      <c r="C1637">
        <v>29</v>
      </c>
      <c r="D1637" t="s">
        <v>25</v>
      </c>
      <c r="E1637" t="s">
        <v>62</v>
      </c>
      <c r="F1637">
        <v>1</v>
      </c>
      <c r="G1637">
        <v>0</v>
      </c>
      <c r="H1637" t="s">
        <v>33</v>
      </c>
      <c r="J1637">
        <v>2</v>
      </c>
      <c r="K1637">
        <v>1822</v>
      </c>
      <c r="L1637">
        <v>1559</v>
      </c>
      <c r="M1637">
        <f t="shared" si="325"/>
        <v>1820</v>
      </c>
      <c r="N1637">
        <f t="shared" si="326"/>
        <v>1561</v>
      </c>
      <c r="O1637">
        <f t="shared" si="327"/>
        <v>0.88761125985985445</v>
      </c>
      <c r="P1637">
        <f t="shared" si="328"/>
        <v>1</v>
      </c>
      <c r="Q1637">
        <f t="shared" si="329"/>
        <v>17.795376987997706</v>
      </c>
      <c r="R1637">
        <f t="shared" si="330"/>
        <v>20</v>
      </c>
      <c r="S1637">
        <f>INDEX(Weights!$B$1:$B$36,MATCH(Matches!H1296,Weights!$A$1:$A$36,0))</f>
        <v>40</v>
      </c>
      <c r="T1637">
        <f t="shared" si="331"/>
        <v>1920</v>
      </c>
      <c r="U1637">
        <f t="shared" si="332"/>
        <v>1561</v>
      </c>
      <c r="V1637">
        <f t="shared" si="333"/>
        <v>359</v>
      </c>
      <c r="W1637">
        <f t="shared" si="334"/>
        <v>1</v>
      </c>
      <c r="X1637">
        <f t="shared" si="335"/>
        <v>0</v>
      </c>
      <c r="Y1637">
        <f t="shared" si="336"/>
        <v>1</v>
      </c>
      <c r="AA1637" t="str">
        <f t="shared" si="337"/>
        <v>359-&gt;1,</v>
      </c>
    </row>
    <row r="1638" spans="1:27" ht="15" hidden="1" customHeight="1" x14ac:dyDescent="0.25">
      <c r="A1638">
        <v>2016</v>
      </c>
      <c r="B1638">
        <v>6</v>
      </c>
      <c r="C1638">
        <v>4</v>
      </c>
      <c r="D1638" t="s">
        <v>6</v>
      </c>
      <c r="E1638" t="s">
        <v>4</v>
      </c>
      <c r="F1638">
        <v>2</v>
      </c>
      <c r="G1638">
        <v>0</v>
      </c>
      <c r="H1638" t="s">
        <v>33</v>
      </c>
      <c r="J1638">
        <v>2</v>
      </c>
      <c r="K1638">
        <v>2035</v>
      </c>
      <c r="L1638">
        <v>1696</v>
      </c>
      <c r="M1638">
        <f t="shared" si="325"/>
        <v>2033</v>
      </c>
      <c r="N1638">
        <f t="shared" si="326"/>
        <v>1698</v>
      </c>
      <c r="O1638">
        <f t="shared" si="327"/>
        <v>0.92442604142592544</v>
      </c>
      <c r="P1638">
        <f t="shared" si="328"/>
        <v>1</v>
      </c>
      <c r="Q1638">
        <f t="shared" si="329"/>
        <v>26.464142380998613</v>
      </c>
      <c r="R1638">
        <f t="shared" si="330"/>
        <v>20</v>
      </c>
      <c r="S1638">
        <f>INDEX(Weights!$B$1:$B$36,MATCH(Matches!H1361,Weights!$A$1:$A$36,0))</f>
        <v>40</v>
      </c>
      <c r="T1638">
        <f t="shared" si="331"/>
        <v>2133</v>
      </c>
      <c r="U1638">
        <f t="shared" si="332"/>
        <v>1698</v>
      </c>
      <c r="V1638">
        <f t="shared" si="333"/>
        <v>435</v>
      </c>
      <c r="W1638">
        <f t="shared" si="334"/>
        <v>2</v>
      </c>
      <c r="X1638">
        <f t="shared" si="335"/>
        <v>0</v>
      </c>
      <c r="Y1638">
        <f t="shared" si="336"/>
        <v>2</v>
      </c>
      <c r="AA1638" t="str">
        <f t="shared" si="337"/>
        <v>435-&gt;2,</v>
      </c>
    </row>
    <row r="1639" spans="1:27" ht="15" hidden="1" customHeight="1" x14ac:dyDescent="0.25">
      <c r="A1639">
        <v>2016</v>
      </c>
      <c r="B1639">
        <v>6</v>
      </c>
      <c r="C1639">
        <v>4</v>
      </c>
      <c r="D1639" t="s">
        <v>86</v>
      </c>
      <c r="E1639" t="s">
        <v>189</v>
      </c>
      <c r="F1639">
        <v>2</v>
      </c>
      <c r="G1639">
        <v>1</v>
      </c>
      <c r="H1639" t="s">
        <v>33</v>
      </c>
      <c r="J1639">
        <v>2</v>
      </c>
      <c r="K1639">
        <v>1727</v>
      </c>
      <c r="L1639">
        <v>1448</v>
      </c>
      <c r="M1639">
        <f t="shared" si="325"/>
        <v>1725</v>
      </c>
      <c r="N1639">
        <f t="shared" si="326"/>
        <v>1450</v>
      </c>
      <c r="O1639">
        <f t="shared" si="327"/>
        <v>0.89647650789818589</v>
      </c>
      <c r="P1639">
        <f t="shared" si="328"/>
        <v>1</v>
      </c>
      <c r="Q1639">
        <f t="shared" si="329"/>
        <v>19.319286467201319</v>
      </c>
      <c r="R1639">
        <f t="shared" si="330"/>
        <v>20</v>
      </c>
      <c r="S1639">
        <f>INDEX(Weights!$B$1:$B$36,MATCH(Matches!H1364,Weights!$A$1:$A$36,0))</f>
        <v>40</v>
      </c>
      <c r="T1639">
        <f t="shared" si="331"/>
        <v>1825</v>
      </c>
      <c r="U1639">
        <f t="shared" si="332"/>
        <v>1450</v>
      </c>
      <c r="V1639">
        <f t="shared" si="333"/>
        <v>375</v>
      </c>
      <c r="W1639">
        <f t="shared" si="334"/>
        <v>1</v>
      </c>
      <c r="X1639">
        <f t="shared" si="335"/>
        <v>0</v>
      </c>
      <c r="Y1639">
        <f t="shared" si="336"/>
        <v>1</v>
      </c>
      <c r="AA1639" t="str">
        <f t="shared" si="337"/>
        <v>375-&gt;1,</v>
      </c>
    </row>
    <row r="1640" spans="1:27" ht="15" hidden="1" customHeight="1" x14ac:dyDescent="0.25">
      <c r="A1640">
        <v>2016</v>
      </c>
      <c r="B1640">
        <v>6</v>
      </c>
      <c r="C1640">
        <v>5</v>
      </c>
      <c r="D1640" t="s">
        <v>7</v>
      </c>
      <c r="E1640" t="s">
        <v>66</v>
      </c>
      <c r="F1640">
        <v>3</v>
      </c>
      <c r="G1640">
        <v>2</v>
      </c>
      <c r="H1640" t="s">
        <v>33</v>
      </c>
      <c r="J1640">
        <v>2</v>
      </c>
      <c r="K1640">
        <v>1922</v>
      </c>
      <c r="L1640">
        <v>1636</v>
      </c>
      <c r="M1640">
        <f t="shared" si="325"/>
        <v>1920</v>
      </c>
      <c r="N1640">
        <f t="shared" si="326"/>
        <v>1638</v>
      </c>
      <c r="O1640">
        <f t="shared" si="327"/>
        <v>0.90015686730048072</v>
      </c>
      <c r="P1640">
        <f t="shared" si="328"/>
        <v>1</v>
      </c>
      <c r="Q1640">
        <f t="shared" si="329"/>
        <v>20.031422752119131</v>
      </c>
      <c r="R1640">
        <f t="shared" si="330"/>
        <v>20</v>
      </c>
      <c r="S1640">
        <f>INDEX(Weights!$B$1:$B$36,MATCH(Matches!H1378,Weights!$A$1:$A$36,0))</f>
        <v>40</v>
      </c>
      <c r="T1640">
        <f t="shared" si="331"/>
        <v>2020</v>
      </c>
      <c r="U1640">
        <f t="shared" si="332"/>
        <v>1638</v>
      </c>
      <c r="V1640">
        <f t="shared" si="333"/>
        <v>382</v>
      </c>
      <c r="W1640">
        <f t="shared" si="334"/>
        <v>1</v>
      </c>
      <c r="X1640">
        <f t="shared" si="335"/>
        <v>0</v>
      </c>
      <c r="Y1640">
        <f t="shared" si="336"/>
        <v>1</v>
      </c>
      <c r="AA1640" t="str">
        <f t="shared" si="337"/>
        <v>382-&gt;1,</v>
      </c>
    </row>
    <row r="1641" spans="1:27" ht="15" hidden="1" customHeight="1" x14ac:dyDescent="0.25">
      <c r="A1641">
        <v>2016</v>
      </c>
      <c r="B1641">
        <v>6</v>
      </c>
      <c r="C1641">
        <v>8</v>
      </c>
      <c r="D1641" t="s">
        <v>34</v>
      </c>
      <c r="E1641" t="s">
        <v>11</v>
      </c>
      <c r="F1641">
        <v>7</v>
      </c>
      <c r="G1641">
        <v>0</v>
      </c>
      <c r="H1641" t="s">
        <v>33</v>
      </c>
      <c r="J1641">
        <v>2</v>
      </c>
      <c r="K1641">
        <v>1909</v>
      </c>
      <c r="L1641">
        <v>1468</v>
      </c>
      <c r="M1641">
        <f t="shared" si="325"/>
        <v>1907</v>
      </c>
      <c r="N1641">
        <f t="shared" si="326"/>
        <v>1470</v>
      </c>
      <c r="O1641">
        <f t="shared" si="327"/>
        <v>0.95652914258860611</v>
      </c>
      <c r="P1641">
        <f t="shared" si="328"/>
        <v>1</v>
      </c>
      <c r="Q1641">
        <f t="shared" si="329"/>
        <v>46.007834192747985</v>
      </c>
      <c r="R1641">
        <f t="shared" si="330"/>
        <v>20</v>
      </c>
      <c r="S1641">
        <f>INDEX(Weights!$B$1:$B$36,MATCH(Matches!H1429,Weights!$A$1:$A$36,0))</f>
        <v>40</v>
      </c>
      <c r="T1641">
        <f t="shared" si="331"/>
        <v>2007</v>
      </c>
      <c r="U1641">
        <f t="shared" si="332"/>
        <v>1470</v>
      </c>
      <c r="V1641">
        <f t="shared" si="333"/>
        <v>537</v>
      </c>
      <c r="W1641">
        <f t="shared" si="334"/>
        <v>7</v>
      </c>
      <c r="X1641">
        <f t="shared" si="335"/>
        <v>0</v>
      </c>
      <c r="Y1641">
        <f t="shared" si="336"/>
        <v>7</v>
      </c>
      <c r="AA1641" t="str">
        <f t="shared" si="337"/>
        <v>537-&gt;7,</v>
      </c>
    </row>
    <row r="1642" spans="1:27" ht="15" hidden="1" customHeight="1" x14ac:dyDescent="0.25">
      <c r="A1642">
        <v>2016</v>
      </c>
      <c r="B1642">
        <v>6</v>
      </c>
      <c r="C1642">
        <v>15</v>
      </c>
      <c r="D1642" t="s">
        <v>67</v>
      </c>
      <c r="E1642" t="s">
        <v>131</v>
      </c>
      <c r="F1642">
        <v>1</v>
      </c>
      <c r="G1642">
        <v>1</v>
      </c>
      <c r="H1642" t="s">
        <v>138</v>
      </c>
      <c r="I1642" t="s">
        <v>26</v>
      </c>
      <c r="J1642">
        <v>2</v>
      </c>
      <c r="K1642">
        <v>1754</v>
      </c>
      <c r="L1642">
        <v>1784</v>
      </c>
      <c r="M1642">
        <f t="shared" si="325"/>
        <v>1752</v>
      </c>
      <c r="N1642">
        <f t="shared" si="326"/>
        <v>1786</v>
      </c>
      <c r="O1642">
        <f t="shared" si="327"/>
        <v>0.54877433585974189</v>
      </c>
      <c r="P1642">
        <f t="shared" si="328"/>
        <v>0.5</v>
      </c>
      <c r="Q1642">
        <f t="shared" si="329"/>
        <v>-41.005171362072623</v>
      </c>
      <c r="R1642">
        <f t="shared" si="330"/>
        <v>-40</v>
      </c>
      <c r="S1642">
        <f>INDEX(Weights!$B$1:$B$36,MATCH(Matches!H1465,Weights!$A$1:$A$36,0))</f>
        <v>20</v>
      </c>
      <c r="T1642">
        <f t="shared" si="331"/>
        <v>1752</v>
      </c>
      <c r="U1642">
        <f t="shared" si="332"/>
        <v>1786</v>
      </c>
      <c r="V1642">
        <f t="shared" si="333"/>
        <v>34</v>
      </c>
      <c r="W1642">
        <f t="shared" si="334"/>
        <v>0</v>
      </c>
      <c r="X1642">
        <f t="shared" si="335"/>
        <v>0</v>
      </c>
      <c r="Y1642">
        <f t="shared" si="336"/>
        <v>0</v>
      </c>
      <c r="AA1642" t="str">
        <f t="shared" si="337"/>
        <v>34-&gt;0,</v>
      </c>
    </row>
    <row r="1643" spans="1:27" ht="15" hidden="1" customHeight="1" x14ac:dyDescent="0.25">
      <c r="A1643">
        <v>2016</v>
      </c>
      <c r="B1643">
        <v>8</v>
      </c>
      <c r="C1643">
        <v>24</v>
      </c>
      <c r="D1643" t="s">
        <v>127</v>
      </c>
      <c r="E1643" t="s">
        <v>45</v>
      </c>
      <c r="F1643">
        <v>1</v>
      </c>
      <c r="G1643">
        <v>0</v>
      </c>
      <c r="H1643" t="s">
        <v>33</v>
      </c>
      <c r="J1643">
        <v>2</v>
      </c>
      <c r="K1643">
        <v>1527</v>
      </c>
      <c r="L1643">
        <v>1259</v>
      </c>
      <c r="M1643">
        <f t="shared" si="325"/>
        <v>1525</v>
      </c>
      <c r="N1643">
        <f t="shared" si="326"/>
        <v>1261</v>
      </c>
      <c r="O1643">
        <f t="shared" si="327"/>
        <v>0.89045063872292474</v>
      </c>
      <c r="P1643">
        <f t="shared" si="328"/>
        <v>1</v>
      </c>
      <c r="Q1643">
        <f t="shared" si="329"/>
        <v>18.256610323281986</v>
      </c>
      <c r="R1643">
        <f t="shared" si="330"/>
        <v>20</v>
      </c>
      <c r="S1643">
        <f>INDEX(Weights!$B$1:$B$36,MATCH(Matches!H1545,Weights!$A$1:$A$36,0))</f>
        <v>20</v>
      </c>
      <c r="T1643">
        <f t="shared" si="331"/>
        <v>1625</v>
      </c>
      <c r="U1643">
        <f t="shared" si="332"/>
        <v>1261</v>
      </c>
      <c r="V1643">
        <f t="shared" si="333"/>
        <v>364</v>
      </c>
      <c r="W1643">
        <f t="shared" si="334"/>
        <v>1</v>
      </c>
      <c r="X1643">
        <f t="shared" si="335"/>
        <v>0</v>
      </c>
      <c r="Y1643">
        <f t="shared" si="336"/>
        <v>1</v>
      </c>
      <c r="AA1643" t="str">
        <f t="shared" si="337"/>
        <v>364-&gt;1,</v>
      </c>
    </row>
    <row r="1644" spans="1:27" ht="15" hidden="1" customHeight="1" x14ac:dyDescent="0.25">
      <c r="A1644">
        <v>2016</v>
      </c>
      <c r="B1644">
        <v>9</v>
      </c>
      <c r="C1644">
        <v>1</v>
      </c>
      <c r="D1644" t="s">
        <v>264</v>
      </c>
      <c r="E1644" t="s">
        <v>109</v>
      </c>
      <c r="F1644">
        <v>4</v>
      </c>
      <c r="G1644">
        <v>2</v>
      </c>
      <c r="H1644" t="s">
        <v>33</v>
      </c>
      <c r="J1644">
        <v>2</v>
      </c>
      <c r="K1644">
        <v>1184</v>
      </c>
      <c r="L1644">
        <v>781</v>
      </c>
      <c r="M1644">
        <f t="shared" si="325"/>
        <v>1182</v>
      </c>
      <c r="N1644">
        <f t="shared" si="326"/>
        <v>783</v>
      </c>
      <c r="O1644">
        <f t="shared" si="327"/>
        <v>0.94646887895946308</v>
      </c>
      <c r="P1644">
        <f t="shared" si="328"/>
        <v>1</v>
      </c>
      <c r="Q1644">
        <f t="shared" si="329"/>
        <v>37.361444354686355</v>
      </c>
      <c r="R1644">
        <f t="shared" si="330"/>
        <v>20</v>
      </c>
      <c r="S1644">
        <f>INDEX(Weights!$B$1:$B$36,MATCH(Matches!H1573,Weights!$A$1:$A$36,0))</f>
        <v>30</v>
      </c>
      <c r="T1644">
        <f t="shared" si="331"/>
        <v>1282</v>
      </c>
      <c r="U1644">
        <f t="shared" si="332"/>
        <v>783</v>
      </c>
      <c r="V1644">
        <f t="shared" si="333"/>
        <v>499</v>
      </c>
      <c r="W1644">
        <f t="shared" si="334"/>
        <v>2</v>
      </c>
      <c r="X1644">
        <f t="shared" si="335"/>
        <v>0</v>
      </c>
      <c r="Y1644">
        <f t="shared" si="336"/>
        <v>2</v>
      </c>
      <c r="AA1644" t="str">
        <f t="shared" si="337"/>
        <v>499-&gt;2,</v>
      </c>
    </row>
    <row r="1645" spans="1:27" ht="15" hidden="1" customHeight="1" x14ac:dyDescent="0.25">
      <c r="A1645">
        <v>2016</v>
      </c>
      <c r="B1645">
        <v>9</v>
      </c>
      <c r="C1645">
        <v>4</v>
      </c>
      <c r="D1645" t="s">
        <v>85</v>
      </c>
      <c r="E1645" t="s">
        <v>270</v>
      </c>
      <c r="F1645">
        <v>2</v>
      </c>
      <c r="G1645">
        <v>0</v>
      </c>
      <c r="H1645" t="s">
        <v>171</v>
      </c>
      <c r="J1645">
        <v>2</v>
      </c>
      <c r="K1645">
        <v>1582</v>
      </c>
      <c r="L1645">
        <v>1107</v>
      </c>
      <c r="M1645">
        <f t="shared" si="325"/>
        <v>1580</v>
      </c>
      <c r="N1645">
        <f t="shared" si="326"/>
        <v>1109</v>
      </c>
      <c r="O1645">
        <f t="shared" si="327"/>
        <v>0.96397805591982699</v>
      </c>
      <c r="P1645">
        <f t="shared" si="328"/>
        <v>1</v>
      </c>
      <c r="Q1645">
        <f t="shared" si="329"/>
        <v>55.521711863986503</v>
      </c>
      <c r="R1645">
        <f t="shared" si="330"/>
        <v>40</v>
      </c>
      <c r="S1645">
        <f>INDEX(Weights!$B$1:$B$36,MATCH(Matches!H1617,Weights!$A$1:$A$36,0))</f>
        <v>40</v>
      </c>
      <c r="T1645">
        <f t="shared" si="331"/>
        <v>1680</v>
      </c>
      <c r="U1645">
        <f t="shared" si="332"/>
        <v>1109</v>
      </c>
      <c r="V1645">
        <f t="shared" si="333"/>
        <v>571</v>
      </c>
      <c r="W1645">
        <f t="shared" si="334"/>
        <v>2</v>
      </c>
      <c r="X1645">
        <f t="shared" si="335"/>
        <v>0</v>
      </c>
      <c r="Y1645">
        <f t="shared" si="336"/>
        <v>2</v>
      </c>
      <c r="AA1645" t="str">
        <f t="shared" si="337"/>
        <v>571-&gt;2,</v>
      </c>
    </row>
    <row r="1646" spans="1:27" ht="15" hidden="1" customHeight="1" x14ac:dyDescent="0.25">
      <c r="A1646">
        <v>2016</v>
      </c>
      <c r="B1646">
        <v>10</v>
      </c>
      <c r="C1646">
        <v>6</v>
      </c>
      <c r="D1646" t="s">
        <v>257</v>
      </c>
      <c r="E1646" t="s">
        <v>225</v>
      </c>
      <c r="F1646">
        <v>0</v>
      </c>
      <c r="G1646">
        <v>0</v>
      </c>
      <c r="H1646" t="s">
        <v>33</v>
      </c>
      <c r="J1646">
        <v>2</v>
      </c>
      <c r="K1646">
        <v>1217</v>
      </c>
      <c r="L1646">
        <v>1374</v>
      </c>
      <c r="M1646">
        <f t="shared" si="325"/>
        <v>1215</v>
      </c>
      <c r="N1646">
        <f t="shared" si="326"/>
        <v>1376</v>
      </c>
      <c r="O1646">
        <f t="shared" si="327"/>
        <v>0.58689502337910004</v>
      </c>
      <c r="P1646">
        <f t="shared" si="328"/>
        <v>0.5</v>
      </c>
      <c r="Q1646">
        <f t="shared" si="329"/>
        <v>-23.016277828415191</v>
      </c>
      <c r="R1646">
        <f t="shared" si="330"/>
        <v>-20</v>
      </c>
      <c r="S1646">
        <f>INDEX(Weights!$B$1:$B$36,MATCH(Matches!H1690,Weights!$A$1:$A$36,0))</f>
        <v>40</v>
      </c>
      <c r="T1646">
        <f t="shared" si="331"/>
        <v>1315</v>
      </c>
      <c r="U1646">
        <f t="shared" si="332"/>
        <v>1376</v>
      </c>
      <c r="V1646">
        <f t="shared" si="333"/>
        <v>61</v>
      </c>
      <c r="W1646">
        <f t="shared" si="334"/>
        <v>0</v>
      </c>
      <c r="X1646">
        <f t="shared" si="335"/>
        <v>0</v>
      </c>
      <c r="Y1646">
        <f t="shared" si="336"/>
        <v>0</v>
      </c>
      <c r="AA1646" t="str">
        <f t="shared" si="337"/>
        <v>61-&gt;0,</v>
      </c>
    </row>
    <row r="1647" spans="1:27" ht="15" hidden="1" customHeight="1" x14ac:dyDescent="0.25">
      <c r="A1647">
        <v>2016</v>
      </c>
      <c r="B1647">
        <v>10</v>
      </c>
      <c r="C1647">
        <v>8</v>
      </c>
      <c r="D1647" t="s">
        <v>199</v>
      </c>
      <c r="E1647" t="s">
        <v>30</v>
      </c>
      <c r="F1647">
        <v>1</v>
      </c>
      <c r="G1647">
        <v>1</v>
      </c>
      <c r="H1647" t="s">
        <v>76</v>
      </c>
      <c r="J1647">
        <v>2</v>
      </c>
      <c r="K1647">
        <v>1470</v>
      </c>
      <c r="L1647">
        <v>1594</v>
      </c>
      <c r="M1647">
        <f t="shared" si="325"/>
        <v>1468</v>
      </c>
      <c r="N1647">
        <f t="shared" si="326"/>
        <v>1596</v>
      </c>
      <c r="O1647">
        <f t="shared" si="327"/>
        <v>0.5402082283237456</v>
      </c>
      <c r="P1647">
        <f t="shared" si="328"/>
        <v>0.5</v>
      </c>
      <c r="Q1647">
        <f t="shared" si="329"/>
        <v>-49.741062548107067</v>
      </c>
      <c r="R1647">
        <f t="shared" si="330"/>
        <v>-50</v>
      </c>
      <c r="S1647">
        <f>INDEX(Weights!$B$1:$B$36,MATCH(Matches!H1721,Weights!$A$1:$A$36,0))</f>
        <v>20</v>
      </c>
      <c r="T1647">
        <f t="shared" si="331"/>
        <v>1568</v>
      </c>
      <c r="U1647">
        <f t="shared" si="332"/>
        <v>1596</v>
      </c>
      <c r="V1647">
        <f t="shared" si="333"/>
        <v>28</v>
      </c>
      <c r="W1647">
        <f t="shared" si="334"/>
        <v>0</v>
      </c>
      <c r="X1647">
        <f t="shared" si="335"/>
        <v>0</v>
      </c>
      <c r="Y1647">
        <f t="shared" si="336"/>
        <v>0</v>
      </c>
      <c r="AA1647" t="str">
        <f t="shared" si="337"/>
        <v>28-&gt;0,</v>
      </c>
    </row>
    <row r="1648" spans="1:27" ht="15" hidden="1" customHeight="1" x14ac:dyDescent="0.25">
      <c r="A1648">
        <v>2016</v>
      </c>
      <c r="B1648">
        <v>10</v>
      </c>
      <c r="C1648">
        <v>8</v>
      </c>
      <c r="D1648" t="s">
        <v>189</v>
      </c>
      <c r="E1648" t="s">
        <v>85</v>
      </c>
      <c r="F1648">
        <v>0</v>
      </c>
      <c r="G1648">
        <v>0</v>
      </c>
      <c r="H1648" t="s">
        <v>76</v>
      </c>
      <c r="J1648">
        <v>2</v>
      </c>
      <c r="K1648">
        <v>1454</v>
      </c>
      <c r="L1648">
        <v>1580</v>
      </c>
      <c r="M1648">
        <f t="shared" si="325"/>
        <v>1452</v>
      </c>
      <c r="N1648">
        <f t="shared" si="326"/>
        <v>1582</v>
      </c>
      <c r="O1648">
        <f t="shared" si="327"/>
        <v>0.54306649202221191</v>
      </c>
      <c r="P1648">
        <f t="shared" si="328"/>
        <v>0.5</v>
      </c>
      <c r="Q1648">
        <f t="shared" si="329"/>
        <v>-46.439816806265135</v>
      </c>
      <c r="R1648">
        <f t="shared" si="330"/>
        <v>-50</v>
      </c>
      <c r="S1648">
        <f>INDEX(Weights!$B$1:$B$36,MATCH(Matches!H1726,Weights!$A$1:$A$36,0))</f>
        <v>40</v>
      </c>
      <c r="T1648">
        <f t="shared" si="331"/>
        <v>1552</v>
      </c>
      <c r="U1648">
        <f t="shared" si="332"/>
        <v>1582</v>
      </c>
      <c r="V1648">
        <f t="shared" si="333"/>
        <v>30</v>
      </c>
      <c r="W1648">
        <f t="shared" si="334"/>
        <v>0</v>
      </c>
      <c r="X1648">
        <f t="shared" si="335"/>
        <v>0</v>
      </c>
      <c r="Y1648">
        <f t="shared" si="336"/>
        <v>0</v>
      </c>
      <c r="AA1648" t="str">
        <f t="shared" si="337"/>
        <v>30-&gt;0,</v>
      </c>
    </row>
    <row r="1649" spans="1:27" ht="15" hidden="1" customHeight="1" x14ac:dyDescent="0.25">
      <c r="A1649">
        <v>2016</v>
      </c>
      <c r="B1649">
        <v>10</v>
      </c>
      <c r="C1649">
        <v>8</v>
      </c>
      <c r="D1649" t="s">
        <v>123</v>
      </c>
      <c r="E1649" t="s">
        <v>265</v>
      </c>
      <c r="F1649">
        <v>2</v>
      </c>
      <c r="G1649">
        <v>1</v>
      </c>
      <c r="H1649" t="s">
        <v>33</v>
      </c>
      <c r="I1649" t="s">
        <v>125</v>
      </c>
      <c r="J1649">
        <v>2</v>
      </c>
      <c r="K1649">
        <v>1898</v>
      </c>
      <c r="L1649">
        <v>1541</v>
      </c>
      <c r="M1649">
        <f t="shared" si="325"/>
        <v>1896</v>
      </c>
      <c r="N1649">
        <f t="shared" si="326"/>
        <v>1543</v>
      </c>
      <c r="O1649">
        <f t="shared" si="327"/>
        <v>0.88411935633841365</v>
      </c>
      <c r="P1649">
        <f t="shared" si="328"/>
        <v>1</v>
      </c>
      <c r="Q1649">
        <f t="shared" si="329"/>
        <v>17.259137823230667</v>
      </c>
      <c r="R1649">
        <f t="shared" si="330"/>
        <v>20</v>
      </c>
      <c r="S1649">
        <f>INDEX(Weights!$B$1:$B$36,MATCH(Matches!H1729,Weights!$A$1:$A$36,0))</f>
        <v>40</v>
      </c>
      <c r="T1649">
        <f t="shared" si="331"/>
        <v>1896</v>
      </c>
      <c r="U1649">
        <f t="shared" si="332"/>
        <v>1543</v>
      </c>
      <c r="V1649">
        <f t="shared" si="333"/>
        <v>353</v>
      </c>
      <c r="W1649">
        <f t="shared" si="334"/>
        <v>1</v>
      </c>
      <c r="X1649">
        <f t="shared" si="335"/>
        <v>0</v>
      </c>
      <c r="Y1649">
        <f t="shared" si="336"/>
        <v>1</v>
      </c>
      <c r="AA1649" t="str">
        <f t="shared" si="337"/>
        <v>353-&gt;1,</v>
      </c>
    </row>
    <row r="1650" spans="1:27" ht="15" hidden="1" customHeight="1" x14ac:dyDescent="0.25">
      <c r="A1650">
        <v>2016</v>
      </c>
      <c r="B1650">
        <v>10</v>
      </c>
      <c r="C1650">
        <v>9</v>
      </c>
      <c r="D1650" t="s">
        <v>59</v>
      </c>
      <c r="E1650" t="s">
        <v>1</v>
      </c>
      <c r="F1650">
        <v>2</v>
      </c>
      <c r="G1650">
        <v>1</v>
      </c>
      <c r="H1650" t="s">
        <v>76</v>
      </c>
      <c r="J1650">
        <v>2</v>
      </c>
      <c r="K1650">
        <v>1578</v>
      </c>
      <c r="L1650">
        <v>1182</v>
      </c>
      <c r="M1650">
        <f t="shared" si="325"/>
        <v>1576</v>
      </c>
      <c r="N1650">
        <f t="shared" si="326"/>
        <v>1184</v>
      </c>
      <c r="O1650">
        <f t="shared" si="327"/>
        <v>0.94439018324179658</v>
      </c>
      <c r="P1650">
        <f t="shared" si="328"/>
        <v>1</v>
      </c>
      <c r="Q1650">
        <f t="shared" si="329"/>
        <v>35.964873049234875</v>
      </c>
      <c r="R1650">
        <f t="shared" si="330"/>
        <v>40</v>
      </c>
      <c r="S1650">
        <f>INDEX(Weights!$B$1:$B$36,MATCH(Matches!H1746,Weights!$A$1:$A$36,0))</f>
        <v>40</v>
      </c>
      <c r="T1650">
        <f t="shared" si="331"/>
        <v>1676</v>
      </c>
      <c r="U1650">
        <f t="shared" si="332"/>
        <v>1184</v>
      </c>
      <c r="V1650">
        <f t="shared" si="333"/>
        <v>492</v>
      </c>
      <c r="W1650">
        <f t="shared" si="334"/>
        <v>1</v>
      </c>
      <c r="X1650">
        <f t="shared" si="335"/>
        <v>0</v>
      </c>
      <c r="Y1650">
        <f t="shared" si="336"/>
        <v>1</v>
      </c>
      <c r="AA1650" t="str">
        <f t="shared" si="337"/>
        <v>492-&gt;1,</v>
      </c>
    </row>
    <row r="1651" spans="1:27" ht="15" hidden="1" customHeight="1" x14ac:dyDescent="0.25">
      <c r="A1651">
        <v>2016</v>
      </c>
      <c r="B1651">
        <v>11</v>
      </c>
      <c r="C1651">
        <v>2</v>
      </c>
      <c r="D1651" t="s">
        <v>127</v>
      </c>
      <c r="E1651" t="s">
        <v>183</v>
      </c>
      <c r="F1651">
        <v>5</v>
      </c>
      <c r="G1651">
        <v>0</v>
      </c>
      <c r="H1651" t="s">
        <v>33</v>
      </c>
      <c r="J1651">
        <v>2</v>
      </c>
      <c r="K1651">
        <v>1564</v>
      </c>
      <c r="L1651">
        <v>1180</v>
      </c>
      <c r="M1651">
        <f t="shared" si="325"/>
        <v>1562</v>
      </c>
      <c r="N1651">
        <f t="shared" si="326"/>
        <v>1182</v>
      </c>
      <c r="O1651">
        <f t="shared" si="327"/>
        <v>0.94064905689723233</v>
      </c>
      <c r="P1651">
        <f t="shared" si="328"/>
        <v>1</v>
      </c>
      <c r="Q1651">
        <f t="shared" si="329"/>
        <v>33.697863849222223</v>
      </c>
      <c r="R1651">
        <f t="shared" si="330"/>
        <v>20</v>
      </c>
      <c r="S1651">
        <f>INDEX(Weights!$B$1:$B$36,MATCH(Matches!H1809,Weights!$A$1:$A$36,0))</f>
        <v>20</v>
      </c>
      <c r="T1651">
        <f t="shared" si="331"/>
        <v>1662</v>
      </c>
      <c r="U1651">
        <f t="shared" si="332"/>
        <v>1182</v>
      </c>
      <c r="V1651">
        <f t="shared" si="333"/>
        <v>480</v>
      </c>
      <c r="W1651">
        <f t="shared" si="334"/>
        <v>5</v>
      </c>
      <c r="X1651">
        <f t="shared" si="335"/>
        <v>0</v>
      </c>
      <c r="Y1651">
        <f t="shared" si="336"/>
        <v>5</v>
      </c>
      <c r="AA1651" t="str">
        <f t="shared" si="337"/>
        <v>480-&gt;5,</v>
      </c>
    </row>
    <row r="1652" spans="1:27" ht="15" hidden="1" customHeight="1" x14ac:dyDescent="0.25">
      <c r="A1652">
        <v>2016</v>
      </c>
      <c r="B1652">
        <v>11</v>
      </c>
      <c r="C1652">
        <v>4</v>
      </c>
      <c r="D1652" t="s">
        <v>156</v>
      </c>
      <c r="E1652" t="s">
        <v>157</v>
      </c>
      <c r="F1652">
        <v>0</v>
      </c>
      <c r="G1652">
        <v>0</v>
      </c>
      <c r="H1652" t="s">
        <v>33</v>
      </c>
      <c r="J1652">
        <v>2</v>
      </c>
      <c r="K1652">
        <v>1065</v>
      </c>
      <c r="L1652">
        <v>1215</v>
      </c>
      <c r="M1652">
        <f t="shared" si="325"/>
        <v>1063</v>
      </c>
      <c r="N1652">
        <f t="shared" si="326"/>
        <v>1217</v>
      </c>
      <c r="O1652">
        <f t="shared" si="327"/>
        <v>0.57709247582532897</v>
      </c>
      <c r="P1652">
        <f t="shared" si="328"/>
        <v>0.5</v>
      </c>
      <c r="Q1652">
        <f t="shared" si="329"/>
        <v>-25.942868984146621</v>
      </c>
      <c r="R1652">
        <f t="shared" si="330"/>
        <v>-30</v>
      </c>
      <c r="S1652">
        <f>INDEX(Weights!$B$1:$B$36,MATCH(Matches!H1812,Weights!$A$1:$A$36,0))</f>
        <v>40</v>
      </c>
      <c r="T1652">
        <f t="shared" si="331"/>
        <v>1163</v>
      </c>
      <c r="U1652">
        <f t="shared" si="332"/>
        <v>1217</v>
      </c>
      <c r="V1652">
        <f t="shared" si="333"/>
        <v>54</v>
      </c>
      <c r="W1652">
        <f t="shared" si="334"/>
        <v>0</v>
      </c>
      <c r="X1652">
        <f t="shared" si="335"/>
        <v>0</v>
      </c>
      <c r="Y1652">
        <f t="shared" si="336"/>
        <v>0</v>
      </c>
      <c r="AA1652" t="str">
        <f t="shared" si="337"/>
        <v>54-&gt;0,</v>
      </c>
    </row>
    <row r="1653" spans="1:27" ht="15" hidden="1" customHeight="1" x14ac:dyDescent="0.25">
      <c r="A1653">
        <v>2016</v>
      </c>
      <c r="B1653">
        <v>11</v>
      </c>
      <c r="C1653">
        <v>12</v>
      </c>
      <c r="D1653" t="s">
        <v>55</v>
      </c>
      <c r="E1653" t="s">
        <v>263</v>
      </c>
      <c r="F1653">
        <v>4</v>
      </c>
      <c r="G1653">
        <v>0</v>
      </c>
      <c r="H1653" t="s">
        <v>76</v>
      </c>
      <c r="J1653">
        <v>2</v>
      </c>
      <c r="K1653">
        <v>1978</v>
      </c>
      <c r="L1653">
        <v>1402</v>
      </c>
      <c r="M1653">
        <f t="shared" si="325"/>
        <v>1976</v>
      </c>
      <c r="N1653">
        <f t="shared" si="326"/>
        <v>1404</v>
      </c>
      <c r="O1653">
        <f t="shared" si="327"/>
        <v>0.97953462106178035</v>
      </c>
      <c r="P1653">
        <f t="shared" si="328"/>
        <v>1</v>
      </c>
      <c r="Q1653">
        <f t="shared" si="329"/>
        <v>97.726018464527229</v>
      </c>
      <c r="R1653">
        <f t="shared" si="330"/>
        <v>50</v>
      </c>
      <c r="S1653">
        <f>INDEX(Weights!$B$1:$B$36,MATCH(Matches!H1877,Weights!$A$1:$A$36,0))</f>
        <v>30</v>
      </c>
      <c r="T1653">
        <f t="shared" si="331"/>
        <v>2076</v>
      </c>
      <c r="U1653">
        <f t="shared" si="332"/>
        <v>1404</v>
      </c>
      <c r="V1653">
        <f t="shared" si="333"/>
        <v>672</v>
      </c>
      <c r="W1653">
        <f t="shared" si="334"/>
        <v>4</v>
      </c>
      <c r="X1653">
        <f t="shared" si="335"/>
        <v>1</v>
      </c>
      <c r="Y1653">
        <f t="shared" si="336"/>
        <v>4</v>
      </c>
      <c r="AA1653" t="str">
        <f t="shared" si="337"/>
        <v>672-&gt;4,</v>
      </c>
    </row>
    <row r="1654" spans="1:27" ht="15" hidden="1" customHeight="1" x14ac:dyDescent="0.25">
      <c r="A1654">
        <v>2016</v>
      </c>
      <c r="B1654">
        <v>11</v>
      </c>
      <c r="C1654">
        <v>13</v>
      </c>
      <c r="D1654" t="s">
        <v>34</v>
      </c>
      <c r="E1654" t="s">
        <v>58</v>
      </c>
      <c r="F1654">
        <v>4</v>
      </c>
      <c r="G1654">
        <v>1</v>
      </c>
      <c r="H1654" t="s">
        <v>76</v>
      </c>
      <c r="J1654">
        <v>2</v>
      </c>
      <c r="K1654">
        <v>1930</v>
      </c>
      <c r="L1654">
        <v>1415</v>
      </c>
      <c r="M1654">
        <f t="shared" si="325"/>
        <v>1928</v>
      </c>
      <c r="N1654">
        <f t="shared" si="326"/>
        <v>1417</v>
      </c>
      <c r="O1654">
        <f t="shared" si="327"/>
        <v>0.97117318360427785</v>
      </c>
      <c r="P1654">
        <f t="shared" si="328"/>
        <v>1</v>
      </c>
      <c r="Q1654">
        <f t="shared" si="329"/>
        <v>69.379843148298406</v>
      </c>
      <c r="R1654">
        <f t="shared" si="330"/>
        <v>40</v>
      </c>
      <c r="S1654">
        <f>INDEX(Weights!$B$1:$B$36,MATCH(Matches!H1892,Weights!$A$1:$A$36,0))</f>
        <v>40</v>
      </c>
      <c r="T1654">
        <f t="shared" si="331"/>
        <v>2028</v>
      </c>
      <c r="U1654">
        <f t="shared" si="332"/>
        <v>1417</v>
      </c>
      <c r="V1654">
        <f t="shared" si="333"/>
        <v>611</v>
      </c>
      <c r="W1654">
        <f t="shared" si="334"/>
        <v>3</v>
      </c>
      <c r="X1654">
        <f t="shared" si="335"/>
        <v>0</v>
      </c>
      <c r="Y1654">
        <f t="shared" si="336"/>
        <v>3</v>
      </c>
      <c r="AA1654" t="str">
        <f t="shared" si="337"/>
        <v>611-&gt;3,</v>
      </c>
    </row>
    <row r="1655" spans="1:27" ht="15" hidden="1" customHeight="1" x14ac:dyDescent="0.25">
      <c r="A1655">
        <v>2016</v>
      </c>
      <c r="B1655">
        <v>11</v>
      </c>
      <c r="C1655">
        <v>13</v>
      </c>
      <c r="D1655" t="s">
        <v>41</v>
      </c>
      <c r="E1655" t="s">
        <v>109</v>
      </c>
      <c r="F1655">
        <v>1</v>
      </c>
      <c r="G1655">
        <v>0</v>
      </c>
      <c r="H1655" t="s">
        <v>33</v>
      </c>
      <c r="J1655">
        <v>2</v>
      </c>
      <c r="K1655">
        <v>1123</v>
      </c>
      <c r="L1655">
        <v>820</v>
      </c>
      <c r="M1655">
        <f t="shared" si="325"/>
        <v>1121</v>
      </c>
      <c r="N1655">
        <f t="shared" si="326"/>
        <v>822</v>
      </c>
      <c r="O1655">
        <f t="shared" si="327"/>
        <v>0.90861404671491375</v>
      </c>
      <c r="P1655">
        <f t="shared" si="328"/>
        <v>1</v>
      </c>
      <c r="Q1655">
        <f t="shared" si="329"/>
        <v>21.885201479059148</v>
      </c>
      <c r="R1655">
        <f t="shared" si="330"/>
        <v>20</v>
      </c>
      <c r="S1655">
        <f>INDEX(Weights!$B$1:$B$36,MATCH(Matches!H1893,Weights!$A$1:$A$36,0))</f>
        <v>40</v>
      </c>
      <c r="T1655">
        <f t="shared" si="331"/>
        <v>1221</v>
      </c>
      <c r="U1655">
        <f t="shared" si="332"/>
        <v>822</v>
      </c>
      <c r="V1655">
        <f t="shared" si="333"/>
        <v>399</v>
      </c>
      <c r="W1655">
        <f t="shared" si="334"/>
        <v>1</v>
      </c>
      <c r="X1655">
        <f t="shared" si="335"/>
        <v>0</v>
      </c>
      <c r="Y1655">
        <f t="shared" si="336"/>
        <v>1</v>
      </c>
      <c r="AA1655" t="str">
        <f t="shared" si="337"/>
        <v>399-&gt;1,</v>
      </c>
    </row>
    <row r="1656" spans="1:27" ht="15" hidden="1" customHeight="1" x14ac:dyDescent="0.25">
      <c r="A1656">
        <v>2016</v>
      </c>
      <c r="B1656">
        <v>11</v>
      </c>
      <c r="C1656">
        <v>19</v>
      </c>
      <c r="D1656" t="s">
        <v>187</v>
      </c>
      <c r="E1656" t="s">
        <v>11</v>
      </c>
      <c r="F1656">
        <v>1</v>
      </c>
      <c r="G1656">
        <v>1</v>
      </c>
      <c r="H1656" t="s">
        <v>33</v>
      </c>
      <c r="J1656">
        <v>2</v>
      </c>
      <c r="K1656">
        <v>1266</v>
      </c>
      <c r="L1656">
        <v>1431</v>
      </c>
      <c r="M1656">
        <f t="shared" si="325"/>
        <v>1264</v>
      </c>
      <c r="N1656">
        <f t="shared" si="326"/>
        <v>1433</v>
      </c>
      <c r="O1656">
        <f t="shared" si="327"/>
        <v>0.59801376576934362</v>
      </c>
      <c r="P1656">
        <f t="shared" si="328"/>
        <v>0.5</v>
      </c>
      <c r="Q1656">
        <f t="shared" si="329"/>
        <v>-20.405296993757101</v>
      </c>
      <c r="R1656">
        <f t="shared" si="330"/>
        <v>-20</v>
      </c>
      <c r="S1656">
        <f>INDEX(Weights!$B$1:$B$36,MATCH(Matches!H1937,Weights!$A$1:$A$36,0))</f>
        <v>40</v>
      </c>
      <c r="T1656">
        <f t="shared" si="331"/>
        <v>1364</v>
      </c>
      <c r="U1656">
        <f t="shared" si="332"/>
        <v>1433</v>
      </c>
      <c r="V1656">
        <f t="shared" si="333"/>
        <v>69</v>
      </c>
      <c r="W1656">
        <f t="shared" si="334"/>
        <v>0</v>
      </c>
      <c r="X1656">
        <f t="shared" si="335"/>
        <v>0</v>
      </c>
      <c r="Y1656">
        <f t="shared" si="336"/>
        <v>0</v>
      </c>
      <c r="AA1656" t="str">
        <f t="shared" si="337"/>
        <v>69-&gt;0,</v>
      </c>
    </row>
    <row r="1657" spans="1:27" ht="15" hidden="1" customHeight="1" x14ac:dyDescent="0.25">
      <c r="A1657">
        <v>2016</v>
      </c>
      <c r="B1657">
        <v>11</v>
      </c>
      <c r="C1657">
        <v>26</v>
      </c>
      <c r="D1657" t="s">
        <v>36</v>
      </c>
      <c r="E1657" t="s">
        <v>109</v>
      </c>
      <c r="F1657">
        <v>2</v>
      </c>
      <c r="G1657">
        <v>1</v>
      </c>
      <c r="H1657" t="s">
        <v>232</v>
      </c>
      <c r="I1657" t="s">
        <v>156</v>
      </c>
      <c r="J1657">
        <v>2</v>
      </c>
      <c r="K1657">
        <v>1312</v>
      </c>
      <c r="L1657">
        <v>804</v>
      </c>
      <c r="M1657">
        <f t="shared" si="325"/>
        <v>1310</v>
      </c>
      <c r="N1657">
        <f t="shared" si="326"/>
        <v>806</v>
      </c>
      <c r="O1657">
        <f t="shared" si="327"/>
        <v>0.94790855067262525</v>
      </c>
      <c r="P1657">
        <f t="shared" si="328"/>
        <v>1</v>
      </c>
      <c r="Q1657">
        <f t="shared" si="329"/>
        <v>38.394017172199767</v>
      </c>
      <c r="R1657">
        <f t="shared" si="330"/>
        <v>40</v>
      </c>
      <c r="S1657">
        <f>INDEX(Weights!$B$1:$B$36,MATCH(Matches!H1949,Weights!$A$1:$A$36,0))</f>
        <v>20</v>
      </c>
      <c r="T1657">
        <f t="shared" si="331"/>
        <v>1310</v>
      </c>
      <c r="U1657">
        <f t="shared" si="332"/>
        <v>806</v>
      </c>
      <c r="V1657">
        <f t="shared" si="333"/>
        <v>504</v>
      </c>
      <c r="W1657">
        <f t="shared" si="334"/>
        <v>1</v>
      </c>
      <c r="X1657">
        <f t="shared" si="335"/>
        <v>0</v>
      </c>
      <c r="Y1657">
        <f t="shared" si="336"/>
        <v>1</v>
      </c>
      <c r="AA1657" t="str">
        <f t="shared" si="337"/>
        <v>504-&gt;1,</v>
      </c>
    </row>
    <row r="1658" spans="1:27" ht="15" hidden="1" customHeight="1" x14ac:dyDescent="0.25">
      <c r="A1658">
        <v>2017</v>
      </c>
      <c r="B1658">
        <v>1</v>
      </c>
      <c r="C1658">
        <v>7</v>
      </c>
      <c r="D1658" t="s">
        <v>147</v>
      </c>
      <c r="E1658" t="s">
        <v>149</v>
      </c>
      <c r="F1658">
        <v>3</v>
      </c>
      <c r="G1658">
        <v>1</v>
      </c>
      <c r="H1658" t="s">
        <v>33</v>
      </c>
      <c r="J1658">
        <v>2</v>
      </c>
      <c r="K1658">
        <v>1635</v>
      </c>
      <c r="L1658">
        <v>1305</v>
      </c>
      <c r="M1658">
        <f t="shared" si="325"/>
        <v>1633</v>
      </c>
      <c r="N1658">
        <f t="shared" si="326"/>
        <v>1307</v>
      </c>
      <c r="O1658">
        <f t="shared" si="327"/>
        <v>0.92072606136879342</v>
      </c>
      <c r="P1658">
        <f t="shared" si="328"/>
        <v>1</v>
      </c>
      <c r="Q1658">
        <f t="shared" si="329"/>
        <v>25.228972276806871</v>
      </c>
      <c r="R1658">
        <f t="shared" si="330"/>
        <v>20</v>
      </c>
      <c r="S1658">
        <f>INDEX(Weights!$B$1:$B$36,MATCH(Matches!H1963,Weights!$A$1:$A$36,0))</f>
        <v>40</v>
      </c>
      <c r="T1658">
        <f t="shared" si="331"/>
        <v>1733</v>
      </c>
      <c r="U1658">
        <f t="shared" si="332"/>
        <v>1307</v>
      </c>
      <c r="V1658">
        <f t="shared" si="333"/>
        <v>426</v>
      </c>
      <c r="W1658">
        <f t="shared" si="334"/>
        <v>2</v>
      </c>
      <c r="X1658">
        <f t="shared" si="335"/>
        <v>0</v>
      </c>
      <c r="Y1658">
        <f t="shared" si="336"/>
        <v>2</v>
      </c>
      <c r="AA1658" t="str">
        <f t="shared" si="337"/>
        <v>426-&gt;2,</v>
      </c>
    </row>
    <row r="1659" spans="1:27" ht="15" hidden="1" customHeight="1" x14ac:dyDescent="0.25">
      <c r="A1659">
        <v>2017</v>
      </c>
      <c r="B1659">
        <v>1</v>
      </c>
      <c r="C1659">
        <v>15</v>
      </c>
      <c r="D1659" t="s">
        <v>129</v>
      </c>
      <c r="E1659" t="s">
        <v>183</v>
      </c>
      <c r="F1659">
        <v>3</v>
      </c>
      <c r="G1659">
        <v>0</v>
      </c>
      <c r="H1659" t="s">
        <v>228</v>
      </c>
      <c r="I1659" t="s">
        <v>47</v>
      </c>
      <c r="J1659">
        <v>2</v>
      </c>
      <c r="K1659">
        <v>1840</v>
      </c>
      <c r="L1659">
        <v>1197</v>
      </c>
      <c r="M1659">
        <f t="shared" si="325"/>
        <v>1838</v>
      </c>
      <c r="N1659">
        <f t="shared" si="326"/>
        <v>1199</v>
      </c>
      <c r="O1659">
        <f t="shared" si="327"/>
        <v>0.97535865871647953</v>
      </c>
      <c r="P1659">
        <f t="shared" si="328"/>
        <v>1</v>
      </c>
      <c r="Q1659">
        <f t="shared" si="329"/>
        <v>81.164412967144429</v>
      </c>
      <c r="R1659">
        <f t="shared" si="330"/>
        <v>50</v>
      </c>
      <c r="S1659">
        <f>INDEX(Weights!$B$1:$B$36,MATCH(Matches!H1985,Weights!$A$1:$A$36,0))</f>
        <v>20</v>
      </c>
      <c r="T1659">
        <f t="shared" si="331"/>
        <v>1838</v>
      </c>
      <c r="U1659">
        <f t="shared" si="332"/>
        <v>1199</v>
      </c>
      <c r="V1659">
        <f t="shared" si="333"/>
        <v>639</v>
      </c>
      <c r="W1659">
        <f t="shared" si="334"/>
        <v>3</v>
      </c>
      <c r="X1659">
        <f t="shared" si="335"/>
        <v>0</v>
      </c>
      <c r="Y1659">
        <f t="shared" si="336"/>
        <v>3</v>
      </c>
      <c r="AA1659" t="str">
        <f t="shared" si="337"/>
        <v>639-&gt;3,</v>
      </c>
    </row>
    <row r="1660" spans="1:27" ht="15" hidden="1" customHeight="1" x14ac:dyDescent="0.25">
      <c r="A1660">
        <v>2017</v>
      </c>
      <c r="B1660">
        <v>1</v>
      </c>
      <c r="C1660">
        <v>15</v>
      </c>
      <c r="D1660" t="s">
        <v>47</v>
      </c>
      <c r="E1660" t="s">
        <v>45</v>
      </c>
      <c r="F1660">
        <v>2</v>
      </c>
      <c r="G1660">
        <v>1</v>
      </c>
      <c r="H1660" t="s">
        <v>228</v>
      </c>
      <c r="J1660">
        <v>2</v>
      </c>
      <c r="K1660">
        <v>1672</v>
      </c>
      <c r="L1660">
        <v>1253</v>
      </c>
      <c r="M1660">
        <f t="shared" si="325"/>
        <v>1670</v>
      </c>
      <c r="N1660">
        <f t="shared" si="326"/>
        <v>1255</v>
      </c>
      <c r="O1660">
        <f t="shared" si="327"/>
        <v>0.9509479946527073</v>
      </c>
      <c r="P1660">
        <f t="shared" si="328"/>
        <v>1</v>
      </c>
      <c r="Q1660">
        <f t="shared" si="329"/>
        <v>40.773052719044131</v>
      </c>
      <c r="R1660">
        <f t="shared" si="330"/>
        <v>40</v>
      </c>
      <c r="S1660">
        <f>INDEX(Weights!$B$1:$B$36,MATCH(Matches!H1987,Weights!$A$1:$A$36,0))</f>
        <v>20</v>
      </c>
      <c r="T1660">
        <f t="shared" si="331"/>
        <v>1770</v>
      </c>
      <c r="U1660">
        <f t="shared" si="332"/>
        <v>1255</v>
      </c>
      <c r="V1660">
        <f t="shared" si="333"/>
        <v>515</v>
      </c>
      <c r="W1660">
        <f t="shared" si="334"/>
        <v>1</v>
      </c>
      <c r="X1660">
        <f t="shared" si="335"/>
        <v>0</v>
      </c>
      <c r="Y1660">
        <f t="shared" si="336"/>
        <v>1</v>
      </c>
      <c r="AA1660" t="str">
        <f t="shared" si="337"/>
        <v>515-&gt;1,</v>
      </c>
    </row>
    <row r="1661" spans="1:27" ht="15" hidden="1" customHeight="1" x14ac:dyDescent="0.25">
      <c r="A1661">
        <v>2017</v>
      </c>
      <c r="B1661">
        <v>3</v>
      </c>
      <c r="C1661">
        <v>16</v>
      </c>
      <c r="D1661" t="s">
        <v>127</v>
      </c>
      <c r="E1661" t="s">
        <v>45</v>
      </c>
      <c r="F1661">
        <v>2</v>
      </c>
      <c r="G1661">
        <v>0</v>
      </c>
      <c r="H1661" t="s">
        <v>33</v>
      </c>
      <c r="J1661">
        <v>2</v>
      </c>
      <c r="K1661">
        <v>1610</v>
      </c>
      <c r="L1661">
        <v>1279</v>
      </c>
      <c r="M1661">
        <f t="shared" si="325"/>
        <v>1608</v>
      </c>
      <c r="N1661">
        <f t="shared" si="326"/>
        <v>1281</v>
      </c>
      <c r="O1661">
        <f t="shared" si="327"/>
        <v>0.92114520688991297</v>
      </c>
      <c r="P1661">
        <f t="shared" si="328"/>
        <v>1</v>
      </c>
      <c r="Q1661">
        <f t="shared" si="329"/>
        <v>25.363074597226504</v>
      </c>
      <c r="R1661">
        <f t="shared" si="330"/>
        <v>20</v>
      </c>
      <c r="S1661">
        <f>INDEX(Weights!$B$1:$B$36,MATCH(Matches!H2041,Weights!$A$1:$A$36,0))</f>
        <v>40</v>
      </c>
      <c r="T1661">
        <f t="shared" si="331"/>
        <v>1708</v>
      </c>
      <c r="U1661">
        <f t="shared" si="332"/>
        <v>1281</v>
      </c>
      <c r="V1661">
        <f t="shared" si="333"/>
        <v>427</v>
      </c>
      <c r="W1661">
        <f t="shared" si="334"/>
        <v>2</v>
      </c>
      <c r="X1661">
        <f t="shared" si="335"/>
        <v>0</v>
      </c>
      <c r="Y1661">
        <f t="shared" si="336"/>
        <v>2</v>
      </c>
      <c r="AA1661" t="str">
        <f t="shared" si="337"/>
        <v>427-&gt;2,</v>
      </c>
    </row>
    <row r="1662" spans="1:27" ht="15" hidden="1" customHeight="1" x14ac:dyDescent="0.25">
      <c r="A1662">
        <v>2017</v>
      </c>
      <c r="B1662">
        <v>3</v>
      </c>
      <c r="C1662">
        <v>25</v>
      </c>
      <c r="D1662" t="s">
        <v>30</v>
      </c>
      <c r="E1662" t="s">
        <v>32</v>
      </c>
      <c r="F1662">
        <v>3</v>
      </c>
      <c r="G1662">
        <v>1</v>
      </c>
      <c r="H1662" t="s">
        <v>33</v>
      </c>
      <c r="J1662">
        <v>2</v>
      </c>
      <c r="K1662">
        <v>1609</v>
      </c>
      <c r="L1662">
        <v>1273</v>
      </c>
      <c r="M1662">
        <f t="shared" si="325"/>
        <v>1607</v>
      </c>
      <c r="N1662">
        <f t="shared" si="326"/>
        <v>1275</v>
      </c>
      <c r="O1662">
        <f t="shared" si="327"/>
        <v>0.92321068030289977</v>
      </c>
      <c r="P1662">
        <f t="shared" si="328"/>
        <v>1</v>
      </c>
      <c r="Q1662">
        <f t="shared" si="329"/>
        <v>26.045288692348258</v>
      </c>
      <c r="R1662">
        <f t="shared" si="330"/>
        <v>20</v>
      </c>
      <c r="S1662">
        <f>INDEX(Weights!$B$1:$B$36,MATCH(Matches!H2102,Weights!$A$1:$A$36,0))</f>
        <v>20</v>
      </c>
      <c r="T1662">
        <f t="shared" si="331"/>
        <v>1707</v>
      </c>
      <c r="U1662">
        <f t="shared" si="332"/>
        <v>1275</v>
      </c>
      <c r="V1662">
        <f t="shared" si="333"/>
        <v>432</v>
      </c>
      <c r="W1662">
        <f t="shared" si="334"/>
        <v>2</v>
      </c>
      <c r="X1662">
        <f t="shared" si="335"/>
        <v>0</v>
      </c>
      <c r="Y1662">
        <f t="shared" si="336"/>
        <v>2</v>
      </c>
      <c r="AA1662" t="str">
        <f t="shared" si="337"/>
        <v>432-&gt;2,</v>
      </c>
    </row>
    <row r="1663" spans="1:27" ht="15" hidden="1" customHeight="1" x14ac:dyDescent="0.25">
      <c r="A1663">
        <v>2017</v>
      </c>
      <c r="B1663">
        <v>3</v>
      </c>
      <c r="C1663">
        <v>25</v>
      </c>
      <c r="D1663" t="s">
        <v>131</v>
      </c>
      <c r="E1663" t="s">
        <v>58</v>
      </c>
      <c r="F1663">
        <v>1</v>
      </c>
      <c r="G1663">
        <v>0</v>
      </c>
      <c r="H1663" t="s">
        <v>76</v>
      </c>
      <c r="J1663">
        <v>2</v>
      </c>
      <c r="K1663">
        <v>1859</v>
      </c>
      <c r="L1663">
        <v>1413</v>
      </c>
      <c r="M1663">
        <f t="shared" si="325"/>
        <v>1857</v>
      </c>
      <c r="N1663">
        <f t="shared" si="326"/>
        <v>1415</v>
      </c>
      <c r="O1663">
        <f t="shared" si="327"/>
        <v>0.95771034160237456</v>
      </c>
      <c r="P1663">
        <f t="shared" si="328"/>
        <v>1</v>
      </c>
      <c r="Q1663">
        <f t="shared" si="329"/>
        <v>47.292886151861175</v>
      </c>
      <c r="R1663">
        <f t="shared" si="330"/>
        <v>50</v>
      </c>
      <c r="S1663">
        <f>INDEX(Weights!$B$1:$B$36,MATCH(Matches!H2104,Weights!$A$1:$A$36,0))</f>
        <v>20</v>
      </c>
      <c r="T1663">
        <f t="shared" si="331"/>
        <v>1957</v>
      </c>
      <c r="U1663">
        <f t="shared" si="332"/>
        <v>1415</v>
      </c>
      <c r="V1663">
        <f t="shared" si="333"/>
        <v>542</v>
      </c>
      <c r="W1663">
        <f t="shared" si="334"/>
        <v>1</v>
      </c>
      <c r="X1663">
        <f t="shared" si="335"/>
        <v>0</v>
      </c>
      <c r="Y1663">
        <f t="shared" si="336"/>
        <v>1</v>
      </c>
      <c r="AA1663" t="str">
        <f t="shared" si="337"/>
        <v>542-&gt;1,</v>
      </c>
    </row>
    <row r="1664" spans="1:27" ht="15" hidden="1" customHeight="1" x14ac:dyDescent="0.25">
      <c r="A1664">
        <v>2017</v>
      </c>
      <c r="B1664">
        <v>3</v>
      </c>
      <c r="C1664">
        <v>26</v>
      </c>
      <c r="D1664" t="s">
        <v>105</v>
      </c>
      <c r="E1664" t="s">
        <v>60</v>
      </c>
      <c r="F1664">
        <v>2</v>
      </c>
      <c r="G1664">
        <v>0</v>
      </c>
      <c r="H1664" t="s">
        <v>76</v>
      </c>
      <c r="J1664">
        <v>2</v>
      </c>
      <c r="K1664">
        <v>1926</v>
      </c>
      <c r="L1664">
        <v>1457</v>
      </c>
      <c r="M1664">
        <f t="shared" si="325"/>
        <v>1924</v>
      </c>
      <c r="N1664">
        <f t="shared" si="326"/>
        <v>1459</v>
      </c>
      <c r="O1664">
        <f t="shared" si="327"/>
        <v>0.96275930934357146</v>
      </c>
      <c r="P1664">
        <f t="shared" si="328"/>
        <v>1</v>
      </c>
      <c r="Q1664">
        <f t="shared" si="329"/>
        <v>53.704696791243776</v>
      </c>
      <c r="R1664">
        <f t="shared" si="330"/>
        <v>40</v>
      </c>
      <c r="S1664">
        <f>INDEX(Weights!$B$1:$B$36,MATCH(Matches!H2109,Weights!$A$1:$A$36,0))</f>
        <v>20</v>
      </c>
      <c r="T1664">
        <f t="shared" si="331"/>
        <v>2024</v>
      </c>
      <c r="U1664">
        <f t="shared" si="332"/>
        <v>1459</v>
      </c>
      <c r="V1664">
        <f t="shared" si="333"/>
        <v>565</v>
      </c>
      <c r="W1664">
        <f t="shared" si="334"/>
        <v>2</v>
      </c>
      <c r="X1664">
        <f t="shared" si="335"/>
        <v>0</v>
      </c>
      <c r="Y1664">
        <f t="shared" si="336"/>
        <v>2</v>
      </c>
      <c r="AA1664" t="str">
        <f t="shared" si="337"/>
        <v>565-&gt;2,</v>
      </c>
    </row>
    <row r="1665" spans="1:27" ht="15" hidden="1" customHeight="1" x14ac:dyDescent="0.25">
      <c r="A1665">
        <v>2017</v>
      </c>
      <c r="B1665">
        <v>6</v>
      </c>
      <c r="C1665">
        <v>1</v>
      </c>
      <c r="D1665" t="s">
        <v>131</v>
      </c>
      <c r="E1665" t="s">
        <v>5</v>
      </c>
      <c r="F1665">
        <v>1</v>
      </c>
      <c r="G1665">
        <v>0</v>
      </c>
      <c r="H1665" t="s">
        <v>33</v>
      </c>
      <c r="J1665">
        <v>2</v>
      </c>
      <c r="K1665">
        <v>1861</v>
      </c>
      <c r="L1665">
        <v>1553</v>
      </c>
      <c r="M1665">
        <f t="shared" si="325"/>
        <v>1859</v>
      </c>
      <c r="N1665">
        <f t="shared" si="326"/>
        <v>1555</v>
      </c>
      <c r="O1665">
        <f t="shared" si="327"/>
        <v>0.91097603146534523</v>
      </c>
      <c r="P1665">
        <f t="shared" si="328"/>
        <v>1</v>
      </c>
      <c r="Q1665">
        <f t="shared" si="329"/>
        <v>22.465859845615068</v>
      </c>
      <c r="R1665">
        <f t="shared" si="330"/>
        <v>20</v>
      </c>
      <c r="S1665">
        <f>INDEX(Weights!$B$1:$B$36,MATCH(Matches!H2185,Weights!$A$1:$A$36,0))</f>
        <v>40</v>
      </c>
      <c r="T1665">
        <f t="shared" si="331"/>
        <v>1959</v>
      </c>
      <c r="U1665">
        <f t="shared" si="332"/>
        <v>1555</v>
      </c>
      <c r="V1665">
        <f t="shared" si="333"/>
        <v>404</v>
      </c>
      <c r="W1665">
        <f t="shared" si="334"/>
        <v>1</v>
      </c>
      <c r="X1665">
        <f t="shared" si="335"/>
        <v>0</v>
      </c>
      <c r="Y1665">
        <f t="shared" si="336"/>
        <v>1</v>
      </c>
      <c r="AA1665" t="str">
        <f t="shared" si="337"/>
        <v>404-&gt;1,</v>
      </c>
    </row>
    <row r="1666" spans="1:27" ht="15" hidden="1" customHeight="1" x14ac:dyDescent="0.25">
      <c r="A1666">
        <v>2017</v>
      </c>
      <c r="B1666">
        <v>6</v>
      </c>
      <c r="C1666">
        <v>2</v>
      </c>
      <c r="D1666" t="s">
        <v>102</v>
      </c>
      <c r="E1666" t="s">
        <v>199</v>
      </c>
      <c r="F1666">
        <v>3</v>
      </c>
      <c r="G1666">
        <v>0</v>
      </c>
      <c r="H1666" t="s">
        <v>33</v>
      </c>
      <c r="J1666">
        <v>2</v>
      </c>
      <c r="K1666">
        <v>1982</v>
      </c>
      <c r="L1666">
        <v>1607</v>
      </c>
      <c r="M1666">
        <f t="shared" ref="M1666:M1729" si="338">K1666-J1666</f>
        <v>1980</v>
      </c>
      <c r="N1666">
        <f t="shared" ref="N1666:N1729" si="339">L1666+J1666</f>
        <v>1609</v>
      </c>
      <c r="O1666">
        <f t="shared" ref="O1666:O1729" si="340">1/(10^(-V1666/400)+1)</f>
        <v>0.93768979372616501</v>
      </c>
      <c r="P1666">
        <f t="shared" ref="P1666:P1729" si="341">IF(F1666&gt;G1666,1,IF(F1666=G1666,0.5,0))</f>
        <v>1</v>
      </c>
      <c r="Q1666">
        <f t="shared" ref="Q1666:Q1729" si="342">(M1666-K1666)/(O1666-P1666)</f>
        <v>32.097470376050268</v>
      </c>
      <c r="R1666">
        <f t="shared" ref="R1666:R1729" si="343">ROUND((Q1666/IF(W1666=2,1.5,IF(W1666=3,1.75,IF(W1666&gt;3,1.75+(W1666-3)/8,1))))/10,0)*10</f>
        <v>20</v>
      </c>
      <c r="S1666">
        <f>INDEX(Weights!$B$1:$B$36,MATCH(Matches!H2186,Weights!$A$1:$A$36,0))</f>
        <v>40</v>
      </c>
      <c r="T1666">
        <f t="shared" ref="T1666:T1729" si="344">M1666+IF(ISBLANK(I1666),100,0)</f>
        <v>2080</v>
      </c>
      <c r="U1666">
        <f t="shared" ref="U1666:U1729" si="345">N1666</f>
        <v>1609</v>
      </c>
      <c r="V1666">
        <f t="shared" ref="V1666:V1729" si="346">ABS(T1666-U1666)</f>
        <v>471</v>
      </c>
      <c r="W1666">
        <f t="shared" ref="W1666:W1729" si="347">IF(U1666&gt;T1666,G1666-F1666,F1666-G1666)</f>
        <v>3</v>
      </c>
      <c r="X1666">
        <f t="shared" ref="X1666:X1729" si="348">IF(W1666=4,1,0)</f>
        <v>0</v>
      </c>
      <c r="Y1666">
        <f t="shared" ref="Y1666:Y1729" si="349">IF(W1666&lt;0,MAX(W1666,-3),MIN(W1666,7))</f>
        <v>3</v>
      </c>
      <c r="AA1666" t="str">
        <f t="shared" si="337"/>
        <v>471-&gt;3,</v>
      </c>
    </row>
    <row r="1667" spans="1:27" ht="15" hidden="1" customHeight="1" x14ac:dyDescent="0.25">
      <c r="A1667">
        <v>2017</v>
      </c>
      <c r="B1667">
        <v>6</v>
      </c>
      <c r="C1667">
        <v>3</v>
      </c>
      <c r="D1667" t="s">
        <v>267</v>
      </c>
      <c r="E1667" t="s">
        <v>134</v>
      </c>
      <c r="F1667">
        <v>0</v>
      </c>
      <c r="G1667">
        <v>0</v>
      </c>
      <c r="H1667" t="s">
        <v>33</v>
      </c>
      <c r="J1667">
        <v>2</v>
      </c>
      <c r="K1667">
        <v>1303</v>
      </c>
      <c r="L1667">
        <v>1460</v>
      </c>
      <c r="M1667">
        <f t="shared" si="338"/>
        <v>1301</v>
      </c>
      <c r="N1667">
        <f t="shared" si="339"/>
        <v>1462</v>
      </c>
      <c r="O1667">
        <f t="shared" si="340"/>
        <v>0.58689502337910004</v>
      </c>
      <c r="P1667">
        <f t="shared" si="341"/>
        <v>0.5</v>
      </c>
      <c r="Q1667">
        <f t="shared" si="342"/>
        <v>-23.016277828415191</v>
      </c>
      <c r="R1667">
        <f t="shared" si="343"/>
        <v>-20</v>
      </c>
      <c r="S1667">
        <f>INDEX(Weights!$B$1:$B$36,MATCH(Matches!H2191,Weights!$A$1:$A$36,0))</f>
        <v>20</v>
      </c>
      <c r="T1667">
        <f t="shared" si="344"/>
        <v>1401</v>
      </c>
      <c r="U1667">
        <f t="shared" si="345"/>
        <v>1462</v>
      </c>
      <c r="V1667">
        <f t="shared" si="346"/>
        <v>61</v>
      </c>
      <c r="W1667">
        <f t="shared" si="347"/>
        <v>0</v>
      </c>
      <c r="X1667">
        <f t="shared" si="348"/>
        <v>0</v>
      </c>
      <c r="Y1667">
        <f t="shared" si="349"/>
        <v>0</v>
      </c>
      <c r="AA1667" t="str">
        <f t="shared" ref="AA1667:AA1730" si="350">V1667&amp;"-&gt;"&amp;Y1667&amp;","</f>
        <v>61-&gt;0,</v>
      </c>
    </row>
    <row r="1668" spans="1:27" ht="15" hidden="1" customHeight="1" x14ac:dyDescent="0.25">
      <c r="A1668">
        <v>2017</v>
      </c>
      <c r="B1668">
        <v>6</v>
      </c>
      <c r="C1668">
        <v>7</v>
      </c>
      <c r="D1668" t="s">
        <v>148</v>
      </c>
      <c r="E1668" t="s">
        <v>83</v>
      </c>
      <c r="F1668">
        <v>2</v>
      </c>
      <c r="G1668">
        <v>1</v>
      </c>
      <c r="H1668" t="s">
        <v>33</v>
      </c>
      <c r="J1668">
        <v>2</v>
      </c>
      <c r="K1668">
        <v>1574</v>
      </c>
      <c r="L1668">
        <v>1288</v>
      </c>
      <c r="M1668">
        <f t="shared" si="338"/>
        <v>1572</v>
      </c>
      <c r="N1668">
        <f t="shared" si="339"/>
        <v>1290</v>
      </c>
      <c r="O1668">
        <f t="shared" si="340"/>
        <v>0.90015686730048072</v>
      </c>
      <c r="P1668">
        <f t="shared" si="341"/>
        <v>1</v>
      </c>
      <c r="Q1668">
        <f t="shared" si="342"/>
        <v>20.031422752119131</v>
      </c>
      <c r="R1668">
        <f t="shared" si="343"/>
        <v>20</v>
      </c>
      <c r="S1668">
        <f>INDEX(Weights!$B$1:$B$36,MATCH(Matches!H2224,Weights!$A$1:$A$36,0))</f>
        <v>40</v>
      </c>
      <c r="T1668">
        <f t="shared" si="344"/>
        <v>1672</v>
      </c>
      <c r="U1668">
        <f t="shared" si="345"/>
        <v>1290</v>
      </c>
      <c r="V1668">
        <f t="shared" si="346"/>
        <v>382</v>
      </c>
      <c r="W1668">
        <f t="shared" si="347"/>
        <v>1</v>
      </c>
      <c r="X1668">
        <f t="shared" si="348"/>
        <v>0</v>
      </c>
      <c r="Y1668">
        <f t="shared" si="349"/>
        <v>1</v>
      </c>
      <c r="AA1668" t="str">
        <f t="shared" si="350"/>
        <v>382-&gt;1,</v>
      </c>
    </row>
    <row r="1669" spans="1:27" ht="15" hidden="1" customHeight="1" x14ac:dyDescent="0.25">
      <c r="A1669">
        <v>2017</v>
      </c>
      <c r="B1669">
        <v>6</v>
      </c>
      <c r="C1669">
        <v>10</v>
      </c>
      <c r="D1669" t="s">
        <v>66</v>
      </c>
      <c r="E1669" t="s">
        <v>50</v>
      </c>
      <c r="F1669">
        <v>1</v>
      </c>
      <c r="G1669">
        <v>1</v>
      </c>
      <c r="H1669" t="s">
        <v>76</v>
      </c>
      <c r="J1669">
        <v>2</v>
      </c>
      <c r="K1669">
        <v>1562</v>
      </c>
      <c r="L1669">
        <v>1698</v>
      </c>
      <c r="M1669">
        <f t="shared" si="338"/>
        <v>1560</v>
      </c>
      <c r="N1669">
        <f t="shared" si="339"/>
        <v>1700</v>
      </c>
      <c r="O1669">
        <f t="shared" si="340"/>
        <v>0.55731163376229276</v>
      </c>
      <c r="P1669">
        <f t="shared" si="341"/>
        <v>0.5</v>
      </c>
      <c r="Q1669">
        <f t="shared" si="342"/>
        <v>-34.896928750892926</v>
      </c>
      <c r="R1669">
        <f t="shared" si="343"/>
        <v>-30</v>
      </c>
      <c r="S1669">
        <f>INDEX(Weights!$B$1:$B$36,MATCH(Matches!H2270,Weights!$A$1:$A$36,0))</f>
        <v>20</v>
      </c>
      <c r="T1669">
        <f t="shared" si="344"/>
        <v>1660</v>
      </c>
      <c r="U1669">
        <f t="shared" si="345"/>
        <v>1700</v>
      </c>
      <c r="V1669">
        <f t="shared" si="346"/>
        <v>40</v>
      </c>
      <c r="W1669">
        <f t="shared" si="347"/>
        <v>0</v>
      </c>
      <c r="X1669">
        <f t="shared" si="348"/>
        <v>0</v>
      </c>
      <c r="Y1669">
        <f t="shared" si="349"/>
        <v>0</v>
      </c>
      <c r="AA1669" t="str">
        <f t="shared" si="350"/>
        <v>40-&gt;0,</v>
      </c>
    </row>
    <row r="1670" spans="1:27" ht="15" hidden="1" customHeight="1" x14ac:dyDescent="0.25">
      <c r="A1670">
        <v>2017</v>
      </c>
      <c r="B1670">
        <v>6</v>
      </c>
      <c r="C1670">
        <v>13</v>
      </c>
      <c r="D1670" t="s">
        <v>164</v>
      </c>
      <c r="E1670" t="s">
        <v>35</v>
      </c>
      <c r="F1670">
        <v>2</v>
      </c>
      <c r="G1670">
        <v>1</v>
      </c>
      <c r="H1670" t="s">
        <v>33</v>
      </c>
      <c r="J1670">
        <v>2</v>
      </c>
      <c r="K1670">
        <v>1532</v>
      </c>
      <c r="L1670">
        <v>1226</v>
      </c>
      <c r="M1670">
        <f t="shared" si="338"/>
        <v>1530</v>
      </c>
      <c r="N1670">
        <f t="shared" si="339"/>
        <v>1228</v>
      </c>
      <c r="O1670">
        <f t="shared" si="340"/>
        <v>0.91003791981151627</v>
      </c>
      <c r="P1670">
        <f t="shared" si="341"/>
        <v>1</v>
      </c>
      <c r="Q1670">
        <f t="shared" si="342"/>
        <v>22.231589085197978</v>
      </c>
      <c r="R1670">
        <f t="shared" si="343"/>
        <v>20</v>
      </c>
      <c r="S1670">
        <f>INDEX(Weights!$B$1:$B$36,MATCH(Matches!H2303,Weights!$A$1:$A$36,0))</f>
        <v>40</v>
      </c>
      <c r="T1670">
        <f t="shared" si="344"/>
        <v>1630</v>
      </c>
      <c r="U1670">
        <f t="shared" si="345"/>
        <v>1228</v>
      </c>
      <c r="V1670">
        <f t="shared" si="346"/>
        <v>402</v>
      </c>
      <c r="W1670">
        <f t="shared" si="347"/>
        <v>1</v>
      </c>
      <c r="X1670">
        <f t="shared" si="348"/>
        <v>0</v>
      </c>
      <c r="Y1670">
        <f t="shared" si="349"/>
        <v>1</v>
      </c>
      <c r="AA1670" t="str">
        <f t="shared" si="350"/>
        <v>402-&gt;1,</v>
      </c>
    </row>
    <row r="1671" spans="1:27" hidden="1" x14ac:dyDescent="0.25">
      <c r="A1671">
        <v>2017</v>
      </c>
      <c r="B1671">
        <v>6</v>
      </c>
      <c r="C1671">
        <v>13</v>
      </c>
      <c r="D1671" t="s">
        <v>128</v>
      </c>
      <c r="E1671" t="s">
        <v>130</v>
      </c>
      <c r="F1671">
        <v>3</v>
      </c>
      <c r="G1671">
        <v>1</v>
      </c>
      <c r="H1671" t="s">
        <v>33</v>
      </c>
      <c r="J1671">
        <v>2</v>
      </c>
      <c r="K1671">
        <v>1854</v>
      </c>
      <c r="L1671">
        <v>1523</v>
      </c>
      <c r="M1671">
        <f t="shared" si="338"/>
        <v>1852</v>
      </c>
      <c r="N1671">
        <f t="shared" si="339"/>
        <v>1525</v>
      </c>
      <c r="O1671">
        <f t="shared" si="340"/>
        <v>0.92114520688991297</v>
      </c>
      <c r="P1671">
        <f t="shared" si="341"/>
        <v>1</v>
      </c>
      <c r="Q1671">
        <f t="shared" si="342"/>
        <v>25.363074597226504</v>
      </c>
      <c r="R1671">
        <f t="shared" si="343"/>
        <v>20</v>
      </c>
      <c r="S1671">
        <f>INDEX(Weights!$B$1:$B$36,MATCH(Matches!H2319,Weights!$A$1:$A$36,0))</f>
        <v>20</v>
      </c>
      <c r="T1671">
        <f t="shared" si="344"/>
        <v>1952</v>
      </c>
      <c r="U1671">
        <f t="shared" si="345"/>
        <v>1525</v>
      </c>
      <c r="V1671">
        <f t="shared" si="346"/>
        <v>427</v>
      </c>
      <c r="W1671">
        <f t="shared" si="347"/>
        <v>2</v>
      </c>
      <c r="X1671">
        <f t="shared" si="348"/>
        <v>0</v>
      </c>
      <c r="Y1671">
        <f t="shared" si="349"/>
        <v>2</v>
      </c>
      <c r="AA1671" t="str">
        <f t="shared" si="350"/>
        <v>427-&gt;2,</v>
      </c>
    </row>
    <row r="1672" spans="1:27" ht="15" hidden="1" customHeight="1" x14ac:dyDescent="0.25">
      <c r="A1672">
        <v>2017</v>
      </c>
      <c r="B1672">
        <v>6</v>
      </c>
      <c r="C1672">
        <v>28</v>
      </c>
      <c r="D1672" t="s">
        <v>123</v>
      </c>
      <c r="E1672" t="s">
        <v>148</v>
      </c>
      <c r="F1672">
        <v>1</v>
      </c>
      <c r="G1672">
        <v>0</v>
      </c>
      <c r="H1672" t="s">
        <v>33</v>
      </c>
      <c r="I1672" t="s">
        <v>125</v>
      </c>
      <c r="J1672">
        <v>2</v>
      </c>
      <c r="K1672">
        <v>1947</v>
      </c>
      <c r="L1672">
        <v>1580</v>
      </c>
      <c r="M1672">
        <f t="shared" si="338"/>
        <v>1945</v>
      </c>
      <c r="N1672">
        <f t="shared" si="339"/>
        <v>1582</v>
      </c>
      <c r="O1672">
        <f t="shared" si="340"/>
        <v>0.88988784218113282</v>
      </c>
      <c r="P1672">
        <f t="shared" si="341"/>
        <v>1</v>
      </c>
      <c r="Q1672">
        <f t="shared" si="342"/>
        <v>18.163298582250739</v>
      </c>
      <c r="R1672">
        <f t="shared" si="343"/>
        <v>20</v>
      </c>
      <c r="S1672">
        <f>INDEX(Weights!$B$1:$B$36,MATCH(Matches!H2355,Weights!$A$1:$A$36,0))</f>
        <v>30</v>
      </c>
      <c r="T1672">
        <f t="shared" si="344"/>
        <v>1945</v>
      </c>
      <c r="U1672">
        <f t="shared" si="345"/>
        <v>1582</v>
      </c>
      <c r="V1672">
        <f t="shared" si="346"/>
        <v>363</v>
      </c>
      <c r="W1672">
        <f t="shared" si="347"/>
        <v>1</v>
      </c>
      <c r="X1672">
        <f t="shared" si="348"/>
        <v>0</v>
      </c>
      <c r="Y1672">
        <f t="shared" si="349"/>
        <v>1</v>
      </c>
      <c r="AA1672" t="str">
        <f t="shared" si="350"/>
        <v>363-&gt;1,</v>
      </c>
    </row>
    <row r="1673" spans="1:27" ht="15" hidden="1" customHeight="1" x14ac:dyDescent="0.25">
      <c r="A1673">
        <v>2017</v>
      </c>
      <c r="B1673">
        <v>7</v>
      </c>
      <c r="C1673">
        <v>16</v>
      </c>
      <c r="D1673" t="s">
        <v>123</v>
      </c>
      <c r="E1673" t="s">
        <v>35</v>
      </c>
      <c r="F1673">
        <v>2</v>
      </c>
      <c r="G1673">
        <v>0</v>
      </c>
      <c r="H1673" t="s">
        <v>219</v>
      </c>
      <c r="I1673" t="s">
        <v>125</v>
      </c>
      <c r="J1673">
        <v>2</v>
      </c>
      <c r="K1673">
        <v>1884</v>
      </c>
      <c r="L1673">
        <v>1250</v>
      </c>
      <c r="M1673">
        <f t="shared" si="338"/>
        <v>1882</v>
      </c>
      <c r="N1673">
        <f t="shared" si="339"/>
        <v>1252</v>
      </c>
      <c r="O1673">
        <f t="shared" si="340"/>
        <v>0.97408234689313777</v>
      </c>
      <c r="P1673">
        <f t="shared" si="341"/>
        <v>1</v>
      </c>
      <c r="Q1673">
        <f t="shared" si="342"/>
        <v>77.167480857688432</v>
      </c>
      <c r="R1673">
        <f t="shared" si="343"/>
        <v>50</v>
      </c>
      <c r="S1673">
        <f>INDEX(Weights!$B$1:$B$36,MATCH(Matches!H2405,Weights!$A$1:$A$36,0))</f>
        <v>40</v>
      </c>
      <c r="T1673">
        <f t="shared" si="344"/>
        <v>1882</v>
      </c>
      <c r="U1673">
        <f t="shared" si="345"/>
        <v>1252</v>
      </c>
      <c r="V1673">
        <f t="shared" si="346"/>
        <v>630</v>
      </c>
      <c r="W1673">
        <f t="shared" si="347"/>
        <v>2</v>
      </c>
      <c r="X1673">
        <f t="shared" si="348"/>
        <v>0</v>
      </c>
      <c r="Y1673">
        <f t="shared" si="349"/>
        <v>2</v>
      </c>
      <c r="AA1673" t="str">
        <f t="shared" si="350"/>
        <v>630-&gt;2,</v>
      </c>
    </row>
    <row r="1674" spans="1:27" ht="15" hidden="1" customHeight="1" x14ac:dyDescent="0.25">
      <c r="A1674">
        <v>2017</v>
      </c>
      <c r="B1674">
        <v>7</v>
      </c>
      <c r="C1674">
        <v>26</v>
      </c>
      <c r="D1674" t="s">
        <v>138</v>
      </c>
      <c r="E1674" t="s">
        <v>133</v>
      </c>
      <c r="F1674">
        <v>3</v>
      </c>
      <c r="G1674">
        <v>1</v>
      </c>
      <c r="H1674" t="s">
        <v>33</v>
      </c>
      <c r="J1674">
        <v>2</v>
      </c>
      <c r="K1674">
        <v>1804</v>
      </c>
      <c r="L1674">
        <v>1440</v>
      </c>
      <c r="M1674">
        <f t="shared" si="338"/>
        <v>1802</v>
      </c>
      <c r="N1674">
        <f t="shared" si="339"/>
        <v>1442</v>
      </c>
      <c r="O1674">
        <f t="shared" si="340"/>
        <v>0.93388593866280434</v>
      </c>
      <c r="P1674">
        <f t="shared" si="341"/>
        <v>1</v>
      </c>
      <c r="Q1674">
        <f t="shared" si="342"/>
        <v>30.250750892455056</v>
      </c>
      <c r="R1674">
        <f t="shared" si="343"/>
        <v>20</v>
      </c>
      <c r="S1674">
        <f>INDEX(Weights!$B$1:$B$36,MATCH(Matches!H2412,Weights!$A$1:$A$36,0))</f>
        <v>40</v>
      </c>
      <c r="T1674">
        <f t="shared" si="344"/>
        <v>1902</v>
      </c>
      <c r="U1674">
        <f t="shared" si="345"/>
        <v>1442</v>
      </c>
      <c r="V1674">
        <f t="shared" si="346"/>
        <v>460</v>
      </c>
      <c r="W1674">
        <f t="shared" si="347"/>
        <v>2</v>
      </c>
      <c r="X1674">
        <f t="shared" si="348"/>
        <v>0</v>
      </c>
      <c r="Y1674">
        <f t="shared" si="349"/>
        <v>2</v>
      </c>
      <c r="AA1674" t="str">
        <f t="shared" si="350"/>
        <v>460-&gt;2,</v>
      </c>
    </row>
    <row r="1675" spans="1:27" ht="15" hidden="1" customHeight="1" x14ac:dyDescent="0.25">
      <c r="A1675">
        <v>2017</v>
      </c>
      <c r="B1675">
        <v>8</v>
      </c>
      <c r="C1675">
        <v>23</v>
      </c>
      <c r="D1675" t="s">
        <v>122</v>
      </c>
      <c r="E1675" t="s">
        <v>268</v>
      </c>
      <c r="F1675">
        <v>2</v>
      </c>
      <c r="G1675">
        <v>1</v>
      </c>
      <c r="H1675" t="s">
        <v>33</v>
      </c>
      <c r="J1675">
        <v>2</v>
      </c>
      <c r="K1675">
        <v>1548</v>
      </c>
      <c r="L1675">
        <v>1247</v>
      </c>
      <c r="M1675">
        <f t="shared" si="338"/>
        <v>1546</v>
      </c>
      <c r="N1675">
        <f t="shared" si="339"/>
        <v>1249</v>
      </c>
      <c r="O1675">
        <f t="shared" si="340"/>
        <v>0.90765356819368193</v>
      </c>
      <c r="P1675">
        <f t="shared" si="341"/>
        <v>1</v>
      </c>
      <c r="Q1675">
        <f t="shared" si="342"/>
        <v>21.657577460000635</v>
      </c>
      <c r="R1675">
        <f t="shared" si="343"/>
        <v>20</v>
      </c>
      <c r="S1675">
        <f>INDEX(Weights!$B$1:$B$36,MATCH(Matches!H2419,Weights!$A$1:$A$36,0))</f>
        <v>20</v>
      </c>
      <c r="T1675">
        <f t="shared" si="344"/>
        <v>1646</v>
      </c>
      <c r="U1675">
        <f t="shared" si="345"/>
        <v>1249</v>
      </c>
      <c r="V1675">
        <f t="shared" si="346"/>
        <v>397</v>
      </c>
      <c r="W1675">
        <f t="shared" si="347"/>
        <v>1</v>
      </c>
      <c r="X1675">
        <f t="shared" si="348"/>
        <v>0</v>
      </c>
      <c r="Y1675">
        <f t="shared" si="349"/>
        <v>1</v>
      </c>
      <c r="AA1675" t="str">
        <f t="shared" si="350"/>
        <v>397-&gt;1,</v>
      </c>
    </row>
    <row r="1676" spans="1:27" ht="15" hidden="1" customHeight="1" x14ac:dyDescent="0.25">
      <c r="A1676">
        <v>2017</v>
      </c>
      <c r="B1676">
        <v>8</v>
      </c>
      <c r="C1676">
        <v>25</v>
      </c>
      <c r="D1676" t="s">
        <v>98</v>
      </c>
      <c r="E1676" t="s">
        <v>257</v>
      </c>
      <c r="F1676">
        <v>5</v>
      </c>
      <c r="G1676">
        <v>0</v>
      </c>
      <c r="H1676" t="s">
        <v>33</v>
      </c>
      <c r="J1676">
        <v>2</v>
      </c>
      <c r="K1676">
        <v>1637</v>
      </c>
      <c r="L1676">
        <v>1206</v>
      </c>
      <c r="M1676">
        <f t="shared" si="338"/>
        <v>1635</v>
      </c>
      <c r="N1676">
        <f t="shared" si="339"/>
        <v>1208</v>
      </c>
      <c r="O1676">
        <f t="shared" si="340"/>
        <v>0.95407163510285964</v>
      </c>
      <c r="P1676">
        <f t="shared" si="341"/>
        <v>1</v>
      </c>
      <c r="Q1676">
        <f t="shared" si="342"/>
        <v>43.54607451145133</v>
      </c>
      <c r="R1676">
        <f t="shared" si="343"/>
        <v>20</v>
      </c>
      <c r="S1676">
        <f>INDEX(Weights!$B$1:$B$36,MATCH(Matches!H2422,Weights!$A$1:$A$36,0))</f>
        <v>50</v>
      </c>
      <c r="T1676">
        <f t="shared" si="344"/>
        <v>1735</v>
      </c>
      <c r="U1676">
        <f t="shared" si="345"/>
        <v>1208</v>
      </c>
      <c r="V1676">
        <f t="shared" si="346"/>
        <v>527</v>
      </c>
      <c r="W1676">
        <f t="shared" si="347"/>
        <v>5</v>
      </c>
      <c r="X1676">
        <f t="shared" si="348"/>
        <v>0</v>
      </c>
      <c r="Y1676">
        <f t="shared" si="349"/>
        <v>5</v>
      </c>
      <c r="AA1676" t="str">
        <f t="shared" si="350"/>
        <v>527-&gt;5,</v>
      </c>
    </row>
    <row r="1677" spans="1:27" ht="15" hidden="1" customHeight="1" x14ac:dyDescent="0.25">
      <c r="A1677">
        <v>2017</v>
      </c>
      <c r="B1677">
        <v>8</v>
      </c>
      <c r="C1677">
        <v>26</v>
      </c>
      <c r="D1677" t="s">
        <v>97</v>
      </c>
      <c r="E1677" t="s">
        <v>118</v>
      </c>
      <c r="F1677">
        <v>1</v>
      </c>
      <c r="G1677">
        <v>1</v>
      </c>
      <c r="H1677" t="s">
        <v>33</v>
      </c>
      <c r="I1677" t="s">
        <v>74</v>
      </c>
      <c r="J1677">
        <v>2</v>
      </c>
      <c r="K1677">
        <v>1520</v>
      </c>
      <c r="L1677">
        <v>1570</v>
      </c>
      <c r="M1677">
        <f t="shared" si="338"/>
        <v>1518</v>
      </c>
      <c r="N1677">
        <f t="shared" si="339"/>
        <v>1572</v>
      </c>
      <c r="O1677">
        <f t="shared" si="340"/>
        <v>0.57709247582532897</v>
      </c>
      <c r="P1677">
        <f t="shared" si="341"/>
        <v>0.5</v>
      </c>
      <c r="Q1677">
        <f t="shared" si="342"/>
        <v>-25.942868984146621</v>
      </c>
      <c r="R1677">
        <f t="shared" si="343"/>
        <v>-30</v>
      </c>
      <c r="S1677">
        <f>INDEX(Weights!$B$1:$B$36,MATCH(Matches!H2423,Weights!$A$1:$A$36,0))</f>
        <v>20</v>
      </c>
      <c r="T1677">
        <f t="shared" si="344"/>
        <v>1518</v>
      </c>
      <c r="U1677">
        <f t="shared" si="345"/>
        <v>1572</v>
      </c>
      <c r="V1677">
        <f t="shared" si="346"/>
        <v>54</v>
      </c>
      <c r="W1677">
        <f t="shared" si="347"/>
        <v>0</v>
      </c>
      <c r="X1677">
        <f t="shared" si="348"/>
        <v>0</v>
      </c>
      <c r="Y1677">
        <f t="shared" si="349"/>
        <v>0</v>
      </c>
      <c r="AA1677" t="str">
        <f t="shared" si="350"/>
        <v>54-&gt;0,</v>
      </c>
    </row>
    <row r="1678" spans="1:27" ht="15" hidden="1" customHeight="1" x14ac:dyDescent="0.25">
      <c r="A1678">
        <v>2017</v>
      </c>
      <c r="B1678">
        <v>8</v>
      </c>
      <c r="C1678">
        <v>30</v>
      </c>
      <c r="D1678" t="s">
        <v>194</v>
      </c>
      <c r="E1678" t="s">
        <v>95</v>
      </c>
      <c r="F1678">
        <v>2</v>
      </c>
      <c r="G1678">
        <v>0</v>
      </c>
      <c r="H1678" t="s">
        <v>33</v>
      </c>
      <c r="J1678">
        <v>2</v>
      </c>
      <c r="K1678">
        <v>1448</v>
      </c>
      <c r="L1678">
        <v>1126</v>
      </c>
      <c r="M1678">
        <f t="shared" si="338"/>
        <v>1446</v>
      </c>
      <c r="N1678">
        <f t="shared" si="339"/>
        <v>1128</v>
      </c>
      <c r="O1678">
        <f t="shared" si="340"/>
        <v>0.9172989722099868</v>
      </c>
      <c r="P1678">
        <f t="shared" si="341"/>
        <v>1</v>
      </c>
      <c r="Q1678">
        <f t="shared" si="342"/>
        <v>24.183496305248042</v>
      </c>
      <c r="R1678">
        <f t="shared" si="343"/>
        <v>20</v>
      </c>
      <c r="S1678">
        <f>INDEX(Weights!$B$1:$B$36,MATCH(Matches!H2427,Weights!$A$1:$A$36,0))</f>
        <v>40</v>
      </c>
      <c r="T1678">
        <f t="shared" si="344"/>
        <v>1546</v>
      </c>
      <c r="U1678">
        <f t="shared" si="345"/>
        <v>1128</v>
      </c>
      <c r="V1678">
        <f t="shared" si="346"/>
        <v>418</v>
      </c>
      <c r="W1678">
        <f t="shared" si="347"/>
        <v>2</v>
      </c>
      <c r="X1678">
        <f t="shared" si="348"/>
        <v>0</v>
      </c>
      <c r="Y1678">
        <f t="shared" si="349"/>
        <v>2</v>
      </c>
      <c r="AA1678" t="str">
        <f t="shared" si="350"/>
        <v>418-&gt;2,</v>
      </c>
    </row>
    <row r="1679" spans="1:27" ht="15" hidden="1" customHeight="1" x14ac:dyDescent="0.25">
      <c r="A1679">
        <v>2017</v>
      </c>
      <c r="B1679">
        <v>9</v>
      </c>
      <c r="C1679">
        <v>4</v>
      </c>
      <c r="D1679" t="s">
        <v>3</v>
      </c>
      <c r="E1679" t="s">
        <v>22</v>
      </c>
      <c r="F1679">
        <v>5</v>
      </c>
      <c r="G1679">
        <v>1</v>
      </c>
      <c r="H1679" t="s">
        <v>76</v>
      </c>
      <c r="J1679">
        <v>2</v>
      </c>
      <c r="K1679">
        <v>1413</v>
      </c>
      <c r="L1679">
        <v>855</v>
      </c>
      <c r="M1679">
        <f t="shared" si="338"/>
        <v>1411</v>
      </c>
      <c r="N1679">
        <f t="shared" si="339"/>
        <v>857</v>
      </c>
      <c r="O1679">
        <f t="shared" si="340"/>
        <v>0.97735092202165263</v>
      </c>
      <c r="P1679">
        <f t="shared" si="341"/>
        <v>1</v>
      </c>
      <c r="Q1679">
        <f t="shared" si="342"/>
        <v>88.303815365553078</v>
      </c>
      <c r="R1679">
        <f t="shared" si="343"/>
        <v>50</v>
      </c>
      <c r="S1679">
        <f>INDEX(Weights!$B$1:$B$36,MATCH(Matches!H2496,Weights!$A$1:$A$36,0))</f>
        <v>40</v>
      </c>
      <c r="T1679">
        <f t="shared" si="344"/>
        <v>1511</v>
      </c>
      <c r="U1679">
        <f t="shared" si="345"/>
        <v>857</v>
      </c>
      <c r="V1679">
        <f t="shared" si="346"/>
        <v>654</v>
      </c>
      <c r="W1679">
        <f t="shared" si="347"/>
        <v>4</v>
      </c>
      <c r="X1679">
        <f t="shared" si="348"/>
        <v>1</v>
      </c>
      <c r="Y1679">
        <f t="shared" si="349"/>
        <v>4</v>
      </c>
      <c r="AA1679" t="str">
        <f t="shared" si="350"/>
        <v>654-&gt;4,</v>
      </c>
    </row>
    <row r="1680" spans="1:27" ht="15" hidden="1" customHeight="1" x14ac:dyDescent="0.25">
      <c r="A1680">
        <v>2017</v>
      </c>
      <c r="B1680">
        <v>9</v>
      </c>
      <c r="C1680">
        <v>4</v>
      </c>
      <c r="D1680" t="s">
        <v>6</v>
      </c>
      <c r="E1680" t="s">
        <v>66</v>
      </c>
      <c r="F1680">
        <v>6</v>
      </c>
      <c r="G1680">
        <v>0</v>
      </c>
      <c r="H1680" t="s">
        <v>76</v>
      </c>
      <c r="J1680">
        <v>2</v>
      </c>
      <c r="K1680">
        <v>2107</v>
      </c>
      <c r="L1680">
        <v>1576</v>
      </c>
      <c r="M1680">
        <f t="shared" si="338"/>
        <v>2105</v>
      </c>
      <c r="N1680">
        <f t="shared" si="339"/>
        <v>1578</v>
      </c>
      <c r="O1680">
        <f t="shared" si="340"/>
        <v>0.97364277727448667</v>
      </c>
      <c r="P1680">
        <f t="shared" si="341"/>
        <v>1</v>
      </c>
      <c r="Q1680">
        <f t="shared" si="342"/>
        <v>75.880528871656693</v>
      </c>
      <c r="R1680">
        <f t="shared" si="343"/>
        <v>40</v>
      </c>
      <c r="S1680">
        <f>INDEX(Weights!$B$1:$B$36,MATCH(Matches!H2499,Weights!$A$1:$A$36,0))</f>
        <v>30</v>
      </c>
      <c r="T1680">
        <f t="shared" si="344"/>
        <v>2205</v>
      </c>
      <c r="U1680">
        <f t="shared" si="345"/>
        <v>1578</v>
      </c>
      <c r="V1680">
        <f t="shared" si="346"/>
        <v>627</v>
      </c>
      <c r="W1680">
        <f t="shared" si="347"/>
        <v>6</v>
      </c>
      <c r="X1680">
        <f t="shared" si="348"/>
        <v>0</v>
      </c>
      <c r="Y1680">
        <f t="shared" si="349"/>
        <v>6</v>
      </c>
      <c r="AA1680" t="str">
        <f t="shared" si="350"/>
        <v>627-&gt;6,</v>
      </c>
    </row>
    <row r="1681" spans="1:27" ht="15" hidden="1" customHeight="1" x14ac:dyDescent="0.25">
      <c r="A1681">
        <v>2017</v>
      </c>
      <c r="B1681">
        <v>9</v>
      </c>
      <c r="C1681">
        <v>4</v>
      </c>
      <c r="D1681" t="s">
        <v>65</v>
      </c>
      <c r="E1681" t="s">
        <v>8</v>
      </c>
      <c r="F1681">
        <v>3</v>
      </c>
      <c r="G1681">
        <v>0</v>
      </c>
      <c r="H1681" t="s">
        <v>76</v>
      </c>
      <c r="J1681">
        <v>2</v>
      </c>
      <c r="K1681">
        <v>1834</v>
      </c>
      <c r="L1681">
        <v>1344</v>
      </c>
      <c r="M1681">
        <f t="shared" si="338"/>
        <v>1832</v>
      </c>
      <c r="N1681">
        <f t="shared" si="339"/>
        <v>1346</v>
      </c>
      <c r="O1681">
        <f t="shared" si="340"/>
        <v>0.96685918183406272</v>
      </c>
      <c r="P1681">
        <f t="shared" si="341"/>
        <v>1</v>
      </c>
      <c r="Q1681">
        <f t="shared" si="342"/>
        <v>60.348540280023485</v>
      </c>
      <c r="R1681">
        <f t="shared" si="343"/>
        <v>30</v>
      </c>
      <c r="S1681">
        <f>INDEX(Weights!$B$1:$B$36,MATCH(Matches!H2504,Weights!$A$1:$A$36,0))</f>
        <v>40</v>
      </c>
      <c r="T1681">
        <f t="shared" si="344"/>
        <v>1932</v>
      </c>
      <c r="U1681">
        <f t="shared" si="345"/>
        <v>1346</v>
      </c>
      <c r="V1681">
        <f t="shared" si="346"/>
        <v>586</v>
      </c>
      <c r="W1681">
        <f t="shared" si="347"/>
        <v>3</v>
      </c>
      <c r="X1681">
        <f t="shared" si="348"/>
        <v>0</v>
      </c>
      <c r="Y1681">
        <f t="shared" si="349"/>
        <v>3</v>
      </c>
      <c r="AA1681" t="str">
        <f t="shared" si="350"/>
        <v>586-&gt;3,</v>
      </c>
    </row>
    <row r="1682" spans="1:27" ht="15" hidden="1" customHeight="1" x14ac:dyDescent="0.25">
      <c r="A1682">
        <v>2017</v>
      </c>
      <c r="B1682">
        <v>9</v>
      </c>
      <c r="C1682">
        <v>4</v>
      </c>
      <c r="D1682" t="s">
        <v>23</v>
      </c>
      <c r="E1682" t="s">
        <v>69</v>
      </c>
      <c r="F1682">
        <v>2</v>
      </c>
      <c r="G1682">
        <v>0</v>
      </c>
      <c r="H1682" t="s">
        <v>76</v>
      </c>
      <c r="J1682">
        <v>2</v>
      </c>
      <c r="K1682">
        <v>1710</v>
      </c>
      <c r="L1682">
        <v>1223</v>
      </c>
      <c r="M1682">
        <f t="shared" si="338"/>
        <v>1708</v>
      </c>
      <c r="N1682">
        <f t="shared" si="339"/>
        <v>1225</v>
      </c>
      <c r="O1682">
        <f t="shared" si="340"/>
        <v>0.96630134375315657</v>
      </c>
      <c r="P1682">
        <f t="shared" si="341"/>
        <v>1</v>
      </c>
      <c r="Q1682">
        <f t="shared" si="342"/>
        <v>59.349547511626405</v>
      </c>
      <c r="R1682">
        <f t="shared" si="343"/>
        <v>40</v>
      </c>
      <c r="S1682">
        <f>INDEX(Weights!$B$1:$B$36,MATCH(Matches!H2505,Weights!$A$1:$A$36,0))</f>
        <v>40</v>
      </c>
      <c r="T1682">
        <f t="shared" si="344"/>
        <v>1808</v>
      </c>
      <c r="U1682">
        <f t="shared" si="345"/>
        <v>1225</v>
      </c>
      <c r="V1682">
        <f t="shared" si="346"/>
        <v>583</v>
      </c>
      <c r="W1682">
        <f t="shared" si="347"/>
        <v>2</v>
      </c>
      <c r="X1682">
        <f t="shared" si="348"/>
        <v>0</v>
      </c>
      <c r="Y1682">
        <f t="shared" si="349"/>
        <v>2</v>
      </c>
      <c r="AA1682" t="str">
        <f t="shared" si="350"/>
        <v>583-&gt;2,</v>
      </c>
    </row>
    <row r="1683" spans="1:27" ht="15" hidden="1" customHeight="1" x14ac:dyDescent="0.25">
      <c r="A1683">
        <v>2017</v>
      </c>
      <c r="B1683">
        <v>9</v>
      </c>
      <c r="C1683">
        <v>5</v>
      </c>
      <c r="D1683" t="s">
        <v>259</v>
      </c>
      <c r="E1683" t="s">
        <v>119</v>
      </c>
      <c r="F1683">
        <v>5</v>
      </c>
      <c r="G1683">
        <v>0</v>
      </c>
      <c r="H1683" t="s">
        <v>23</v>
      </c>
      <c r="J1683">
        <v>2</v>
      </c>
      <c r="K1683">
        <v>1404</v>
      </c>
      <c r="L1683">
        <v>887</v>
      </c>
      <c r="M1683">
        <f t="shared" si="338"/>
        <v>1402</v>
      </c>
      <c r="N1683">
        <f t="shared" si="339"/>
        <v>889</v>
      </c>
      <c r="O1683">
        <f t="shared" si="340"/>
        <v>0.97149375501379354</v>
      </c>
      <c r="P1683">
        <f t="shared" si="341"/>
        <v>1</v>
      </c>
      <c r="Q1683">
        <f t="shared" si="342"/>
        <v>70.160064960072972</v>
      </c>
      <c r="R1683">
        <f t="shared" si="343"/>
        <v>40</v>
      </c>
      <c r="S1683">
        <f>INDEX(Weights!$B$1:$B$36,MATCH(Matches!H2511,Weights!$A$1:$A$36,0))</f>
        <v>50</v>
      </c>
      <c r="T1683">
        <f t="shared" si="344"/>
        <v>1502</v>
      </c>
      <c r="U1683">
        <f t="shared" si="345"/>
        <v>889</v>
      </c>
      <c r="V1683">
        <f t="shared" si="346"/>
        <v>613</v>
      </c>
      <c r="W1683">
        <f t="shared" si="347"/>
        <v>5</v>
      </c>
      <c r="X1683">
        <f t="shared" si="348"/>
        <v>0</v>
      </c>
      <c r="Y1683">
        <f t="shared" si="349"/>
        <v>5</v>
      </c>
      <c r="AA1683" t="str">
        <f t="shared" si="350"/>
        <v>613-&gt;5,</v>
      </c>
    </row>
    <row r="1684" spans="1:27" ht="15" hidden="1" customHeight="1" x14ac:dyDescent="0.25">
      <c r="A1684">
        <v>2017</v>
      </c>
      <c r="B1684">
        <v>9</v>
      </c>
      <c r="C1684">
        <v>5</v>
      </c>
      <c r="D1684" t="s">
        <v>16</v>
      </c>
      <c r="E1684" t="s">
        <v>59</v>
      </c>
      <c r="F1684">
        <v>1</v>
      </c>
      <c r="G1684">
        <v>0</v>
      </c>
      <c r="H1684" t="s">
        <v>76</v>
      </c>
      <c r="J1684">
        <v>2</v>
      </c>
      <c r="K1684">
        <v>1950</v>
      </c>
      <c r="L1684">
        <v>1531</v>
      </c>
      <c r="M1684">
        <f t="shared" si="338"/>
        <v>1948</v>
      </c>
      <c r="N1684">
        <f t="shared" si="339"/>
        <v>1533</v>
      </c>
      <c r="O1684">
        <f t="shared" si="340"/>
        <v>0.9509479946527073</v>
      </c>
      <c r="P1684">
        <f t="shared" si="341"/>
        <v>1</v>
      </c>
      <c r="Q1684">
        <f t="shared" si="342"/>
        <v>40.773052719044131</v>
      </c>
      <c r="R1684">
        <f t="shared" si="343"/>
        <v>40</v>
      </c>
      <c r="S1684">
        <f>INDEX(Weights!$B$1:$B$36,MATCH(Matches!H2528,Weights!$A$1:$A$36,0))</f>
        <v>40</v>
      </c>
      <c r="T1684">
        <f t="shared" si="344"/>
        <v>2048</v>
      </c>
      <c r="U1684">
        <f t="shared" si="345"/>
        <v>1533</v>
      </c>
      <c r="V1684">
        <f t="shared" si="346"/>
        <v>515</v>
      </c>
      <c r="W1684">
        <f t="shared" si="347"/>
        <v>1</v>
      </c>
      <c r="X1684">
        <f t="shared" si="348"/>
        <v>0</v>
      </c>
      <c r="Y1684">
        <f t="shared" si="349"/>
        <v>1</v>
      </c>
      <c r="AA1684" t="str">
        <f t="shared" si="350"/>
        <v>515-&gt;1,</v>
      </c>
    </row>
    <row r="1685" spans="1:27" hidden="1" x14ac:dyDescent="0.25">
      <c r="A1685">
        <v>2017</v>
      </c>
      <c r="B1685">
        <v>9</v>
      </c>
      <c r="C1685">
        <v>5</v>
      </c>
      <c r="D1685" t="s">
        <v>263</v>
      </c>
      <c r="E1685" t="s">
        <v>18</v>
      </c>
      <c r="F1685">
        <v>1</v>
      </c>
      <c r="G1685">
        <v>1</v>
      </c>
      <c r="H1685" t="s">
        <v>76</v>
      </c>
      <c r="J1685">
        <v>2</v>
      </c>
      <c r="K1685">
        <v>1481</v>
      </c>
      <c r="L1685">
        <v>1604</v>
      </c>
      <c r="M1685">
        <f t="shared" si="338"/>
        <v>1479</v>
      </c>
      <c r="N1685">
        <f t="shared" si="339"/>
        <v>1606</v>
      </c>
      <c r="O1685">
        <f t="shared" si="340"/>
        <v>0.53877809205717153</v>
      </c>
      <c r="P1685">
        <f t="shared" si="341"/>
        <v>0.5</v>
      </c>
      <c r="Q1685">
        <f t="shared" si="342"/>
        <v>-51.575513231835878</v>
      </c>
      <c r="R1685">
        <f t="shared" si="343"/>
        <v>-50</v>
      </c>
      <c r="S1685">
        <f>INDEX(Weights!$B$1:$B$36,MATCH(Matches!H2533,Weights!$A$1:$A$36,0))</f>
        <v>20</v>
      </c>
      <c r="T1685">
        <f t="shared" si="344"/>
        <v>1579</v>
      </c>
      <c r="U1685">
        <f t="shared" si="345"/>
        <v>1606</v>
      </c>
      <c r="V1685">
        <f t="shared" si="346"/>
        <v>27</v>
      </c>
      <c r="W1685">
        <f t="shared" si="347"/>
        <v>0</v>
      </c>
      <c r="X1685">
        <f t="shared" si="348"/>
        <v>0</v>
      </c>
      <c r="Y1685">
        <f t="shared" si="349"/>
        <v>0</v>
      </c>
      <c r="AA1685" t="str">
        <f t="shared" si="350"/>
        <v>27-&gt;0,</v>
      </c>
    </row>
    <row r="1686" spans="1:27" ht="15" hidden="1" customHeight="1" x14ac:dyDescent="0.25">
      <c r="A1686">
        <v>2017</v>
      </c>
      <c r="B1686">
        <v>9</v>
      </c>
      <c r="C1686">
        <v>5</v>
      </c>
      <c r="D1686" t="s">
        <v>194</v>
      </c>
      <c r="E1686" t="s">
        <v>262</v>
      </c>
      <c r="F1686">
        <v>5</v>
      </c>
      <c r="G1686">
        <v>0</v>
      </c>
      <c r="H1686" t="s">
        <v>23</v>
      </c>
      <c r="J1686">
        <v>2</v>
      </c>
      <c r="K1686">
        <v>1450</v>
      </c>
      <c r="L1686">
        <v>948</v>
      </c>
      <c r="M1686">
        <f t="shared" si="338"/>
        <v>1448</v>
      </c>
      <c r="N1686">
        <f t="shared" si="339"/>
        <v>950</v>
      </c>
      <c r="O1686">
        <f t="shared" si="340"/>
        <v>0.96900262249618796</v>
      </c>
      <c r="P1686">
        <f t="shared" si="341"/>
        <v>1</v>
      </c>
      <c r="Q1686">
        <f t="shared" si="342"/>
        <v>64.521587342478924</v>
      </c>
      <c r="R1686">
        <f t="shared" si="343"/>
        <v>30</v>
      </c>
      <c r="S1686">
        <f>INDEX(Weights!$B$1:$B$36,MATCH(Matches!H2540,Weights!$A$1:$A$36,0))</f>
        <v>40</v>
      </c>
      <c r="T1686">
        <f t="shared" si="344"/>
        <v>1548</v>
      </c>
      <c r="U1686">
        <f t="shared" si="345"/>
        <v>950</v>
      </c>
      <c r="V1686">
        <f t="shared" si="346"/>
        <v>598</v>
      </c>
      <c r="W1686">
        <f t="shared" si="347"/>
        <v>5</v>
      </c>
      <c r="X1686">
        <f t="shared" si="348"/>
        <v>0</v>
      </c>
      <c r="Y1686">
        <f t="shared" si="349"/>
        <v>5</v>
      </c>
      <c r="AA1686" t="str">
        <f t="shared" si="350"/>
        <v>598-&gt;5,</v>
      </c>
    </row>
    <row r="1687" spans="1:27" ht="15" hidden="1" customHeight="1" x14ac:dyDescent="0.25">
      <c r="A1687">
        <v>2017</v>
      </c>
      <c r="B1687">
        <v>10</v>
      </c>
      <c r="C1687">
        <v>4</v>
      </c>
      <c r="D1687" t="s">
        <v>157</v>
      </c>
      <c r="E1687" t="s">
        <v>109</v>
      </c>
      <c r="F1687">
        <v>3</v>
      </c>
      <c r="G1687">
        <v>1</v>
      </c>
      <c r="H1687" t="s">
        <v>33</v>
      </c>
      <c r="J1687">
        <v>2</v>
      </c>
      <c r="K1687">
        <v>1228</v>
      </c>
      <c r="L1687">
        <v>820</v>
      </c>
      <c r="M1687">
        <f t="shared" si="338"/>
        <v>1226</v>
      </c>
      <c r="N1687">
        <f t="shared" si="339"/>
        <v>822</v>
      </c>
      <c r="O1687">
        <f t="shared" si="340"/>
        <v>0.94790855067262525</v>
      </c>
      <c r="P1687">
        <f t="shared" si="341"/>
        <v>1</v>
      </c>
      <c r="Q1687">
        <f t="shared" si="342"/>
        <v>38.394017172199767</v>
      </c>
      <c r="R1687">
        <f t="shared" si="343"/>
        <v>30</v>
      </c>
      <c r="S1687">
        <f>INDEX(Weights!$B$1:$B$36,MATCH(Matches!H2553,Weights!$A$1:$A$36,0))</f>
        <v>40</v>
      </c>
      <c r="T1687">
        <f t="shared" si="344"/>
        <v>1326</v>
      </c>
      <c r="U1687">
        <f t="shared" si="345"/>
        <v>822</v>
      </c>
      <c r="V1687">
        <f t="shared" si="346"/>
        <v>504</v>
      </c>
      <c r="W1687">
        <f t="shared" si="347"/>
        <v>2</v>
      </c>
      <c r="X1687">
        <f t="shared" si="348"/>
        <v>0</v>
      </c>
      <c r="Y1687">
        <f t="shared" si="349"/>
        <v>2</v>
      </c>
      <c r="AA1687" t="str">
        <f t="shared" si="350"/>
        <v>504-&gt;2,</v>
      </c>
    </row>
    <row r="1688" spans="1:27" ht="15" hidden="1" customHeight="1" x14ac:dyDescent="0.25">
      <c r="A1688">
        <v>2017</v>
      </c>
      <c r="B1688">
        <v>10</v>
      </c>
      <c r="C1688">
        <v>5</v>
      </c>
      <c r="D1688" t="s">
        <v>264</v>
      </c>
      <c r="E1688" t="s">
        <v>111</v>
      </c>
      <c r="F1688">
        <v>4</v>
      </c>
      <c r="G1688">
        <v>0</v>
      </c>
      <c r="H1688" t="s">
        <v>33</v>
      </c>
      <c r="J1688">
        <v>2</v>
      </c>
      <c r="K1688">
        <v>1200</v>
      </c>
      <c r="L1688">
        <v>785</v>
      </c>
      <c r="M1688">
        <f t="shared" si="338"/>
        <v>1198</v>
      </c>
      <c r="N1688">
        <f t="shared" si="339"/>
        <v>787</v>
      </c>
      <c r="O1688">
        <f t="shared" si="340"/>
        <v>0.94986271193084504</v>
      </c>
      <c r="P1688">
        <f t="shared" si="341"/>
        <v>1</v>
      </c>
      <c r="Q1688">
        <f t="shared" si="342"/>
        <v>39.890470287131926</v>
      </c>
      <c r="R1688">
        <f t="shared" si="343"/>
        <v>20</v>
      </c>
      <c r="S1688">
        <f>INDEX(Weights!$B$1:$B$36,MATCH(Matches!H2563,Weights!$A$1:$A$36,0))</f>
        <v>40</v>
      </c>
      <c r="T1688">
        <f t="shared" si="344"/>
        <v>1298</v>
      </c>
      <c r="U1688">
        <f t="shared" si="345"/>
        <v>787</v>
      </c>
      <c r="V1688">
        <f t="shared" si="346"/>
        <v>511</v>
      </c>
      <c r="W1688">
        <f t="shared" si="347"/>
        <v>4</v>
      </c>
      <c r="X1688">
        <f t="shared" si="348"/>
        <v>1</v>
      </c>
      <c r="Y1688">
        <f t="shared" si="349"/>
        <v>4</v>
      </c>
      <c r="AA1688" t="str">
        <f t="shared" si="350"/>
        <v>511-&gt;4,</v>
      </c>
    </row>
    <row r="1689" spans="1:27" ht="15" hidden="1" customHeight="1" x14ac:dyDescent="0.25">
      <c r="A1689">
        <v>2017</v>
      </c>
      <c r="B1689">
        <v>10</v>
      </c>
      <c r="C1689">
        <v>5</v>
      </c>
      <c r="D1689" t="s">
        <v>117</v>
      </c>
      <c r="E1689" t="s">
        <v>170</v>
      </c>
      <c r="F1689">
        <v>2</v>
      </c>
      <c r="G1689">
        <v>0</v>
      </c>
      <c r="H1689" t="s">
        <v>33</v>
      </c>
      <c r="J1689">
        <v>2</v>
      </c>
      <c r="K1689">
        <v>1783</v>
      </c>
      <c r="L1689">
        <v>1379</v>
      </c>
      <c r="M1689">
        <f t="shared" si="338"/>
        <v>1781</v>
      </c>
      <c r="N1689">
        <f t="shared" si="339"/>
        <v>1381</v>
      </c>
      <c r="O1689">
        <f t="shared" si="340"/>
        <v>0.94675978479797751</v>
      </c>
      <c r="P1689">
        <f t="shared" si="341"/>
        <v>1</v>
      </c>
      <c r="Q1689">
        <f t="shared" si="342"/>
        <v>37.565588200778421</v>
      </c>
      <c r="R1689">
        <f t="shared" si="343"/>
        <v>30</v>
      </c>
      <c r="S1689">
        <f>INDEX(Weights!$B$1:$B$36,MATCH(Matches!H2564,Weights!$A$1:$A$36,0))</f>
        <v>20</v>
      </c>
      <c r="T1689">
        <f t="shared" si="344"/>
        <v>1881</v>
      </c>
      <c r="U1689">
        <f t="shared" si="345"/>
        <v>1381</v>
      </c>
      <c r="V1689">
        <f t="shared" si="346"/>
        <v>500</v>
      </c>
      <c r="W1689">
        <f t="shared" si="347"/>
        <v>2</v>
      </c>
      <c r="X1689">
        <f t="shared" si="348"/>
        <v>0</v>
      </c>
      <c r="Y1689">
        <f t="shared" si="349"/>
        <v>2</v>
      </c>
      <c r="AA1689" t="str">
        <f t="shared" si="350"/>
        <v>500-&gt;2,</v>
      </c>
    </row>
    <row r="1690" spans="1:27" ht="15" hidden="1" customHeight="1" x14ac:dyDescent="0.25">
      <c r="A1690">
        <v>2017</v>
      </c>
      <c r="B1690">
        <v>10</v>
      </c>
      <c r="C1690">
        <v>6</v>
      </c>
      <c r="D1690" t="s">
        <v>153</v>
      </c>
      <c r="E1690" t="s">
        <v>86</v>
      </c>
      <c r="F1690">
        <v>0</v>
      </c>
      <c r="G1690">
        <v>0</v>
      </c>
      <c r="H1690" t="s">
        <v>76</v>
      </c>
      <c r="J1690">
        <v>2</v>
      </c>
      <c r="K1690">
        <v>1513</v>
      </c>
      <c r="L1690">
        <v>1640</v>
      </c>
      <c r="M1690">
        <f t="shared" si="338"/>
        <v>1511</v>
      </c>
      <c r="N1690">
        <f t="shared" si="339"/>
        <v>1642</v>
      </c>
      <c r="O1690">
        <f t="shared" si="340"/>
        <v>0.54449457308300797</v>
      </c>
      <c r="P1690">
        <f t="shared" si="341"/>
        <v>0.5</v>
      </c>
      <c r="Q1690">
        <f t="shared" si="342"/>
        <v>-44.949301935515813</v>
      </c>
      <c r="R1690">
        <f t="shared" si="343"/>
        <v>-40</v>
      </c>
      <c r="S1690">
        <f>INDEX(Weights!$B$1:$B$36,MATCH(Matches!H2586,Weights!$A$1:$A$36,0))</f>
        <v>40</v>
      </c>
      <c r="T1690">
        <f t="shared" si="344"/>
        <v>1611</v>
      </c>
      <c r="U1690">
        <f t="shared" si="345"/>
        <v>1642</v>
      </c>
      <c r="V1690">
        <f t="shared" si="346"/>
        <v>31</v>
      </c>
      <c r="W1690">
        <f t="shared" si="347"/>
        <v>0</v>
      </c>
      <c r="X1690">
        <f t="shared" si="348"/>
        <v>0</v>
      </c>
      <c r="Y1690">
        <f t="shared" si="349"/>
        <v>0</v>
      </c>
      <c r="AA1690" t="str">
        <f t="shared" si="350"/>
        <v>31-&gt;0,</v>
      </c>
    </row>
    <row r="1691" spans="1:27" ht="15" hidden="1" customHeight="1" x14ac:dyDescent="0.25">
      <c r="A1691">
        <v>2017</v>
      </c>
      <c r="B1691">
        <v>10</v>
      </c>
      <c r="C1691">
        <v>6</v>
      </c>
      <c r="D1691" t="s">
        <v>123</v>
      </c>
      <c r="E1691" t="s">
        <v>133</v>
      </c>
      <c r="F1691">
        <v>3</v>
      </c>
      <c r="G1691">
        <v>1</v>
      </c>
      <c r="H1691" t="s">
        <v>76</v>
      </c>
      <c r="J1691">
        <v>2</v>
      </c>
      <c r="K1691">
        <v>1859</v>
      </c>
      <c r="L1691">
        <v>1403</v>
      </c>
      <c r="M1691">
        <f t="shared" si="338"/>
        <v>1857</v>
      </c>
      <c r="N1691">
        <f t="shared" si="339"/>
        <v>1405</v>
      </c>
      <c r="O1691">
        <f t="shared" si="340"/>
        <v>0.95998131798294117</v>
      </c>
      <c r="P1691">
        <f t="shared" si="341"/>
        <v>1</v>
      </c>
      <c r="Q1691">
        <f t="shared" si="342"/>
        <v>49.976658380389857</v>
      </c>
      <c r="R1691">
        <f t="shared" si="343"/>
        <v>30</v>
      </c>
      <c r="S1691">
        <f>INDEX(Weights!$B$1:$B$36,MATCH(Matches!H2587,Weights!$A$1:$A$36,0))</f>
        <v>30</v>
      </c>
      <c r="T1691">
        <f t="shared" si="344"/>
        <v>1957</v>
      </c>
      <c r="U1691">
        <f t="shared" si="345"/>
        <v>1405</v>
      </c>
      <c r="V1691">
        <f t="shared" si="346"/>
        <v>552</v>
      </c>
      <c r="W1691">
        <f t="shared" si="347"/>
        <v>2</v>
      </c>
      <c r="X1691">
        <f t="shared" si="348"/>
        <v>0</v>
      </c>
      <c r="Y1691">
        <f t="shared" si="349"/>
        <v>2</v>
      </c>
      <c r="AA1691" t="str">
        <f t="shared" si="350"/>
        <v>552-&gt;2,</v>
      </c>
    </row>
    <row r="1692" spans="1:27" ht="15" hidden="1" customHeight="1" x14ac:dyDescent="0.25">
      <c r="A1692">
        <v>2017</v>
      </c>
      <c r="B1692">
        <v>10</v>
      </c>
      <c r="C1692">
        <v>8</v>
      </c>
      <c r="D1692" t="s">
        <v>90</v>
      </c>
      <c r="E1692" t="s">
        <v>69</v>
      </c>
      <c r="F1692">
        <v>3</v>
      </c>
      <c r="G1692">
        <v>0</v>
      </c>
      <c r="H1692" t="s">
        <v>76</v>
      </c>
      <c r="J1692">
        <v>2</v>
      </c>
      <c r="K1692">
        <v>1752</v>
      </c>
      <c r="L1692">
        <v>1226</v>
      </c>
      <c r="M1692">
        <f t="shared" si="338"/>
        <v>1750</v>
      </c>
      <c r="N1692">
        <f t="shared" si="339"/>
        <v>1228</v>
      </c>
      <c r="O1692">
        <f t="shared" si="340"/>
        <v>0.97289399447169633</v>
      </c>
      <c r="P1692">
        <f t="shared" si="341"/>
        <v>1</v>
      </c>
      <c r="Q1692">
        <f t="shared" si="342"/>
        <v>73.784386929001073</v>
      </c>
      <c r="R1692">
        <f t="shared" si="343"/>
        <v>40</v>
      </c>
      <c r="S1692">
        <f>INDEX(Weights!$B$1:$B$36,MATCH(Matches!H2622,Weights!$A$1:$A$36,0))</f>
        <v>40</v>
      </c>
      <c r="T1692">
        <f t="shared" si="344"/>
        <v>1850</v>
      </c>
      <c r="U1692">
        <f t="shared" si="345"/>
        <v>1228</v>
      </c>
      <c r="V1692">
        <f t="shared" si="346"/>
        <v>622</v>
      </c>
      <c r="W1692">
        <f t="shared" si="347"/>
        <v>3</v>
      </c>
      <c r="X1692">
        <f t="shared" si="348"/>
        <v>0</v>
      </c>
      <c r="Y1692">
        <f t="shared" si="349"/>
        <v>3</v>
      </c>
      <c r="AA1692" t="str">
        <f t="shared" si="350"/>
        <v>622-&gt;3,</v>
      </c>
    </row>
    <row r="1693" spans="1:27" ht="15" hidden="1" customHeight="1" x14ac:dyDescent="0.25">
      <c r="A1693">
        <v>2017</v>
      </c>
      <c r="B1693">
        <v>10</v>
      </c>
      <c r="C1693">
        <v>9</v>
      </c>
      <c r="D1693" t="s">
        <v>17</v>
      </c>
      <c r="E1693" t="s">
        <v>63</v>
      </c>
      <c r="F1693">
        <v>2</v>
      </c>
      <c r="G1693">
        <v>0</v>
      </c>
      <c r="H1693" t="s">
        <v>76</v>
      </c>
      <c r="J1693">
        <v>2</v>
      </c>
      <c r="K1693">
        <v>1841</v>
      </c>
      <c r="L1693">
        <v>1364</v>
      </c>
      <c r="M1693">
        <f t="shared" si="338"/>
        <v>1839</v>
      </c>
      <c r="N1693">
        <f t="shared" si="339"/>
        <v>1366</v>
      </c>
      <c r="O1693">
        <f t="shared" si="340"/>
        <v>0.96437570639044812</v>
      </c>
      <c r="P1693">
        <f t="shared" si="341"/>
        <v>1</v>
      </c>
      <c r="Q1693">
        <f t="shared" si="342"/>
        <v>56.141464078427184</v>
      </c>
      <c r="R1693">
        <f t="shared" si="343"/>
        <v>40</v>
      </c>
      <c r="S1693">
        <f>INDEX(Weights!$B$1:$B$36,MATCH(Matches!H2628,Weights!$A$1:$A$36,0))</f>
        <v>40</v>
      </c>
      <c r="T1693">
        <f t="shared" si="344"/>
        <v>1939</v>
      </c>
      <c r="U1693">
        <f t="shared" si="345"/>
        <v>1366</v>
      </c>
      <c r="V1693">
        <f t="shared" si="346"/>
        <v>573</v>
      </c>
      <c r="W1693">
        <f t="shared" si="347"/>
        <v>2</v>
      </c>
      <c r="X1693">
        <f t="shared" si="348"/>
        <v>0</v>
      </c>
      <c r="Y1693">
        <f t="shared" si="349"/>
        <v>2</v>
      </c>
      <c r="AA1693" t="str">
        <f t="shared" si="350"/>
        <v>573-&gt;2,</v>
      </c>
    </row>
    <row r="1694" spans="1:27" ht="15" hidden="1" customHeight="1" x14ac:dyDescent="0.25">
      <c r="A1694">
        <v>2017</v>
      </c>
      <c r="B1694">
        <v>10</v>
      </c>
      <c r="C1694">
        <v>10</v>
      </c>
      <c r="D1694" t="s">
        <v>7</v>
      </c>
      <c r="E1694" t="s">
        <v>24</v>
      </c>
      <c r="F1694">
        <v>4</v>
      </c>
      <c r="G1694">
        <v>0</v>
      </c>
      <c r="H1694" t="s">
        <v>76</v>
      </c>
      <c r="J1694">
        <v>2</v>
      </c>
      <c r="K1694">
        <v>1929</v>
      </c>
      <c r="L1694">
        <v>1422</v>
      </c>
      <c r="M1694">
        <f t="shared" si="338"/>
        <v>1927</v>
      </c>
      <c r="N1694">
        <f t="shared" si="339"/>
        <v>1424</v>
      </c>
      <c r="O1694">
        <f t="shared" si="340"/>
        <v>0.96985557079926898</v>
      </c>
      <c r="P1694">
        <f t="shared" si="341"/>
        <v>1</v>
      </c>
      <c r="Q1694">
        <f t="shared" si="342"/>
        <v>66.347250653911843</v>
      </c>
      <c r="R1694">
        <f t="shared" si="343"/>
        <v>40</v>
      </c>
      <c r="S1694">
        <f>INDEX(Weights!$B$1:$B$36,MATCH(Matches!H2637,Weights!$A$1:$A$36,0))</f>
        <v>50</v>
      </c>
      <c r="T1694">
        <f t="shared" si="344"/>
        <v>2027</v>
      </c>
      <c r="U1694">
        <f t="shared" si="345"/>
        <v>1424</v>
      </c>
      <c r="V1694">
        <f t="shared" si="346"/>
        <v>603</v>
      </c>
      <c r="W1694">
        <f t="shared" si="347"/>
        <v>4</v>
      </c>
      <c r="X1694">
        <f t="shared" si="348"/>
        <v>1</v>
      </c>
      <c r="Y1694">
        <f t="shared" si="349"/>
        <v>4</v>
      </c>
      <c r="AA1694" t="str">
        <f t="shared" si="350"/>
        <v>603-&gt;4,</v>
      </c>
    </row>
    <row r="1695" spans="1:27" ht="15" hidden="1" customHeight="1" x14ac:dyDescent="0.25">
      <c r="A1695">
        <v>2017</v>
      </c>
      <c r="B1695">
        <v>10</v>
      </c>
      <c r="C1695">
        <v>10</v>
      </c>
      <c r="D1695" t="s">
        <v>156</v>
      </c>
      <c r="E1695" t="s">
        <v>257</v>
      </c>
      <c r="F1695">
        <v>2</v>
      </c>
      <c r="G1695">
        <v>2</v>
      </c>
      <c r="H1695" t="s">
        <v>23</v>
      </c>
      <c r="J1695">
        <v>2</v>
      </c>
      <c r="K1695">
        <v>1077</v>
      </c>
      <c r="L1695">
        <v>1204</v>
      </c>
      <c r="M1695">
        <f t="shared" si="338"/>
        <v>1075</v>
      </c>
      <c r="N1695">
        <f t="shared" si="339"/>
        <v>1206</v>
      </c>
      <c r="O1695">
        <f t="shared" si="340"/>
        <v>0.54449457308300797</v>
      </c>
      <c r="P1695">
        <f t="shared" si="341"/>
        <v>0.5</v>
      </c>
      <c r="Q1695">
        <f t="shared" si="342"/>
        <v>-44.949301935515813</v>
      </c>
      <c r="R1695">
        <f t="shared" si="343"/>
        <v>-40</v>
      </c>
      <c r="S1695">
        <f>INDEX(Weights!$B$1:$B$36,MATCH(Matches!H2654,Weights!$A$1:$A$36,0))</f>
        <v>40</v>
      </c>
      <c r="T1695">
        <f t="shared" si="344"/>
        <v>1175</v>
      </c>
      <c r="U1695">
        <f t="shared" si="345"/>
        <v>1206</v>
      </c>
      <c r="V1695">
        <f t="shared" si="346"/>
        <v>31</v>
      </c>
      <c r="W1695">
        <f t="shared" si="347"/>
        <v>0</v>
      </c>
      <c r="X1695">
        <f t="shared" si="348"/>
        <v>0</v>
      </c>
      <c r="Y1695">
        <f t="shared" si="349"/>
        <v>0</v>
      </c>
      <c r="AA1695" t="str">
        <f t="shared" si="350"/>
        <v>31-&gt;0,</v>
      </c>
    </row>
    <row r="1696" spans="1:27" ht="15" hidden="1" customHeight="1" x14ac:dyDescent="0.25">
      <c r="A1696">
        <v>2017</v>
      </c>
      <c r="B1696">
        <v>10</v>
      </c>
      <c r="C1696">
        <v>11</v>
      </c>
      <c r="D1696" t="s">
        <v>43</v>
      </c>
      <c r="E1696" t="s">
        <v>113</v>
      </c>
      <c r="F1696">
        <v>4</v>
      </c>
      <c r="G1696">
        <v>1</v>
      </c>
      <c r="H1696" t="s">
        <v>23</v>
      </c>
      <c r="J1696">
        <v>2</v>
      </c>
      <c r="K1696">
        <v>1169</v>
      </c>
      <c r="L1696">
        <v>680</v>
      </c>
      <c r="M1696">
        <f t="shared" si="338"/>
        <v>1167</v>
      </c>
      <c r="N1696">
        <f t="shared" si="339"/>
        <v>682</v>
      </c>
      <c r="O1696">
        <f t="shared" si="340"/>
        <v>0.96667423382278939</v>
      </c>
      <c r="P1696">
        <f t="shared" si="341"/>
        <v>1</v>
      </c>
      <c r="Q1696">
        <f t="shared" si="342"/>
        <v>60.013623973863012</v>
      </c>
      <c r="R1696">
        <f t="shared" si="343"/>
        <v>30</v>
      </c>
      <c r="S1696">
        <f>INDEX(Weights!$B$1:$B$36,MATCH(Matches!H2671,Weights!$A$1:$A$36,0))</f>
        <v>40</v>
      </c>
      <c r="T1696">
        <f t="shared" si="344"/>
        <v>1267</v>
      </c>
      <c r="U1696">
        <f t="shared" si="345"/>
        <v>682</v>
      </c>
      <c r="V1696">
        <f t="shared" si="346"/>
        <v>585</v>
      </c>
      <c r="W1696">
        <f t="shared" si="347"/>
        <v>3</v>
      </c>
      <c r="X1696">
        <f t="shared" si="348"/>
        <v>0</v>
      </c>
      <c r="Y1696">
        <f t="shared" si="349"/>
        <v>3</v>
      </c>
      <c r="AA1696" t="str">
        <f t="shared" si="350"/>
        <v>585-&gt;3,</v>
      </c>
    </row>
    <row r="1697" spans="1:27" ht="15" hidden="1" customHeight="1" x14ac:dyDescent="0.25">
      <c r="A1697">
        <v>2017</v>
      </c>
      <c r="B1697">
        <v>11</v>
      </c>
      <c r="C1697">
        <v>10</v>
      </c>
      <c r="D1697" t="s">
        <v>147</v>
      </c>
      <c r="E1697" t="s">
        <v>39</v>
      </c>
      <c r="F1697">
        <v>1</v>
      </c>
      <c r="G1697">
        <v>1</v>
      </c>
      <c r="H1697" t="s">
        <v>76</v>
      </c>
      <c r="J1697">
        <v>2</v>
      </c>
      <c r="K1697">
        <v>1534</v>
      </c>
      <c r="L1697">
        <v>1670</v>
      </c>
      <c r="M1697">
        <f t="shared" si="338"/>
        <v>1532</v>
      </c>
      <c r="N1697">
        <f t="shared" si="339"/>
        <v>1672</v>
      </c>
      <c r="O1697">
        <f t="shared" si="340"/>
        <v>0.55731163376229276</v>
      </c>
      <c r="P1697">
        <f t="shared" si="341"/>
        <v>0.5</v>
      </c>
      <c r="Q1697">
        <f t="shared" si="342"/>
        <v>-34.896928750892926</v>
      </c>
      <c r="R1697">
        <f t="shared" si="343"/>
        <v>-30</v>
      </c>
      <c r="S1697">
        <f>INDEX(Weights!$B$1:$B$36,MATCH(Matches!H2690,Weights!$A$1:$A$36,0))</f>
        <v>20</v>
      </c>
      <c r="T1697">
        <f t="shared" si="344"/>
        <v>1632</v>
      </c>
      <c r="U1697">
        <f t="shared" si="345"/>
        <v>1672</v>
      </c>
      <c r="V1697">
        <f t="shared" si="346"/>
        <v>40</v>
      </c>
      <c r="W1697">
        <f t="shared" si="347"/>
        <v>0</v>
      </c>
      <c r="X1697">
        <f t="shared" si="348"/>
        <v>0</v>
      </c>
      <c r="Y1697">
        <f t="shared" si="349"/>
        <v>0</v>
      </c>
      <c r="AA1697" t="str">
        <f t="shared" si="350"/>
        <v>40-&gt;0,</v>
      </c>
    </row>
    <row r="1698" spans="1:27" ht="15" hidden="1" customHeight="1" x14ac:dyDescent="0.25">
      <c r="A1698">
        <v>2017</v>
      </c>
      <c r="B1698">
        <v>11</v>
      </c>
      <c r="C1698">
        <v>10</v>
      </c>
      <c r="D1698" t="s">
        <v>105</v>
      </c>
      <c r="E1698" t="s">
        <v>6</v>
      </c>
      <c r="F1698">
        <v>0</v>
      </c>
      <c r="G1698">
        <v>0</v>
      </c>
      <c r="H1698" t="s">
        <v>33</v>
      </c>
      <c r="J1698">
        <v>2</v>
      </c>
      <c r="K1698">
        <v>1931</v>
      </c>
      <c r="L1698">
        <v>2115</v>
      </c>
      <c r="M1698">
        <f t="shared" si="338"/>
        <v>1929</v>
      </c>
      <c r="N1698">
        <f t="shared" si="339"/>
        <v>2117</v>
      </c>
      <c r="O1698">
        <f t="shared" si="340"/>
        <v>0.62400175861766716</v>
      </c>
      <c r="P1698">
        <f t="shared" si="341"/>
        <v>0.5</v>
      </c>
      <c r="Q1698">
        <f t="shared" si="342"/>
        <v>-16.128803512912839</v>
      </c>
      <c r="R1698">
        <f t="shared" si="343"/>
        <v>-20</v>
      </c>
      <c r="S1698">
        <f>INDEX(Weights!$B$1:$B$36,MATCH(Matches!H2694,Weights!$A$1:$A$36,0))</f>
        <v>40</v>
      </c>
      <c r="T1698">
        <f t="shared" si="344"/>
        <v>2029</v>
      </c>
      <c r="U1698">
        <f t="shared" si="345"/>
        <v>2117</v>
      </c>
      <c r="V1698">
        <f t="shared" si="346"/>
        <v>88</v>
      </c>
      <c r="W1698">
        <f t="shared" si="347"/>
        <v>0</v>
      </c>
      <c r="X1698">
        <f t="shared" si="348"/>
        <v>0</v>
      </c>
      <c r="Y1698">
        <f t="shared" si="349"/>
        <v>0</v>
      </c>
      <c r="AA1698" t="str">
        <f t="shared" si="350"/>
        <v>88-&gt;0,</v>
      </c>
    </row>
    <row r="1699" spans="1:27" ht="15" hidden="1" customHeight="1" x14ac:dyDescent="0.25">
      <c r="A1699">
        <v>2017</v>
      </c>
      <c r="B1699">
        <v>11</v>
      </c>
      <c r="C1699">
        <v>10</v>
      </c>
      <c r="D1699" t="s">
        <v>34</v>
      </c>
      <c r="E1699" t="s">
        <v>158</v>
      </c>
      <c r="F1699">
        <v>3</v>
      </c>
      <c r="G1699">
        <v>0</v>
      </c>
      <c r="H1699" t="s">
        <v>33</v>
      </c>
      <c r="J1699">
        <v>2</v>
      </c>
      <c r="K1699">
        <v>2003</v>
      </c>
      <c r="L1699">
        <v>1610</v>
      </c>
      <c r="M1699">
        <f t="shared" si="338"/>
        <v>2001</v>
      </c>
      <c r="N1699">
        <f t="shared" si="339"/>
        <v>1612</v>
      </c>
      <c r="O1699">
        <f t="shared" si="340"/>
        <v>0.9434762493459331</v>
      </c>
      <c r="P1699">
        <f t="shared" si="341"/>
        <v>1</v>
      </c>
      <c r="Q1699">
        <f t="shared" si="342"/>
        <v>35.383356144221111</v>
      </c>
      <c r="R1699">
        <f t="shared" si="343"/>
        <v>20</v>
      </c>
      <c r="S1699">
        <f>INDEX(Weights!$B$1:$B$36,MATCH(Matches!H2700,Weights!$A$1:$A$36,0))</f>
        <v>40</v>
      </c>
      <c r="T1699">
        <f t="shared" si="344"/>
        <v>2101</v>
      </c>
      <c r="U1699">
        <f t="shared" si="345"/>
        <v>1612</v>
      </c>
      <c r="V1699">
        <f t="shared" si="346"/>
        <v>489</v>
      </c>
      <c r="W1699">
        <f t="shared" si="347"/>
        <v>3</v>
      </c>
      <c r="X1699">
        <f t="shared" si="348"/>
        <v>0</v>
      </c>
      <c r="Y1699">
        <f t="shared" si="349"/>
        <v>3</v>
      </c>
      <c r="AA1699" t="str">
        <f t="shared" si="350"/>
        <v>489-&gt;3,</v>
      </c>
    </row>
    <row r="1700" spans="1:27" ht="15" hidden="1" customHeight="1" x14ac:dyDescent="0.25">
      <c r="A1700">
        <v>2017</v>
      </c>
      <c r="B1700">
        <v>11</v>
      </c>
      <c r="C1700">
        <v>14</v>
      </c>
      <c r="D1700" t="s">
        <v>105</v>
      </c>
      <c r="E1700" t="s">
        <v>121</v>
      </c>
      <c r="F1700">
        <v>0</v>
      </c>
      <c r="G1700">
        <v>0</v>
      </c>
      <c r="H1700" t="s">
        <v>33</v>
      </c>
      <c r="J1700">
        <v>2</v>
      </c>
      <c r="K1700">
        <v>1933</v>
      </c>
      <c r="L1700">
        <v>2114</v>
      </c>
      <c r="M1700">
        <f t="shared" si="338"/>
        <v>1931</v>
      </c>
      <c r="N1700">
        <f t="shared" si="339"/>
        <v>2116</v>
      </c>
      <c r="O1700">
        <f t="shared" si="340"/>
        <v>0.61994135904452341</v>
      </c>
      <c r="P1700">
        <f t="shared" si="341"/>
        <v>0.5</v>
      </c>
      <c r="Q1700">
        <f t="shared" si="342"/>
        <v>-16.67481522581031</v>
      </c>
      <c r="R1700">
        <f t="shared" si="343"/>
        <v>-20</v>
      </c>
      <c r="S1700">
        <f>INDEX(Weights!$B$1:$B$36,MATCH(Matches!H2746,Weights!$A$1:$A$36,0))</f>
        <v>20</v>
      </c>
      <c r="T1700">
        <f t="shared" si="344"/>
        <v>2031</v>
      </c>
      <c r="U1700">
        <f t="shared" si="345"/>
        <v>2116</v>
      </c>
      <c r="V1700">
        <f t="shared" si="346"/>
        <v>85</v>
      </c>
      <c r="W1700">
        <f t="shared" si="347"/>
        <v>0</v>
      </c>
      <c r="X1700">
        <f t="shared" si="348"/>
        <v>0</v>
      </c>
      <c r="Y1700">
        <f t="shared" si="349"/>
        <v>0</v>
      </c>
      <c r="AA1700" t="str">
        <f t="shared" si="350"/>
        <v>85-&gt;0,</v>
      </c>
    </row>
    <row r="1701" spans="1:27" ht="15" hidden="1" customHeight="1" x14ac:dyDescent="0.25">
      <c r="A1701">
        <v>2017</v>
      </c>
      <c r="B1701">
        <v>11</v>
      </c>
      <c r="C1701">
        <v>26</v>
      </c>
      <c r="D1701" t="s">
        <v>203</v>
      </c>
      <c r="E1701" t="s">
        <v>11</v>
      </c>
      <c r="F1701">
        <v>1</v>
      </c>
      <c r="G1701">
        <v>1</v>
      </c>
      <c r="H1701" t="s">
        <v>33</v>
      </c>
      <c r="J1701">
        <v>2</v>
      </c>
      <c r="K1701">
        <v>1334</v>
      </c>
      <c r="L1701">
        <v>1507</v>
      </c>
      <c r="M1701">
        <f t="shared" si="338"/>
        <v>1332</v>
      </c>
      <c r="N1701">
        <f t="shared" si="339"/>
        <v>1509</v>
      </c>
      <c r="O1701">
        <f t="shared" si="340"/>
        <v>0.60903260340423959</v>
      </c>
      <c r="P1701">
        <f t="shared" si="341"/>
        <v>0.5</v>
      </c>
      <c r="Q1701">
        <f t="shared" si="342"/>
        <v>-18.343137167742182</v>
      </c>
      <c r="R1701">
        <f t="shared" si="343"/>
        <v>-20</v>
      </c>
      <c r="S1701">
        <f>INDEX(Weights!$B$1:$B$36,MATCH(Matches!H2776,Weights!$A$1:$A$36,0))</f>
        <v>30</v>
      </c>
      <c r="T1701">
        <f t="shared" si="344"/>
        <v>1432</v>
      </c>
      <c r="U1701">
        <f t="shared" si="345"/>
        <v>1509</v>
      </c>
      <c r="V1701">
        <f t="shared" si="346"/>
        <v>77</v>
      </c>
      <c r="W1701">
        <f t="shared" si="347"/>
        <v>0</v>
      </c>
      <c r="X1701">
        <f t="shared" si="348"/>
        <v>0</v>
      </c>
      <c r="Y1701">
        <f t="shared" si="349"/>
        <v>0</v>
      </c>
      <c r="AA1701" t="str">
        <f t="shared" si="350"/>
        <v>77-&gt;0,</v>
      </c>
    </row>
    <row r="1702" spans="1:27" hidden="1" x14ac:dyDescent="0.25">
      <c r="A1702">
        <v>2017</v>
      </c>
      <c r="B1702">
        <v>12</v>
      </c>
      <c r="C1702">
        <v>12</v>
      </c>
      <c r="D1702" t="s">
        <v>79</v>
      </c>
      <c r="E1702" t="s">
        <v>274</v>
      </c>
      <c r="F1702">
        <v>4</v>
      </c>
      <c r="G1702">
        <v>0</v>
      </c>
      <c r="H1702" t="s">
        <v>240</v>
      </c>
      <c r="I1702" t="s">
        <v>82</v>
      </c>
      <c r="J1702">
        <v>2</v>
      </c>
      <c r="K1702">
        <v>1218</v>
      </c>
      <c r="L1702">
        <v>557</v>
      </c>
      <c r="M1702">
        <f t="shared" si="338"/>
        <v>1216</v>
      </c>
      <c r="N1702">
        <f t="shared" si="339"/>
        <v>559</v>
      </c>
      <c r="O1702">
        <f t="shared" si="340"/>
        <v>0.97773006397667994</v>
      </c>
      <c r="P1702">
        <f t="shared" si="341"/>
        <v>1</v>
      </c>
      <c r="Q1702">
        <f t="shared" si="342"/>
        <v>89.80717312818912</v>
      </c>
      <c r="R1702">
        <f t="shared" si="343"/>
        <v>50</v>
      </c>
      <c r="S1702">
        <f>INDEX(Weights!$B$1:$B$36,MATCH(Matches!H2811,Weights!$A$1:$A$36,0))</f>
        <v>40</v>
      </c>
      <c r="T1702">
        <f t="shared" si="344"/>
        <v>1216</v>
      </c>
      <c r="U1702">
        <f t="shared" si="345"/>
        <v>559</v>
      </c>
      <c r="V1702">
        <f t="shared" si="346"/>
        <v>657</v>
      </c>
      <c r="W1702">
        <f t="shared" si="347"/>
        <v>4</v>
      </c>
      <c r="X1702">
        <f t="shared" si="348"/>
        <v>1</v>
      </c>
      <c r="Y1702">
        <f t="shared" si="349"/>
        <v>4</v>
      </c>
      <c r="AA1702" t="str">
        <f t="shared" si="350"/>
        <v>657-&gt;4,</v>
      </c>
    </row>
    <row r="1703" spans="1:27" ht="15" hidden="1" customHeight="1" x14ac:dyDescent="0.25">
      <c r="A1703">
        <v>2017</v>
      </c>
      <c r="B1703">
        <v>12</v>
      </c>
      <c r="C1703">
        <v>28</v>
      </c>
      <c r="D1703" t="s">
        <v>155</v>
      </c>
      <c r="E1703" t="s">
        <v>154</v>
      </c>
      <c r="F1703">
        <v>0</v>
      </c>
      <c r="G1703">
        <v>0</v>
      </c>
      <c r="H1703" t="s">
        <v>231</v>
      </c>
      <c r="J1703">
        <v>2</v>
      </c>
      <c r="K1703">
        <v>1433</v>
      </c>
      <c r="L1703">
        <v>1563</v>
      </c>
      <c r="M1703">
        <f t="shared" si="338"/>
        <v>1431</v>
      </c>
      <c r="N1703">
        <f t="shared" si="339"/>
        <v>1565</v>
      </c>
      <c r="O1703">
        <f t="shared" si="340"/>
        <v>0.54877433585974189</v>
      </c>
      <c r="P1703">
        <f t="shared" si="341"/>
        <v>0.5</v>
      </c>
      <c r="Q1703">
        <f t="shared" si="342"/>
        <v>-41.005171362072623</v>
      </c>
      <c r="R1703">
        <f t="shared" si="343"/>
        <v>-40</v>
      </c>
      <c r="S1703">
        <f>INDEX(Weights!$B$1:$B$36,MATCH(Matches!H2838,Weights!$A$1:$A$36,0))</f>
        <v>40</v>
      </c>
      <c r="T1703">
        <f t="shared" si="344"/>
        <v>1531</v>
      </c>
      <c r="U1703">
        <f t="shared" si="345"/>
        <v>1565</v>
      </c>
      <c r="V1703">
        <f t="shared" si="346"/>
        <v>34</v>
      </c>
      <c r="W1703">
        <f t="shared" si="347"/>
        <v>0</v>
      </c>
      <c r="X1703">
        <f t="shared" si="348"/>
        <v>0</v>
      </c>
      <c r="Y1703">
        <f t="shared" si="349"/>
        <v>0</v>
      </c>
      <c r="AA1703" t="str">
        <f t="shared" si="350"/>
        <v>34-&gt;0,</v>
      </c>
    </row>
    <row r="1704" spans="1:27" ht="15" hidden="1" customHeight="1" x14ac:dyDescent="0.25">
      <c r="A1704">
        <v>2014</v>
      </c>
      <c r="B1704">
        <v>12</v>
      </c>
      <c r="C1704">
        <v>13</v>
      </c>
      <c r="D1704" t="s">
        <v>77</v>
      </c>
      <c r="E1704" t="s">
        <v>257</v>
      </c>
      <c r="F1704">
        <v>4</v>
      </c>
      <c r="G1704">
        <v>0</v>
      </c>
      <c r="H1704" t="s">
        <v>33</v>
      </c>
      <c r="J1704">
        <v>1</v>
      </c>
      <c r="K1704">
        <v>1559</v>
      </c>
      <c r="L1704">
        <v>1100</v>
      </c>
      <c r="M1704">
        <f t="shared" si="338"/>
        <v>1558</v>
      </c>
      <c r="N1704">
        <f t="shared" si="339"/>
        <v>1101</v>
      </c>
      <c r="O1704">
        <f t="shared" si="340"/>
        <v>0.96107253125242642</v>
      </c>
      <c r="P1704">
        <f t="shared" si="341"/>
        <v>1</v>
      </c>
      <c r="Q1704">
        <f t="shared" si="342"/>
        <v>25.688801049062093</v>
      </c>
      <c r="R1704">
        <f t="shared" si="343"/>
        <v>10</v>
      </c>
      <c r="S1704">
        <f>INDEX(Weights!$B$1:$B$36,MATCH(Matches!H6,Weights!$A$1:$A$36,0))</f>
        <v>40</v>
      </c>
      <c r="T1704">
        <f t="shared" si="344"/>
        <v>1658</v>
      </c>
      <c r="U1704">
        <f t="shared" si="345"/>
        <v>1101</v>
      </c>
      <c r="V1704">
        <f t="shared" si="346"/>
        <v>557</v>
      </c>
      <c r="W1704">
        <f t="shared" si="347"/>
        <v>4</v>
      </c>
      <c r="X1704">
        <f t="shared" si="348"/>
        <v>1</v>
      </c>
      <c r="Y1704">
        <f t="shared" si="349"/>
        <v>4</v>
      </c>
      <c r="AA1704" t="str">
        <f t="shared" si="350"/>
        <v>557-&gt;4,</v>
      </c>
    </row>
    <row r="1705" spans="1:27" ht="15" hidden="1" customHeight="1" x14ac:dyDescent="0.25">
      <c r="A1705">
        <v>2014</v>
      </c>
      <c r="B1705">
        <v>12</v>
      </c>
      <c r="C1705">
        <v>17</v>
      </c>
      <c r="D1705" t="s">
        <v>77</v>
      </c>
      <c r="E1705" t="s">
        <v>257</v>
      </c>
      <c r="F1705">
        <v>2</v>
      </c>
      <c r="G1705">
        <v>0</v>
      </c>
      <c r="H1705" t="s">
        <v>33</v>
      </c>
      <c r="J1705">
        <v>1</v>
      </c>
      <c r="K1705">
        <v>1560</v>
      </c>
      <c r="L1705">
        <v>1099</v>
      </c>
      <c r="M1705">
        <f t="shared" si="338"/>
        <v>1559</v>
      </c>
      <c r="N1705">
        <f t="shared" si="339"/>
        <v>1100</v>
      </c>
      <c r="O1705">
        <f t="shared" si="340"/>
        <v>0.96150097517353628</v>
      </c>
      <c r="P1705">
        <f t="shared" si="341"/>
        <v>1</v>
      </c>
      <c r="Q1705">
        <f t="shared" si="342"/>
        <v>25.974683891541407</v>
      </c>
      <c r="R1705">
        <f t="shared" si="343"/>
        <v>20</v>
      </c>
      <c r="S1705">
        <f>INDEX(Weights!$B$1:$B$36,MATCH(Matches!H8,Weights!$A$1:$A$36,0))</f>
        <v>40</v>
      </c>
      <c r="T1705">
        <f t="shared" si="344"/>
        <v>1659</v>
      </c>
      <c r="U1705">
        <f t="shared" si="345"/>
        <v>1100</v>
      </c>
      <c r="V1705">
        <f t="shared" si="346"/>
        <v>559</v>
      </c>
      <c r="W1705">
        <f t="shared" si="347"/>
        <v>2</v>
      </c>
      <c r="X1705">
        <f t="shared" si="348"/>
        <v>0</v>
      </c>
      <c r="Y1705">
        <f t="shared" si="349"/>
        <v>2</v>
      </c>
      <c r="AA1705" t="str">
        <f t="shared" si="350"/>
        <v>559-&gt;2,</v>
      </c>
    </row>
    <row r="1706" spans="1:27" ht="15" hidden="1" customHeight="1" x14ac:dyDescent="0.25">
      <c r="A1706">
        <v>2014</v>
      </c>
      <c r="B1706">
        <v>12</v>
      </c>
      <c r="C1706">
        <v>31</v>
      </c>
      <c r="D1706" t="s">
        <v>194</v>
      </c>
      <c r="E1706" t="s">
        <v>122</v>
      </c>
      <c r="F1706">
        <v>2</v>
      </c>
      <c r="G1706">
        <v>2</v>
      </c>
      <c r="H1706" t="s">
        <v>33</v>
      </c>
      <c r="I1706" t="s">
        <v>93</v>
      </c>
      <c r="J1706">
        <v>1</v>
      </c>
      <c r="K1706">
        <v>1555</v>
      </c>
      <c r="L1706">
        <v>1588</v>
      </c>
      <c r="M1706">
        <f t="shared" si="338"/>
        <v>1554</v>
      </c>
      <c r="N1706">
        <f t="shared" si="339"/>
        <v>1589</v>
      </c>
      <c r="O1706">
        <f t="shared" si="340"/>
        <v>0.55019935325353697</v>
      </c>
      <c r="P1706">
        <f t="shared" si="341"/>
        <v>0.5</v>
      </c>
      <c r="Q1706">
        <f t="shared" si="342"/>
        <v>-19.920575369754221</v>
      </c>
      <c r="R1706">
        <f t="shared" si="343"/>
        <v>-20</v>
      </c>
      <c r="S1706">
        <f>INDEX(Weights!$B$1:$B$36,MATCH(Matches!H19,Weights!$A$1:$A$36,0))</f>
        <v>40</v>
      </c>
      <c r="T1706">
        <f t="shared" si="344"/>
        <v>1554</v>
      </c>
      <c r="U1706">
        <f t="shared" si="345"/>
        <v>1589</v>
      </c>
      <c r="V1706">
        <f t="shared" si="346"/>
        <v>35</v>
      </c>
      <c r="W1706">
        <f t="shared" si="347"/>
        <v>0</v>
      </c>
      <c r="X1706">
        <f t="shared" si="348"/>
        <v>0</v>
      </c>
      <c r="Y1706">
        <f t="shared" si="349"/>
        <v>0</v>
      </c>
      <c r="AA1706" t="str">
        <f t="shared" si="350"/>
        <v>35-&gt;0,</v>
      </c>
    </row>
    <row r="1707" spans="1:27" ht="15" hidden="1" customHeight="1" x14ac:dyDescent="0.25">
      <c r="A1707">
        <v>2015</v>
      </c>
      <c r="B1707">
        <v>1</v>
      </c>
      <c r="C1707">
        <v>17</v>
      </c>
      <c r="D1707" t="s">
        <v>159</v>
      </c>
      <c r="E1707" t="s">
        <v>177</v>
      </c>
      <c r="F1707">
        <v>1</v>
      </c>
      <c r="G1707">
        <v>1</v>
      </c>
      <c r="H1707" t="s">
        <v>44</v>
      </c>
      <c r="J1707">
        <v>1</v>
      </c>
      <c r="K1707">
        <v>1314</v>
      </c>
      <c r="L1707">
        <v>1428</v>
      </c>
      <c r="M1707">
        <f t="shared" si="338"/>
        <v>1313</v>
      </c>
      <c r="N1707">
        <f t="shared" si="339"/>
        <v>1429</v>
      </c>
      <c r="O1707">
        <f t="shared" si="340"/>
        <v>0.52300958729756231</v>
      </c>
      <c r="P1707">
        <f t="shared" si="341"/>
        <v>0.5</v>
      </c>
      <c r="Q1707">
        <f t="shared" si="342"/>
        <v>-43.460144985127243</v>
      </c>
      <c r="R1707">
        <f t="shared" si="343"/>
        <v>-40</v>
      </c>
      <c r="S1707">
        <f>INDEX(Weights!$B$1:$B$36,MATCH(Matches!H53,Weights!$A$1:$A$36,0))</f>
        <v>40</v>
      </c>
      <c r="T1707">
        <f t="shared" si="344"/>
        <v>1413</v>
      </c>
      <c r="U1707">
        <f t="shared" si="345"/>
        <v>1429</v>
      </c>
      <c r="V1707">
        <f t="shared" si="346"/>
        <v>16</v>
      </c>
      <c r="W1707">
        <f t="shared" si="347"/>
        <v>0</v>
      </c>
      <c r="X1707">
        <f t="shared" si="348"/>
        <v>0</v>
      </c>
      <c r="Y1707">
        <f t="shared" si="349"/>
        <v>0</v>
      </c>
      <c r="AA1707" t="str">
        <f t="shared" si="350"/>
        <v>16-&gt;0,</v>
      </c>
    </row>
    <row r="1708" spans="1:27" ht="15" hidden="1" customHeight="1" x14ac:dyDescent="0.25">
      <c r="A1708">
        <v>2015</v>
      </c>
      <c r="B1708">
        <v>3</v>
      </c>
      <c r="C1708">
        <v>8</v>
      </c>
      <c r="D1708" t="s">
        <v>178</v>
      </c>
      <c r="E1708" t="s">
        <v>195</v>
      </c>
      <c r="F1708">
        <v>2</v>
      </c>
      <c r="G1708">
        <v>0</v>
      </c>
      <c r="H1708" t="s">
        <v>33</v>
      </c>
      <c r="J1708">
        <v>1</v>
      </c>
      <c r="K1708">
        <v>1270</v>
      </c>
      <c r="L1708">
        <v>678</v>
      </c>
      <c r="M1708">
        <f t="shared" si="338"/>
        <v>1269</v>
      </c>
      <c r="N1708">
        <f t="shared" si="339"/>
        <v>679</v>
      </c>
      <c r="O1708">
        <f t="shared" si="340"/>
        <v>0.98151176262016993</v>
      </c>
      <c r="P1708">
        <f t="shared" si="341"/>
        <v>1</v>
      </c>
      <c r="Q1708">
        <f t="shared" si="342"/>
        <v>54.088444423098977</v>
      </c>
      <c r="R1708">
        <f t="shared" si="343"/>
        <v>40</v>
      </c>
      <c r="S1708">
        <f>INDEX(Weights!$B$1:$B$36,MATCH(Matches!H119,Weights!$A$1:$A$36,0))</f>
        <v>40</v>
      </c>
      <c r="T1708">
        <f t="shared" si="344"/>
        <v>1369</v>
      </c>
      <c r="U1708">
        <f t="shared" si="345"/>
        <v>679</v>
      </c>
      <c r="V1708">
        <f t="shared" si="346"/>
        <v>690</v>
      </c>
      <c r="W1708">
        <f t="shared" si="347"/>
        <v>2</v>
      </c>
      <c r="X1708">
        <f t="shared" si="348"/>
        <v>0</v>
      </c>
      <c r="Y1708">
        <f t="shared" si="349"/>
        <v>2</v>
      </c>
      <c r="AA1708" t="str">
        <f t="shared" si="350"/>
        <v>690-&gt;2,</v>
      </c>
    </row>
    <row r="1709" spans="1:27" ht="15" hidden="1" customHeight="1" x14ac:dyDescent="0.25">
      <c r="A1709">
        <v>2015</v>
      </c>
      <c r="B1709">
        <v>3</v>
      </c>
      <c r="C1709">
        <v>17</v>
      </c>
      <c r="D1709" t="s">
        <v>113</v>
      </c>
      <c r="E1709" t="s">
        <v>109</v>
      </c>
      <c r="F1709">
        <v>1</v>
      </c>
      <c r="G1709">
        <v>1</v>
      </c>
      <c r="H1709" t="s">
        <v>108</v>
      </c>
      <c r="J1709">
        <v>1</v>
      </c>
      <c r="K1709">
        <v>619</v>
      </c>
      <c r="L1709">
        <v>734</v>
      </c>
      <c r="M1709">
        <f t="shared" si="338"/>
        <v>618</v>
      </c>
      <c r="N1709">
        <f t="shared" si="339"/>
        <v>735</v>
      </c>
      <c r="O1709">
        <f t="shared" si="340"/>
        <v>0.52444546112066148</v>
      </c>
      <c r="P1709">
        <f t="shared" si="341"/>
        <v>0.5</v>
      </c>
      <c r="Q1709">
        <f t="shared" si="342"/>
        <v>-40.907389517589941</v>
      </c>
      <c r="R1709">
        <f t="shared" si="343"/>
        <v>-40</v>
      </c>
      <c r="S1709">
        <f>INDEX(Weights!$B$1:$B$36,MATCH(Matches!H131,Weights!$A$1:$A$36,0))</f>
        <v>40</v>
      </c>
      <c r="T1709">
        <f t="shared" si="344"/>
        <v>718</v>
      </c>
      <c r="U1709">
        <f t="shared" si="345"/>
        <v>735</v>
      </c>
      <c r="V1709">
        <f t="shared" si="346"/>
        <v>17</v>
      </c>
      <c r="W1709">
        <f t="shared" si="347"/>
        <v>0</v>
      </c>
      <c r="X1709">
        <f t="shared" si="348"/>
        <v>0</v>
      </c>
      <c r="Y1709">
        <f t="shared" si="349"/>
        <v>0</v>
      </c>
      <c r="AA1709" t="str">
        <f t="shared" si="350"/>
        <v>17-&gt;0,</v>
      </c>
    </row>
    <row r="1710" spans="1:27" ht="15" hidden="1" customHeight="1" x14ac:dyDescent="0.25">
      <c r="A1710">
        <v>2015</v>
      </c>
      <c r="B1710">
        <v>3</v>
      </c>
      <c r="C1710">
        <v>27</v>
      </c>
      <c r="D1710" t="s">
        <v>35</v>
      </c>
      <c r="E1710" t="s">
        <v>196</v>
      </c>
      <c r="F1710">
        <v>2</v>
      </c>
      <c r="G1710">
        <v>1</v>
      </c>
      <c r="H1710" t="s">
        <v>76</v>
      </c>
      <c r="J1710">
        <v>1</v>
      </c>
      <c r="K1710">
        <v>1089</v>
      </c>
      <c r="L1710">
        <v>619</v>
      </c>
      <c r="M1710">
        <f t="shared" si="338"/>
        <v>1088</v>
      </c>
      <c r="N1710">
        <f t="shared" si="339"/>
        <v>620</v>
      </c>
      <c r="O1710">
        <f t="shared" si="340"/>
        <v>0.96337355882395315</v>
      </c>
      <c r="P1710">
        <f t="shared" si="341"/>
        <v>1</v>
      </c>
      <c r="Q1710">
        <f t="shared" si="342"/>
        <v>27.302679918953881</v>
      </c>
      <c r="R1710">
        <f t="shared" si="343"/>
        <v>30</v>
      </c>
      <c r="S1710">
        <f>INDEX(Weights!$B$1:$B$36,MATCH(Matches!H169,Weights!$A$1:$A$36,0))</f>
        <v>50</v>
      </c>
      <c r="T1710">
        <f t="shared" si="344"/>
        <v>1188</v>
      </c>
      <c r="U1710">
        <f t="shared" si="345"/>
        <v>620</v>
      </c>
      <c r="V1710">
        <f t="shared" si="346"/>
        <v>568</v>
      </c>
      <c r="W1710">
        <f t="shared" si="347"/>
        <v>1</v>
      </c>
      <c r="X1710">
        <f t="shared" si="348"/>
        <v>0</v>
      </c>
      <c r="Y1710">
        <f t="shared" si="349"/>
        <v>1</v>
      </c>
      <c r="AA1710" t="str">
        <f t="shared" si="350"/>
        <v>568-&gt;1,</v>
      </c>
    </row>
    <row r="1711" spans="1:27" ht="15" hidden="1" customHeight="1" x14ac:dyDescent="0.25">
      <c r="A1711">
        <v>2015</v>
      </c>
      <c r="B1711">
        <v>3</v>
      </c>
      <c r="C1711">
        <v>27</v>
      </c>
      <c r="D1711" t="s">
        <v>49</v>
      </c>
      <c r="E1711" t="s">
        <v>22</v>
      </c>
      <c r="F1711">
        <v>6</v>
      </c>
      <c r="G1711">
        <v>0</v>
      </c>
      <c r="H1711" t="s">
        <v>2</v>
      </c>
      <c r="J1711">
        <v>1</v>
      </c>
      <c r="K1711">
        <v>1656</v>
      </c>
      <c r="L1711">
        <v>888</v>
      </c>
      <c r="M1711">
        <f t="shared" si="338"/>
        <v>1655</v>
      </c>
      <c r="N1711">
        <f t="shared" si="339"/>
        <v>889</v>
      </c>
      <c r="O1711">
        <f t="shared" si="340"/>
        <v>0.99320733932470429</v>
      </c>
      <c r="P1711">
        <f t="shared" si="341"/>
        <v>1</v>
      </c>
      <c r="Q1711">
        <f t="shared" si="342"/>
        <v>147.21771744567025</v>
      </c>
      <c r="R1711">
        <f t="shared" si="343"/>
        <v>70</v>
      </c>
      <c r="S1711">
        <f>INDEX(Weights!$B$1:$B$36,MATCH(Matches!H179,Weights!$A$1:$A$36,0))</f>
        <v>40</v>
      </c>
      <c r="T1711">
        <f t="shared" si="344"/>
        <v>1755</v>
      </c>
      <c r="U1711">
        <f t="shared" si="345"/>
        <v>889</v>
      </c>
      <c r="V1711">
        <f t="shared" si="346"/>
        <v>866</v>
      </c>
      <c r="W1711">
        <f t="shared" si="347"/>
        <v>6</v>
      </c>
      <c r="X1711">
        <f t="shared" si="348"/>
        <v>0</v>
      </c>
      <c r="Y1711">
        <f t="shared" si="349"/>
        <v>6</v>
      </c>
      <c r="AA1711" t="str">
        <f t="shared" si="350"/>
        <v>866-&gt;6,</v>
      </c>
    </row>
    <row r="1712" spans="1:27" ht="15" hidden="1" customHeight="1" x14ac:dyDescent="0.25">
      <c r="A1712">
        <v>2015</v>
      </c>
      <c r="B1712">
        <v>3</v>
      </c>
      <c r="C1712">
        <v>28</v>
      </c>
      <c r="D1712" t="s">
        <v>44</v>
      </c>
      <c r="E1712" t="s">
        <v>136</v>
      </c>
      <c r="F1712">
        <v>2</v>
      </c>
      <c r="G1712">
        <v>0</v>
      </c>
      <c r="H1712" t="s">
        <v>33</v>
      </c>
      <c r="I1712" t="s">
        <v>125</v>
      </c>
      <c r="J1712">
        <v>1</v>
      </c>
      <c r="K1712">
        <v>2051</v>
      </c>
      <c r="L1712">
        <v>1506</v>
      </c>
      <c r="M1712">
        <f t="shared" si="338"/>
        <v>2050</v>
      </c>
      <c r="N1712">
        <f t="shared" si="339"/>
        <v>1507</v>
      </c>
      <c r="O1712">
        <f t="shared" si="340"/>
        <v>0.95794287218746055</v>
      </c>
      <c r="P1712">
        <f t="shared" si="341"/>
        <v>1</v>
      </c>
      <c r="Q1712">
        <f t="shared" si="342"/>
        <v>23.777182418573222</v>
      </c>
      <c r="R1712">
        <f t="shared" si="343"/>
        <v>20</v>
      </c>
      <c r="S1712">
        <f>INDEX(Weights!$B$1:$B$36,MATCH(Matches!H185,Weights!$A$1:$A$36,0))</f>
        <v>40</v>
      </c>
      <c r="T1712">
        <f t="shared" si="344"/>
        <v>2050</v>
      </c>
      <c r="U1712">
        <f t="shared" si="345"/>
        <v>1507</v>
      </c>
      <c r="V1712">
        <f t="shared" si="346"/>
        <v>543</v>
      </c>
      <c r="W1712">
        <f t="shared" si="347"/>
        <v>2</v>
      </c>
      <c r="X1712">
        <f t="shared" si="348"/>
        <v>0</v>
      </c>
      <c r="Y1712">
        <f t="shared" si="349"/>
        <v>2</v>
      </c>
      <c r="AA1712" t="str">
        <f t="shared" si="350"/>
        <v>543-&gt;2,</v>
      </c>
    </row>
    <row r="1713" spans="1:27" ht="15" hidden="1" customHeight="1" x14ac:dyDescent="0.25">
      <c r="A1713">
        <v>2015</v>
      </c>
      <c r="B1713">
        <v>3</v>
      </c>
      <c r="C1713">
        <v>28</v>
      </c>
      <c r="D1713" t="s">
        <v>264</v>
      </c>
      <c r="E1713" t="s">
        <v>107</v>
      </c>
      <c r="F1713">
        <v>1</v>
      </c>
      <c r="G1713">
        <v>0</v>
      </c>
      <c r="H1713" t="s">
        <v>33</v>
      </c>
      <c r="J1713">
        <v>1</v>
      </c>
      <c r="K1713">
        <v>1153</v>
      </c>
      <c r="L1713">
        <v>805</v>
      </c>
      <c r="M1713">
        <f t="shared" si="338"/>
        <v>1152</v>
      </c>
      <c r="N1713">
        <f t="shared" si="339"/>
        <v>806</v>
      </c>
      <c r="O1713">
        <f t="shared" si="340"/>
        <v>0.9287326342558504</v>
      </c>
      <c r="P1713">
        <f t="shared" si="341"/>
        <v>1</v>
      </c>
      <c r="Q1713">
        <f t="shared" si="342"/>
        <v>14.031667784522972</v>
      </c>
      <c r="R1713">
        <f t="shared" si="343"/>
        <v>10</v>
      </c>
      <c r="S1713">
        <f>INDEX(Weights!$B$1:$B$36,MATCH(Matches!H191,Weights!$A$1:$A$36,0))</f>
        <v>50</v>
      </c>
      <c r="T1713">
        <f t="shared" si="344"/>
        <v>1252</v>
      </c>
      <c r="U1713">
        <f t="shared" si="345"/>
        <v>806</v>
      </c>
      <c r="V1713">
        <f t="shared" si="346"/>
        <v>446</v>
      </c>
      <c r="W1713">
        <f t="shared" si="347"/>
        <v>1</v>
      </c>
      <c r="X1713">
        <f t="shared" si="348"/>
        <v>0</v>
      </c>
      <c r="Y1713">
        <f t="shared" si="349"/>
        <v>1</v>
      </c>
      <c r="AA1713" t="str">
        <f t="shared" si="350"/>
        <v>446-&gt;1,</v>
      </c>
    </row>
    <row r="1714" spans="1:27" ht="15" hidden="1" customHeight="1" x14ac:dyDescent="0.25">
      <c r="A1714">
        <v>2015</v>
      </c>
      <c r="B1714">
        <v>3</v>
      </c>
      <c r="C1714">
        <v>29</v>
      </c>
      <c r="D1714" t="s">
        <v>67</v>
      </c>
      <c r="E1714" t="s">
        <v>54</v>
      </c>
      <c r="F1714">
        <v>1</v>
      </c>
      <c r="G1714">
        <v>0</v>
      </c>
      <c r="H1714" t="s">
        <v>2</v>
      </c>
      <c r="J1714">
        <v>1</v>
      </c>
      <c r="K1714">
        <v>1787</v>
      </c>
      <c r="L1714">
        <v>1224</v>
      </c>
      <c r="M1714">
        <f t="shared" si="338"/>
        <v>1786</v>
      </c>
      <c r="N1714">
        <f t="shared" si="339"/>
        <v>1225</v>
      </c>
      <c r="O1714">
        <f t="shared" si="340"/>
        <v>0.97822595178653293</v>
      </c>
      <c r="P1714">
        <f t="shared" si="341"/>
        <v>1</v>
      </c>
      <c r="Q1714">
        <f t="shared" si="342"/>
        <v>45.926232467029642</v>
      </c>
      <c r="R1714">
        <f t="shared" si="343"/>
        <v>50</v>
      </c>
      <c r="S1714">
        <f>INDEX(Weights!$B$1:$B$36,MATCH(Matches!H216,Weights!$A$1:$A$36,0))</f>
        <v>30</v>
      </c>
      <c r="T1714">
        <f t="shared" si="344"/>
        <v>1886</v>
      </c>
      <c r="U1714">
        <f t="shared" si="345"/>
        <v>1225</v>
      </c>
      <c r="V1714">
        <f t="shared" si="346"/>
        <v>661</v>
      </c>
      <c r="W1714">
        <f t="shared" si="347"/>
        <v>1</v>
      </c>
      <c r="X1714">
        <f t="shared" si="348"/>
        <v>0</v>
      </c>
      <c r="Y1714">
        <f t="shared" si="349"/>
        <v>1</v>
      </c>
      <c r="AA1714" t="str">
        <f t="shared" si="350"/>
        <v>661-&gt;1,</v>
      </c>
    </row>
    <row r="1715" spans="1:27" ht="15" hidden="1" customHeight="1" x14ac:dyDescent="0.25">
      <c r="A1715">
        <v>2015</v>
      </c>
      <c r="B1715">
        <v>3</v>
      </c>
      <c r="C1715">
        <v>29</v>
      </c>
      <c r="D1715" t="s">
        <v>23</v>
      </c>
      <c r="E1715" t="s">
        <v>57</v>
      </c>
      <c r="F1715">
        <v>6</v>
      </c>
      <c r="G1715">
        <v>1</v>
      </c>
      <c r="H1715" t="s">
        <v>2</v>
      </c>
      <c r="J1715">
        <v>1</v>
      </c>
      <c r="K1715">
        <v>1727</v>
      </c>
      <c r="L1715">
        <v>1131</v>
      </c>
      <c r="M1715">
        <f t="shared" si="338"/>
        <v>1726</v>
      </c>
      <c r="N1715">
        <f t="shared" si="339"/>
        <v>1132</v>
      </c>
      <c r="O1715">
        <f t="shared" si="340"/>
        <v>0.98192499953316936</v>
      </c>
      <c r="P1715">
        <f t="shared" si="341"/>
        <v>1</v>
      </c>
      <c r="Q1715">
        <f t="shared" si="342"/>
        <v>55.32503314924368</v>
      </c>
      <c r="R1715">
        <f t="shared" si="343"/>
        <v>30</v>
      </c>
      <c r="S1715">
        <f>INDEX(Weights!$B$1:$B$36,MATCH(Matches!H217,Weights!$A$1:$A$36,0))</f>
        <v>40</v>
      </c>
      <c r="T1715">
        <f t="shared" si="344"/>
        <v>1826</v>
      </c>
      <c r="U1715">
        <f t="shared" si="345"/>
        <v>1132</v>
      </c>
      <c r="V1715">
        <f t="shared" si="346"/>
        <v>694</v>
      </c>
      <c r="W1715">
        <f t="shared" si="347"/>
        <v>5</v>
      </c>
      <c r="X1715">
        <f t="shared" si="348"/>
        <v>0</v>
      </c>
      <c r="Y1715">
        <f t="shared" si="349"/>
        <v>5</v>
      </c>
      <c r="AA1715" t="str">
        <f t="shared" si="350"/>
        <v>694-&gt;5,</v>
      </c>
    </row>
    <row r="1716" spans="1:27" ht="15" hidden="1" customHeight="1" x14ac:dyDescent="0.25">
      <c r="A1716">
        <v>2015</v>
      </c>
      <c r="B1716">
        <v>3</v>
      </c>
      <c r="C1716">
        <v>30</v>
      </c>
      <c r="D1716" t="s">
        <v>135</v>
      </c>
      <c r="E1716" t="s">
        <v>155</v>
      </c>
      <c r="F1716">
        <v>3</v>
      </c>
      <c r="G1716">
        <v>1</v>
      </c>
      <c r="H1716" t="s">
        <v>33</v>
      </c>
      <c r="I1716" t="s">
        <v>154</v>
      </c>
      <c r="J1716">
        <v>1</v>
      </c>
      <c r="K1716">
        <v>2023</v>
      </c>
      <c r="L1716">
        <v>1465</v>
      </c>
      <c r="M1716">
        <f t="shared" si="338"/>
        <v>2022</v>
      </c>
      <c r="N1716">
        <f t="shared" si="339"/>
        <v>1466</v>
      </c>
      <c r="O1716">
        <f t="shared" si="340"/>
        <v>0.96085659724830708</v>
      </c>
      <c r="P1716">
        <f t="shared" si="341"/>
        <v>1</v>
      </c>
      <c r="Q1716">
        <f t="shared" si="342"/>
        <v>25.547089156850337</v>
      </c>
      <c r="R1716">
        <f t="shared" si="343"/>
        <v>20</v>
      </c>
      <c r="S1716">
        <f>INDEX(Weights!$B$1:$B$36,MATCH(Matches!H224,Weights!$A$1:$A$36,0))</f>
        <v>40</v>
      </c>
      <c r="T1716">
        <f t="shared" si="344"/>
        <v>2022</v>
      </c>
      <c r="U1716">
        <f t="shared" si="345"/>
        <v>1466</v>
      </c>
      <c r="V1716">
        <f t="shared" si="346"/>
        <v>556</v>
      </c>
      <c r="W1716">
        <f t="shared" si="347"/>
        <v>2</v>
      </c>
      <c r="X1716">
        <f t="shared" si="348"/>
        <v>0</v>
      </c>
      <c r="Y1716">
        <f t="shared" si="349"/>
        <v>2</v>
      </c>
      <c r="AA1716" t="str">
        <f t="shared" si="350"/>
        <v>556-&gt;2,</v>
      </c>
    </row>
    <row r="1717" spans="1:27" ht="15" hidden="1" customHeight="1" x14ac:dyDescent="0.25">
      <c r="A1717">
        <v>2015</v>
      </c>
      <c r="B1717">
        <v>3</v>
      </c>
      <c r="C1717">
        <v>31</v>
      </c>
      <c r="D1717" t="s">
        <v>136</v>
      </c>
      <c r="E1717" t="s">
        <v>146</v>
      </c>
      <c r="F1717">
        <v>0</v>
      </c>
      <c r="G1717">
        <v>0</v>
      </c>
      <c r="H1717" t="s">
        <v>33</v>
      </c>
      <c r="I1717" t="s">
        <v>125</v>
      </c>
      <c r="J1717">
        <v>1</v>
      </c>
      <c r="K1717">
        <v>1507</v>
      </c>
      <c r="L1717">
        <v>1528</v>
      </c>
      <c r="M1717">
        <f t="shared" si="338"/>
        <v>1506</v>
      </c>
      <c r="N1717">
        <f t="shared" si="339"/>
        <v>1529</v>
      </c>
      <c r="O1717">
        <f t="shared" si="340"/>
        <v>0.53305139388444112</v>
      </c>
      <c r="P1717">
        <f t="shared" si="341"/>
        <v>0.5</v>
      </c>
      <c r="Q1717">
        <f t="shared" si="342"/>
        <v>-30.255910038055859</v>
      </c>
      <c r="R1717">
        <f t="shared" si="343"/>
        <v>-30</v>
      </c>
      <c r="S1717">
        <f>INDEX(Weights!$B$1:$B$36,MATCH(Matches!H235,Weights!$A$1:$A$36,0))</f>
        <v>20</v>
      </c>
      <c r="T1717">
        <f t="shared" si="344"/>
        <v>1506</v>
      </c>
      <c r="U1717">
        <f t="shared" si="345"/>
        <v>1529</v>
      </c>
      <c r="V1717">
        <f t="shared" si="346"/>
        <v>23</v>
      </c>
      <c r="W1717">
        <f t="shared" si="347"/>
        <v>0</v>
      </c>
      <c r="X1717">
        <f t="shared" si="348"/>
        <v>0</v>
      </c>
      <c r="Y1717">
        <f t="shared" si="349"/>
        <v>0</v>
      </c>
      <c r="AA1717" t="str">
        <f t="shared" si="350"/>
        <v>23-&gt;0,</v>
      </c>
    </row>
    <row r="1718" spans="1:27" ht="15" hidden="1" customHeight="1" x14ac:dyDescent="0.25">
      <c r="A1718">
        <v>2015</v>
      </c>
      <c r="B1718">
        <v>5</v>
      </c>
      <c r="C1718">
        <v>12</v>
      </c>
      <c r="D1718" t="s">
        <v>8</v>
      </c>
      <c r="E1718" t="s">
        <v>199</v>
      </c>
      <c r="F1718">
        <v>0</v>
      </c>
      <c r="G1718">
        <v>0</v>
      </c>
      <c r="H1718" t="s">
        <v>33</v>
      </c>
      <c r="J1718">
        <v>1</v>
      </c>
      <c r="K1718">
        <v>1350</v>
      </c>
      <c r="L1718">
        <v>1471</v>
      </c>
      <c r="M1718">
        <f t="shared" si="338"/>
        <v>1349</v>
      </c>
      <c r="N1718">
        <f t="shared" si="339"/>
        <v>1472</v>
      </c>
      <c r="O1718">
        <f t="shared" si="340"/>
        <v>0.53305139388444112</v>
      </c>
      <c r="P1718">
        <f t="shared" si="341"/>
        <v>0.5</v>
      </c>
      <c r="Q1718">
        <f t="shared" si="342"/>
        <v>-30.255910038055859</v>
      </c>
      <c r="R1718">
        <f t="shared" si="343"/>
        <v>-30</v>
      </c>
      <c r="S1718">
        <f>INDEX(Weights!$B$1:$B$36,MATCH(Matches!H263,Weights!$A$1:$A$36,0))</f>
        <v>40</v>
      </c>
      <c r="T1718">
        <f t="shared" si="344"/>
        <v>1449</v>
      </c>
      <c r="U1718">
        <f t="shared" si="345"/>
        <v>1472</v>
      </c>
      <c r="V1718">
        <f t="shared" si="346"/>
        <v>23</v>
      </c>
      <c r="W1718">
        <f t="shared" si="347"/>
        <v>0</v>
      </c>
      <c r="X1718">
        <f t="shared" si="348"/>
        <v>0</v>
      </c>
      <c r="Y1718">
        <f t="shared" si="349"/>
        <v>0</v>
      </c>
      <c r="AA1718" t="str">
        <f t="shared" si="350"/>
        <v>23-&gt;0,</v>
      </c>
    </row>
    <row r="1719" spans="1:27" ht="15" hidden="1" customHeight="1" x14ac:dyDescent="0.25">
      <c r="A1719">
        <v>2015</v>
      </c>
      <c r="B1719">
        <v>6</v>
      </c>
      <c r="C1719">
        <v>2</v>
      </c>
      <c r="D1719" t="s">
        <v>112</v>
      </c>
      <c r="E1719" t="s">
        <v>95</v>
      </c>
      <c r="F1719">
        <v>1</v>
      </c>
      <c r="G1719">
        <v>1</v>
      </c>
      <c r="H1719" t="s">
        <v>33</v>
      </c>
      <c r="J1719">
        <v>1</v>
      </c>
      <c r="K1719">
        <v>946</v>
      </c>
      <c r="L1719">
        <v>1091</v>
      </c>
      <c r="M1719">
        <f t="shared" si="338"/>
        <v>945</v>
      </c>
      <c r="N1719">
        <f t="shared" si="339"/>
        <v>1092</v>
      </c>
      <c r="O1719">
        <f t="shared" si="340"/>
        <v>0.56722884434295218</v>
      </c>
      <c r="P1719">
        <f t="shared" si="341"/>
        <v>0.5</v>
      </c>
      <c r="Q1719">
        <f t="shared" si="342"/>
        <v>-14.874567750989955</v>
      </c>
      <c r="R1719">
        <f t="shared" si="343"/>
        <v>-10</v>
      </c>
      <c r="S1719">
        <f>INDEX(Weights!$B$1:$B$36,MATCH(Matches!H309,Weights!$A$1:$A$36,0))</f>
        <v>50</v>
      </c>
      <c r="T1719">
        <f t="shared" si="344"/>
        <v>1045</v>
      </c>
      <c r="U1719">
        <f t="shared" si="345"/>
        <v>1092</v>
      </c>
      <c r="V1719">
        <f t="shared" si="346"/>
        <v>47</v>
      </c>
      <c r="W1719">
        <f t="shared" si="347"/>
        <v>0</v>
      </c>
      <c r="X1719">
        <f t="shared" si="348"/>
        <v>0</v>
      </c>
      <c r="Y1719">
        <f t="shared" si="349"/>
        <v>0</v>
      </c>
      <c r="AA1719" t="str">
        <f t="shared" si="350"/>
        <v>47-&gt;0,</v>
      </c>
    </row>
    <row r="1720" spans="1:27" ht="15" hidden="1" customHeight="1" x14ac:dyDescent="0.25">
      <c r="A1720">
        <v>2015</v>
      </c>
      <c r="B1720">
        <v>6</v>
      </c>
      <c r="C1720">
        <v>5</v>
      </c>
      <c r="D1720" t="s">
        <v>102</v>
      </c>
      <c r="E1720" t="s">
        <v>136</v>
      </c>
      <c r="F1720">
        <v>1</v>
      </c>
      <c r="G1720">
        <v>0</v>
      </c>
      <c r="H1720" t="s">
        <v>33</v>
      </c>
      <c r="J1720">
        <v>1</v>
      </c>
      <c r="K1720">
        <v>1937</v>
      </c>
      <c r="L1720">
        <v>1491</v>
      </c>
      <c r="M1720">
        <f t="shared" si="338"/>
        <v>1936</v>
      </c>
      <c r="N1720">
        <f t="shared" si="339"/>
        <v>1492</v>
      </c>
      <c r="O1720">
        <f t="shared" si="340"/>
        <v>0.9581741800370106</v>
      </c>
      <c r="P1720">
        <f t="shared" si="341"/>
        <v>1</v>
      </c>
      <c r="Q1720">
        <f t="shared" si="342"/>
        <v>23.908676527677748</v>
      </c>
      <c r="R1720">
        <f t="shared" si="343"/>
        <v>20</v>
      </c>
      <c r="S1720">
        <f>INDEX(Weights!$B$1:$B$36,MATCH(Matches!H316,Weights!$A$1:$A$36,0))</f>
        <v>40</v>
      </c>
      <c r="T1720">
        <f t="shared" si="344"/>
        <v>2036</v>
      </c>
      <c r="U1720">
        <f t="shared" si="345"/>
        <v>1492</v>
      </c>
      <c r="V1720">
        <f t="shared" si="346"/>
        <v>544</v>
      </c>
      <c r="W1720">
        <f t="shared" si="347"/>
        <v>1</v>
      </c>
      <c r="X1720">
        <f t="shared" si="348"/>
        <v>0</v>
      </c>
      <c r="Y1720">
        <f t="shared" si="349"/>
        <v>1</v>
      </c>
      <c r="AA1720" t="str">
        <f t="shared" si="350"/>
        <v>544-&gt;1,</v>
      </c>
    </row>
    <row r="1721" spans="1:27" ht="15" hidden="1" customHeight="1" x14ac:dyDescent="0.25">
      <c r="A1721">
        <v>2015</v>
      </c>
      <c r="B1721">
        <v>6</v>
      </c>
      <c r="C1721">
        <v>6</v>
      </c>
      <c r="D1721" t="s">
        <v>41</v>
      </c>
      <c r="E1721" t="s">
        <v>116</v>
      </c>
      <c r="F1721">
        <v>5</v>
      </c>
      <c r="G1721">
        <v>1</v>
      </c>
      <c r="H1721" t="s">
        <v>33</v>
      </c>
      <c r="J1721">
        <v>1</v>
      </c>
      <c r="K1721">
        <v>1165</v>
      </c>
      <c r="L1721">
        <v>611</v>
      </c>
      <c r="M1721">
        <f t="shared" si="338"/>
        <v>1164</v>
      </c>
      <c r="N1721">
        <f t="shared" si="339"/>
        <v>612</v>
      </c>
      <c r="O1721">
        <f t="shared" si="340"/>
        <v>0.97709466530301303</v>
      </c>
      <c r="P1721">
        <f t="shared" si="341"/>
        <v>1</v>
      </c>
      <c r="Q1721">
        <f t="shared" si="342"/>
        <v>43.657951880159288</v>
      </c>
      <c r="R1721">
        <f t="shared" si="343"/>
        <v>20</v>
      </c>
      <c r="S1721">
        <f>INDEX(Weights!$B$1:$B$36,MATCH(Matches!H335,Weights!$A$1:$A$36,0))</f>
        <v>20</v>
      </c>
      <c r="T1721">
        <f t="shared" si="344"/>
        <v>1264</v>
      </c>
      <c r="U1721">
        <f t="shared" si="345"/>
        <v>612</v>
      </c>
      <c r="V1721">
        <f t="shared" si="346"/>
        <v>652</v>
      </c>
      <c r="W1721">
        <f t="shared" si="347"/>
        <v>4</v>
      </c>
      <c r="X1721">
        <f t="shared" si="348"/>
        <v>1</v>
      </c>
      <c r="Y1721">
        <f t="shared" si="349"/>
        <v>4</v>
      </c>
      <c r="AA1721" t="str">
        <f t="shared" si="350"/>
        <v>652-&gt;4,</v>
      </c>
    </row>
    <row r="1722" spans="1:27" ht="15" hidden="1" customHeight="1" x14ac:dyDescent="0.25">
      <c r="A1722">
        <v>2015</v>
      </c>
      <c r="B1722">
        <v>6</v>
      </c>
      <c r="C1722">
        <v>10</v>
      </c>
      <c r="D1722" t="s">
        <v>131</v>
      </c>
      <c r="E1722" t="s">
        <v>1</v>
      </c>
      <c r="F1722">
        <v>3</v>
      </c>
      <c r="G1722">
        <v>0</v>
      </c>
      <c r="H1722" t="s">
        <v>33</v>
      </c>
      <c r="J1722">
        <v>1</v>
      </c>
      <c r="K1722">
        <v>1796</v>
      </c>
      <c r="L1722">
        <v>1214</v>
      </c>
      <c r="M1722">
        <f t="shared" si="338"/>
        <v>1795</v>
      </c>
      <c r="N1722">
        <f t="shared" si="339"/>
        <v>1215</v>
      </c>
      <c r="O1722">
        <f t="shared" si="340"/>
        <v>0.9804376961274206</v>
      </c>
      <c r="P1722">
        <f t="shared" si="341"/>
        <v>1</v>
      </c>
      <c r="Q1722">
        <f t="shared" si="342"/>
        <v>51.118723362727536</v>
      </c>
      <c r="R1722">
        <f t="shared" si="343"/>
        <v>30</v>
      </c>
      <c r="S1722">
        <f>INDEX(Weights!$B$1:$B$36,MATCH(Matches!H363,Weights!$A$1:$A$36,0))</f>
        <v>50</v>
      </c>
      <c r="T1722">
        <f t="shared" si="344"/>
        <v>1895</v>
      </c>
      <c r="U1722">
        <f t="shared" si="345"/>
        <v>1215</v>
      </c>
      <c r="V1722">
        <f t="shared" si="346"/>
        <v>680</v>
      </c>
      <c r="W1722">
        <f t="shared" si="347"/>
        <v>3</v>
      </c>
      <c r="X1722">
        <f t="shared" si="348"/>
        <v>0</v>
      </c>
      <c r="Y1722">
        <f t="shared" si="349"/>
        <v>3</v>
      </c>
      <c r="AA1722" t="str">
        <f t="shared" si="350"/>
        <v>680-&gt;3,</v>
      </c>
    </row>
    <row r="1723" spans="1:27" ht="15" hidden="1" customHeight="1" x14ac:dyDescent="0.25">
      <c r="A1723">
        <v>2015</v>
      </c>
      <c r="B1723">
        <v>6</v>
      </c>
      <c r="C1723">
        <v>12</v>
      </c>
      <c r="D1723" t="s">
        <v>96</v>
      </c>
      <c r="E1723" t="s">
        <v>269</v>
      </c>
      <c r="F1723">
        <v>8</v>
      </c>
      <c r="G1723">
        <v>1</v>
      </c>
      <c r="H1723" t="s">
        <v>171</v>
      </c>
      <c r="J1723">
        <v>1</v>
      </c>
      <c r="K1723">
        <v>1570</v>
      </c>
      <c r="L1723">
        <v>786</v>
      </c>
      <c r="M1723">
        <f t="shared" si="338"/>
        <v>1569</v>
      </c>
      <c r="N1723">
        <f t="shared" si="339"/>
        <v>787</v>
      </c>
      <c r="O1723">
        <f t="shared" si="340"/>
        <v>0.99380131500284496</v>
      </c>
      <c r="P1723">
        <f t="shared" si="341"/>
        <v>1</v>
      </c>
      <c r="Q1723">
        <f t="shared" si="342"/>
        <v>161.32453906900619</v>
      </c>
      <c r="R1723">
        <f t="shared" si="343"/>
        <v>70</v>
      </c>
      <c r="S1723">
        <f>INDEX(Weights!$B$1:$B$36,MATCH(Matches!H399,Weights!$A$1:$A$36,0))</f>
        <v>40</v>
      </c>
      <c r="T1723">
        <f t="shared" si="344"/>
        <v>1669</v>
      </c>
      <c r="U1723">
        <f t="shared" si="345"/>
        <v>787</v>
      </c>
      <c r="V1723">
        <f t="shared" si="346"/>
        <v>882</v>
      </c>
      <c r="W1723">
        <f t="shared" si="347"/>
        <v>7</v>
      </c>
      <c r="X1723">
        <f t="shared" si="348"/>
        <v>0</v>
      </c>
      <c r="Y1723">
        <f t="shared" si="349"/>
        <v>7</v>
      </c>
      <c r="AA1723" t="str">
        <f t="shared" si="350"/>
        <v>882-&gt;7,</v>
      </c>
    </row>
    <row r="1724" spans="1:27" ht="15" hidden="1" customHeight="1" x14ac:dyDescent="0.25">
      <c r="A1724">
        <v>2015</v>
      </c>
      <c r="B1724">
        <v>6</v>
      </c>
      <c r="C1724">
        <v>13</v>
      </c>
      <c r="D1724" t="s">
        <v>147</v>
      </c>
      <c r="E1724" t="s">
        <v>143</v>
      </c>
      <c r="F1724">
        <v>4</v>
      </c>
      <c r="G1724">
        <v>0</v>
      </c>
      <c r="H1724" t="s">
        <v>171</v>
      </c>
      <c r="J1724">
        <v>1</v>
      </c>
      <c r="K1724">
        <v>1678</v>
      </c>
      <c r="L1724">
        <v>971</v>
      </c>
      <c r="M1724">
        <f t="shared" si="338"/>
        <v>1677</v>
      </c>
      <c r="N1724">
        <f t="shared" si="339"/>
        <v>972</v>
      </c>
      <c r="O1724">
        <f t="shared" si="340"/>
        <v>0.99037721812266843</v>
      </c>
      <c r="P1724">
        <f t="shared" si="341"/>
        <v>1</v>
      </c>
      <c r="Q1724">
        <f t="shared" si="342"/>
        <v>103.92005271944332</v>
      </c>
      <c r="R1724">
        <f t="shared" si="343"/>
        <v>60</v>
      </c>
      <c r="S1724">
        <f>INDEX(Weights!$B$1:$B$36,MATCH(Matches!H402,Weights!$A$1:$A$36,0))</f>
        <v>40</v>
      </c>
      <c r="T1724">
        <f t="shared" si="344"/>
        <v>1777</v>
      </c>
      <c r="U1724">
        <f t="shared" si="345"/>
        <v>972</v>
      </c>
      <c r="V1724">
        <f t="shared" si="346"/>
        <v>805</v>
      </c>
      <c r="W1724">
        <f t="shared" si="347"/>
        <v>4</v>
      </c>
      <c r="X1724">
        <f t="shared" si="348"/>
        <v>1</v>
      </c>
      <c r="Y1724">
        <f t="shared" si="349"/>
        <v>4</v>
      </c>
      <c r="AA1724" t="str">
        <f t="shared" si="350"/>
        <v>805-&gt;4,</v>
      </c>
    </row>
    <row r="1725" spans="1:27" ht="15" hidden="1" customHeight="1" x14ac:dyDescent="0.25">
      <c r="A1725">
        <v>2015</v>
      </c>
      <c r="B1725">
        <v>6</v>
      </c>
      <c r="C1725">
        <v>13</v>
      </c>
      <c r="D1725" t="s">
        <v>199</v>
      </c>
      <c r="E1725" t="s">
        <v>87</v>
      </c>
      <c r="F1725">
        <v>2</v>
      </c>
      <c r="G1725">
        <v>0</v>
      </c>
      <c r="H1725" t="s">
        <v>171</v>
      </c>
      <c r="J1725">
        <v>1</v>
      </c>
      <c r="K1725">
        <v>1466</v>
      </c>
      <c r="L1725">
        <v>895</v>
      </c>
      <c r="M1725">
        <f t="shared" si="338"/>
        <v>1465</v>
      </c>
      <c r="N1725">
        <f t="shared" si="339"/>
        <v>896</v>
      </c>
      <c r="O1725">
        <f t="shared" si="340"/>
        <v>0.97918554735804875</v>
      </c>
      <c r="P1725">
        <f t="shared" si="341"/>
        <v>1</v>
      </c>
      <c r="Q1725">
        <f t="shared" si="342"/>
        <v>48.043540572597777</v>
      </c>
      <c r="R1725">
        <f t="shared" si="343"/>
        <v>30</v>
      </c>
      <c r="S1725">
        <f>INDEX(Weights!$B$1:$B$36,MATCH(Matches!H406,Weights!$A$1:$A$36,0))</f>
        <v>50</v>
      </c>
      <c r="T1725">
        <f t="shared" si="344"/>
        <v>1565</v>
      </c>
      <c r="U1725">
        <f t="shared" si="345"/>
        <v>896</v>
      </c>
      <c r="V1725">
        <f t="shared" si="346"/>
        <v>669</v>
      </c>
      <c r="W1725">
        <f t="shared" si="347"/>
        <v>2</v>
      </c>
      <c r="X1725">
        <f t="shared" si="348"/>
        <v>0</v>
      </c>
      <c r="Y1725">
        <f t="shared" si="349"/>
        <v>2</v>
      </c>
      <c r="AA1725" t="str">
        <f t="shared" si="350"/>
        <v>669-&gt;2,</v>
      </c>
    </row>
    <row r="1726" spans="1:27" ht="15" hidden="1" customHeight="1" x14ac:dyDescent="0.25">
      <c r="A1726">
        <v>2015</v>
      </c>
      <c r="B1726">
        <v>6</v>
      </c>
      <c r="C1726">
        <v>14</v>
      </c>
      <c r="D1726" t="s">
        <v>11</v>
      </c>
      <c r="E1726" t="s">
        <v>22</v>
      </c>
      <c r="F1726">
        <v>2</v>
      </c>
      <c r="G1726">
        <v>0</v>
      </c>
      <c r="H1726" t="s">
        <v>2</v>
      </c>
      <c r="J1726">
        <v>1</v>
      </c>
      <c r="K1726">
        <v>1482</v>
      </c>
      <c r="L1726">
        <v>885</v>
      </c>
      <c r="M1726">
        <f t="shared" si="338"/>
        <v>1481</v>
      </c>
      <c r="N1726">
        <f t="shared" si="339"/>
        <v>886</v>
      </c>
      <c r="O1726">
        <f t="shared" si="340"/>
        <v>0.98202688400335436</v>
      </c>
      <c r="P1726">
        <f t="shared" si="341"/>
        <v>1</v>
      </c>
      <c r="Q1726">
        <f t="shared" si="342"/>
        <v>55.638654988185252</v>
      </c>
      <c r="R1726">
        <f t="shared" si="343"/>
        <v>40</v>
      </c>
      <c r="S1726">
        <f>INDEX(Weights!$B$1:$B$36,MATCH(Matches!H434,Weights!$A$1:$A$36,0))</f>
        <v>20</v>
      </c>
      <c r="T1726">
        <f t="shared" si="344"/>
        <v>1581</v>
      </c>
      <c r="U1726">
        <f t="shared" si="345"/>
        <v>886</v>
      </c>
      <c r="V1726">
        <f t="shared" si="346"/>
        <v>695</v>
      </c>
      <c r="W1726">
        <f t="shared" si="347"/>
        <v>2</v>
      </c>
      <c r="X1726">
        <f t="shared" si="348"/>
        <v>0</v>
      </c>
      <c r="Y1726">
        <f t="shared" si="349"/>
        <v>2</v>
      </c>
      <c r="AA1726" t="str">
        <f t="shared" si="350"/>
        <v>695-&gt;2,</v>
      </c>
    </row>
    <row r="1727" spans="1:27" ht="15" hidden="1" customHeight="1" x14ac:dyDescent="0.25">
      <c r="A1727">
        <v>2015</v>
      </c>
      <c r="B1727">
        <v>6</v>
      </c>
      <c r="C1727">
        <v>14</v>
      </c>
      <c r="D1727" t="s">
        <v>148</v>
      </c>
      <c r="E1727" t="s">
        <v>144</v>
      </c>
      <c r="F1727">
        <v>7</v>
      </c>
      <c r="G1727">
        <v>1</v>
      </c>
      <c r="H1727" t="s">
        <v>171</v>
      </c>
      <c r="J1727">
        <v>1</v>
      </c>
      <c r="K1727">
        <v>1647</v>
      </c>
      <c r="L1727">
        <v>1031</v>
      </c>
      <c r="M1727">
        <f t="shared" si="338"/>
        <v>1646</v>
      </c>
      <c r="N1727">
        <f t="shared" si="339"/>
        <v>1032</v>
      </c>
      <c r="O1727">
        <f t="shared" si="340"/>
        <v>0.98385891131820125</v>
      </c>
      <c r="P1727">
        <f t="shared" si="341"/>
        <v>1</v>
      </c>
      <c r="Q1727">
        <f t="shared" si="342"/>
        <v>61.95368972401684</v>
      </c>
      <c r="R1727">
        <f t="shared" si="343"/>
        <v>30</v>
      </c>
      <c r="S1727">
        <f>INDEX(Weights!$B$1:$B$36,MATCH(Matches!H437,Weights!$A$1:$A$36,0))</f>
        <v>40</v>
      </c>
      <c r="T1727">
        <f t="shared" si="344"/>
        <v>1746</v>
      </c>
      <c r="U1727">
        <f t="shared" si="345"/>
        <v>1032</v>
      </c>
      <c r="V1727">
        <f t="shared" si="346"/>
        <v>714</v>
      </c>
      <c r="W1727">
        <f t="shared" si="347"/>
        <v>6</v>
      </c>
      <c r="X1727">
        <f t="shared" si="348"/>
        <v>0</v>
      </c>
      <c r="Y1727">
        <f t="shared" si="349"/>
        <v>6</v>
      </c>
      <c r="AA1727" t="str">
        <f t="shared" si="350"/>
        <v>714-&gt;6,</v>
      </c>
    </row>
    <row r="1728" spans="1:27" ht="15" hidden="1" customHeight="1" x14ac:dyDescent="0.25">
      <c r="A1728">
        <v>2015</v>
      </c>
      <c r="B1728">
        <v>6</v>
      </c>
      <c r="C1728">
        <v>14</v>
      </c>
      <c r="D1728" t="s">
        <v>70</v>
      </c>
      <c r="E1728" t="s">
        <v>61</v>
      </c>
      <c r="F1728">
        <v>3</v>
      </c>
      <c r="G1728">
        <v>0</v>
      </c>
      <c r="H1728" t="s">
        <v>2</v>
      </c>
      <c r="J1728">
        <v>1</v>
      </c>
      <c r="K1728">
        <v>1811</v>
      </c>
      <c r="L1728">
        <v>1222</v>
      </c>
      <c r="M1728">
        <f t="shared" si="338"/>
        <v>1810</v>
      </c>
      <c r="N1728">
        <f t="shared" si="339"/>
        <v>1223</v>
      </c>
      <c r="O1728">
        <f t="shared" si="340"/>
        <v>0.98119576521053176</v>
      </c>
      <c r="P1728">
        <f t="shared" si="341"/>
        <v>1</v>
      </c>
      <c r="Q1728">
        <f t="shared" si="342"/>
        <v>53.17951042390056</v>
      </c>
      <c r="R1728">
        <f t="shared" si="343"/>
        <v>30</v>
      </c>
      <c r="S1728">
        <f>INDEX(Weights!$B$1:$B$36,MATCH(Matches!H449,Weights!$A$1:$A$36,0))</f>
        <v>50</v>
      </c>
      <c r="T1728">
        <f t="shared" si="344"/>
        <v>1910</v>
      </c>
      <c r="U1728">
        <f t="shared" si="345"/>
        <v>1223</v>
      </c>
      <c r="V1728">
        <f t="shared" si="346"/>
        <v>687</v>
      </c>
      <c r="W1728">
        <f t="shared" si="347"/>
        <v>3</v>
      </c>
      <c r="X1728">
        <f t="shared" si="348"/>
        <v>0</v>
      </c>
      <c r="Y1728">
        <f t="shared" si="349"/>
        <v>3</v>
      </c>
      <c r="AA1728" t="str">
        <f t="shared" si="350"/>
        <v>687-&gt;3,</v>
      </c>
    </row>
    <row r="1729" spans="1:27" ht="15" hidden="1" customHeight="1" x14ac:dyDescent="0.25">
      <c r="A1729">
        <v>2015</v>
      </c>
      <c r="B1729">
        <v>6</v>
      </c>
      <c r="C1729">
        <v>16</v>
      </c>
      <c r="D1729" t="s">
        <v>92</v>
      </c>
      <c r="E1729" t="s">
        <v>156</v>
      </c>
      <c r="F1729">
        <v>2</v>
      </c>
      <c r="G1729">
        <v>0</v>
      </c>
      <c r="H1729" t="s">
        <v>108</v>
      </c>
      <c r="I1729" t="s">
        <v>38</v>
      </c>
      <c r="J1729">
        <v>1</v>
      </c>
      <c r="K1729">
        <v>1749</v>
      </c>
      <c r="L1729">
        <v>1033</v>
      </c>
      <c r="M1729">
        <f t="shared" si="338"/>
        <v>1748</v>
      </c>
      <c r="N1729">
        <f t="shared" si="339"/>
        <v>1034</v>
      </c>
      <c r="O1729">
        <f t="shared" si="340"/>
        <v>0.98385891131820125</v>
      </c>
      <c r="P1729">
        <f t="shared" si="341"/>
        <v>1</v>
      </c>
      <c r="Q1729">
        <f t="shared" si="342"/>
        <v>61.95368972401684</v>
      </c>
      <c r="R1729">
        <f t="shared" si="343"/>
        <v>40</v>
      </c>
      <c r="S1729">
        <f>INDEX(Weights!$B$1:$B$36,MATCH(Matches!H475,Weights!$A$1:$A$36,0))</f>
        <v>20</v>
      </c>
      <c r="T1729">
        <f t="shared" si="344"/>
        <v>1748</v>
      </c>
      <c r="U1729">
        <f t="shared" si="345"/>
        <v>1034</v>
      </c>
      <c r="V1729">
        <f t="shared" si="346"/>
        <v>714</v>
      </c>
      <c r="W1729">
        <f t="shared" si="347"/>
        <v>2</v>
      </c>
      <c r="X1729">
        <f t="shared" si="348"/>
        <v>0</v>
      </c>
      <c r="Y1729">
        <f t="shared" si="349"/>
        <v>2</v>
      </c>
      <c r="AA1729" t="str">
        <f t="shared" si="350"/>
        <v>714-&gt;2,</v>
      </c>
    </row>
    <row r="1730" spans="1:27" ht="15" hidden="1" customHeight="1" x14ac:dyDescent="0.25">
      <c r="A1730">
        <v>2015</v>
      </c>
      <c r="B1730">
        <v>8</v>
      </c>
      <c r="C1730">
        <v>19</v>
      </c>
      <c r="D1730" t="s">
        <v>79</v>
      </c>
      <c r="E1730" t="s">
        <v>274</v>
      </c>
      <c r="F1730">
        <v>5</v>
      </c>
      <c r="G1730">
        <v>0</v>
      </c>
      <c r="H1730" t="s">
        <v>33</v>
      </c>
      <c r="J1730">
        <v>1</v>
      </c>
      <c r="K1730">
        <v>1281</v>
      </c>
      <c r="L1730">
        <v>684</v>
      </c>
      <c r="M1730">
        <f t="shared" ref="M1730:M1793" si="351">K1730-J1730</f>
        <v>1280</v>
      </c>
      <c r="N1730">
        <f t="shared" ref="N1730:N1793" si="352">L1730+J1730</f>
        <v>685</v>
      </c>
      <c r="O1730">
        <f t="shared" ref="O1730:O1793" si="353">1/(10^(-V1730/400)+1)</f>
        <v>0.98202688400335436</v>
      </c>
      <c r="P1730">
        <f t="shared" ref="P1730:P1793" si="354">IF(F1730&gt;G1730,1,IF(F1730=G1730,0.5,0))</f>
        <v>1</v>
      </c>
      <c r="Q1730">
        <f t="shared" ref="Q1730:Q1793" si="355">(M1730-K1730)/(O1730-P1730)</f>
        <v>55.638654988185252</v>
      </c>
      <c r="R1730">
        <f t="shared" ref="R1730:R1793" si="356">ROUND((Q1730/IF(W1730=2,1.5,IF(W1730=3,1.75,IF(W1730&gt;3,1.75+(W1730-3)/8,1))))/10,0)*10</f>
        <v>30</v>
      </c>
      <c r="S1730">
        <f>INDEX(Weights!$B$1:$B$36,MATCH(Matches!H541,Weights!$A$1:$A$36,0))</f>
        <v>40</v>
      </c>
      <c r="T1730">
        <f t="shared" ref="T1730:T1793" si="357">M1730+IF(ISBLANK(I1730),100,0)</f>
        <v>1380</v>
      </c>
      <c r="U1730">
        <f t="shared" ref="U1730:U1793" si="358">N1730</f>
        <v>685</v>
      </c>
      <c r="V1730">
        <f t="shared" ref="V1730:V1793" si="359">ABS(T1730-U1730)</f>
        <v>695</v>
      </c>
      <c r="W1730">
        <f t="shared" ref="W1730:W1793" si="360">IF(U1730&gt;T1730,G1730-F1730,F1730-G1730)</f>
        <v>5</v>
      </c>
      <c r="X1730">
        <f t="shared" ref="X1730:X1793" si="361">IF(W1730=4,1,0)</f>
        <v>0</v>
      </c>
      <c r="Y1730">
        <f t="shared" ref="Y1730:Y1793" si="362">IF(W1730&lt;0,MAX(W1730,-3),MIN(W1730,7))</f>
        <v>5</v>
      </c>
      <c r="AA1730" t="str">
        <f t="shared" si="350"/>
        <v>695-&gt;5,</v>
      </c>
    </row>
    <row r="1731" spans="1:27" ht="15" hidden="1" customHeight="1" x14ac:dyDescent="0.25">
      <c r="A1731">
        <v>2015</v>
      </c>
      <c r="B1731">
        <v>8</v>
      </c>
      <c r="C1731">
        <v>28</v>
      </c>
      <c r="D1731" t="s">
        <v>194</v>
      </c>
      <c r="E1731" t="s">
        <v>261</v>
      </c>
      <c r="F1731">
        <v>1</v>
      </c>
      <c r="G1731">
        <v>0</v>
      </c>
      <c r="H1731" t="s">
        <v>33</v>
      </c>
      <c r="J1731">
        <v>1</v>
      </c>
      <c r="K1731">
        <v>1513</v>
      </c>
      <c r="L1731">
        <v>1173</v>
      </c>
      <c r="M1731">
        <f t="shared" si="351"/>
        <v>1512</v>
      </c>
      <c r="N1731">
        <f t="shared" si="352"/>
        <v>1174</v>
      </c>
      <c r="O1731">
        <f t="shared" si="353"/>
        <v>0.9256237164516562</v>
      </c>
      <c r="P1731">
        <f t="shared" si="354"/>
        <v>1</v>
      </c>
      <c r="Q1731">
        <f t="shared" si="355"/>
        <v>13.445146117713861</v>
      </c>
      <c r="R1731">
        <f t="shared" si="356"/>
        <v>10</v>
      </c>
      <c r="S1731">
        <f>INDEX(Weights!$B$1:$B$36,MATCH(Matches!H546,Weights!$A$1:$A$36,0))</f>
        <v>40</v>
      </c>
      <c r="T1731">
        <f t="shared" si="357"/>
        <v>1612</v>
      </c>
      <c r="U1731">
        <f t="shared" si="358"/>
        <v>1174</v>
      </c>
      <c r="V1731">
        <f t="shared" si="359"/>
        <v>438</v>
      </c>
      <c r="W1731">
        <f t="shared" si="360"/>
        <v>1</v>
      </c>
      <c r="X1731">
        <f t="shared" si="361"/>
        <v>0</v>
      </c>
      <c r="Y1731">
        <f t="shared" si="362"/>
        <v>1</v>
      </c>
      <c r="AA1731" t="str">
        <f t="shared" ref="AA1731:AA1794" si="363">V1731&amp;"-&gt;"&amp;Y1731&amp;","</f>
        <v>438-&gt;1,</v>
      </c>
    </row>
    <row r="1732" spans="1:27" ht="15" hidden="1" customHeight="1" x14ac:dyDescent="0.25">
      <c r="A1732">
        <v>2015</v>
      </c>
      <c r="B1732">
        <v>9</v>
      </c>
      <c r="C1732">
        <v>3</v>
      </c>
      <c r="D1732" t="s">
        <v>97</v>
      </c>
      <c r="E1732" t="s">
        <v>119</v>
      </c>
      <c r="F1732">
        <v>5</v>
      </c>
      <c r="G1732">
        <v>1</v>
      </c>
      <c r="H1732" t="s">
        <v>108</v>
      </c>
      <c r="I1732" t="s">
        <v>117</v>
      </c>
      <c r="J1732">
        <v>1</v>
      </c>
      <c r="K1732">
        <v>1534</v>
      </c>
      <c r="L1732">
        <v>784</v>
      </c>
      <c r="M1732">
        <f t="shared" si="351"/>
        <v>1533</v>
      </c>
      <c r="N1732">
        <f t="shared" si="352"/>
        <v>785</v>
      </c>
      <c r="O1732">
        <f t="shared" si="353"/>
        <v>0.98668991922340277</v>
      </c>
      <c r="P1732">
        <f t="shared" si="354"/>
        <v>1</v>
      </c>
      <c r="Q1732">
        <f t="shared" si="355"/>
        <v>75.131024130091973</v>
      </c>
      <c r="R1732">
        <f t="shared" si="356"/>
        <v>40</v>
      </c>
      <c r="S1732">
        <f>INDEX(Weights!$B$1:$B$36,MATCH(Matches!H569,Weights!$A$1:$A$36,0))</f>
        <v>40</v>
      </c>
      <c r="T1732">
        <f t="shared" si="357"/>
        <v>1533</v>
      </c>
      <c r="U1732">
        <f t="shared" si="358"/>
        <v>785</v>
      </c>
      <c r="V1732">
        <f t="shared" si="359"/>
        <v>748</v>
      </c>
      <c r="W1732">
        <f t="shared" si="360"/>
        <v>4</v>
      </c>
      <c r="X1732">
        <f t="shared" si="361"/>
        <v>1</v>
      </c>
      <c r="Y1732">
        <f t="shared" si="362"/>
        <v>4</v>
      </c>
      <c r="AA1732" t="str">
        <f t="shared" si="363"/>
        <v>748-&gt;4,</v>
      </c>
    </row>
    <row r="1733" spans="1:27" ht="15" hidden="1" customHeight="1" x14ac:dyDescent="0.25">
      <c r="A1733">
        <v>2015</v>
      </c>
      <c r="B1733">
        <v>9</v>
      </c>
      <c r="C1733">
        <v>3</v>
      </c>
      <c r="D1733" t="s">
        <v>59</v>
      </c>
      <c r="E1733" t="s">
        <v>20</v>
      </c>
      <c r="F1733">
        <v>4</v>
      </c>
      <c r="G1733">
        <v>0</v>
      </c>
      <c r="H1733" t="s">
        <v>2</v>
      </c>
      <c r="J1733">
        <v>1</v>
      </c>
      <c r="K1733">
        <v>1609</v>
      </c>
      <c r="L1733">
        <v>962</v>
      </c>
      <c r="M1733">
        <f t="shared" si="351"/>
        <v>1608</v>
      </c>
      <c r="N1733">
        <f t="shared" si="352"/>
        <v>963</v>
      </c>
      <c r="O1733">
        <f t="shared" si="353"/>
        <v>0.98646120506499813</v>
      </c>
      <c r="P1733">
        <f t="shared" si="354"/>
        <v>1</v>
      </c>
      <c r="Q1733">
        <f t="shared" si="355"/>
        <v>73.861817451322636</v>
      </c>
      <c r="R1733">
        <f t="shared" si="356"/>
        <v>40</v>
      </c>
      <c r="S1733">
        <f>INDEX(Weights!$B$1:$B$36,MATCH(Matches!H570,Weights!$A$1:$A$36,0))</f>
        <v>40</v>
      </c>
      <c r="T1733">
        <f t="shared" si="357"/>
        <v>1708</v>
      </c>
      <c r="U1733">
        <f t="shared" si="358"/>
        <v>963</v>
      </c>
      <c r="V1733">
        <f t="shared" si="359"/>
        <v>745</v>
      </c>
      <c r="W1733">
        <f t="shared" si="360"/>
        <v>4</v>
      </c>
      <c r="X1733">
        <f t="shared" si="361"/>
        <v>1</v>
      </c>
      <c r="Y1733">
        <f t="shared" si="362"/>
        <v>4</v>
      </c>
      <c r="AA1733" t="str">
        <f t="shared" si="363"/>
        <v>745-&gt;4,</v>
      </c>
    </row>
    <row r="1734" spans="1:27" ht="15" hidden="1" customHeight="1" x14ac:dyDescent="0.25">
      <c r="A1734">
        <v>2015</v>
      </c>
      <c r="B1734">
        <v>9</v>
      </c>
      <c r="C1734">
        <v>3</v>
      </c>
      <c r="D1734" t="s">
        <v>16</v>
      </c>
      <c r="E1734" t="s">
        <v>69</v>
      </c>
      <c r="F1734">
        <v>1</v>
      </c>
      <c r="G1734">
        <v>0</v>
      </c>
      <c r="H1734" t="s">
        <v>2</v>
      </c>
      <c r="J1734">
        <v>1</v>
      </c>
      <c r="K1734">
        <v>1870</v>
      </c>
      <c r="L1734">
        <v>1237</v>
      </c>
      <c r="M1734">
        <f t="shared" si="351"/>
        <v>1869</v>
      </c>
      <c r="N1734">
        <f t="shared" si="352"/>
        <v>1238</v>
      </c>
      <c r="O1734">
        <f t="shared" si="353"/>
        <v>0.98534159168557645</v>
      </c>
      <c r="P1734">
        <f t="shared" si="354"/>
        <v>1</v>
      </c>
      <c r="Q1734">
        <f t="shared" si="355"/>
        <v>68.220230911157103</v>
      </c>
      <c r="R1734">
        <f t="shared" si="356"/>
        <v>70</v>
      </c>
      <c r="S1734">
        <f>INDEX(Weights!$B$1:$B$36,MATCH(Matches!H571,Weights!$A$1:$A$36,0))</f>
        <v>40</v>
      </c>
      <c r="T1734">
        <f t="shared" si="357"/>
        <v>1969</v>
      </c>
      <c r="U1734">
        <f t="shared" si="358"/>
        <v>1238</v>
      </c>
      <c r="V1734">
        <f t="shared" si="359"/>
        <v>731</v>
      </c>
      <c r="W1734">
        <f t="shared" si="360"/>
        <v>1</v>
      </c>
      <c r="X1734">
        <f t="shared" si="361"/>
        <v>0</v>
      </c>
      <c r="Y1734">
        <f t="shared" si="362"/>
        <v>1</v>
      </c>
      <c r="AA1734" t="str">
        <f t="shared" si="363"/>
        <v>731-&gt;1,</v>
      </c>
    </row>
    <row r="1735" spans="1:27" ht="15" hidden="1" customHeight="1" x14ac:dyDescent="0.25">
      <c r="A1735">
        <v>2015</v>
      </c>
      <c r="B1735">
        <v>9</v>
      </c>
      <c r="C1735">
        <v>3</v>
      </c>
      <c r="D1735" t="s">
        <v>158</v>
      </c>
      <c r="E1735" t="s">
        <v>75</v>
      </c>
      <c r="F1735">
        <v>7</v>
      </c>
      <c r="G1735">
        <v>0</v>
      </c>
      <c r="H1735" t="s">
        <v>108</v>
      </c>
      <c r="J1735">
        <v>1</v>
      </c>
      <c r="K1735">
        <v>1501</v>
      </c>
      <c r="L1735">
        <v>718</v>
      </c>
      <c r="M1735">
        <f t="shared" si="351"/>
        <v>1500</v>
      </c>
      <c r="N1735">
        <f t="shared" si="352"/>
        <v>719</v>
      </c>
      <c r="O1735">
        <f t="shared" si="353"/>
        <v>0.9937657526988557</v>
      </c>
      <c r="P1735">
        <f t="shared" si="354"/>
        <v>1</v>
      </c>
      <c r="Q1735">
        <f t="shared" si="355"/>
        <v>160.40428807122376</v>
      </c>
      <c r="R1735">
        <f t="shared" si="356"/>
        <v>70</v>
      </c>
      <c r="S1735">
        <f>INDEX(Weights!$B$1:$B$36,MATCH(Matches!H579,Weights!$A$1:$A$36,0))</f>
        <v>40</v>
      </c>
      <c r="T1735">
        <f t="shared" si="357"/>
        <v>1600</v>
      </c>
      <c r="U1735">
        <f t="shared" si="358"/>
        <v>719</v>
      </c>
      <c r="V1735">
        <f t="shared" si="359"/>
        <v>881</v>
      </c>
      <c r="W1735">
        <f t="shared" si="360"/>
        <v>7</v>
      </c>
      <c r="X1735">
        <f t="shared" si="361"/>
        <v>0</v>
      </c>
      <c r="Y1735">
        <f t="shared" si="362"/>
        <v>7</v>
      </c>
      <c r="AA1735" t="str">
        <f t="shared" si="363"/>
        <v>881-&gt;7,</v>
      </c>
    </row>
    <row r="1736" spans="1:27" ht="15" hidden="1" customHeight="1" x14ac:dyDescent="0.25">
      <c r="A1736">
        <v>2015</v>
      </c>
      <c r="B1736">
        <v>9</v>
      </c>
      <c r="C1736">
        <v>8</v>
      </c>
      <c r="D1736" t="s">
        <v>60</v>
      </c>
      <c r="E1736" t="s">
        <v>22</v>
      </c>
      <c r="F1736">
        <v>2</v>
      </c>
      <c r="G1736">
        <v>1</v>
      </c>
      <c r="H1736" t="s">
        <v>2</v>
      </c>
      <c r="J1736">
        <v>1</v>
      </c>
      <c r="K1736">
        <v>1419</v>
      </c>
      <c r="L1736">
        <v>884</v>
      </c>
      <c r="M1736">
        <f t="shared" si="351"/>
        <v>1418</v>
      </c>
      <c r="N1736">
        <f t="shared" si="352"/>
        <v>885</v>
      </c>
      <c r="O1736">
        <f t="shared" si="353"/>
        <v>0.9745147775254176</v>
      </c>
      <c r="P1736">
        <f t="shared" si="354"/>
        <v>1</v>
      </c>
      <c r="Q1736">
        <f t="shared" si="355"/>
        <v>39.238425365811366</v>
      </c>
      <c r="R1736">
        <f t="shared" si="356"/>
        <v>40</v>
      </c>
      <c r="S1736">
        <f>INDEX(Weights!$B$1:$B$36,MATCH(Matches!H686,Weights!$A$1:$A$36,0))</f>
        <v>40</v>
      </c>
      <c r="T1736">
        <f t="shared" si="357"/>
        <v>1518</v>
      </c>
      <c r="U1736">
        <f t="shared" si="358"/>
        <v>885</v>
      </c>
      <c r="V1736">
        <f t="shared" si="359"/>
        <v>633</v>
      </c>
      <c r="W1736">
        <f t="shared" si="360"/>
        <v>1</v>
      </c>
      <c r="X1736">
        <f t="shared" si="361"/>
        <v>0</v>
      </c>
      <c r="Y1736">
        <f t="shared" si="362"/>
        <v>1</v>
      </c>
      <c r="AA1736" t="str">
        <f t="shared" si="363"/>
        <v>633-&gt;1,</v>
      </c>
    </row>
    <row r="1737" spans="1:27" ht="15" hidden="1" customHeight="1" x14ac:dyDescent="0.25">
      <c r="A1737">
        <v>2015</v>
      </c>
      <c r="B1737">
        <v>10</v>
      </c>
      <c r="C1737">
        <v>9</v>
      </c>
      <c r="D1737" t="s">
        <v>55</v>
      </c>
      <c r="E1737" t="s">
        <v>61</v>
      </c>
      <c r="F1737">
        <v>4</v>
      </c>
      <c r="G1737">
        <v>0</v>
      </c>
      <c r="H1737" t="s">
        <v>2</v>
      </c>
      <c r="J1737">
        <v>1</v>
      </c>
      <c r="K1737">
        <v>1977</v>
      </c>
      <c r="L1737">
        <v>1244</v>
      </c>
      <c r="M1737">
        <f t="shared" si="351"/>
        <v>1976</v>
      </c>
      <c r="N1737">
        <f t="shared" si="352"/>
        <v>1245</v>
      </c>
      <c r="O1737">
        <f t="shared" si="353"/>
        <v>0.99170374763546076</v>
      </c>
      <c r="P1737">
        <f t="shared" si="354"/>
        <v>1</v>
      </c>
      <c r="Q1737">
        <f t="shared" si="355"/>
        <v>120.5363525673726</v>
      </c>
      <c r="R1737">
        <f t="shared" si="356"/>
        <v>60</v>
      </c>
      <c r="S1737">
        <f>INDEX(Weights!$B$1:$B$36,MATCH(Matches!H763,Weights!$A$1:$A$36,0))</f>
        <v>40</v>
      </c>
      <c r="T1737">
        <f t="shared" si="357"/>
        <v>2076</v>
      </c>
      <c r="U1737">
        <f t="shared" si="358"/>
        <v>1245</v>
      </c>
      <c r="V1737">
        <f t="shared" si="359"/>
        <v>831</v>
      </c>
      <c r="W1737">
        <f t="shared" si="360"/>
        <v>4</v>
      </c>
      <c r="X1737">
        <f t="shared" si="361"/>
        <v>1</v>
      </c>
      <c r="Y1737">
        <f t="shared" si="362"/>
        <v>4</v>
      </c>
      <c r="AA1737" t="str">
        <f t="shared" si="363"/>
        <v>831-&gt;4,</v>
      </c>
    </row>
    <row r="1738" spans="1:27" ht="15" hidden="1" customHeight="1" x14ac:dyDescent="0.25">
      <c r="A1738">
        <v>2015</v>
      </c>
      <c r="B1738">
        <v>10</v>
      </c>
      <c r="C1738">
        <v>11</v>
      </c>
      <c r="D1738" t="s">
        <v>6</v>
      </c>
      <c r="E1738" t="s">
        <v>56</v>
      </c>
      <c r="F1738">
        <v>2</v>
      </c>
      <c r="G1738">
        <v>1</v>
      </c>
      <c r="H1738" t="s">
        <v>2</v>
      </c>
      <c r="J1738">
        <v>1</v>
      </c>
      <c r="K1738">
        <v>2086</v>
      </c>
      <c r="L1738">
        <v>1488</v>
      </c>
      <c r="M1738">
        <f t="shared" si="351"/>
        <v>2085</v>
      </c>
      <c r="N1738">
        <f t="shared" si="352"/>
        <v>1489</v>
      </c>
      <c r="O1738">
        <f t="shared" si="353"/>
        <v>0.9821282046277382</v>
      </c>
      <c r="P1738">
        <f t="shared" si="354"/>
        <v>1</v>
      </c>
      <c r="Q1738">
        <f t="shared" si="355"/>
        <v>55.95408738576235</v>
      </c>
      <c r="R1738">
        <f t="shared" si="356"/>
        <v>60</v>
      </c>
      <c r="S1738">
        <f>INDEX(Weights!$B$1:$B$36,MATCH(Matches!H788,Weights!$A$1:$A$36,0))</f>
        <v>40</v>
      </c>
      <c r="T1738">
        <f t="shared" si="357"/>
        <v>2185</v>
      </c>
      <c r="U1738">
        <f t="shared" si="358"/>
        <v>1489</v>
      </c>
      <c r="V1738">
        <f t="shared" si="359"/>
        <v>696</v>
      </c>
      <c r="W1738">
        <f t="shared" si="360"/>
        <v>1</v>
      </c>
      <c r="X1738">
        <f t="shared" si="361"/>
        <v>0</v>
      </c>
      <c r="Y1738">
        <f t="shared" si="362"/>
        <v>1</v>
      </c>
      <c r="AA1738" t="str">
        <f t="shared" si="363"/>
        <v>696-&gt;1,</v>
      </c>
    </row>
    <row r="1739" spans="1:27" ht="15" hidden="1" customHeight="1" x14ac:dyDescent="0.25">
      <c r="A1739">
        <v>2015</v>
      </c>
      <c r="B1739">
        <v>10</v>
      </c>
      <c r="C1739">
        <v>12</v>
      </c>
      <c r="D1739" t="s">
        <v>48</v>
      </c>
      <c r="E1739" t="s">
        <v>1</v>
      </c>
      <c r="F1739">
        <v>3</v>
      </c>
      <c r="G1739">
        <v>0</v>
      </c>
      <c r="H1739" t="s">
        <v>2</v>
      </c>
      <c r="J1739">
        <v>1</v>
      </c>
      <c r="K1739">
        <v>1815</v>
      </c>
      <c r="L1739">
        <v>1203</v>
      </c>
      <c r="M1739">
        <f t="shared" si="351"/>
        <v>1814</v>
      </c>
      <c r="N1739">
        <f t="shared" si="352"/>
        <v>1204</v>
      </c>
      <c r="O1739">
        <f t="shared" si="353"/>
        <v>0.98348914472063076</v>
      </c>
      <c r="P1739">
        <f t="shared" si="354"/>
        <v>1</v>
      </c>
      <c r="Q1739">
        <f t="shared" si="355"/>
        <v>60.566214352900722</v>
      </c>
      <c r="R1739">
        <f t="shared" si="356"/>
        <v>30</v>
      </c>
      <c r="S1739">
        <f>INDEX(Weights!$B$1:$B$36,MATCH(Matches!H796,Weights!$A$1:$A$36,0))</f>
        <v>40</v>
      </c>
      <c r="T1739">
        <f t="shared" si="357"/>
        <v>1914</v>
      </c>
      <c r="U1739">
        <f t="shared" si="358"/>
        <v>1204</v>
      </c>
      <c r="V1739">
        <f t="shared" si="359"/>
        <v>710</v>
      </c>
      <c r="W1739">
        <f t="shared" si="360"/>
        <v>3</v>
      </c>
      <c r="X1739">
        <f t="shared" si="361"/>
        <v>0</v>
      </c>
      <c r="Y1739">
        <f t="shared" si="362"/>
        <v>3</v>
      </c>
      <c r="AA1739" t="str">
        <f t="shared" si="363"/>
        <v>710-&gt;3,</v>
      </c>
    </row>
    <row r="1740" spans="1:27" ht="15" hidden="1" customHeight="1" x14ac:dyDescent="0.25">
      <c r="A1740">
        <v>2015</v>
      </c>
      <c r="B1740">
        <v>10</v>
      </c>
      <c r="C1740">
        <v>13</v>
      </c>
      <c r="D1740" t="s">
        <v>41</v>
      </c>
      <c r="E1740" t="s">
        <v>109</v>
      </c>
      <c r="F1740">
        <v>2</v>
      </c>
      <c r="G1740">
        <v>1</v>
      </c>
      <c r="H1740" t="s">
        <v>108</v>
      </c>
      <c r="J1740">
        <v>1</v>
      </c>
      <c r="K1740">
        <v>1198</v>
      </c>
      <c r="L1740">
        <v>728</v>
      </c>
      <c r="M1740">
        <f t="shared" si="351"/>
        <v>1197</v>
      </c>
      <c r="N1740">
        <f t="shared" si="352"/>
        <v>729</v>
      </c>
      <c r="O1740">
        <f t="shared" si="353"/>
        <v>0.96337355882395315</v>
      </c>
      <c r="P1740">
        <f t="shared" si="354"/>
        <v>1</v>
      </c>
      <c r="Q1740">
        <f t="shared" si="355"/>
        <v>27.302679918953881</v>
      </c>
      <c r="R1740">
        <f t="shared" si="356"/>
        <v>30</v>
      </c>
      <c r="S1740">
        <f>INDEX(Weights!$B$1:$B$36,MATCH(Matches!H844,Weights!$A$1:$A$36,0))</f>
        <v>50</v>
      </c>
      <c r="T1740">
        <f t="shared" si="357"/>
        <v>1297</v>
      </c>
      <c r="U1740">
        <f t="shared" si="358"/>
        <v>729</v>
      </c>
      <c r="V1740">
        <f t="shared" si="359"/>
        <v>568</v>
      </c>
      <c r="W1740">
        <f t="shared" si="360"/>
        <v>1</v>
      </c>
      <c r="X1740">
        <f t="shared" si="361"/>
        <v>0</v>
      </c>
      <c r="Y1740">
        <f t="shared" si="362"/>
        <v>1</v>
      </c>
      <c r="AA1740" t="str">
        <f t="shared" si="363"/>
        <v>568-&gt;1,</v>
      </c>
    </row>
    <row r="1741" spans="1:27" ht="15" hidden="1" customHeight="1" x14ac:dyDescent="0.25">
      <c r="A1741">
        <v>2015</v>
      </c>
      <c r="B1741">
        <v>10</v>
      </c>
      <c r="C1741">
        <v>13</v>
      </c>
      <c r="D1741" t="s">
        <v>10</v>
      </c>
      <c r="E1741" t="s">
        <v>20</v>
      </c>
      <c r="F1741">
        <v>2</v>
      </c>
      <c r="G1741">
        <v>0</v>
      </c>
      <c r="H1741" t="s">
        <v>2</v>
      </c>
      <c r="J1741">
        <v>1</v>
      </c>
      <c r="K1741">
        <v>1680</v>
      </c>
      <c r="L1741">
        <v>960</v>
      </c>
      <c r="M1741">
        <f t="shared" si="351"/>
        <v>1679</v>
      </c>
      <c r="N1741">
        <f t="shared" si="352"/>
        <v>961</v>
      </c>
      <c r="O1741">
        <f t="shared" si="353"/>
        <v>0.99106484539892414</v>
      </c>
      <c r="P1741">
        <f t="shared" si="354"/>
        <v>1</v>
      </c>
      <c r="Q1741">
        <f t="shared" si="355"/>
        <v>111.91748152623938</v>
      </c>
      <c r="R1741">
        <f t="shared" si="356"/>
        <v>70</v>
      </c>
      <c r="S1741">
        <f>INDEX(Weights!$B$1:$B$36,MATCH(Matches!H853,Weights!$A$1:$A$36,0))</f>
        <v>20</v>
      </c>
      <c r="T1741">
        <f t="shared" si="357"/>
        <v>1779</v>
      </c>
      <c r="U1741">
        <f t="shared" si="358"/>
        <v>961</v>
      </c>
      <c r="V1741">
        <f t="shared" si="359"/>
        <v>818</v>
      </c>
      <c r="W1741">
        <f t="shared" si="360"/>
        <v>2</v>
      </c>
      <c r="X1741">
        <f t="shared" si="361"/>
        <v>0</v>
      </c>
      <c r="Y1741">
        <f t="shared" si="362"/>
        <v>2</v>
      </c>
      <c r="AA1741" t="str">
        <f t="shared" si="363"/>
        <v>818-&gt;2,</v>
      </c>
    </row>
    <row r="1742" spans="1:27" ht="15" hidden="1" customHeight="1" x14ac:dyDescent="0.25">
      <c r="A1742">
        <v>2015</v>
      </c>
      <c r="B1742">
        <v>10</v>
      </c>
      <c r="C1742">
        <v>17</v>
      </c>
      <c r="D1742" t="s">
        <v>260</v>
      </c>
      <c r="E1742" t="s">
        <v>269</v>
      </c>
      <c r="F1742">
        <v>2</v>
      </c>
      <c r="G1742">
        <v>1</v>
      </c>
      <c r="H1742" t="s">
        <v>76</v>
      </c>
      <c r="J1742">
        <v>1</v>
      </c>
      <c r="K1742">
        <v>1254</v>
      </c>
      <c r="L1742">
        <v>773</v>
      </c>
      <c r="M1742">
        <f t="shared" si="351"/>
        <v>1253</v>
      </c>
      <c r="N1742">
        <f t="shared" si="352"/>
        <v>774</v>
      </c>
      <c r="O1742">
        <f t="shared" si="353"/>
        <v>0.96554344762706035</v>
      </c>
      <c r="P1742">
        <f t="shared" si="354"/>
        <v>1</v>
      </c>
      <c r="Q1742">
        <f t="shared" si="355"/>
        <v>29.022056216667426</v>
      </c>
      <c r="R1742">
        <f t="shared" si="356"/>
        <v>30</v>
      </c>
      <c r="S1742">
        <f>INDEX(Weights!$B$1:$B$36,MATCH(Matches!H854,Weights!$A$1:$A$36,0))</f>
        <v>20</v>
      </c>
      <c r="T1742">
        <f t="shared" si="357"/>
        <v>1353</v>
      </c>
      <c r="U1742">
        <f t="shared" si="358"/>
        <v>774</v>
      </c>
      <c r="V1742">
        <f t="shared" si="359"/>
        <v>579</v>
      </c>
      <c r="W1742">
        <f t="shared" si="360"/>
        <v>1</v>
      </c>
      <c r="X1742">
        <f t="shared" si="361"/>
        <v>0</v>
      </c>
      <c r="Y1742">
        <f t="shared" si="362"/>
        <v>1</v>
      </c>
      <c r="AA1742" t="str">
        <f t="shared" si="363"/>
        <v>579-&gt;1,</v>
      </c>
    </row>
    <row r="1743" spans="1:27" ht="15" hidden="1" customHeight="1" x14ac:dyDescent="0.25">
      <c r="A1743">
        <v>2015</v>
      </c>
      <c r="B1743">
        <v>11</v>
      </c>
      <c r="C1743">
        <v>12</v>
      </c>
      <c r="D1743" t="s">
        <v>92</v>
      </c>
      <c r="E1743" t="s">
        <v>156</v>
      </c>
      <c r="F1743">
        <v>4</v>
      </c>
      <c r="G1743">
        <v>0</v>
      </c>
      <c r="H1743" t="s">
        <v>108</v>
      </c>
      <c r="J1743">
        <v>1</v>
      </c>
      <c r="K1743">
        <v>1789</v>
      </c>
      <c r="L1743">
        <v>1033</v>
      </c>
      <c r="M1743">
        <f t="shared" si="351"/>
        <v>1788</v>
      </c>
      <c r="N1743">
        <f t="shared" si="352"/>
        <v>1034</v>
      </c>
      <c r="O1743">
        <f t="shared" si="353"/>
        <v>0.992725067161223</v>
      </c>
      <c r="P1743">
        <f t="shared" si="354"/>
        <v>1</v>
      </c>
      <c r="Q1743">
        <f t="shared" si="355"/>
        <v>137.45831365889433</v>
      </c>
      <c r="R1743">
        <f t="shared" si="356"/>
        <v>70</v>
      </c>
      <c r="S1743">
        <f>INDEX(Weights!$B$1:$B$36,MATCH(Matches!H891,Weights!$A$1:$A$36,0))</f>
        <v>40</v>
      </c>
      <c r="T1743">
        <f t="shared" si="357"/>
        <v>1888</v>
      </c>
      <c r="U1743">
        <f t="shared" si="358"/>
        <v>1034</v>
      </c>
      <c r="V1743">
        <f t="shared" si="359"/>
        <v>854</v>
      </c>
      <c r="W1743">
        <f t="shared" si="360"/>
        <v>4</v>
      </c>
      <c r="X1743">
        <f t="shared" si="361"/>
        <v>1</v>
      </c>
      <c r="Y1743">
        <f t="shared" si="362"/>
        <v>4</v>
      </c>
      <c r="AA1743" t="str">
        <f t="shared" si="363"/>
        <v>854-&gt;4,</v>
      </c>
    </row>
    <row r="1744" spans="1:27" ht="15" hidden="1" customHeight="1" x14ac:dyDescent="0.25">
      <c r="A1744">
        <v>2015</v>
      </c>
      <c r="B1744">
        <v>11</v>
      </c>
      <c r="C1744">
        <v>12</v>
      </c>
      <c r="D1744" t="s">
        <v>38</v>
      </c>
      <c r="E1744" t="s">
        <v>119</v>
      </c>
      <c r="F1744">
        <v>4</v>
      </c>
      <c r="G1744">
        <v>2</v>
      </c>
      <c r="H1744" t="s">
        <v>108</v>
      </c>
      <c r="J1744">
        <v>1</v>
      </c>
      <c r="K1744">
        <v>1408</v>
      </c>
      <c r="L1744">
        <v>785</v>
      </c>
      <c r="M1744">
        <f t="shared" si="351"/>
        <v>1407</v>
      </c>
      <c r="N1744">
        <f t="shared" si="352"/>
        <v>786</v>
      </c>
      <c r="O1744">
        <f t="shared" si="353"/>
        <v>0.98448650087476475</v>
      </c>
      <c r="P1744">
        <f t="shared" si="354"/>
        <v>1</v>
      </c>
      <c r="Q1744">
        <f t="shared" si="355"/>
        <v>64.459990098129168</v>
      </c>
      <c r="R1744">
        <f t="shared" si="356"/>
        <v>40</v>
      </c>
      <c r="S1744">
        <f>INDEX(Weights!$B$1:$B$36,MATCH(Matches!H893,Weights!$A$1:$A$36,0))</f>
        <v>40</v>
      </c>
      <c r="T1744">
        <f t="shared" si="357"/>
        <v>1507</v>
      </c>
      <c r="U1744">
        <f t="shared" si="358"/>
        <v>786</v>
      </c>
      <c r="V1744">
        <f t="shared" si="359"/>
        <v>721</v>
      </c>
      <c r="W1744">
        <f t="shared" si="360"/>
        <v>2</v>
      </c>
      <c r="X1744">
        <f t="shared" si="361"/>
        <v>0</v>
      </c>
      <c r="Y1744">
        <f t="shared" si="362"/>
        <v>2</v>
      </c>
      <c r="AA1744" t="str">
        <f t="shared" si="363"/>
        <v>721-&gt;2,</v>
      </c>
    </row>
    <row r="1745" spans="1:27" ht="15" hidden="1" customHeight="1" x14ac:dyDescent="0.25">
      <c r="A1745">
        <v>2015</v>
      </c>
      <c r="B1745">
        <v>11</v>
      </c>
      <c r="C1745">
        <v>17</v>
      </c>
      <c r="D1745" t="s">
        <v>148</v>
      </c>
      <c r="E1745" t="s">
        <v>87</v>
      </c>
      <c r="F1745">
        <v>2</v>
      </c>
      <c r="G1745">
        <v>0</v>
      </c>
      <c r="H1745" t="s">
        <v>76</v>
      </c>
      <c r="J1745">
        <v>1</v>
      </c>
      <c r="K1745">
        <v>1644</v>
      </c>
      <c r="L1745">
        <v>938</v>
      </c>
      <c r="M1745">
        <f t="shared" si="351"/>
        <v>1643</v>
      </c>
      <c r="N1745">
        <f t="shared" si="352"/>
        <v>939</v>
      </c>
      <c r="O1745">
        <f t="shared" si="353"/>
        <v>0.990322202826589</v>
      </c>
      <c r="P1745">
        <f t="shared" si="354"/>
        <v>1</v>
      </c>
      <c r="Q1745">
        <f t="shared" si="355"/>
        <v>103.32929922807466</v>
      </c>
      <c r="R1745">
        <f t="shared" si="356"/>
        <v>70</v>
      </c>
      <c r="S1745">
        <f>INDEX(Weights!$B$1:$B$36,MATCH(Matches!H960,Weights!$A$1:$A$36,0))</f>
        <v>30</v>
      </c>
      <c r="T1745">
        <f t="shared" si="357"/>
        <v>1743</v>
      </c>
      <c r="U1745">
        <f t="shared" si="358"/>
        <v>939</v>
      </c>
      <c r="V1745">
        <f t="shared" si="359"/>
        <v>804</v>
      </c>
      <c r="W1745">
        <f t="shared" si="360"/>
        <v>2</v>
      </c>
      <c r="X1745">
        <f t="shared" si="361"/>
        <v>0</v>
      </c>
      <c r="Y1745">
        <f t="shared" si="362"/>
        <v>2</v>
      </c>
      <c r="AA1745" t="str">
        <f t="shared" si="363"/>
        <v>804-&gt;2,</v>
      </c>
    </row>
    <row r="1746" spans="1:27" ht="15" hidden="1" customHeight="1" x14ac:dyDescent="0.25">
      <c r="A1746">
        <v>2016</v>
      </c>
      <c r="B1746">
        <v>3</v>
      </c>
      <c r="C1746">
        <v>22</v>
      </c>
      <c r="D1746" t="s">
        <v>101</v>
      </c>
      <c r="E1746" t="s">
        <v>163</v>
      </c>
      <c r="F1746">
        <v>7</v>
      </c>
      <c r="G1746">
        <v>0</v>
      </c>
      <c r="H1746" t="s">
        <v>230</v>
      </c>
      <c r="J1746">
        <v>1</v>
      </c>
      <c r="K1746">
        <v>1236</v>
      </c>
      <c r="L1746">
        <v>569</v>
      </c>
      <c r="M1746">
        <f t="shared" si="351"/>
        <v>1235</v>
      </c>
      <c r="N1746">
        <f t="shared" si="352"/>
        <v>570</v>
      </c>
      <c r="O1746">
        <f t="shared" si="353"/>
        <v>0.98791574428568241</v>
      </c>
      <c r="P1746">
        <f t="shared" si="354"/>
        <v>1</v>
      </c>
      <c r="Q1746">
        <f t="shared" si="355"/>
        <v>82.752303794364948</v>
      </c>
      <c r="R1746">
        <f t="shared" si="356"/>
        <v>40</v>
      </c>
      <c r="S1746">
        <f>INDEX(Weights!$B$1:$B$36,MATCH(Matches!H1072,Weights!$A$1:$A$36,0))</f>
        <v>50</v>
      </c>
      <c r="T1746">
        <f t="shared" si="357"/>
        <v>1335</v>
      </c>
      <c r="U1746">
        <f t="shared" si="358"/>
        <v>570</v>
      </c>
      <c r="V1746">
        <f t="shared" si="359"/>
        <v>765</v>
      </c>
      <c r="W1746">
        <f t="shared" si="360"/>
        <v>7</v>
      </c>
      <c r="X1746">
        <f t="shared" si="361"/>
        <v>0</v>
      </c>
      <c r="Y1746">
        <f t="shared" si="362"/>
        <v>7</v>
      </c>
      <c r="AA1746" t="str">
        <f t="shared" si="363"/>
        <v>765-&gt;7,</v>
      </c>
    </row>
    <row r="1747" spans="1:27" ht="15" hidden="1" customHeight="1" x14ac:dyDescent="0.25">
      <c r="A1747">
        <v>2016</v>
      </c>
      <c r="B1747">
        <v>3</v>
      </c>
      <c r="C1747">
        <v>23</v>
      </c>
      <c r="D1747" t="s">
        <v>67</v>
      </c>
      <c r="E1747" t="s">
        <v>60</v>
      </c>
      <c r="F1747">
        <v>1</v>
      </c>
      <c r="G1747">
        <v>0</v>
      </c>
      <c r="H1747" t="s">
        <v>33</v>
      </c>
      <c r="J1747">
        <v>1</v>
      </c>
      <c r="K1747">
        <v>1765</v>
      </c>
      <c r="L1747">
        <v>1426</v>
      </c>
      <c r="M1747">
        <f t="shared" si="351"/>
        <v>1764</v>
      </c>
      <c r="N1747">
        <f t="shared" si="352"/>
        <v>1427</v>
      </c>
      <c r="O1747">
        <f t="shared" si="353"/>
        <v>0.92522644367355178</v>
      </c>
      <c r="P1747">
        <f t="shared" si="354"/>
        <v>1</v>
      </c>
      <c r="Q1747">
        <f t="shared" si="355"/>
        <v>13.373711899353504</v>
      </c>
      <c r="R1747">
        <f t="shared" si="356"/>
        <v>10</v>
      </c>
      <c r="S1747">
        <f>INDEX(Weights!$B$1:$B$36,MATCH(Matches!H1083,Weights!$A$1:$A$36,0))</f>
        <v>20</v>
      </c>
      <c r="T1747">
        <f t="shared" si="357"/>
        <v>1864</v>
      </c>
      <c r="U1747">
        <f t="shared" si="358"/>
        <v>1427</v>
      </c>
      <c r="V1747">
        <f t="shared" si="359"/>
        <v>437</v>
      </c>
      <c r="W1747">
        <f t="shared" si="360"/>
        <v>1</v>
      </c>
      <c r="X1747">
        <f t="shared" si="361"/>
        <v>0</v>
      </c>
      <c r="Y1747">
        <f t="shared" si="362"/>
        <v>1</v>
      </c>
      <c r="AA1747" t="str">
        <f t="shared" si="363"/>
        <v>437-&gt;1,</v>
      </c>
    </row>
    <row r="1748" spans="1:27" ht="15" hidden="1" customHeight="1" x14ac:dyDescent="0.25">
      <c r="A1748">
        <v>2016</v>
      </c>
      <c r="B1748">
        <v>3</v>
      </c>
      <c r="C1748">
        <v>24</v>
      </c>
      <c r="D1748" t="s">
        <v>77</v>
      </c>
      <c r="E1748" t="s">
        <v>262</v>
      </c>
      <c r="F1748">
        <v>4</v>
      </c>
      <c r="G1748">
        <v>0</v>
      </c>
      <c r="H1748" t="s">
        <v>108</v>
      </c>
      <c r="J1748">
        <v>1</v>
      </c>
      <c r="K1748">
        <v>1549</v>
      </c>
      <c r="L1748">
        <v>962</v>
      </c>
      <c r="M1748">
        <f t="shared" si="351"/>
        <v>1548</v>
      </c>
      <c r="N1748">
        <f t="shared" si="352"/>
        <v>963</v>
      </c>
      <c r="O1748">
        <f t="shared" si="353"/>
        <v>0.98098216343043487</v>
      </c>
      <c r="P1748">
        <f t="shared" si="354"/>
        <v>1</v>
      </c>
      <c r="Q1748">
        <f t="shared" si="355"/>
        <v>52.582216507230534</v>
      </c>
      <c r="R1748">
        <f t="shared" si="356"/>
        <v>30</v>
      </c>
      <c r="S1748">
        <f>INDEX(Weights!$B$1:$B$36,MATCH(Matches!H1092,Weights!$A$1:$A$36,0))</f>
        <v>50</v>
      </c>
      <c r="T1748">
        <f t="shared" si="357"/>
        <v>1648</v>
      </c>
      <c r="U1748">
        <f t="shared" si="358"/>
        <v>963</v>
      </c>
      <c r="V1748">
        <f t="shared" si="359"/>
        <v>685</v>
      </c>
      <c r="W1748">
        <f t="shared" si="360"/>
        <v>4</v>
      </c>
      <c r="X1748">
        <f t="shared" si="361"/>
        <v>1</v>
      </c>
      <c r="Y1748">
        <f t="shared" si="362"/>
        <v>4</v>
      </c>
      <c r="AA1748" t="str">
        <f t="shared" si="363"/>
        <v>685-&gt;4,</v>
      </c>
    </row>
    <row r="1749" spans="1:27" ht="15" hidden="1" customHeight="1" x14ac:dyDescent="0.25">
      <c r="A1749">
        <v>2016</v>
      </c>
      <c r="B1749">
        <v>3</v>
      </c>
      <c r="C1749">
        <v>24</v>
      </c>
      <c r="D1749" t="s">
        <v>11</v>
      </c>
      <c r="E1749" t="s">
        <v>66</v>
      </c>
      <c r="F1749">
        <v>0</v>
      </c>
      <c r="G1749">
        <v>0</v>
      </c>
      <c r="H1749" t="s">
        <v>33</v>
      </c>
      <c r="J1749">
        <v>1</v>
      </c>
      <c r="K1749">
        <v>1500</v>
      </c>
      <c r="L1749">
        <v>1625</v>
      </c>
      <c r="M1749">
        <f t="shared" si="351"/>
        <v>1499</v>
      </c>
      <c r="N1749">
        <f t="shared" si="352"/>
        <v>1626</v>
      </c>
      <c r="O1749">
        <f t="shared" si="353"/>
        <v>0.53877809205717153</v>
      </c>
      <c r="P1749">
        <f t="shared" si="354"/>
        <v>0.5</v>
      </c>
      <c r="Q1749">
        <f t="shared" si="355"/>
        <v>-25.787756615917939</v>
      </c>
      <c r="R1749">
        <f t="shared" si="356"/>
        <v>-30</v>
      </c>
      <c r="S1749">
        <f>INDEX(Weights!$B$1:$B$36,MATCH(Matches!H1098,Weights!$A$1:$A$36,0))</f>
        <v>40</v>
      </c>
      <c r="T1749">
        <f t="shared" si="357"/>
        <v>1599</v>
      </c>
      <c r="U1749">
        <f t="shared" si="358"/>
        <v>1626</v>
      </c>
      <c r="V1749">
        <f t="shared" si="359"/>
        <v>27</v>
      </c>
      <c r="W1749">
        <f t="shared" si="360"/>
        <v>0</v>
      </c>
      <c r="X1749">
        <f t="shared" si="361"/>
        <v>0</v>
      </c>
      <c r="Y1749">
        <f t="shared" si="362"/>
        <v>0</v>
      </c>
      <c r="AA1749" t="str">
        <f t="shared" si="363"/>
        <v>27-&gt;0,</v>
      </c>
    </row>
    <row r="1750" spans="1:27" ht="15" hidden="1" customHeight="1" x14ac:dyDescent="0.25">
      <c r="A1750">
        <v>2016</v>
      </c>
      <c r="B1750">
        <v>3</v>
      </c>
      <c r="C1750">
        <v>24</v>
      </c>
      <c r="D1750" t="s">
        <v>117</v>
      </c>
      <c r="E1750" t="s">
        <v>43</v>
      </c>
      <c r="F1750">
        <v>4</v>
      </c>
      <c r="G1750">
        <v>0</v>
      </c>
      <c r="H1750" t="s">
        <v>108</v>
      </c>
      <c r="J1750">
        <v>1</v>
      </c>
      <c r="K1750">
        <v>1728</v>
      </c>
      <c r="L1750">
        <v>1080</v>
      </c>
      <c r="M1750">
        <f t="shared" si="351"/>
        <v>1727</v>
      </c>
      <c r="N1750">
        <f t="shared" si="352"/>
        <v>1081</v>
      </c>
      <c r="O1750">
        <f t="shared" si="353"/>
        <v>0.98653787058197495</v>
      </c>
      <c r="P1750">
        <f t="shared" si="354"/>
        <v>1</v>
      </c>
      <c r="Q1750">
        <f t="shared" si="355"/>
        <v>74.282453313890684</v>
      </c>
      <c r="R1750">
        <f t="shared" si="356"/>
        <v>40</v>
      </c>
      <c r="S1750">
        <f>INDEX(Weights!$B$1:$B$36,MATCH(Matches!H1101,Weights!$A$1:$A$36,0))</f>
        <v>20</v>
      </c>
      <c r="T1750">
        <f t="shared" si="357"/>
        <v>1827</v>
      </c>
      <c r="U1750">
        <f t="shared" si="358"/>
        <v>1081</v>
      </c>
      <c r="V1750">
        <f t="shared" si="359"/>
        <v>746</v>
      </c>
      <c r="W1750">
        <f t="shared" si="360"/>
        <v>4</v>
      </c>
      <c r="X1750">
        <f t="shared" si="361"/>
        <v>1</v>
      </c>
      <c r="Y1750">
        <f t="shared" si="362"/>
        <v>4</v>
      </c>
      <c r="AA1750" t="str">
        <f t="shared" si="363"/>
        <v>746-&gt;4,</v>
      </c>
    </row>
    <row r="1751" spans="1:27" ht="15" hidden="1" customHeight="1" x14ac:dyDescent="0.25">
      <c r="A1751">
        <v>2016</v>
      </c>
      <c r="B1751">
        <v>3</v>
      </c>
      <c r="C1751">
        <v>24</v>
      </c>
      <c r="D1751" t="s">
        <v>16</v>
      </c>
      <c r="E1751" t="s">
        <v>55</v>
      </c>
      <c r="F1751">
        <v>1</v>
      </c>
      <c r="G1751">
        <v>1</v>
      </c>
      <c r="H1751" t="s">
        <v>33</v>
      </c>
      <c r="J1751">
        <v>1</v>
      </c>
      <c r="K1751">
        <v>1872</v>
      </c>
      <c r="L1751">
        <v>2002</v>
      </c>
      <c r="M1751">
        <f t="shared" si="351"/>
        <v>1871</v>
      </c>
      <c r="N1751">
        <f t="shared" si="352"/>
        <v>2003</v>
      </c>
      <c r="O1751">
        <f t="shared" si="353"/>
        <v>0.54592192278048368</v>
      </c>
      <c r="P1751">
        <f t="shared" si="354"/>
        <v>0.5</v>
      </c>
      <c r="Q1751">
        <f t="shared" si="355"/>
        <v>-21.776091667158788</v>
      </c>
      <c r="R1751">
        <f t="shared" si="356"/>
        <v>-20</v>
      </c>
      <c r="S1751">
        <f>INDEX(Weights!$B$1:$B$36,MATCH(Matches!H1103,Weights!$A$1:$A$36,0))</f>
        <v>50</v>
      </c>
      <c r="T1751">
        <f t="shared" si="357"/>
        <v>1971</v>
      </c>
      <c r="U1751">
        <f t="shared" si="358"/>
        <v>2003</v>
      </c>
      <c r="V1751">
        <f t="shared" si="359"/>
        <v>32</v>
      </c>
      <c r="W1751">
        <f t="shared" si="360"/>
        <v>0</v>
      </c>
      <c r="X1751">
        <f t="shared" si="361"/>
        <v>0</v>
      </c>
      <c r="Y1751">
        <f t="shared" si="362"/>
        <v>0</v>
      </c>
      <c r="AA1751" t="str">
        <f t="shared" si="363"/>
        <v>32-&gt;0,</v>
      </c>
    </row>
    <row r="1752" spans="1:27" ht="15" hidden="1" customHeight="1" x14ac:dyDescent="0.25">
      <c r="A1752">
        <v>2016</v>
      </c>
      <c r="B1752">
        <v>3</v>
      </c>
      <c r="C1752">
        <v>24</v>
      </c>
      <c r="D1752" t="s">
        <v>132</v>
      </c>
      <c r="E1752" t="s">
        <v>95</v>
      </c>
      <c r="F1752">
        <v>5</v>
      </c>
      <c r="G1752">
        <v>0</v>
      </c>
      <c r="H1752" t="s">
        <v>108</v>
      </c>
      <c r="J1752">
        <v>1</v>
      </c>
      <c r="K1752">
        <v>1749</v>
      </c>
      <c r="L1752">
        <v>1123</v>
      </c>
      <c r="M1752">
        <f t="shared" si="351"/>
        <v>1748</v>
      </c>
      <c r="N1752">
        <f t="shared" si="352"/>
        <v>1124</v>
      </c>
      <c r="O1752">
        <f t="shared" si="353"/>
        <v>0.98474805841682223</v>
      </c>
      <c r="P1752">
        <f t="shared" si="354"/>
        <v>1</v>
      </c>
      <c r="Q1752">
        <f t="shared" si="355"/>
        <v>65.565422903465375</v>
      </c>
      <c r="R1752">
        <f t="shared" si="356"/>
        <v>30</v>
      </c>
      <c r="S1752">
        <f>INDEX(Weights!$B$1:$B$36,MATCH(Matches!H1104,Weights!$A$1:$A$36,0))</f>
        <v>40</v>
      </c>
      <c r="T1752">
        <f t="shared" si="357"/>
        <v>1848</v>
      </c>
      <c r="U1752">
        <f t="shared" si="358"/>
        <v>1124</v>
      </c>
      <c r="V1752">
        <f t="shared" si="359"/>
        <v>724</v>
      </c>
      <c r="W1752">
        <f t="shared" si="360"/>
        <v>5</v>
      </c>
      <c r="X1752">
        <f t="shared" si="361"/>
        <v>0</v>
      </c>
      <c r="Y1752">
        <f t="shared" si="362"/>
        <v>5</v>
      </c>
      <c r="AA1752" t="str">
        <f t="shared" si="363"/>
        <v>724-&gt;5,</v>
      </c>
    </row>
    <row r="1753" spans="1:27" ht="15" hidden="1" customHeight="1" x14ac:dyDescent="0.25">
      <c r="A1753">
        <v>2016</v>
      </c>
      <c r="B1753">
        <v>3</v>
      </c>
      <c r="C1753">
        <v>24</v>
      </c>
      <c r="D1753" t="s">
        <v>91</v>
      </c>
      <c r="E1753" t="s">
        <v>112</v>
      </c>
      <c r="F1753">
        <v>8</v>
      </c>
      <c r="G1753">
        <v>0</v>
      </c>
      <c r="H1753" t="s">
        <v>108</v>
      </c>
      <c r="J1753">
        <v>1</v>
      </c>
      <c r="K1753">
        <v>1538</v>
      </c>
      <c r="L1753">
        <v>893</v>
      </c>
      <c r="M1753">
        <f t="shared" si="351"/>
        <v>1537</v>
      </c>
      <c r="N1753">
        <f t="shared" si="352"/>
        <v>894</v>
      </c>
      <c r="O1753">
        <f t="shared" si="353"/>
        <v>0.98630657995119964</v>
      </c>
      <c r="P1753">
        <f t="shared" si="354"/>
        <v>1</v>
      </c>
      <c r="Q1753">
        <f t="shared" si="355"/>
        <v>73.027775123834516</v>
      </c>
      <c r="R1753">
        <f t="shared" si="356"/>
        <v>30</v>
      </c>
      <c r="S1753">
        <f>INDEX(Weights!$B$1:$B$36,MATCH(Matches!H1105,Weights!$A$1:$A$36,0))</f>
        <v>40</v>
      </c>
      <c r="T1753">
        <f t="shared" si="357"/>
        <v>1637</v>
      </c>
      <c r="U1753">
        <f t="shared" si="358"/>
        <v>894</v>
      </c>
      <c r="V1753">
        <f t="shared" si="359"/>
        <v>743</v>
      </c>
      <c r="W1753">
        <f t="shared" si="360"/>
        <v>8</v>
      </c>
      <c r="X1753">
        <f t="shared" si="361"/>
        <v>0</v>
      </c>
      <c r="Y1753">
        <f t="shared" si="362"/>
        <v>7</v>
      </c>
      <c r="AA1753" t="str">
        <f t="shared" si="363"/>
        <v>743-&gt;7,</v>
      </c>
    </row>
    <row r="1754" spans="1:27" ht="15" hidden="1" customHeight="1" x14ac:dyDescent="0.25">
      <c r="A1754">
        <v>2016</v>
      </c>
      <c r="B1754">
        <v>3</v>
      </c>
      <c r="C1754">
        <v>24</v>
      </c>
      <c r="D1754" t="s">
        <v>69</v>
      </c>
      <c r="E1754" t="s">
        <v>19</v>
      </c>
      <c r="F1754">
        <v>0</v>
      </c>
      <c r="G1754">
        <v>0</v>
      </c>
      <c r="H1754" t="s">
        <v>33</v>
      </c>
      <c r="J1754">
        <v>1</v>
      </c>
      <c r="K1754">
        <v>1234</v>
      </c>
      <c r="L1754">
        <v>1353</v>
      </c>
      <c r="M1754">
        <f t="shared" si="351"/>
        <v>1233</v>
      </c>
      <c r="N1754">
        <f t="shared" si="352"/>
        <v>1354</v>
      </c>
      <c r="O1754">
        <f t="shared" si="353"/>
        <v>0.53018468000390206</v>
      </c>
      <c r="P1754">
        <f t="shared" si="354"/>
        <v>0.5</v>
      </c>
      <c r="Q1754">
        <f t="shared" si="355"/>
        <v>-33.129388811500633</v>
      </c>
      <c r="R1754">
        <f t="shared" si="356"/>
        <v>-30</v>
      </c>
      <c r="S1754">
        <f>INDEX(Weights!$B$1:$B$36,MATCH(Matches!H1107,Weights!$A$1:$A$36,0))</f>
        <v>50</v>
      </c>
      <c r="T1754">
        <f t="shared" si="357"/>
        <v>1333</v>
      </c>
      <c r="U1754">
        <f t="shared" si="358"/>
        <v>1354</v>
      </c>
      <c r="V1754">
        <f t="shared" si="359"/>
        <v>21</v>
      </c>
      <c r="W1754">
        <f t="shared" si="360"/>
        <v>0</v>
      </c>
      <c r="X1754">
        <f t="shared" si="361"/>
        <v>0</v>
      </c>
      <c r="Y1754">
        <f t="shared" si="362"/>
        <v>0</v>
      </c>
      <c r="AA1754" t="str">
        <f t="shared" si="363"/>
        <v>21-&gt;0,</v>
      </c>
    </row>
    <row r="1755" spans="1:27" ht="15" hidden="1" customHeight="1" x14ac:dyDescent="0.25">
      <c r="A1755">
        <v>2016</v>
      </c>
      <c r="B1755">
        <v>3</v>
      </c>
      <c r="C1755">
        <v>24</v>
      </c>
      <c r="D1755" t="s">
        <v>194</v>
      </c>
      <c r="E1755" t="s">
        <v>107</v>
      </c>
      <c r="F1755">
        <v>1</v>
      </c>
      <c r="G1755">
        <v>0</v>
      </c>
      <c r="H1755" t="s">
        <v>108</v>
      </c>
      <c r="J1755">
        <v>1</v>
      </c>
      <c r="K1755">
        <v>1477</v>
      </c>
      <c r="L1755">
        <v>871</v>
      </c>
      <c r="M1755">
        <f t="shared" si="351"/>
        <v>1476</v>
      </c>
      <c r="N1755">
        <f t="shared" si="352"/>
        <v>872</v>
      </c>
      <c r="O1755">
        <f t="shared" si="353"/>
        <v>0.98291882845320655</v>
      </c>
      <c r="P1755">
        <f t="shared" si="354"/>
        <v>1</v>
      </c>
      <c r="Q1755">
        <f t="shared" si="355"/>
        <v>58.54399373371578</v>
      </c>
      <c r="R1755">
        <f t="shared" si="356"/>
        <v>60</v>
      </c>
      <c r="S1755">
        <f>INDEX(Weights!$B$1:$B$36,MATCH(Matches!H1108,Weights!$A$1:$A$36,0))</f>
        <v>40</v>
      </c>
      <c r="T1755">
        <f t="shared" si="357"/>
        <v>1576</v>
      </c>
      <c r="U1755">
        <f t="shared" si="358"/>
        <v>872</v>
      </c>
      <c r="V1755">
        <f t="shared" si="359"/>
        <v>704</v>
      </c>
      <c r="W1755">
        <f t="shared" si="360"/>
        <v>1</v>
      </c>
      <c r="X1755">
        <f t="shared" si="361"/>
        <v>0</v>
      </c>
      <c r="Y1755">
        <f t="shared" si="362"/>
        <v>1</v>
      </c>
      <c r="AA1755" t="str">
        <f t="shared" si="363"/>
        <v>704-&gt;1,</v>
      </c>
    </row>
    <row r="1756" spans="1:27" ht="15" hidden="1" customHeight="1" x14ac:dyDescent="0.25">
      <c r="A1756">
        <v>2016</v>
      </c>
      <c r="B1756">
        <v>3</v>
      </c>
      <c r="C1756">
        <v>24</v>
      </c>
      <c r="D1756" t="s">
        <v>118</v>
      </c>
      <c r="E1756" t="s">
        <v>109</v>
      </c>
      <c r="F1756">
        <v>6</v>
      </c>
      <c r="G1756">
        <v>0</v>
      </c>
      <c r="H1756" t="s">
        <v>108</v>
      </c>
      <c r="I1756" t="s">
        <v>194</v>
      </c>
      <c r="J1756">
        <v>1</v>
      </c>
      <c r="K1756">
        <v>1527</v>
      </c>
      <c r="L1756">
        <v>722</v>
      </c>
      <c r="M1756">
        <f t="shared" si="351"/>
        <v>1526</v>
      </c>
      <c r="N1756">
        <f t="shared" si="352"/>
        <v>723</v>
      </c>
      <c r="O1756">
        <f t="shared" si="353"/>
        <v>0.99026687608860764</v>
      </c>
      <c r="P1756">
        <f t="shared" si="354"/>
        <v>1</v>
      </c>
      <c r="Q1756">
        <f t="shared" si="355"/>
        <v>102.74193661806019</v>
      </c>
      <c r="R1756">
        <f t="shared" si="356"/>
        <v>50</v>
      </c>
      <c r="S1756">
        <f>INDEX(Weights!$B$1:$B$36,MATCH(Matches!H1115,Weights!$A$1:$A$36,0))</f>
        <v>20</v>
      </c>
      <c r="T1756">
        <f t="shared" si="357"/>
        <v>1526</v>
      </c>
      <c r="U1756">
        <f t="shared" si="358"/>
        <v>723</v>
      </c>
      <c r="V1756">
        <f t="shared" si="359"/>
        <v>803</v>
      </c>
      <c r="W1756">
        <f t="shared" si="360"/>
        <v>6</v>
      </c>
      <c r="X1756">
        <f t="shared" si="361"/>
        <v>0</v>
      </c>
      <c r="Y1756">
        <f t="shared" si="362"/>
        <v>6</v>
      </c>
      <c r="AA1756" t="str">
        <f t="shared" si="363"/>
        <v>803-&gt;6,</v>
      </c>
    </row>
    <row r="1757" spans="1:27" ht="15" hidden="1" customHeight="1" x14ac:dyDescent="0.25">
      <c r="A1757">
        <v>2016</v>
      </c>
      <c r="B1757">
        <v>3</v>
      </c>
      <c r="C1757">
        <v>24</v>
      </c>
      <c r="D1757" t="s">
        <v>70</v>
      </c>
      <c r="E1757" t="s">
        <v>24</v>
      </c>
      <c r="F1757">
        <v>1</v>
      </c>
      <c r="G1757">
        <v>0</v>
      </c>
      <c r="H1757" t="s">
        <v>33</v>
      </c>
      <c r="J1757">
        <v>1</v>
      </c>
      <c r="K1757">
        <v>1817</v>
      </c>
      <c r="L1757">
        <v>1423</v>
      </c>
      <c r="M1757">
        <f t="shared" si="351"/>
        <v>1816</v>
      </c>
      <c r="N1757">
        <f t="shared" si="352"/>
        <v>1424</v>
      </c>
      <c r="O1757">
        <f t="shared" si="353"/>
        <v>0.94439018324179658</v>
      </c>
      <c r="P1757">
        <f t="shared" si="354"/>
        <v>1</v>
      </c>
      <c r="Q1757">
        <f t="shared" si="355"/>
        <v>17.982436524617437</v>
      </c>
      <c r="R1757">
        <f t="shared" si="356"/>
        <v>20</v>
      </c>
      <c r="S1757">
        <f>INDEX(Weights!$B$1:$B$36,MATCH(Matches!H1118,Weights!$A$1:$A$36,0))</f>
        <v>40</v>
      </c>
      <c r="T1757">
        <f t="shared" si="357"/>
        <v>1916</v>
      </c>
      <c r="U1757">
        <f t="shared" si="358"/>
        <v>1424</v>
      </c>
      <c r="V1757">
        <f t="shared" si="359"/>
        <v>492</v>
      </c>
      <c r="W1757">
        <f t="shared" si="360"/>
        <v>1</v>
      </c>
      <c r="X1757">
        <f t="shared" si="361"/>
        <v>0</v>
      </c>
      <c r="Y1757">
        <f t="shared" si="362"/>
        <v>1</v>
      </c>
      <c r="AA1757" t="str">
        <f t="shared" si="363"/>
        <v>492-&gt;1,</v>
      </c>
    </row>
    <row r="1758" spans="1:27" ht="15" hidden="1" customHeight="1" x14ac:dyDescent="0.25">
      <c r="A1758">
        <v>2016</v>
      </c>
      <c r="B1758">
        <v>3</v>
      </c>
      <c r="C1758">
        <v>26</v>
      </c>
      <c r="D1758" t="s">
        <v>4</v>
      </c>
      <c r="E1758" t="s">
        <v>9</v>
      </c>
      <c r="F1758">
        <v>1</v>
      </c>
      <c r="G1758">
        <v>1</v>
      </c>
      <c r="H1758" t="s">
        <v>33</v>
      </c>
      <c r="J1758">
        <v>1</v>
      </c>
      <c r="K1758">
        <v>1700</v>
      </c>
      <c r="L1758">
        <v>1817</v>
      </c>
      <c r="M1758">
        <f t="shared" si="351"/>
        <v>1699</v>
      </c>
      <c r="N1758">
        <f t="shared" si="352"/>
        <v>1818</v>
      </c>
      <c r="O1758">
        <f t="shared" si="353"/>
        <v>0.52731597300649302</v>
      </c>
      <c r="P1758">
        <f t="shared" si="354"/>
        <v>0.5</v>
      </c>
      <c r="Q1758">
        <f t="shared" si="355"/>
        <v>-36.608617227813902</v>
      </c>
      <c r="R1758">
        <f t="shared" si="356"/>
        <v>-40</v>
      </c>
      <c r="S1758">
        <f>INDEX(Weights!$B$1:$B$36,MATCH(Matches!H1156,Weights!$A$1:$A$36,0))</f>
        <v>20</v>
      </c>
      <c r="T1758">
        <f t="shared" si="357"/>
        <v>1799</v>
      </c>
      <c r="U1758">
        <f t="shared" si="358"/>
        <v>1818</v>
      </c>
      <c r="V1758">
        <f t="shared" si="359"/>
        <v>19</v>
      </c>
      <c r="W1758">
        <f t="shared" si="360"/>
        <v>0</v>
      </c>
      <c r="X1758">
        <f t="shared" si="361"/>
        <v>0</v>
      </c>
      <c r="Y1758">
        <f t="shared" si="362"/>
        <v>0</v>
      </c>
      <c r="AA1758" t="str">
        <f t="shared" si="363"/>
        <v>19-&gt;0,</v>
      </c>
    </row>
    <row r="1759" spans="1:27" ht="15" hidden="1" customHeight="1" x14ac:dyDescent="0.25">
      <c r="A1759">
        <v>2016</v>
      </c>
      <c r="B1759">
        <v>5</v>
      </c>
      <c r="C1759">
        <v>27</v>
      </c>
      <c r="D1759" t="s">
        <v>44</v>
      </c>
      <c r="E1759" t="s">
        <v>127</v>
      </c>
      <c r="F1759">
        <v>1</v>
      </c>
      <c r="G1759">
        <v>0</v>
      </c>
      <c r="H1759" t="s">
        <v>33</v>
      </c>
      <c r="J1759">
        <v>1</v>
      </c>
      <c r="K1759">
        <v>2050</v>
      </c>
      <c r="L1759">
        <v>1525</v>
      </c>
      <c r="M1759">
        <f t="shared" si="351"/>
        <v>2049</v>
      </c>
      <c r="N1759">
        <f t="shared" si="352"/>
        <v>1526</v>
      </c>
      <c r="O1759">
        <f t="shared" si="353"/>
        <v>0.97304538716587485</v>
      </c>
      <c r="P1759">
        <f t="shared" si="354"/>
        <v>1</v>
      </c>
      <c r="Q1759">
        <f t="shared" si="355"/>
        <v>37.099401358641572</v>
      </c>
      <c r="R1759">
        <f t="shared" si="356"/>
        <v>40</v>
      </c>
      <c r="S1759">
        <f>INDEX(Weights!$B$1:$B$36,MATCH(Matches!H1258,Weights!$A$1:$A$36,0))</f>
        <v>40</v>
      </c>
      <c r="T1759">
        <f t="shared" si="357"/>
        <v>2149</v>
      </c>
      <c r="U1759">
        <f t="shared" si="358"/>
        <v>1526</v>
      </c>
      <c r="V1759">
        <f t="shared" si="359"/>
        <v>623</v>
      </c>
      <c r="W1759">
        <f t="shared" si="360"/>
        <v>1</v>
      </c>
      <c r="X1759">
        <f t="shared" si="361"/>
        <v>0</v>
      </c>
      <c r="Y1759">
        <f t="shared" si="362"/>
        <v>1</v>
      </c>
      <c r="AA1759" t="str">
        <f t="shared" si="363"/>
        <v>623-&gt;1,</v>
      </c>
    </row>
    <row r="1760" spans="1:27" ht="15" hidden="1" customHeight="1" x14ac:dyDescent="0.25">
      <c r="A1760">
        <v>2016</v>
      </c>
      <c r="B1760">
        <v>5</v>
      </c>
      <c r="C1760">
        <v>27</v>
      </c>
      <c r="D1760" t="s">
        <v>9</v>
      </c>
      <c r="E1760" t="s">
        <v>19</v>
      </c>
      <c r="F1760">
        <v>1</v>
      </c>
      <c r="G1760">
        <v>0</v>
      </c>
      <c r="H1760" t="s">
        <v>33</v>
      </c>
      <c r="J1760">
        <v>1</v>
      </c>
      <c r="K1760">
        <v>1818</v>
      </c>
      <c r="L1760">
        <v>1354</v>
      </c>
      <c r="M1760">
        <f t="shared" si="351"/>
        <v>1817</v>
      </c>
      <c r="N1760">
        <f t="shared" si="352"/>
        <v>1355</v>
      </c>
      <c r="O1760">
        <f t="shared" si="353"/>
        <v>0.96213516338511318</v>
      </c>
      <c r="P1760">
        <f t="shared" si="354"/>
        <v>1</v>
      </c>
      <c r="Q1760">
        <f t="shared" si="355"/>
        <v>26.40972705549304</v>
      </c>
      <c r="R1760">
        <f t="shared" si="356"/>
        <v>30</v>
      </c>
      <c r="S1760">
        <f>INDEX(Weights!$B$1:$B$36,MATCH(Matches!H1261,Weights!$A$1:$A$36,0))</f>
        <v>40</v>
      </c>
      <c r="T1760">
        <f t="shared" si="357"/>
        <v>1917</v>
      </c>
      <c r="U1760">
        <f t="shared" si="358"/>
        <v>1355</v>
      </c>
      <c r="V1760">
        <f t="shared" si="359"/>
        <v>562</v>
      </c>
      <c r="W1760">
        <f t="shared" si="360"/>
        <v>1</v>
      </c>
      <c r="X1760">
        <f t="shared" si="361"/>
        <v>0</v>
      </c>
      <c r="Y1760">
        <f t="shared" si="362"/>
        <v>1</v>
      </c>
      <c r="AA1760" t="str">
        <f t="shared" si="363"/>
        <v>562-&gt;1,</v>
      </c>
    </row>
    <row r="1761" spans="1:27" ht="15" hidden="1" customHeight="1" x14ac:dyDescent="0.25">
      <c r="A1761">
        <v>2016</v>
      </c>
      <c r="B1761">
        <v>5</v>
      </c>
      <c r="C1761">
        <v>27</v>
      </c>
      <c r="D1761" t="s">
        <v>53</v>
      </c>
      <c r="E1761" t="s">
        <v>104</v>
      </c>
      <c r="F1761">
        <v>1</v>
      </c>
      <c r="G1761">
        <v>1</v>
      </c>
      <c r="H1761" t="s">
        <v>33</v>
      </c>
      <c r="J1761">
        <v>1</v>
      </c>
      <c r="K1761">
        <v>1776</v>
      </c>
      <c r="L1761">
        <v>1901</v>
      </c>
      <c r="M1761">
        <f t="shared" si="351"/>
        <v>1775</v>
      </c>
      <c r="N1761">
        <f t="shared" si="352"/>
        <v>1902</v>
      </c>
      <c r="O1761">
        <f t="shared" si="353"/>
        <v>0.53877809205717153</v>
      </c>
      <c r="P1761">
        <f t="shared" si="354"/>
        <v>0.5</v>
      </c>
      <c r="Q1761">
        <f t="shared" si="355"/>
        <v>-25.787756615917939</v>
      </c>
      <c r="R1761">
        <f t="shared" si="356"/>
        <v>-30</v>
      </c>
      <c r="S1761">
        <f>INDEX(Weights!$B$1:$B$36,MATCH(Matches!H1264,Weights!$A$1:$A$36,0))</f>
        <v>20</v>
      </c>
      <c r="T1761">
        <f t="shared" si="357"/>
        <v>1875</v>
      </c>
      <c r="U1761">
        <f t="shared" si="358"/>
        <v>1902</v>
      </c>
      <c r="V1761">
        <f t="shared" si="359"/>
        <v>27</v>
      </c>
      <c r="W1761">
        <f t="shared" si="360"/>
        <v>0</v>
      </c>
      <c r="X1761">
        <f t="shared" si="361"/>
        <v>0</v>
      </c>
      <c r="Y1761">
        <f t="shared" si="362"/>
        <v>0</v>
      </c>
      <c r="AA1761" t="str">
        <f t="shared" si="363"/>
        <v>27-&gt;0,</v>
      </c>
    </row>
    <row r="1762" spans="1:27" ht="15" hidden="1" customHeight="1" x14ac:dyDescent="0.25">
      <c r="A1762">
        <v>2016</v>
      </c>
      <c r="B1762">
        <v>5</v>
      </c>
      <c r="C1762">
        <v>30</v>
      </c>
      <c r="D1762" t="s">
        <v>26</v>
      </c>
      <c r="E1762" t="s">
        <v>190</v>
      </c>
      <c r="F1762">
        <v>3</v>
      </c>
      <c r="G1762">
        <v>2</v>
      </c>
      <c r="H1762" t="s">
        <v>33</v>
      </c>
      <c r="J1762">
        <v>1</v>
      </c>
      <c r="K1762">
        <v>1971</v>
      </c>
      <c r="L1762">
        <v>1606</v>
      </c>
      <c r="M1762">
        <f t="shared" si="351"/>
        <v>1970</v>
      </c>
      <c r="N1762">
        <f t="shared" si="352"/>
        <v>1607</v>
      </c>
      <c r="O1762">
        <f t="shared" si="353"/>
        <v>0.93494424622246608</v>
      </c>
      <c r="P1762">
        <f t="shared" si="354"/>
        <v>1</v>
      </c>
      <c r="Q1762">
        <f t="shared" si="355"/>
        <v>15.371430533563901</v>
      </c>
      <c r="R1762">
        <f t="shared" si="356"/>
        <v>20</v>
      </c>
      <c r="S1762">
        <f>INDEX(Weights!$B$1:$B$36,MATCH(Matches!H1298,Weights!$A$1:$A$36,0))</f>
        <v>40</v>
      </c>
      <c r="T1762">
        <f t="shared" si="357"/>
        <v>2070</v>
      </c>
      <c r="U1762">
        <f t="shared" si="358"/>
        <v>1607</v>
      </c>
      <c r="V1762">
        <f t="shared" si="359"/>
        <v>463</v>
      </c>
      <c r="W1762">
        <f t="shared" si="360"/>
        <v>1</v>
      </c>
      <c r="X1762">
        <f t="shared" si="361"/>
        <v>0</v>
      </c>
      <c r="Y1762">
        <f t="shared" si="362"/>
        <v>1</v>
      </c>
      <c r="AA1762" t="str">
        <f t="shared" si="363"/>
        <v>463-&gt;1,</v>
      </c>
    </row>
    <row r="1763" spans="1:27" ht="15" hidden="1" customHeight="1" x14ac:dyDescent="0.25">
      <c r="A1763">
        <v>2016</v>
      </c>
      <c r="B1763">
        <v>6</v>
      </c>
      <c r="C1763">
        <v>1</v>
      </c>
      <c r="D1763" t="s">
        <v>11</v>
      </c>
      <c r="E1763" t="s">
        <v>20</v>
      </c>
      <c r="F1763">
        <v>2</v>
      </c>
      <c r="G1763">
        <v>0</v>
      </c>
      <c r="H1763" t="s">
        <v>33</v>
      </c>
      <c r="J1763">
        <v>1</v>
      </c>
      <c r="K1763">
        <v>1474</v>
      </c>
      <c r="L1763">
        <v>961</v>
      </c>
      <c r="M1763">
        <f t="shared" si="351"/>
        <v>1473</v>
      </c>
      <c r="N1763">
        <f t="shared" si="352"/>
        <v>962</v>
      </c>
      <c r="O1763">
        <f t="shared" si="353"/>
        <v>0.97117318360427785</v>
      </c>
      <c r="P1763">
        <f t="shared" si="354"/>
        <v>1</v>
      </c>
      <c r="Q1763">
        <f t="shared" si="355"/>
        <v>34.689921574149203</v>
      </c>
      <c r="R1763">
        <f t="shared" si="356"/>
        <v>20</v>
      </c>
      <c r="S1763">
        <f>INDEX(Weights!$B$1:$B$36,MATCH(Matches!H1314,Weights!$A$1:$A$36,0))</f>
        <v>50</v>
      </c>
      <c r="T1763">
        <f t="shared" si="357"/>
        <v>1573</v>
      </c>
      <c r="U1763">
        <f t="shared" si="358"/>
        <v>962</v>
      </c>
      <c r="V1763">
        <f t="shared" si="359"/>
        <v>611</v>
      </c>
      <c r="W1763">
        <f t="shared" si="360"/>
        <v>2</v>
      </c>
      <c r="X1763">
        <f t="shared" si="361"/>
        <v>0</v>
      </c>
      <c r="Y1763">
        <f t="shared" si="362"/>
        <v>2</v>
      </c>
      <c r="AA1763" t="str">
        <f t="shared" si="363"/>
        <v>611-&gt;2,</v>
      </c>
    </row>
    <row r="1764" spans="1:27" ht="15" hidden="1" customHeight="1" x14ac:dyDescent="0.25">
      <c r="A1764">
        <v>2016</v>
      </c>
      <c r="B1764">
        <v>6</v>
      </c>
      <c r="C1764">
        <v>3</v>
      </c>
      <c r="D1764" t="s">
        <v>264</v>
      </c>
      <c r="E1764" t="s">
        <v>36</v>
      </c>
      <c r="F1764">
        <v>2</v>
      </c>
      <c r="G1764">
        <v>2</v>
      </c>
      <c r="H1764" t="s">
        <v>81</v>
      </c>
      <c r="I1764" t="s">
        <v>156</v>
      </c>
      <c r="J1764">
        <v>1</v>
      </c>
      <c r="K1764">
        <v>1214</v>
      </c>
      <c r="L1764">
        <v>1231</v>
      </c>
      <c r="M1764">
        <f t="shared" si="351"/>
        <v>1213</v>
      </c>
      <c r="N1764">
        <f t="shared" si="352"/>
        <v>1232</v>
      </c>
      <c r="O1764">
        <f t="shared" si="353"/>
        <v>0.52731597300649302</v>
      </c>
      <c r="P1764">
        <f t="shared" si="354"/>
        <v>0.5</v>
      </c>
      <c r="Q1764">
        <f t="shared" si="355"/>
        <v>-36.608617227813902</v>
      </c>
      <c r="R1764">
        <f t="shared" si="356"/>
        <v>-40</v>
      </c>
      <c r="S1764">
        <f>INDEX(Weights!$B$1:$B$36,MATCH(Matches!H1338,Weights!$A$1:$A$36,0))</f>
        <v>20</v>
      </c>
      <c r="T1764">
        <f t="shared" si="357"/>
        <v>1213</v>
      </c>
      <c r="U1764">
        <f t="shared" si="358"/>
        <v>1232</v>
      </c>
      <c r="V1764">
        <f t="shared" si="359"/>
        <v>19</v>
      </c>
      <c r="W1764">
        <f t="shared" si="360"/>
        <v>0</v>
      </c>
      <c r="X1764">
        <f t="shared" si="361"/>
        <v>0</v>
      </c>
      <c r="Y1764">
        <f t="shared" si="362"/>
        <v>0</v>
      </c>
      <c r="AA1764" t="str">
        <f t="shared" si="363"/>
        <v>19-&gt;0,</v>
      </c>
    </row>
    <row r="1765" spans="1:27" ht="15" hidden="1" customHeight="1" x14ac:dyDescent="0.25">
      <c r="A1765">
        <v>2016</v>
      </c>
      <c r="B1765">
        <v>6</v>
      </c>
      <c r="C1765">
        <v>3</v>
      </c>
      <c r="D1765" t="s">
        <v>131</v>
      </c>
      <c r="E1765" t="s">
        <v>19</v>
      </c>
      <c r="F1765">
        <v>2</v>
      </c>
      <c r="G1765">
        <v>1</v>
      </c>
      <c r="H1765" t="s">
        <v>33</v>
      </c>
      <c r="J1765">
        <v>1</v>
      </c>
      <c r="K1765">
        <v>1772</v>
      </c>
      <c r="L1765">
        <v>1353</v>
      </c>
      <c r="M1765">
        <f t="shared" si="351"/>
        <v>1771</v>
      </c>
      <c r="N1765">
        <f t="shared" si="352"/>
        <v>1354</v>
      </c>
      <c r="O1765">
        <f t="shared" si="353"/>
        <v>0.95148224590338071</v>
      </c>
      <c r="P1765">
        <f t="shared" si="354"/>
        <v>1</v>
      </c>
      <c r="Q1765">
        <f t="shared" si="355"/>
        <v>20.611011754760508</v>
      </c>
      <c r="R1765">
        <f t="shared" si="356"/>
        <v>20</v>
      </c>
      <c r="S1765">
        <f>INDEX(Weights!$B$1:$B$36,MATCH(Matches!H1346,Weights!$A$1:$A$36,0))</f>
        <v>40</v>
      </c>
      <c r="T1765">
        <f t="shared" si="357"/>
        <v>1871</v>
      </c>
      <c r="U1765">
        <f t="shared" si="358"/>
        <v>1354</v>
      </c>
      <c r="V1765">
        <f t="shared" si="359"/>
        <v>517</v>
      </c>
      <c r="W1765">
        <f t="shared" si="360"/>
        <v>1</v>
      </c>
      <c r="X1765">
        <f t="shared" si="361"/>
        <v>0</v>
      </c>
      <c r="Y1765">
        <f t="shared" si="362"/>
        <v>1</v>
      </c>
      <c r="AA1765" t="str">
        <f t="shared" si="363"/>
        <v>517-&gt;1,</v>
      </c>
    </row>
    <row r="1766" spans="1:27" ht="15" hidden="1" customHeight="1" x14ac:dyDescent="0.25">
      <c r="A1766">
        <v>2016</v>
      </c>
      <c r="B1766">
        <v>6</v>
      </c>
      <c r="C1766">
        <v>6</v>
      </c>
      <c r="D1766" t="s">
        <v>17</v>
      </c>
      <c r="E1766" t="s">
        <v>1</v>
      </c>
      <c r="F1766">
        <v>4</v>
      </c>
      <c r="G1766">
        <v>0</v>
      </c>
      <c r="H1766" t="s">
        <v>33</v>
      </c>
      <c r="J1766">
        <v>1</v>
      </c>
      <c r="K1766">
        <v>1666</v>
      </c>
      <c r="L1766">
        <v>1193</v>
      </c>
      <c r="M1766">
        <f t="shared" si="351"/>
        <v>1665</v>
      </c>
      <c r="N1766">
        <f t="shared" si="352"/>
        <v>1194</v>
      </c>
      <c r="O1766">
        <f t="shared" si="353"/>
        <v>0.96397805591982699</v>
      </c>
      <c r="P1766">
        <f t="shared" si="354"/>
        <v>1</v>
      </c>
      <c r="Q1766">
        <f t="shared" si="355"/>
        <v>27.760855931993252</v>
      </c>
      <c r="R1766">
        <f t="shared" si="356"/>
        <v>10</v>
      </c>
      <c r="S1766">
        <f>INDEX(Weights!$B$1:$B$36,MATCH(Matches!H1399,Weights!$A$1:$A$36,0))</f>
        <v>40</v>
      </c>
      <c r="T1766">
        <f t="shared" si="357"/>
        <v>1765</v>
      </c>
      <c r="U1766">
        <f t="shared" si="358"/>
        <v>1194</v>
      </c>
      <c r="V1766">
        <f t="shared" si="359"/>
        <v>571</v>
      </c>
      <c r="W1766">
        <f t="shared" si="360"/>
        <v>4</v>
      </c>
      <c r="X1766">
        <f t="shared" si="361"/>
        <v>1</v>
      </c>
      <c r="Y1766">
        <f t="shared" si="362"/>
        <v>4</v>
      </c>
      <c r="AA1766" t="str">
        <f t="shared" si="363"/>
        <v>571-&gt;4,</v>
      </c>
    </row>
    <row r="1767" spans="1:27" ht="15" hidden="1" customHeight="1" x14ac:dyDescent="0.25">
      <c r="A1767">
        <v>2016</v>
      </c>
      <c r="B1767">
        <v>6</v>
      </c>
      <c r="C1767">
        <v>7</v>
      </c>
      <c r="D1767" t="s">
        <v>117</v>
      </c>
      <c r="E1767" t="s">
        <v>257</v>
      </c>
      <c r="F1767">
        <v>6</v>
      </c>
      <c r="G1767">
        <v>0</v>
      </c>
      <c r="H1767" t="s">
        <v>33</v>
      </c>
      <c r="J1767">
        <v>1</v>
      </c>
      <c r="K1767">
        <v>1743</v>
      </c>
      <c r="L1767">
        <v>1207</v>
      </c>
      <c r="M1767">
        <f t="shared" si="351"/>
        <v>1742</v>
      </c>
      <c r="N1767">
        <f t="shared" si="352"/>
        <v>1208</v>
      </c>
      <c r="O1767">
        <f t="shared" si="353"/>
        <v>0.97465735361196504</v>
      </c>
      <c r="P1767">
        <f t="shared" si="354"/>
        <v>1</v>
      </c>
      <c r="Q1767">
        <f t="shared" si="355"/>
        <v>39.459178204535519</v>
      </c>
      <c r="R1767">
        <f t="shared" si="356"/>
        <v>20</v>
      </c>
      <c r="S1767">
        <f>INDEX(Weights!$B$1:$B$36,MATCH(Matches!H1418,Weights!$A$1:$A$36,0))</f>
        <v>40</v>
      </c>
      <c r="T1767">
        <f t="shared" si="357"/>
        <v>1842</v>
      </c>
      <c r="U1767">
        <f t="shared" si="358"/>
        <v>1208</v>
      </c>
      <c r="V1767">
        <f t="shared" si="359"/>
        <v>634</v>
      </c>
      <c r="W1767">
        <f t="shared" si="360"/>
        <v>6</v>
      </c>
      <c r="X1767">
        <f t="shared" si="361"/>
        <v>0</v>
      </c>
      <c r="Y1767">
        <f t="shared" si="362"/>
        <v>6</v>
      </c>
      <c r="AA1767" t="str">
        <f t="shared" si="363"/>
        <v>634-&gt;6,</v>
      </c>
    </row>
    <row r="1768" spans="1:27" ht="15" hidden="1" customHeight="1" x14ac:dyDescent="0.25">
      <c r="A1768">
        <v>2016</v>
      </c>
      <c r="B1768">
        <v>8</v>
      </c>
      <c r="C1768">
        <v>21</v>
      </c>
      <c r="D1768" t="s">
        <v>97</v>
      </c>
      <c r="E1768" t="s">
        <v>99</v>
      </c>
      <c r="F1768">
        <v>1</v>
      </c>
      <c r="G1768">
        <v>1</v>
      </c>
      <c r="H1768" t="s">
        <v>33</v>
      </c>
      <c r="I1768" t="s">
        <v>74</v>
      </c>
      <c r="J1768">
        <v>1</v>
      </c>
      <c r="K1768">
        <v>1480</v>
      </c>
      <c r="L1768">
        <v>1510</v>
      </c>
      <c r="M1768">
        <f t="shared" si="351"/>
        <v>1479</v>
      </c>
      <c r="N1768">
        <f t="shared" si="352"/>
        <v>1511</v>
      </c>
      <c r="O1768">
        <f t="shared" si="353"/>
        <v>0.54592192278048368</v>
      </c>
      <c r="P1768">
        <f t="shared" si="354"/>
        <v>0.5</v>
      </c>
      <c r="Q1768">
        <f t="shared" si="355"/>
        <v>-21.776091667158788</v>
      </c>
      <c r="R1768">
        <f t="shared" si="356"/>
        <v>-20</v>
      </c>
      <c r="S1768">
        <f>INDEX(Weights!$B$1:$B$36,MATCH(Matches!H1544,Weights!$A$1:$A$36,0))</f>
        <v>40</v>
      </c>
      <c r="T1768">
        <f t="shared" si="357"/>
        <v>1479</v>
      </c>
      <c r="U1768">
        <f t="shared" si="358"/>
        <v>1511</v>
      </c>
      <c r="V1768">
        <f t="shared" si="359"/>
        <v>32</v>
      </c>
      <c r="W1768">
        <f t="shared" si="360"/>
        <v>0</v>
      </c>
      <c r="X1768">
        <f t="shared" si="361"/>
        <v>0</v>
      </c>
      <c r="Y1768">
        <f t="shared" si="362"/>
        <v>0</v>
      </c>
      <c r="AA1768" t="str">
        <f t="shared" si="363"/>
        <v>32-&gt;0,</v>
      </c>
    </row>
    <row r="1769" spans="1:27" ht="15" hidden="1" customHeight="1" x14ac:dyDescent="0.25">
      <c r="A1769">
        <v>2016</v>
      </c>
      <c r="B1769">
        <v>8</v>
      </c>
      <c r="C1769">
        <v>24</v>
      </c>
      <c r="D1769" t="s">
        <v>158</v>
      </c>
      <c r="E1769" t="s">
        <v>111</v>
      </c>
      <c r="F1769">
        <v>4</v>
      </c>
      <c r="G1769">
        <v>0</v>
      </c>
      <c r="H1769" t="s">
        <v>33</v>
      </c>
      <c r="I1769" t="s">
        <v>122</v>
      </c>
      <c r="J1769">
        <v>1</v>
      </c>
      <c r="K1769">
        <v>1536</v>
      </c>
      <c r="L1769">
        <v>791</v>
      </c>
      <c r="M1769">
        <f t="shared" si="351"/>
        <v>1535</v>
      </c>
      <c r="N1769">
        <f t="shared" si="352"/>
        <v>792</v>
      </c>
      <c r="O1769">
        <f t="shared" si="353"/>
        <v>0.98630657995119964</v>
      </c>
      <c r="P1769">
        <f t="shared" si="354"/>
        <v>1</v>
      </c>
      <c r="Q1769">
        <f t="shared" si="355"/>
        <v>73.027775123834516</v>
      </c>
      <c r="R1769">
        <f t="shared" si="356"/>
        <v>40</v>
      </c>
      <c r="S1769">
        <f>INDEX(Weights!$B$1:$B$36,MATCH(Matches!H1547,Weights!$A$1:$A$36,0))</f>
        <v>20</v>
      </c>
      <c r="T1769">
        <f t="shared" si="357"/>
        <v>1535</v>
      </c>
      <c r="U1769">
        <f t="shared" si="358"/>
        <v>792</v>
      </c>
      <c r="V1769">
        <f t="shared" si="359"/>
        <v>743</v>
      </c>
      <c r="W1769">
        <f t="shared" si="360"/>
        <v>4</v>
      </c>
      <c r="X1769">
        <f t="shared" si="361"/>
        <v>1</v>
      </c>
      <c r="Y1769">
        <f t="shared" si="362"/>
        <v>4</v>
      </c>
      <c r="AA1769" t="str">
        <f t="shared" si="363"/>
        <v>743-&gt;4,</v>
      </c>
    </row>
    <row r="1770" spans="1:27" ht="15" hidden="1" customHeight="1" x14ac:dyDescent="0.25">
      <c r="A1770">
        <v>2016</v>
      </c>
      <c r="B1770">
        <v>8</v>
      </c>
      <c r="C1770">
        <v>31</v>
      </c>
      <c r="D1770" t="s">
        <v>52</v>
      </c>
      <c r="E1770" t="s">
        <v>1</v>
      </c>
      <c r="F1770">
        <v>5</v>
      </c>
      <c r="G1770">
        <v>0</v>
      </c>
      <c r="H1770" t="s">
        <v>33</v>
      </c>
      <c r="J1770">
        <v>1</v>
      </c>
      <c r="K1770">
        <v>1746</v>
      </c>
      <c r="L1770">
        <v>1192</v>
      </c>
      <c r="M1770">
        <f t="shared" si="351"/>
        <v>1745</v>
      </c>
      <c r="N1770">
        <f t="shared" si="352"/>
        <v>1193</v>
      </c>
      <c r="O1770">
        <f t="shared" si="353"/>
        <v>0.97709466530301303</v>
      </c>
      <c r="P1770">
        <f t="shared" si="354"/>
        <v>1</v>
      </c>
      <c r="Q1770">
        <f t="shared" si="355"/>
        <v>43.657951880159288</v>
      </c>
      <c r="R1770">
        <f t="shared" si="356"/>
        <v>20</v>
      </c>
      <c r="S1770">
        <f>INDEX(Weights!$B$1:$B$36,MATCH(Matches!H1558,Weights!$A$1:$A$36,0))</f>
        <v>40</v>
      </c>
      <c r="T1770">
        <f t="shared" si="357"/>
        <v>1845</v>
      </c>
      <c r="U1770">
        <f t="shared" si="358"/>
        <v>1193</v>
      </c>
      <c r="V1770">
        <f t="shared" si="359"/>
        <v>652</v>
      </c>
      <c r="W1770">
        <f t="shared" si="360"/>
        <v>5</v>
      </c>
      <c r="X1770">
        <f t="shared" si="361"/>
        <v>0</v>
      </c>
      <c r="Y1770">
        <f t="shared" si="362"/>
        <v>5</v>
      </c>
      <c r="AA1770" t="str">
        <f t="shared" si="363"/>
        <v>652-&gt;5,</v>
      </c>
    </row>
    <row r="1771" spans="1:27" ht="15" hidden="1" customHeight="1" x14ac:dyDescent="0.25">
      <c r="A1771">
        <v>2016</v>
      </c>
      <c r="B1771">
        <v>8</v>
      </c>
      <c r="C1771">
        <v>31</v>
      </c>
      <c r="D1771" t="s">
        <v>6</v>
      </c>
      <c r="E1771" t="s">
        <v>13</v>
      </c>
      <c r="F1771">
        <v>2</v>
      </c>
      <c r="G1771">
        <v>0</v>
      </c>
      <c r="H1771" t="s">
        <v>33</v>
      </c>
      <c r="J1771">
        <v>1</v>
      </c>
      <c r="K1771">
        <v>2017</v>
      </c>
      <c r="L1771">
        <v>1575</v>
      </c>
      <c r="M1771">
        <f t="shared" si="351"/>
        <v>2016</v>
      </c>
      <c r="N1771">
        <f t="shared" si="352"/>
        <v>1576</v>
      </c>
      <c r="O1771">
        <f t="shared" si="353"/>
        <v>0.957241588853464</v>
      </c>
      <c r="P1771">
        <f t="shared" si="354"/>
        <v>1</v>
      </c>
      <c r="Q1771">
        <f t="shared" si="355"/>
        <v>23.387211385683429</v>
      </c>
      <c r="R1771">
        <f t="shared" si="356"/>
        <v>20</v>
      </c>
      <c r="S1771">
        <f>INDEX(Weights!$B$1:$B$36,MATCH(Matches!H1560,Weights!$A$1:$A$36,0))</f>
        <v>40</v>
      </c>
      <c r="T1771">
        <f t="shared" si="357"/>
        <v>2116</v>
      </c>
      <c r="U1771">
        <f t="shared" si="358"/>
        <v>1576</v>
      </c>
      <c r="V1771">
        <f t="shared" si="359"/>
        <v>540</v>
      </c>
      <c r="W1771">
        <f t="shared" si="360"/>
        <v>2</v>
      </c>
      <c r="X1771">
        <f t="shared" si="361"/>
        <v>0</v>
      </c>
      <c r="Y1771">
        <f t="shared" si="362"/>
        <v>2</v>
      </c>
      <c r="AA1771" t="str">
        <f t="shared" si="363"/>
        <v>540-&gt;2,</v>
      </c>
    </row>
    <row r="1772" spans="1:27" ht="15" hidden="1" customHeight="1" x14ac:dyDescent="0.25">
      <c r="A1772">
        <v>2016</v>
      </c>
      <c r="B1772">
        <v>8</v>
      </c>
      <c r="C1772">
        <v>31</v>
      </c>
      <c r="D1772" t="s">
        <v>225</v>
      </c>
      <c r="E1772" t="s">
        <v>91</v>
      </c>
      <c r="F1772">
        <v>1</v>
      </c>
      <c r="G1772">
        <v>1</v>
      </c>
      <c r="H1772" t="s">
        <v>33</v>
      </c>
      <c r="J1772">
        <v>1</v>
      </c>
      <c r="K1772">
        <v>1372</v>
      </c>
      <c r="L1772">
        <v>1518</v>
      </c>
      <c r="M1772">
        <f t="shared" si="351"/>
        <v>1371</v>
      </c>
      <c r="N1772">
        <f t="shared" si="352"/>
        <v>1519</v>
      </c>
      <c r="O1772">
        <f t="shared" si="353"/>
        <v>0.56864139188366769</v>
      </c>
      <c r="P1772">
        <f t="shared" si="354"/>
        <v>0.5</v>
      </c>
      <c r="Q1772">
        <f t="shared" si="355"/>
        <v>-14.568469148976227</v>
      </c>
      <c r="R1772">
        <f t="shared" si="356"/>
        <v>-10</v>
      </c>
      <c r="S1772">
        <f>INDEX(Weights!$B$1:$B$36,MATCH(Matches!H1562,Weights!$A$1:$A$36,0))</f>
        <v>20</v>
      </c>
      <c r="T1772">
        <f t="shared" si="357"/>
        <v>1471</v>
      </c>
      <c r="U1772">
        <f t="shared" si="358"/>
        <v>1519</v>
      </c>
      <c r="V1772">
        <f t="shared" si="359"/>
        <v>48</v>
      </c>
      <c r="W1772">
        <f t="shared" si="360"/>
        <v>0</v>
      </c>
      <c r="X1772">
        <f t="shared" si="361"/>
        <v>0</v>
      </c>
      <c r="Y1772">
        <f t="shared" si="362"/>
        <v>0</v>
      </c>
      <c r="AA1772" t="str">
        <f t="shared" si="363"/>
        <v>48-&gt;0,</v>
      </c>
    </row>
    <row r="1773" spans="1:27" ht="15" hidden="1" customHeight="1" x14ac:dyDescent="0.25">
      <c r="A1773">
        <v>2016</v>
      </c>
      <c r="B1773">
        <v>9</v>
      </c>
      <c r="C1773">
        <v>4</v>
      </c>
      <c r="D1773" t="s">
        <v>170</v>
      </c>
      <c r="E1773" t="s">
        <v>269</v>
      </c>
      <c r="F1773">
        <v>5</v>
      </c>
      <c r="G1773">
        <v>0</v>
      </c>
      <c r="H1773" t="s">
        <v>171</v>
      </c>
      <c r="J1773">
        <v>1</v>
      </c>
      <c r="K1773">
        <v>1412</v>
      </c>
      <c r="L1773">
        <v>752</v>
      </c>
      <c r="M1773">
        <f t="shared" si="351"/>
        <v>1411</v>
      </c>
      <c r="N1773">
        <f t="shared" si="352"/>
        <v>753</v>
      </c>
      <c r="O1773">
        <f t="shared" si="353"/>
        <v>0.9874251107913401</v>
      </c>
      <c r="P1773">
        <f t="shared" si="354"/>
        <v>1</v>
      </c>
      <c r="Q1773">
        <f t="shared" si="355"/>
        <v>79.523563461007186</v>
      </c>
      <c r="R1773">
        <f t="shared" si="356"/>
        <v>40</v>
      </c>
      <c r="S1773">
        <f>INDEX(Weights!$B$1:$B$36,MATCH(Matches!H1623,Weights!$A$1:$A$36,0))</f>
        <v>40</v>
      </c>
      <c r="T1773">
        <f t="shared" si="357"/>
        <v>1511</v>
      </c>
      <c r="U1773">
        <f t="shared" si="358"/>
        <v>753</v>
      </c>
      <c r="V1773">
        <f t="shared" si="359"/>
        <v>758</v>
      </c>
      <c r="W1773">
        <f t="shared" si="360"/>
        <v>5</v>
      </c>
      <c r="X1773">
        <f t="shared" si="361"/>
        <v>0</v>
      </c>
      <c r="Y1773">
        <f t="shared" si="362"/>
        <v>5</v>
      </c>
      <c r="AA1773" t="str">
        <f t="shared" si="363"/>
        <v>758-&gt;5,</v>
      </c>
    </row>
    <row r="1774" spans="1:27" ht="15" hidden="1" customHeight="1" x14ac:dyDescent="0.25">
      <c r="A1774">
        <v>2016</v>
      </c>
      <c r="B1774">
        <v>9</v>
      </c>
      <c r="C1774">
        <v>4</v>
      </c>
      <c r="D1774" t="s">
        <v>134</v>
      </c>
      <c r="E1774" t="s">
        <v>87</v>
      </c>
      <c r="F1774">
        <v>1</v>
      </c>
      <c r="G1774">
        <v>0</v>
      </c>
      <c r="H1774" t="s">
        <v>171</v>
      </c>
      <c r="J1774">
        <v>1</v>
      </c>
      <c r="K1774">
        <v>1499</v>
      </c>
      <c r="L1774">
        <v>964</v>
      </c>
      <c r="M1774">
        <f t="shared" si="351"/>
        <v>1498</v>
      </c>
      <c r="N1774">
        <f t="shared" si="352"/>
        <v>965</v>
      </c>
      <c r="O1774">
        <f t="shared" si="353"/>
        <v>0.9745147775254176</v>
      </c>
      <c r="P1774">
        <f t="shared" si="354"/>
        <v>1</v>
      </c>
      <c r="Q1774">
        <f t="shared" si="355"/>
        <v>39.238425365811366</v>
      </c>
      <c r="R1774">
        <f t="shared" si="356"/>
        <v>40</v>
      </c>
      <c r="S1774">
        <f>INDEX(Weights!$B$1:$B$36,MATCH(Matches!H1625,Weights!$A$1:$A$36,0))</f>
        <v>40</v>
      </c>
      <c r="T1774">
        <f t="shared" si="357"/>
        <v>1598</v>
      </c>
      <c r="U1774">
        <f t="shared" si="358"/>
        <v>965</v>
      </c>
      <c r="V1774">
        <f t="shared" si="359"/>
        <v>633</v>
      </c>
      <c r="W1774">
        <f t="shared" si="360"/>
        <v>1</v>
      </c>
      <c r="X1774">
        <f t="shared" si="361"/>
        <v>0</v>
      </c>
      <c r="Y1774">
        <f t="shared" si="362"/>
        <v>1</v>
      </c>
      <c r="AA1774" t="str">
        <f t="shared" si="363"/>
        <v>633-&gt;1,</v>
      </c>
    </row>
    <row r="1775" spans="1:27" ht="15" hidden="1" customHeight="1" x14ac:dyDescent="0.25">
      <c r="A1775">
        <v>2016</v>
      </c>
      <c r="B1775">
        <v>9</v>
      </c>
      <c r="C1775">
        <v>5</v>
      </c>
      <c r="D1775" t="s">
        <v>55</v>
      </c>
      <c r="E1775" t="s">
        <v>1</v>
      </c>
      <c r="F1775">
        <v>8</v>
      </c>
      <c r="G1775">
        <v>0</v>
      </c>
      <c r="H1775" t="s">
        <v>76</v>
      </c>
      <c r="J1775">
        <v>1</v>
      </c>
      <c r="K1775">
        <v>1958</v>
      </c>
      <c r="L1775">
        <v>1191</v>
      </c>
      <c r="M1775">
        <f t="shared" si="351"/>
        <v>1957</v>
      </c>
      <c r="N1775">
        <f t="shared" si="352"/>
        <v>1192</v>
      </c>
      <c r="O1775">
        <f t="shared" si="353"/>
        <v>0.99316839276445179</v>
      </c>
      <c r="P1775">
        <f t="shared" si="354"/>
        <v>1</v>
      </c>
      <c r="Q1775">
        <f t="shared" si="355"/>
        <v>146.37843856076921</v>
      </c>
      <c r="R1775">
        <f t="shared" si="356"/>
        <v>60</v>
      </c>
      <c r="S1775">
        <f>INDEX(Weights!$B$1:$B$36,MATCH(Matches!H1633,Weights!$A$1:$A$36,0))</f>
        <v>20</v>
      </c>
      <c r="T1775">
        <f t="shared" si="357"/>
        <v>2057</v>
      </c>
      <c r="U1775">
        <f t="shared" si="358"/>
        <v>1192</v>
      </c>
      <c r="V1775">
        <f t="shared" si="359"/>
        <v>865</v>
      </c>
      <c r="W1775">
        <f t="shared" si="360"/>
        <v>8</v>
      </c>
      <c r="X1775">
        <f t="shared" si="361"/>
        <v>0</v>
      </c>
      <c r="Y1775">
        <f t="shared" si="362"/>
        <v>7</v>
      </c>
      <c r="AA1775" t="str">
        <f t="shared" si="363"/>
        <v>865-&gt;7,</v>
      </c>
    </row>
    <row r="1776" spans="1:27" ht="15" hidden="1" customHeight="1" x14ac:dyDescent="0.25">
      <c r="A1776">
        <v>2016</v>
      </c>
      <c r="B1776">
        <v>10</v>
      </c>
      <c r="C1776">
        <v>8</v>
      </c>
      <c r="D1776" t="s">
        <v>105</v>
      </c>
      <c r="E1776" t="s">
        <v>69</v>
      </c>
      <c r="F1776">
        <v>2</v>
      </c>
      <c r="G1776">
        <v>0</v>
      </c>
      <c r="H1776" t="s">
        <v>76</v>
      </c>
      <c r="J1776">
        <v>1</v>
      </c>
      <c r="K1776">
        <v>1931</v>
      </c>
      <c r="L1776">
        <v>1230</v>
      </c>
      <c r="M1776">
        <f t="shared" si="351"/>
        <v>1930</v>
      </c>
      <c r="N1776">
        <f t="shared" si="352"/>
        <v>1231</v>
      </c>
      <c r="O1776">
        <f t="shared" si="353"/>
        <v>0.99004242002707721</v>
      </c>
      <c r="P1776">
        <f t="shared" si="354"/>
        <v>1</v>
      </c>
      <c r="Q1776">
        <f t="shared" si="355"/>
        <v>100.42600739529644</v>
      </c>
      <c r="R1776">
        <f t="shared" si="356"/>
        <v>70</v>
      </c>
      <c r="S1776">
        <f>INDEX(Weights!$B$1:$B$36,MATCH(Matches!H1724,Weights!$A$1:$A$36,0))</f>
        <v>40</v>
      </c>
      <c r="T1776">
        <f t="shared" si="357"/>
        <v>2030</v>
      </c>
      <c r="U1776">
        <f t="shared" si="358"/>
        <v>1231</v>
      </c>
      <c r="V1776">
        <f t="shared" si="359"/>
        <v>799</v>
      </c>
      <c r="W1776">
        <f t="shared" si="360"/>
        <v>2</v>
      </c>
      <c r="X1776">
        <f t="shared" si="361"/>
        <v>0</v>
      </c>
      <c r="Y1776">
        <f t="shared" si="362"/>
        <v>2</v>
      </c>
      <c r="AA1776" t="str">
        <f t="shared" si="363"/>
        <v>799-&gt;2,</v>
      </c>
    </row>
    <row r="1777" spans="1:27" ht="15" hidden="1" customHeight="1" x14ac:dyDescent="0.25">
      <c r="A1777">
        <v>2016</v>
      </c>
      <c r="B1777">
        <v>10</v>
      </c>
      <c r="C1777">
        <v>10</v>
      </c>
      <c r="D1777" t="s">
        <v>7</v>
      </c>
      <c r="E1777" t="s">
        <v>57</v>
      </c>
      <c r="F1777">
        <v>6</v>
      </c>
      <c r="G1777">
        <v>0</v>
      </c>
      <c r="H1777" t="s">
        <v>76</v>
      </c>
      <c r="I1777" t="s">
        <v>34</v>
      </c>
      <c r="J1777">
        <v>1</v>
      </c>
      <c r="K1777">
        <v>1899</v>
      </c>
      <c r="L1777">
        <v>1102</v>
      </c>
      <c r="M1777">
        <f t="shared" si="351"/>
        <v>1898</v>
      </c>
      <c r="N1777">
        <f t="shared" si="352"/>
        <v>1103</v>
      </c>
      <c r="O1777">
        <f t="shared" si="353"/>
        <v>0.98981284102196387</v>
      </c>
      <c r="P1777">
        <f t="shared" si="354"/>
        <v>1</v>
      </c>
      <c r="Q1777">
        <f t="shared" si="355"/>
        <v>98.162795157711315</v>
      </c>
      <c r="R1777">
        <f t="shared" si="356"/>
        <v>50</v>
      </c>
      <c r="S1777">
        <f>INDEX(Weights!$B$1:$B$36,MATCH(Matches!H1758,Weights!$A$1:$A$36,0))</f>
        <v>20</v>
      </c>
      <c r="T1777">
        <f t="shared" si="357"/>
        <v>1898</v>
      </c>
      <c r="U1777">
        <f t="shared" si="358"/>
        <v>1103</v>
      </c>
      <c r="V1777">
        <f t="shared" si="359"/>
        <v>795</v>
      </c>
      <c r="W1777">
        <f t="shared" si="360"/>
        <v>6</v>
      </c>
      <c r="X1777">
        <f t="shared" si="361"/>
        <v>0</v>
      </c>
      <c r="Y1777">
        <f t="shared" si="362"/>
        <v>6</v>
      </c>
      <c r="AA1777" t="str">
        <f t="shared" si="363"/>
        <v>795-&gt;6,</v>
      </c>
    </row>
    <row r="1778" spans="1:27" ht="15" hidden="1" customHeight="1" x14ac:dyDescent="0.25">
      <c r="A1778">
        <v>2016</v>
      </c>
      <c r="B1778">
        <v>10</v>
      </c>
      <c r="C1778">
        <v>11</v>
      </c>
      <c r="D1778" t="s">
        <v>66</v>
      </c>
      <c r="E1778" t="s">
        <v>22</v>
      </c>
      <c r="F1778">
        <v>4</v>
      </c>
      <c r="G1778">
        <v>1</v>
      </c>
      <c r="H1778" t="s">
        <v>76</v>
      </c>
      <c r="J1778">
        <v>1</v>
      </c>
      <c r="K1778">
        <v>1585</v>
      </c>
      <c r="L1778">
        <v>878</v>
      </c>
      <c r="M1778">
        <f t="shared" si="351"/>
        <v>1584</v>
      </c>
      <c r="N1778">
        <f t="shared" si="352"/>
        <v>879</v>
      </c>
      <c r="O1778">
        <f t="shared" si="353"/>
        <v>0.99037721812266843</v>
      </c>
      <c r="P1778">
        <f t="shared" si="354"/>
        <v>1</v>
      </c>
      <c r="Q1778">
        <f t="shared" si="355"/>
        <v>103.92005271944332</v>
      </c>
      <c r="R1778">
        <f t="shared" si="356"/>
        <v>60</v>
      </c>
      <c r="S1778">
        <f>INDEX(Weights!$B$1:$B$36,MATCH(Matches!H1789,Weights!$A$1:$A$36,0))</f>
        <v>20</v>
      </c>
      <c r="T1778">
        <f t="shared" si="357"/>
        <v>1684</v>
      </c>
      <c r="U1778">
        <f t="shared" si="358"/>
        <v>879</v>
      </c>
      <c r="V1778">
        <f t="shared" si="359"/>
        <v>805</v>
      </c>
      <c r="W1778">
        <f t="shared" si="360"/>
        <v>3</v>
      </c>
      <c r="X1778">
        <f t="shared" si="361"/>
        <v>0</v>
      </c>
      <c r="Y1778">
        <f t="shared" si="362"/>
        <v>3</v>
      </c>
      <c r="AA1778" t="str">
        <f t="shared" si="363"/>
        <v>805-&gt;3,</v>
      </c>
    </row>
    <row r="1779" spans="1:27" ht="15" hidden="1" customHeight="1" x14ac:dyDescent="0.25">
      <c r="A1779">
        <v>2016</v>
      </c>
      <c r="B1779">
        <v>11</v>
      </c>
      <c r="C1779">
        <v>6</v>
      </c>
      <c r="D1779" t="s">
        <v>99</v>
      </c>
      <c r="E1779" t="s">
        <v>119</v>
      </c>
      <c r="F1779">
        <v>2</v>
      </c>
      <c r="G1779">
        <v>0</v>
      </c>
      <c r="H1779" t="s">
        <v>237</v>
      </c>
      <c r="I1779" t="s">
        <v>264</v>
      </c>
      <c r="J1779">
        <v>1</v>
      </c>
      <c r="K1779">
        <v>1512</v>
      </c>
      <c r="L1779">
        <v>823</v>
      </c>
      <c r="M1779">
        <f t="shared" si="351"/>
        <v>1511</v>
      </c>
      <c r="N1779">
        <f t="shared" si="352"/>
        <v>824</v>
      </c>
      <c r="O1779">
        <f t="shared" si="353"/>
        <v>0.98119576521053176</v>
      </c>
      <c r="P1779">
        <f t="shared" si="354"/>
        <v>1</v>
      </c>
      <c r="Q1779">
        <f t="shared" si="355"/>
        <v>53.17951042390056</v>
      </c>
      <c r="R1779">
        <f t="shared" si="356"/>
        <v>40</v>
      </c>
      <c r="S1779">
        <f>INDEX(Weights!$B$1:$B$36,MATCH(Matches!H1819,Weights!$A$1:$A$36,0))</f>
        <v>20</v>
      </c>
      <c r="T1779">
        <f t="shared" si="357"/>
        <v>1511</v>
      </c>
      <c r="U1779">
        <f t="shared" si="358"/>
        <v>824</v>
      </c>
      <c r="V1779">
        <f t="shared" si="359"/>
        <v>687</v>
      </c>
      <c r="W1779">
        <f t="shared" si="360"/>
        <v>2</v>
      </c>
      <c r="X1779">
        <f t="shared" si="361"/>
        <v>0</v>
      </c>
      <c r="Y1779">
        <f t="shared" si="362"/>
        <v>2</v>
      </c>
      <c r="AA1779" t="str">
        <f t="shared" si="363"/>
        <v>687-&gt;2,</v>
      </c>
    </row>
    <row r="1780" spans="1:27" ht="15" hidden="1" customHeight="1" x14ac:dyDescent="0.25">
      <c r="A1780">
        <v>2016</v>
      </c>
      <c r="B1780">
        <v>11</v>
      </c>
      <c r="C1780">
        <v>9</v>
      </c>
      <c r="D1780" t="s">
        <v>99</v>
      </c>
      <c r="E1780" t="s">
        <v>107</v>
      </c>
      <c r="F1780">
        <v>2</v>
      </c>
      <c r="G1780">
        <v>0</v>
      </c>
      <c r="H1780" t="s">
        <v>237</v>
      </c>
      <c r="I1780" t="s">
        <v>264</v>
      </c>
      <c r="J1780">
        <v>1</v>
      </c>
      <c r="K1780">
        <v>1513</v>
      </c>
      <c r="L1780">
        <v>867</v>
      </c>
      <c r="M1780">
        <f t="shared" si="351"/>
        <v>1512</v>
      </c>
      <c r="N1780">
        <f t="shared" si="352"/>
        <v>868</v>
      </c>
      <c r="O1780">
        <f t="shared" si="353"/>
        <v>0.9760410337244223</v>
      </c>
      <c r="P1780">
        <f t="shared" si="354"/>
        <v>1</v>
      </c>
      <c r="Q1780">
        <f t="shared" si="355"/>
        <v>41.738027780411322</v>
      </c>
      <c r="R1780">
        <f t="shared" si="356"/>
        <v>30</v>
      </c>
      <c r="S1780">
        <f>INDEX(Weights!$B$1:$B$36,MATCH(Matches!H1830,Weights!$A$1:$A$36,0))</f>
        <v>40</v>
      </c>
      <c r="T1780">
        <f t="shared" si="357"/>
        <v>1512</v>
      </c>
      <c r="U1780">
        <f t="shared" si="358"/>
        <v>868</v>
      </c>
      <c r="V1780">
        <f t="shared" si="359"/>
        <v>644</v>
      </c>
      <c r="W1780">
        <f t="shared" si="360"/>
        <v>2</v>
      </c>
      <c r="X1780">
        <f t="shared" si="361"/>
        <v>0</v>
      </c>
      <c r="Y1780">
        <f t="shared" si="362"/>
        <v>2</v>
      </c>
      <c r="AA1780" t="str">
        <f t="shared" si="363"/>
        <v>644-&gt;2,</v>
      </c>
    </row>
    <row r="1781" spans="1:27" ht="15" hidden="1" customHeight="1" x14ac:dyDescent="0.25">
      <c r="A1781">
        <v>2016</v>
      </c>
      <c r="B1781">
        <v>11</v>
      </c>
      <c r="C1781">
        <v>10</v>
      </c>
      <c r="D1781" t="s">
        <v>117</v>
      </c>
      <c r="E1781" t="s">
        <v>239</v>
      </c>
      <c r="F1781">
        <v>8</v>
      </c>
      <c r="G1781">
        <v>1</v>
      </c>
      <c r="H1781" t="s">
        <v>33</v>
      </c>
      <c r="I1781" t="s">
        <v>74</v>
      </c>
      <c r="J1781">
        <v>1</v>
      </c>
      <c r="K1781">
        <v>1786</v>
      </c>
      <c r="L1781">
        <v>1138</v>
      </c>
      <c r="M1781">
        <f t="shared" si="351"/>
        <v>1785</v>
      </c>
      <c r="N1781">
        <f t="shared" si="352"/>
        <v>1139</v>
      </c>
      <c r="O1781">
        <f t="shared" si="353"/>
        <v>0.97630879228718215</v>
      </c>
      <c r="P1781">
        <f t="shared" si="354"/>
        <v>1</v>
      </c>
      <c r="Q1781">
        <f t="shared" si="355"/>
        <v>42.209751909733228</v>
      </c>
      <c r="R1781">
        <f t="shared" si="356"/>
        <v>20</v>
      </c>
      <c r="S1781">
        <f>INDEX(Weights!$B$1:$B$36,MATCH(Matches!H1837,Weights!$A$1:$A$36,0))</f>
        <v>40</v>
      </c>
      <c r="T1781">
        <f t="shared" si="357"/>
        <v>1785</v>
      </c>
      <c r="U1781">
        <f t="shared" si="358"/>
        <v>1139</v>
      </c>
      <c r="V1781">
        <f t="shared" si="359"/>
        <v>646</v>
      </c>
      <c r="W1781">
        <f t="shared" si="360"/>
        <v>7</v>
      </c>
      <c r="X1781">
        <f t="shared" si="361"/>
        <v>0</v>
      </c>
      <c r="Y1781">
        <f t="shared" si="362"/>
        <v>7</v>
      </c>
      <c r="AA1781" t="str">
        <f t="shared" si="363"/>
        <v>646-&gt;7,</v>
      </c>
    </row>
    <row r="1782" spans="1:27" ht="15" hidden="1" customHeight="1" x14ac:dyDescent="0.25">
      <c r="A1782">
        <v>2016</v>
      </c>
      <c r="B1782">
        <v>11</v>
      </c>
      <c r="C1782">
        <v>12</v>
      </c>
      <c r="D1782" t="s">
        <v>85</v>
      </c>
      <c r="E1782" t="s">
        <v>86</v>
      </c>
      <c r="F1782">
        <v>0</v>
      </c>
      <c r="G1782">
        <v>0</v>
      </c>
      <c r="H1782" t="s">
        <v>76</v>
      </c>
      <c r="J1782">
        <v>1</v>
      </c>
      <c r="K1782">
        <v>1598</v>
      </c>
      <c r="L1782">
        <v>1720</v>
      </c>
      <c r="M1782">
        <f t="shared" si="351"/>
        <v>1597</v>
      </c>
      <c r="N1782">
        <f t="shared" si="352"/>
        <v>1721</v>
      </c>
      <c r="O1782">
        <f t="shared" si="353"/>
        <v>0.53448394472683147</v>
      </c>
      <c r="P1782">
        <f t="shared" si="354"/>
        <v>0.5</v>
      </c>
      <c r="Q1782">
        <f t="shared" si="355"/>
        <v>-28.999002519045163</v>
      </c>
      <c r="R1782">
        <f t="shared" si="356"/>
        <v>-30</v>
      </c>
      <c r="S1782">
        <f>INDEX(Weights!$B$1:$B$36,MATCH(Matches!H1873,Weights!$A$1:$A$36,0))</f>
        <v>40</v>
      </c>
      <c r="T1782">
        <f t="shared" si="357"/>
        <v>1697</v>
      </c>
      <c r="U1782">
        <f t="shared" si="358"/>
        <v>1721</v>
      </c>
      <c r="V1782">
        <f t="shared" si="359"/>
        <v>24</v>
      </c>
      <c r="W1782">
        <f t="shared" si="360"/>
        <v>0</v>
      </c>
      <c r="X1782">
        <f t="shared" si="361"/>
        <v>0</v>
      </c>
      <c r="Y1782">
        <f t="shared" si="362"/>
        <v>0</v>
      </c>
      <c r="AA1782" t="str">
        <f t="shared" si="363"/>
        <v>24-&gt;0,</v>
      </c>
    </row>
    <row r="1783" spans="1:27" ht="15" hidden="1" customHeight="1" x14ac:dyDescent="0.25">
      <c r="A1783">
        <v>2016</v>
      </c>
      <c r="B1783">
        <v>11</v>
      </c>
      <c r="C1783">
        <v>13</v>
      </c>
      <c r="D1783" t="s">
        <v>4</v>
      </c>
      <c r="E1783" t="s">
        <v>20</v>
      </c>
      <c r="F1783">
        <v>4</v>
      </c>
      <c r="G1783">
        <v>0</v>
      </c>
      <c r="H1783" t="s">
        <v>76</v>
      </c>
      <c r="J1783">
        <v>1</v>
      </c>
      <c r="K1783">
        <v>1707</v>
      </c>
      <c r="L1783">
        <v>957</v>
      </c>
      <c r="M1783">
        <f t="shared" si="351"/>
        <v>1706</v>
      </c>
      <c r="N1783">
        <f t="shared" si="352"/>
        <v>958</v>
      </c>
      <c r="O1783">
        <f t="shared" si="353"/>
        <v>0.99247133501399121</v>
      </c>
      <c r="P1783">
        <f t="shared" si="354"/>
        <v>1</v>
      </c>
      <c r="Q1783">
        <f t="shared" si="355"/>
        <v>132.82567385564261</v>
      </c>
      <c r="R1783">
        <f t="shared" si="356"/>
        <v>70</v>
      </c>
      <c r="S1783">
        <f>INDEX(Weights!$B$1:$B$36,MATCH(Matches!H1889,Weights!$A$1:$A$36,0))</f>
        <v>20</v>
      </c>
      <c r="T1783">
        <f t="shared" si="357"/>
        <v>1806</v>
      </c>
      <c r="U1783">
        <f t="shared" si="358"/>
        <v>958</v>
      </c>
      <c r="V1783">
        <f t="shared" si="359"/>
        <v>848</v>
      </c>
      <c r="W1783">
        <f t="shared" si="360"/>
        <v>4</v>
      </c>
      <c r="X1783">
        <f t="shared" si="361"/>
        <v>1</v>
      </c>
      <c r="Y1783">
        <f t="shared" si="362"/>
        <v>4</v>
      </c>
      <c r="AA1783" t="str">
        <f t="shared" si="363"/>
        <v>848-&gt;4,</v>
      </c>
    </row>
    <row r="1784" spans="1:27" ht="15" hidden="1" customHeight="1" x14ac:dyDescent="0.25">
      <c r="A1784">
        <v>2016</v>
      </c>
      <c r="B1784">
        <v>11</v>
      </c>
      <c r="C1784">
        <v>13</v>
      </c>
      <c r="D1784" t="s">
        <v>131</v>
      </c>
      <c r="E1784" t="s">
        <v>54</v>
      </c>
      <c r="F1784">
        <v>2</v>
      </c>
      <c r="G1784">
        <v>0</v>
      </c>
      <c r="H1784" t="s">
        <v>76</v>
      </c>
      <c r="J1784">
        <v>1</v>
      </c>
      <c r="K1784">
        <v>1857</v>
      </c>
      <c r="L1784">
        <v>1296</v>
      </c>
      <c r="M1784">
        <f t="shared" si="351"/>
        <v>1856</v>
      </c>
      <c r="N1784">
        <f t="shared" si="352"/>
        <v>1297</v>
      </c>
      <c r="O1784">
        <f t="shared" si="353"/>
        <v>0.9779793722871879</v>
      </c>
      <c r="P1784">
        <f t="shared" si="354"/>
        <v>1</v>
      </c>
      <c r="Q1784">
        <f t="shared" si="355"/>
        <v>45.411966136559187</v>
      </c>
      <c r="R1784">
        <f t="shared" si="356"/>
        <v>30</v>
      </c>
      <c r="S1784">
        <f>INDEX(Weights!$B$1:$B$36,MATCH(Matches!H1896,Weights!$A$1:$A$36,0))</f>
        <v>40</v>
      </c>
      <c r="T1784">
        <f t="shared" si="357"/>
        <v>1956</v>
      </c>
      <c r="U1784">
        <f t="shared" si="358"/>
        <v>1297</v>
      </c>
      <c r="V1784">
        <f t="shared" si="359"/>
        <v>659</v>
      </c>
      <c r="W1784">
        <f t="shared" si="360"/>
        <v>2</v>
      </c>
      <c r="X1784">
        <f t="shared" si="361"/>
        <v>0</v>
      </c>
      <c r="Y1784">
        <f t="shared" si="362"/>
        <v>2</v>
      </c>
      <c r="AA1784" t="str">
        <f t="shared" si="363"/>
        <v>659-&gt;2,</v>
      </c>
    </row>
    <row r="1785" spans="1:27" ht="15" hidden="1" customHeight="1" x14ac:dyDescent="0.25">
      <c r="A1785">
        <v>2017</v>
      </c>
      <c r="B1785">
        <v>3</v>
      </c>
      <c r="C1785">
        <v>11</v>
      </c>
      <c r="D1785" t="s">
        <v>188</v>
      </c>
      <c r="E1785" t="s">
        <v>269</v>
      </c>
      <c r="F1785">
        <v>7</v>
      </c>
      <c r="G1785">
        <v>0</v>
      </c>
      <c r="H1785" t="s">
        <v>33</v>
      </c>
      <c r="J1785">
        <v>1</v>
      </c>
      <c r="K1785">
        <v>1313</v>
      </c>
      <c r="L1785">
        <v>751</v>
      </c>
      <c r="M1785">
        <f t="shared" si="351"/>
        <v>1312</v>
      </c>
      <c r="N1785">
        <f t="shared" si="352"/>
        <v>752</v>
      </c>
      <c r="O1785">
        <f t="shared" si="353"/>
        <v>0.97810300135176664</v>
      </c>
      <c r="P1785">
        <f t="shared" si="354"/>
        <v>1</v>
      </c>
      <c r="Q1785">
        <f t="shared" si="355"/>
        <v>45.668359215096345</v>
      </c>
      <c r="R1785">
        <f t="shared" si="356"/>
        <v>20</v>
      </c>
      <c r="S1785">
        <f>INDEX(Weights!$B$1:$B$36,MATCH(Matches!H2039,Weights!$A$1:$A$36,0))</f>
        <v>20</v>
      </c>
      <c r="T1785">
        <f t="shared" si="357"/>
        <v>1412</v>
      </c>
      <c r="U1785">
        <f t="shared" si="358"/>
        <v>752</v>
      </c>
      <c r="V1785">
        <f t="shared" si="359"/>
        <v>660</v>
      </c>
      <c r="W1785">
        <f t="shared" si="360"/>
        <v>7</v>
      </c>
      <c r="X1785">
        <f t="shared" si="361"/>
        <v>0</v>
      </c>
      <c r="Y1785">
        <f t="shared" si="362"/>
        <v>7</v>
      </c>
      <c r="AA1785" t="str">
        <f t="shared" si="363"/>
        <v>660-&gt;7,</v>
      </c>
    </row>
    <row r="1786" spans="1:27" ht="15" hidden="1" customHeight="1" x14ac:dyDescent="0.25">
      <c r="A1786">
        <v>2017</v>
      </c>
      <c r="B1786">
        <v>3</v>
      </c>
      <c r="C1786">
        <v>23</v>
      </c>
      <c r="D1786" t="s">
        <v>39</v>
      </c>
      <c r="E1786" t="s">
        <v>152</v>
      </c>
      <c r="F1786">
        <v>1</v>
      </c>
      <c r="G1786">
        <v>1</v>
      </c>
      <c r="H1786" t="s">
        <v>33</v>
      </c>
      <c r="I1786" t="s">
        <v>105</v>
      </c>
      <c r="J1786">
        <v>1</v>
      </c>
      <c r="K1786">
        <v>1668</v>
      </c>
      <c r="L1786">
        <v>1712</v>
      </c>
      <c r="M1786">
        <f t="shared" si="351"/>
        <v>1667</v>
      </c>
      <c r="N1786">
        <f t="shared" si="352"/>
        <v>1713</v>
      </c>
      <c r="O1786">
        <f t="shared" si="353"/>
        <v>0.56581520306923316</v>
      </c>
      <c r="P1786">
        <f t="shared" si="354"/>
        <v>0.5</v>
      </c>
      <c r="Q1786">
        <f t="shared" si="355"/>
        <v>-15.194057806796817</v>
      </c>
      <c r="R1786">
        <f t="shared" si="356"/>
        <v>-20</v>
      </c>
      <c r="S1786">
        <f>INDEX(Weights!$B$1:$B$36,MATCH(Matches!H2064,Weights!$A$1:$A$36,0))</f>
        <v>20</v>
      </c>
      <c r="T1786">
        <f t="shared" si="357"/>
        <v>1667</v>
      </c>
      <c r="U1786">
        <f t="shared" si="358"/>
        <v>1713</v>
      </c>
      <c r="V1786">
        <f t="shared" si="359"/>
        <v>46</v>
      </c>
      <c r="W1786">
        <f t="shared" si="360"/>
        <v>0</v>
      </c>
      <c r="X1786">
        <f t="shared" si="361"/>
        <v>0</v>
      </c>
      <c r="Y1786">
        <f t="shared" si="362"/>
        <v>0</v>
      </c>
      <c r="AA1786" t="str">
        <f t="shared" si="363"/>
        <v>46-&gt;0,</v>
      </c>
    </row>
    <row r="1787" spans="1:27" ht="15" hidden="1" customHeight="1" x14ac:dyDescent="0.25">
      <c r="A1787">
        <v>2017</v>
      </c>
      <c r="B1787">
        <v>3</v>
      </c>
      <c r="C1787">
        <v>24</v>
      </c>
      <c r="D1787" t="s">
        <v>189</v>
      </c>
      <c r="E1787" t="s">
        <v>84</v>
      </c>
      <c r="F1787">
        <v>2</v>
      </c>
      <c r="G1787">
        <v>2</v>
      </c>
      <c r="H1787" t="s">
        <v>33</v>
      </c>
      <c r="I1787" t="s">
        <v>26</v>
      </c>
      <c r="J1787">
        <v>1</v>
      </c>
      <c r="K1787">
        <v>1446</v>
      </c>
      <c r="L1787">
        <v>1494</v>
      </c>
      <c r="M1787">
        <f t="shared" si="351"/>
        <v>1445</v>
      </c>
      <c r="N1787">
        <f t="shared" si="352"/>
        <v>1495</v>
      </c>
      <c r="O1787">
        <f t="shared" si="353"/>
        <v>0.5714631174083814</v>
      </c>
      <c r="P1787">
        <f t="shared" si="354"/>
        <v>0.5</v>
      </c>
      <c r="Q1787">
        <f t="shared" si="355"/>
        <v>-13.993232261131629</v>
      </c>
      <c r="R1787">
        <f t="shared" si="356"/>
        <v>-10</v>
      </c>
      <c r="S1787">
        <f>INDEX(Weights!$B$1:$B$36,MATCH(Matches!H2076,Weights!$A$1:$A$36,0))</f>
        <v>40</v>
      </c>
      <c r="T1787">
        <f t="shared" si="357"/>
        <v>1445</v>
      </c>
      <c r="U1787">
        <f t="shared" si="358"/>
        <v>1495</v>
      </c>
      <c r="V1787">
        <f t="shared" si="359"/>
        <v>50</v>
      </c>
      <c r="W1787">
        <f t="shared" si="360"/>
        <v>0</v>
      </c>
      <c r="X1787">
        <f t="shared" si="361"/>
        <v>0</v>
      </c>
      <c r="Y1787">
        <f t="shared" si="362"/>
        <v>0</v>
      </c>
      <c r="AA1787" t="str">
        <f t="shared" si="363"/>
        <v>50-&gt;0,</v>
      </c>
    </row>
    <row r="1788" spans="1:27" ht="15" hidden="1" customHeight="1" x14ac:dyDescent="0.25">
      <c r="A1788">
        <v>2017</v>
      </c>
      <c r="B1788">
        <v>3</v>
      </c>
      <c r="C1788">
        <v>25</v>
      </c>
      <c r="D1788" t="s">
        <v>14</v>
      </c>
      <c r="E1788" t="s">
        <v>57</v>
      </c>
      <c r="F1788">
        <v>5</v>
      </c>
      <c r="G1788">
        <v>0</v>
      </c>
      <c r="H1788" t="s">
        <v>76</v>
      </c>
      <c r="J1788">
        <v>1</v>
      </c>
      <c r="K1788">
        <v>1756</v>
      </c>
      <c r="L1788">
        <v>1096</v>
      </c>
      <c r="M1788">
        <f t="shared" si="351"/>
        <v>1755</v>
      </c>
      <c r="N1788">
        <f t="shared" si="352"/>
        <v>1097</v>
      </c>
      <c r="O1788">
        <f t="shared" si="353"/>
        <v>0.9874251107913401</v>
      </c>
      <c r="P1788">
        <f t="shared" si="354"/>
        <v>1</v>
      </c>
      <c r="Q1788">
        <f t="shared" si="355"/>
        <v>79.523563461007186</v>
      </c>
      <c r="R1788">
        <f t="shared" si="356"/>
        <v>40</v>
      </c>
      <c r="S1788">
        <f>INDEX(Weights!$B$1:$B$36,MATCH(Matches!H2095,Weights!$A$1:$A$36,0))</f>
        <v>40</v>
      </c>
      <c r="T1788">
        <f t="shared" si="357"/>
        <v>1855</v>
      </c>
      <c r="U1788">
        <f t="shared" si="358"/>
        <v>1097</v>
      </c>
      <c r="V1788">
        <f t="shared" si="359"/>
        <v>758</v>
      </c>
      <c r="W1788">
        <f t="shared" si="360"/>
        <v>5</v>
      </c>
      <c r="X1788">
        <f t="shared" si="361"/>
        <v>0</v>
      </c>
      <c r="Y1788">
        <f t="shared" si="362"/>
        <v>5</v>
      </c>
      <c r="AA1788" t="str">
        <f t="shared" si="363"/>
        <v>758-&gt;5,</v>
      </c>
    </row>
    <row r="1789" spans="1:27" ht="15" hidden="1" customHeight="1" x14ac:dyDescent="0.25">
      <c r="A1789">
        <v>2017</v>
      </c>
      <c r="B1789">
        <v>3</v>
      </c>
      <c r="C1789">
        <v>27</v>
      </c>
      <c r="D1789" t="s">
        <v>25</v>
      </c>
      <c r="E1789" t="s">
        <v>19</v>
      </c>
      <c r="F1789">
        <v>3</v>
      </c>
      <c r="G1789">
        <v>1</v>
      </c>
      <c r="H1789" t="s">
        <v>33</v>
      </c>
      <c r="J1789">
        <v>1</v>
      </c>
      <c r="K1789">
        <v>1794</v>
      </c>
      <c r="L1789">
        <v>1346</v>
      </c>
      <c r="M1789">
        <f t="shared" si="351"/>
        <v>1793</v>
      </c>
      <c r="N1789">
        <f t="shared" si="352"/>
        <v>1347</v>
      </c>
      <c r="O1789">
        <f t="shared" si="353"/>
        <v>0.95863315077606226</v>
      </c>
      <c r="P1789">
        <f t="shared" si="354"/>
        <v>1</v>
      </c>
      <c r="Q1789">
        <f t="shared" si="355"/>
        <v>24.173946499684835</v>
      </c>
      <c r="R1789">
        <f t="shared" si="356"/>
        <v>20</v>
      </c>
      <c r="S1789">
        <f>INDEX(Weights!$B$1:$B$36,MATCH(Matches!H2123,Weights!$A$1:$A$36,0))</f>
        <v>20</v>
      </c>
      <c r="T1789">
        <f t="shared" si="357"/>
        <v>1893</v>
      </c>
      <c r="U1789">
        <f t="shared" si="358"/>
        <v>1347</v>
      </c>
      <c r="V1789">
        <f t="shared" si="359"/>
        <v>546</v>
      </c>
      <c r="W1789">
        <f t="shared" si="360"/>
        <v>2</v>
      </c>
      <c r="X1789">
        <f t="shared" si="361"/>
        <v>0</v>
      </c>
      <c r="Y1789">
        <f t="shared" si="362"/>
        <v>2</v>
      </c>
      <c r="AA1789" t="str">
        <f t="shared" si="363"/>
        <v>546-&gt;2,</v>
      </c>
    </row>
    <row r="1790" spans="1:27" ht="15" hidden="1" customHeight="1" x14ac:dyDescent="0.25">
      <c r="A1790">
        <v>2017</v>
      </c>
      <c r="B1790">
        <v>3</v>
      </c>
      <c r="C1790">
        <v>28</v>
      </c>
      <c r="D1790" t="s">
        <v>91</v>
      </c>
      <c r="E1790" t="s">
        <v>109</v>
      </c>
      <c r="F1790">
        <v>7</v>
      </c>
      <c r="G1790">
        <v>0</v>
      </c>
      <c r="H1790" t="s">
        <v>23</v>
      </c>
      <c r="J1790">
        <v>1</v>
      </c>
      <c r="K1790">
        <v>1512</v>
      </c>
      <c r="L1790">
        <v>798</v>
      </c>
      <c r="M1790">
        <f t="shared" si="351"/>
        <v>1511</v>
      </c>
      <c r="N1790">
        <f t="shared" si="352"/>
        <v>799</v>
      </c>
      <c r="O1790">
        <f t="shared" si="353"/>
        <v>0.99075374803614535</v>
      </c>
      <c r="P1790">
        <f t="shared" si="354"/>
        <v>1</v>
      </c>
      <c r="Q1790">
        <f t="shared" si="355"/>
        <v>108.15193052376139</v>
      </c>
      <c r="R1790">
        <f t="shared" si="356"/>
        <v>50</v>
      </c>
      <c r="S1790">
        <f>INDEX(Weights!$B$1:$B$36,MATCH(Matches!H2143,Weights!$A$1:$A$36,0))</f>
        <v>20</v>
      </c>
      <c r="T1790">
        <f t="shared" si="357"/>
        <v>1611</v>
      </c>
      <c r="U1790">
        <f t="shared" si="358"/>
        <v>799</v>
      </c>
      <c r="V1790">
        <f t="shared" si="359"/>
        <v>812</v>
      </c>
      <c r="W1790">
        <f t="shared" si="360"/>
        <v>7</v>
      </c>
      <c r="X1790">
        <f t="shared" si="361"/>
        <v>0</v>
      </c>
      <c r="Y1790">
        <f t="shared" si="362"/>
        <v>7</v>
      </c>
      <c r="AA1790" t="str">
        <f t="shared" si="363"/>
        <v>812-&gt;7,</v>
      </c>
    </row>
    <row r="1791" spans="1:27" ht="15" hidden="1" customHeight="1" x14ac:dyDescent="0.25">
      <c r="A1791">
        <v>2017</v>
      </c>
      <c r="B1791">
        <v>3</v>
      </c>
      <c r="C1791">
        <v>28</v>
      </c>
      <c r="D1791" t="s">
        <v>257</v>
      </c>
      <c r="E1791" t="s">
        <v>113</v>
      </c>
      <c r="F1791">
        <v>1</v>
      </c>
      <c r="G1791">
        <v>0</v>
      </c>
      <c r="H1791" t="s">
        <v>23</v>
      </c>
      <c r="J1791">
        <v>1</v>
      </c>
      <c r="K1791">
        <v>1228</v>
      </c>
      <c r="L1791">
        <v>684</v>
      </c>
      <c r="M1791">
        <f t="shared" si="351"/>
        <v>1227</v>
      </c>
      <c r="N1791">
        <f t="shared" si="352"/>
        <v>685</v>
      </c>
      <c r="O1791">
        <f t="shared" si="353"/>
        <v>0.9757703240518194</v>
      </c>
      <c r="P1791">
        <f t="shared" si="354"/>
        <v>1</v>
      </c>
      <c r="Q1791">
        <f t="shared" si="355"/>
        <v>41.271703432545905</v>
      </c>
      <c r="R1791">
        <f t="shared" si="356"/>
        <v>40</v>
      </c>
      <c r="S1791">
        <f>INDEX(Weights!$B$1:$B$36,MATCH(Matches!H2144,Weights!$A$1:$A$36,0))</f>
        <v>20</v>
      </c>
      <c r="T1791">
        <f t="shared" si="357"/>
        <v>1327</v>
      </c>
      <c r="U1791">
        <f t="shared" si="358"/>
        <v>685</v>
      </c>
      <c r="V1791">
        <f t="shared" si="359"/>
        <v>642</v>
      </c>
      <c r="W1791">
        <f t="shared" si="360"/>
        <v>1</v>
      </c>
      <c r="X1791">
        <f t="shared" si="361"/>
        <v>0</v>
      </c>
      <c r="Y1791">
        <f t="shared" si="362"/>
        <v>1</v>
      </c>
      <c r="AA1791" t="str">
        <f t="shared" si="363"/>
        <v>642-&gt;1,</v>
      </c>
    </row>
    <row r="1792" spans="1:27" ht="15" hidden="1" customHeight="1" x14ac:dyDescent="0.25">
      <c r="A1792">
        <v>2017</v>
      </c>
      <c r="B1792">
        <v>3</v>
      </c>
      <c r="C1792">
        <v>28</v>
      </c>
      <c r="D1792" t="s">
        <v>194</v>
      </c>
      <c r="E1792" t="s">
        <v>106</v>
      </c>
      <c r="F1792">
        <v>14</v>
      </c>
      <c r="G1792">
        <v>0</v>
      </c>
      <c r="H1792" t="s">
        <v>23</v>
      </c>
      <c r="J1792">
        <v>1</v>
      </c>
      <c r="K1792">
        <v>1466</v>
      </c>
      <c r="L1792">
        <v>608</v>
      </c>
      <c r="M1792">
        <f t="shared" si="351"/>
        <v>1465</v>
      </c>
      <c r="N1792">
        <f t="shared" si="352"/>
        <v>609</v>
      </c>
      <c r="O1792">
        <f t="shared" si="353"/>
        <v>0.99594272575704113</v>
      </c>
      <c r="P1792">
        <f t="shared" si="354"/>
        <v>1</v>
      </c>
      <c r="Q1792">
        <f t="shared" si="355"/>
        <v>246.47089156850376</v>
      </c>
      <c r="R1792">
        <f t="shared" si="356"/>
        <v>80</v>
      </c>
      <c r="S1792">
        <f>INDEX(Weights!$B$1:$B$36,MATCH(Matches!H2156,Weights!$A$1:$A$36,0))</f>
        <v>40</v>
      </c>
      <c r="T1792">
        <f t="shared" si="357"/>
        <v>1565</v>
      </c>
      <c r="U1792">
        <f t="shared" si="358"/>
        <v>609</v>
      </c>
      <c r="V1792">
        <f t="shared" si="359"/>
        <v>956</v>
      </c>
      <c r="W1792">
        <f t="shared" si="360"/>
        <v>14</v>
      </c>
      <c r="X1792">
        <f t="shared" si="361"/>
        <v>0</v>
      </c>
      <c r="Y1792">
        <f t="shared" si="362"/>
        <v>7</v>
      </c>
      <c r="AA1792" t="str">
        <f t="shared" si="363"/>
        <v>956-&gt;7,</v>
      </c>
    </row>
    <row r="1793" spans="1:27" ht="15" hidden="1" customHeight="1" x14ac:dyDescent="0.25">
      <c r="A1793">
        <v>2017</v>
      </c>
      <c r="B1793">
        <v>3</v>
      </c>
      <c r="C1793">
        <v>28</v>
      </c>
      <c r="D1793" t="s">
        <v>47</v>
      </c>
      <c r="E1793" t="s">
        <v>125</v>
      </c>
      <c r="F1793">
        <v>1</v>
      </c>
      <c r="G1793">
        <v>1</v>
      </c>
      <c r="H1793" t="s">
        <v>76</v>
      </c>
      <c r="J1793">
        <v>1</v>
      </c>
      <c r="K1793">
        <v>1644</v>
      </c>
      <c r="L1793">
        <v>1752</v>
      </c>
      <c r="M1793">
        <f t="shared" si="351"/>
        <v>1643</v>
      </c>
      <c r="N1793">
        <f t="shared" si="352"/>
        <v>1753</v>
      </c>
      <c r="O1793">
        <f t="shared" si="353"/>
        <v>0.51438718416599871</v>
      </c>
      <c r="P1793">
        <f t="shared" si="354"/>
        <v>0.5</v>
      </c>
      <c r="Q1793">
        <f t="shared" si="355"/>
        <v>-69.506304253983473</v>
      </c>
      <c r="R1793">
        <f t="shared" si="356"/>
        <v>-70</v>
      </c>
      <c r="S1793">
        <f>INDEX(Weights!$B$1:$B$36,MATCH(Matches!H2157,Weights!$A$1:$A$36,0))</f>
        <v>40</v>
      </c>
      <c r="T1793">
        <f t="shared" si="357"/>
        <v>1743</v>
      </c>
      <c r="U1793">
        <f t="shared" si="358"/>
        <v>1753</v>
      </c>
      <c r="V1793">
        <f t="shared" si="359"/>
        <v>10</v>
      </c>
      <c r="W1793">
        <f t="shared" si="360"/>
        <v>0</v>
      </c>
      <c r="X1793">
        <f t="shared" si="361"/>
        <v>0</v>
      </c>
      <c r="Y1793">
        <f t="shared" si="362"/>
        <v>0</v>
      </c>
      <c r="AA1793" t="str">
        <f t="shared" si="363"/>
        <v>10-&gt;0,</v>
      </c>
    </row>
    <row r="1794" spans="1:27" ht="15" hidden="1" customHeight="1" x14ac:dyDescent="0.25">
      <c r="A1794">
        <v>2017</v>
      </c>
      <c r="B1794">
        <v>6</v>
      </c>
      <c r="C1794">
        <v>3</v>
      </c>
      <c r="D1794" t="s">
        <v>34</v>
      </c>
      <c r="E1794" t="s">
        <v>24</v>
      </c>
      <c r="F1794">
        <v>4</v>
      </c>
      <c r="G1794">
        <v>0</v>
      </c>
      <c r="H1794" t="s">
        <v>33</v>
      </c>
      <c r="J1794">
        <v>1</v>
      </c>
      <c r="K1794">
        <v>1924</v>
      </c>
      <c r="L1794">
        <v>1412</v>
      </c>
      <c r="M1794">
        <f t="shared" ref="M1794:M1857" si="364">K1794-J1794</f>
        <v>1923</v>
      </c>
      <c r="N1794">
        <f t="shared" ref="N1794:N1857" si="365">L1794+J1794</f>
        <v>1413</v>
      </c>
      <c r="O1794">
        <f t="shared" ref="O1794:O1857" si="366">1/(10^(-V1794/400)+1)</f>
        <v>0.97101158880027738</v>
      </c>
      <c r="P1794">
        <f t="shared" ref="P1794:P1857" si="367">IF(F1794&gt;G1794,1,IF(F1794=G1794,0.5,0))</f>
        <v>1</v>
      </c>
      <c r="Q1794">
        <f t="shared" ref="Q1794:Q1857" si="368">(M1794-K1794)/(O1794-P1794)</f>
        <v>34.496543915782759</v>
      </c>
      <c r="R1794">
        <f t="shared" ref="R1794:R1857" si="369">ROUND((Q1794/IF(W1794=2,1.5,IF(W1794=3,1.75,IF(W1794&gt;3,1.75+(W1794-3)/8,1))))/10,0)*10</f>
        <v>20</v>
      </c>
      <c r="S1794">
        <f>INDEX(Weights!$B$1:$B$36,MATCH(Matches!H2192,Weights!$A$1:$A$36,0))</f>
        <v>20</v>
      </c>
      <c r="T1794">
        <f t="shared" ref="T1794:T1857" si="370">M1794+IF(ISBLANK(I1794),100,0)</f>
        <v>2023</v>
      </c>
      <c r="U1794">
        <f t="shared" ref="U1794:U1857" si="371">N1794</f>
        <v>1413</v>
      </c>
      <c r="V1794">
        <f t="shared" ref="V1794:V1857" si="372">ABS(T1794-U1794)</f>
        <v>610</v>
      </c>
      <c r="W1794">
        <f t="shared" ref="W1794:W1857" si="373">IF(U1794&gt;T1794,G1794-F1794,F1794-G1794)</f>
        <v>4</v>
      </c>
      <c r="X1794">
        <f t="shared" ref="X1794:X1857" si="374">IF(W1794=4,1,0)</f>
        <v>1</v>
      </c>
      <c r="Y1794">
        <f t="shared" ref="Y1794:Y1857" si="375">IF(W1794&lt;0,MAX(W1794,-3),MIN(W1794,7))</f>
        <v>4</v>
      </c>
      <c r="AA1794" t="str">
        <f t="shared" si="363"/>
        <v>610-&gt;4,</v>
      </c>
    </row>
    <row r="1795" spans="1:27" ht="15" hidden="1" customHeight="1" x14ac:dyDescent="0.25">
      <c r="A1795">
        <v>2017</v>
      </c>
      <c r="B1795">
        <v>6</v>
      </c>
      <c r="C1795">
        <v>7</v>
      </c>
      <c r="D1795" t="s">
        <v>137</v>
      </c>
      <c r="E1795" t="s">
        <v>45</v>
      </c>
      <c r="F1795">
        <v>3</v>
      </c>
      <c r="G1795">
        <v>2</v>
      </c>
      <c r="H1795" t="s">
        <v>33</v>
      </c>
      <c r="J1795">
        <v>1</v>
      </c>
      <c r="K1795">
        <v>1686</v>
      </c>
      <c r="L1795">
        <v>1315</v>
      </c>
      <c r="M1795">
        <f t="shared" si="364"/>
        <v>1685</v>
      </c>
      <c r="N1795">
        <f t="shared" si="365"/>
        <v>1316</v>
      </c>
      <c r="O1795">
        <f t="shared" si="366"/>
        <v>0.93701372128809224</v>
      </c>
      <c r="P1795">
        <f t="shared" si="367"/>
        <v>1</v>
      </c>
      <c r="Q1795">
        <f t="shared" si="368"/>
        <v>15.876473740795021</v>
      </c>
      <c r="R1795">
        <f t="shared" si="369"/>
        <v>20</v>
      </c>
      <c r="S1795">
        <f>INDEX(Weights!$B$1:$B$36,MATCH(Matches!H2219,Weights!$A$1:$A$36,0))</f>
        <v>40</v>
      </c>
      <c r="T1795">
        <f t="shared" si="370"/>
        <v>1785</v>
      </c>
      <c r="U1795">
        <f t="shared" si="371"/>
        <v>1316</v>
      </c>
      <c r="V1795">
        <f t="shared" si="372"/>
        <v>469</v>
      </c>
      <c r="W1795">
        <f t="shared" si="373"/>
        <v>1</v>
      </c>
      <c r="X1795">
        <f t="shared" si="374"/>
        <v>0</v>
      </c>
      <c r="Y1795">
        <f t="shared" si="375"/>
        <v>1</v>
      </c>
      <c r="AA1795" t="str">
        <f t="shared" ref="AA1795:AA1858" si="376">V1795&amp;"-&gt;"&amp;Y1795&amp;","</f>
        <v>469-&gt;1,</v>
      </c>
    </row>
    <row r="1796" spans="1:27" ht="15" hidden="1" customHeight="1" x14ac:dyDescent="0.25">
      <c r="A1796">
        <v>2017</v>
      </c>
      <c r="B1796">
        <v>6</v>
      </c>
      <c r="C1796">
        <v>7</v>
      </c>
      <c r="D1796" t="s">
        <v>154</v>
      </c>
      <c r="E1796" t="s">
        <v>111</v>
      </c>
      <c r="F1796">
        <v>4</v>
      </c>
      <c r="G1796">
        <v>0</v>
      </c>
      <c r="H1796" t="s">
        <v>33</v>
      </c>
      <c r="I1796" t="s">
        <v>74</v>
      </c>
      <c r="J1796">
        <v>1</v>
      </c>
      <c r="K1796">
        <v>1550</v>
      </c>
      <c r="L1796">
        <v>804</v>
      </c>
      <c r="M1796">
        <f t="shared" si="364"/>
        <v>1549</v>
      </c>
      <c r="N1796">
        <f t="shared" si="365"/>
        <v>805</v>
      </c>
      <c r="O1796">
        <f t="shared" si="366"/>
        <v>0.98638410897121809</v>
      </c>
      <c r="P1796">
        <f t="shared" si="367"/>
        <v>1</v>
      </c>
      <c r="Q1796">
        <f t="shared" si="368"/>
        <v>73.443596007499835</v>
      </c>
      <c r="R1796">
        <f t="shared" si="369"/>
        <v>40</v>
      </c>
      <c r="S1796">
        <f>INDEX(Weights!$B$1:$B$36,MATCH(Matches!H2230,Weights!$A$1:$A$36,0))</f>
        <v>20</v>
      </c>
      <c r="T1796">
        <f t="shared" si="370"/>
        <v>1549</v>
      </c>
      <c r="U1796">
        <f t="shared" si="371"/>
        <v>805</v>
      </c>
      <c r="V1796">
        <f t="shared" si="372"/>
        <v>744</v>
      </c>
      <c r="W1796">
        <f t="shared" si="373"/>
        <v>4</v>
      </c>
      <c r="X1796">
        <f t="shared" si="374"/>
        <v>1</v>
      </c>
      <c r="Y1796">
        <f t="shared" si="375"/>
        <v>4</v>
      </c>
      <c r="AA1796" t="str">
        <f t="shared" si="376"/>
        <v>744-&gt;4,</v>
      </c>
    </row>
    <row r="1797" spans="1:27" ht="15" hidden="1" customHeight="1" x14ac:dyDescent="0.25">
      <c r="A1797">
        <v>2017</v>
      </c>
      <c r="B1797">
        <v>6</v>
      </c>
      <c r="C1797">
        <v>9</v>
      </c>
      <c r="D1797" t="s">
        <v>104</v>
      </c>
      <c r="E1797" t="s">
        <v>61</v>
      </c>
      <c r="F1797">
        <v>5</v>
      </c>
      <c r="G1797">
        <v>0</v>
      </c>
      <c r="H1797" t="s">
        <v>76</v>
      </c>
      <c r="J1797">
        <v>1</v>
      </c>
      <c r="K1797">
        <v>1849</v>
      </c>
      <c r="L1797">
        <v>1246</v>
      </c>
      <c r="M1797">
        <f t="shared" si="364"/>
        <v>1848</v>
      </c>
      <c r="N1797">
        <f t="shared" si="365"/>
        <v>1247</v>
      </c>
      <c r="O1797">
        <f t="shared" si="366"/>
        <v>0.98262645465120435</v>
      </c>
      <c r="P1797">
        <f t="shared" si="367"/>
        <v>1</v>
      </c>
      <c r="Q1797">
        <f t="shared" si="368"/>
        <v>57.558775708915448</v>
      </c>
      <c r="R1797">
        <f t="shared" si="369"/>
        <v>30</v>
      </c>
      <c r="S1797">
        <f>INDEX(Weights!$B$1:$B$36,MATCH(Matches!H2248,Weights!$A$1:$A$36,0))</f>
        <v>40</v>
      </c>
      <c r="T1797">
        <f t="shared" si="370"/>
        <v>1948</v>
      </c>
      <c r="U1797">
        <f t="shared" si="371"/>
        <v>1247</v>
      </c>
      <c r="V1797">
        <f t="shared" si="372"/>
        <v>701</v>
      </c>
      <c r="W1797">
        <f t="shared" si="373"/>
        <v>5</v>
      </c>
      <c r="X1797">
        <f t="shared" si="374"/>
        <v>0</v>
      </c>
      <c r="Y1797">
        <f t="shared" si="375"/>
        <v>5</v>
      </c>
      <c r="AA1797" t="str">
        <f t="shared" si="376"/>
        <v>701-&gt;5,</v>
      </c>
    </row>
    <row r="1798" spans="1:27" ht="15" hidden="1" customHeight="1" x14ac:dyDescent="0.25">
      <c r="A1798">
        <v>2017</v>
      </c>
      <c r="B1798">
        <v>6</v>
      </c>
      <c r="C1798">
        <v>11</v>
      </c>
      <c r="D1798" t="s">
        <v>19</v>
      </c>
      <c r="E1798" t="s">
        <v>56</v>
      </c>
      <c r="F1798">
        <v>2</v>
      </c>
      <c r="G1798">
        <v>2</v>
      </c>
      <c r="H1798" t="s">
        <v>76</v>
      </c>
      <c r="J1798">
        <v>1</v>
      </c>
      <c r="K1798">
        <v>1355</v>
      </c>
      <c r="L1798">
        <v>1469</v>
      </c>
      <c r="M1798">
        <f t="shared" si="364"/>
        <v>1354</v>
      </c>
      <c r="N1798">
        <f t="shared" si="365"/>
        <v>1470</v>
      </c>
      <c r="O1798">
        <f t="shared" si="366"/>
        <v>0.52300958729756231</v>
      </c>
      <c r="P1798">
        <f t="shared" si="367"/>
        <v>0.5</v>
      </c>
      <c r="Q1798">
        <f t="shared" si="368"/>
        <v>-43.460144985127243</v>
      </c>
      <c r="R1798">
        <f t="shared" si="369"/>
        <v>-40</v>
      </c>
      <c r="S1798">
        <f>INDEX(Weights!$B$1:$B$36,MATCH(Matches!H2292,Weights!$A$1:$A$36,0))</f>
        <v>40</v>
      </c>
      <c r="T1798">
        <f t="shared" si="370"/>
        <v>1454</v>
      </c>
      <c r="U1798">
        <f t="shared" si="371"/>
        <v>1470</v>
      </c>
      <c r="V1798">
        <f t="shared" si="372"/>
        <v>16</v>
      </c>
      <c r="W1798">
        <f t="shared" si="373"/>
        <v>0</v>
      </c>
      <c r="X1798">
        <f t="shared" si="374"/>
        <v>0</v>
      </c>
      <c r="Y1798">
        <f t="shared" si="375"/>
        <v>0</v>
      </c>
      <c r="AA1798" t="str">
        <f t="shared" si="376"/>
        <v>16-&gt;0,</v>
      </c>
    </row>
    <row r="1799" spans="1:27" ht="15" hidden="1" customHeight="1" x14ac:dyDescent="0.25">
      <c r="A1799">
        <v>2017</v>
      </c>
      <c r="B1799">
        <v>6</v>
      </c>
      <c r="C1799">
        <v>18</v>
      </c>
      <c r="D1799" t="s">
        <v>123</v>
      </c>
      <c r="E1799" t="s">
        <v>34</v>
      </c>
      <c r="F1799">
        <v>2</v>
      </c>
      <c r="G1799">
        <v>2</v>
      </c>
      <c r="H1799" t="s">
        <v>221</v>
      </c>
      <c r="I1799" t="s">
        <v>21</v>
      </c>
      <c r="J1799">
        <v>1</v>
      </c>
      <c r="K1799">
        <v>1924</v>
      </c>
      <c r="L1799">
        <v>1929</v>
      </c>
      <c r="M1799">
        <f t="shared" si="364"/>
        <v>1923</v>
      </c>
      <c r="N1799">
        <f t="shared" si="365"/>
        <v>1930</v>
      </c>
      <c r="O1799">
        <f t="shared" si="366"/>
        <v>0.51007244692743847</v>
      </c>
      <c r="P1799">
        <f t="shared" si="367"/>
        <v>0.5</v>
      </c>
      <c r="Q1799">
        <f t="shared" si="368"/>
        <v>-99.280741532217775</v>
      </c>
      <c r="R1799">
        <f t="shared" si="369"/>
        <v>-100</v>
      </c>
      <c r="S1799">
        <f>INDEX(Weights!$B$1:$B$36,MATCH(Matches!H2333,Weights!$A$1:$A$36,0))</f>
        <v>40</v>
      </c>
      <c r="T1799">
        <f t="shared" si="370"/>
        <v>1923</v>
      </c>
      <c r="U1799">
        <f t="shared" si="371"/>
        <v>1930</v>
      </c>
      <c r="V1799">
        <f t="shared" si="372"/>
        <v>7</v>
      </c>
      <c r="W1799">
        <f t="shared" si="373"/>
        <v>0</v>
      </c>
      <c r="X1799">
        <f t="shared" si="374"/>
        <v>0</v>
      </c>
      <c r="Y1799">
        <f t="shared" si="375"/>
        <v>0</v>
      </c>
      <c r="AA1799" t="str">
        <f t="shared" si="376"/>
        <v>7-&gt;0,</v>
      </c>
    </row>
    <row r="1800" spans="1:27" ht="15" hidden="1" customHeight="1" x14ac:dyDescent="0.25">
      <c r="A1800">
        <v>2017</v>
      </c>
      <c r="B1800">
        <v>7</v>
      </c>
      <c r="C1800">
        <v>14</v>
      </c>
      <c r="D1800" t="s">
        <v>164</v>
      </c>
      <c r="E1800" t="s">
        <v>127</v>
      </c>
      <c r="F1800">
        <v>0</v>
      </c>
      <c r="G1800">
        <v>0</v>
      </c>
      <c r="H1800" t="s">
        <v>219</v>
      </c>
      <c r="I1800" t="s">
        <v>125</v>
      </c>
      <c r="J1800">
        <v>1</v>
      </c>
      <c r="K1800">
        <v>1551</v>
      </c>
      <c r="L1800">
        <v>1567</v>
      </c>
      <c r="M1800">
        <f t="shared" si="364"/>
        <v>1550</v>
      </c>
      <c r="N1800">
        <f t="shared" si="365"/>
        <v>1568</v>
      </c>
      <c r="O1800">
        <f t="shared" si="366"/>
        <v>0.52588093089116905</v>
      </c>
      <c r="P1800">
        <f t="shared" si="367"/>
        <v>0.5</v>
      </c>
      <c r="Q1800">
        <f t="shared" si="368"/>
        <v>-38.638486544593903</v>
      </c>
      <c r="R1800">
        <f t="shared" si="369"/>
        <v>-40</v>
      </c>
      <c r="S1800">
        <f>INDEX(Weights!$B$1:$B$36,MATCH(Matches!H2399,Weights!$A$1:$A$36,0))</f>
        <v>40</v>
      </c>
      <c r="T1800">
        <f t="shared" si="370"/>
        <v>1550</v>
      </c>
      <c r="U1800">
        <f t="shared" si="371"/>
        <v>1568</v>
      </c>
      <c r="V1800">
        <f t="shared" si="372"/>
        <v>18</v>
      </c>
      <c r="W1800">
        <f t="shared" si="373"/>
        <v>0</v>
      </c>
      <c r="X1800">
        <f t="shared" si="374"/>
        <v>0</v>
      </c>
      <c r="Y1800">
        <f t="shared" si="375"/>
        <v>0</v>
      </c>
      <c r="AA1800" t="str">
        <f t="shared" si="376"/>
        <v>18-&gt;0,</v>
      </c>
    </row>
    <row r="1801" spans="1:27" ht="15" hidden="1" customHeight="1" x14ac:dyDescent="0.25">
      <c r="A1801">
        <v>2017</v>
      </c>
      <c r="B1801">
        <v>8</v>
      </c>
      <c r="C1801">
        <v>16</v>
      </c>
      <c r="D1801" t="s">
        <v>122</v>
      </c>
      <c r="E1801" t="s">
        <v>20</v>
      </c>
      <c r="F1801">
        <v>1</v>
      </c>
      <c r="G1801">
        <v>0</v>
      </c>
      <c r="H1801" t="s">
        <v>33</v>
      </c>
      <c r="I1801" t="s">
        <v>105</v>
      </c>
      <c r="J1801">
        <v>1</v>
      </c>
      <c r="K1801">
        <v>1546</v>
      </c>
      <c r="L1801">
        <v>1022</v>
      </c>
      <c r="M1801">
        <f t="shared" si="364"/>
        <v>1545</v>
      </c>
      <c r="N1801">
        <f t="shared" si="365"/>
        <v>1023</v>
      </c>
      <c r="O1801">
        <f t="shared" si="366"/>
        <v>0.95279381238559346</v>
      </c>
      <c r="P1801">
        <f t="shared" si="367"/>
        <v>1</v>
      </c>
      <c r="Q1801">
        <f t="shared" si="368"/>
        <v>21.183663636815627</v>
      </c>
      <c r="R1801">
        <f t="shared" si="369"/>
        <v>20</v>
      </c>
      <c r="S1801">
        <f>INDEX(Weights!$B$1:$B$36,MATCH(Matches!H2415,Weights!$A$1:$A$36,0))</f>
        <v>40</v>
      </c>
      <c r="T1801">
        <f t="shared" si="370"/>
        <v>1545</v>
      </c>
      <c r="U1801">
        <f t="shared" si="371"/>
        <v>1023</v>
      </c>
      <c r="V1801">
        <f t="shared" si="372"/>
        <v>522</v>
      </c>
      <c r="W1801">
        <f t="shared" si="373"/>
        <v>1</v>
      </c>
      <c r="X1801">
        <f t="shared" si="374"/>
        <v>0</v>
      </c>
      <c r="Y1801">
        <f t="shared" si="375"/>
        <v>1</v>
      </c>
      <c r="AA1801" t="str">
        <f t="shared" si="376"/>
        <v>522-&gt;1,</v>
      </c>
    </row>
    <row r="1802" spans="1:27" ht="15" hidden="1" customHeight="1" x14ac:dyDescent="0.25">
      <c r="A1802">
        <v>2017</v>
      </c>
      <c r="B1802">
        <v>8</v>
      </c>
      <c r="C1802">
        <v>31</v>
      </c>
      <c r="D1802" t="s">
        <v>7</v>
      </c>
      <c r="E1802" t="s">
        <v>57</v>
      </c>
      <c r="F1802">
        <v>9</v>
      </c>
      <c r="G1802">
        <v>0</v>
      </c>
      <c r="H1802" t="s">
        <v>76</v>
      </c>
      <c r="J1802">
        <v>1</v>
      </c>
      <c r="K1802">
        <v>1899</v>
      </c>
      <c r="L1802">
        <v>1089</v>
      </c>
      <c r="M1802">
        <f t="shared" si="364"/>
        <v>1898</v>
      </c>
      <c r="N1802">
        <f t="shared" si="365"/>
        <v>1090</v>
      </c>
      <c r="O1802">
        <f t="shared" si="366"/>
        <v>0.99465836829698762</v>
      </c>
      <c r="P1802">
        <f t="shared" si="367"/>
        <v>1</v>
      </c>
      <c r="Q1802">
        <f t="shared" si="368"/>
        <v>187.2087136662858</v>
      </c>
      <c r="R1802">
        <f t="shared" si="369"/>
        <v>70</v>
      </c>
      <c r="S1802">
        <f>INDEX(Weights!$B$1:$B$36,MATCH(Matches!H2428,Weights!$A$1:$A$36,0))</f>
        <v>40</v>
      </c>
      <c r="T1802">
        <f t="shared" si="370"/>
        <v>1998</v>
      </c>
      <c r="U1802">
        <f t="shared" si="371"/>
        <v>1090</v>
      </c>
      <c r="V1802">
        <f t="shared" si="372"/>
        <v>908</v>
      </c>
      <c r="W1802">
        <f t="shared" si="373"/>
        <v>9</v>
      </c>
      <c r="X1802">
        <f t="shared" si="374"/>
        <v>0</v>
      </c>
      <c r="Y1802">
        <f t="shared" si="375"/>
        <v>7</v>
      </c>
      <c r="AA1802" t="str">
        <f t="shared" si="376"/>
        <v>908-&gt;7,</v>
      </c>
    </row>
    <row r="1803" spans="1:27" ht="15" hidden="1" customHeight="1" x14ac:dyDescent="0.25">
      <c r="A1803">
        <v>2017</v>
      </c>
      <c r="B1803">
        <v>8</v>
      </c>
      <c r="C1803">
        <v>31</v>
      </c>
      <c r="D1803" t="s">
        <v>34</v>
      </c>
      <c r="E1803" t="s">
        <v>54</v>
      </c>
      <c r="F1803">
        <v>5</v>
      </c>
      <c r="G1803">
        <v>1</v>
      </c>
      <c r="H1803" t="s">
        <v>76</v>
      </c>
      <c r="J1803">
        <v>1</v>
      </c>
      <c r="K1803">
        <v>1979</v>
      </c>
      <c r="L1803">
        <v>1280</v>
      </c>
      <c r="M1803">
        <f t="shared" si="364"/>
        <v>1978</v>
      </c>
      <c r="N1803">
        <f t="shared" si="365"/>
        <v>1281</v>
      </c>
      <c r="O1803">
        <f t="shared" si="366"/>
        <v>0.9899282779884474</v>
      </c>
      <c r="P1803">
        <f t="shared" si="367"/>
        <v>1</v>
      </c>
      <c r="Q1803">
        <f t="shared" si="368"/>
        <v>99.287887300003618</v>
      </c>
      <c r="R1803">
        <f t="shared" si="369"/>
        <v>50</v>
      </c>
      <c r="S1803">
        <f>INDEX(Weights!$B$1:$B$36,MATCH(Matches!H2441,Weights!$A$1:$A$36,0))</f>
        <v>40</v>
      </c>
      <c r="T1803">
        <f t="shared" si="370"/>
        <v>2078</v>
      </c>
      <c r="U1803">
        <f t="shared" si="371"/>
        <v>1281</v>
      </c>
      <c r="V1803">
        <f t="shared" si="372"/>
        <v>797</v>
      </c>
      <c r="W1803">
        <f t="shared" si="373"/>
        <v>4</v>
      </c>
      <c r="X1803">
        <f t="shared" si="374"/>
        <v>1</v>
      </c>
      <c r="Y1803">
        <f t="shared" si="375"/>
        <v>4</v>
      </c>
      <c r="AA1803" t="str">
        <f t="shared" si="376"/>
        <v>797-&gt;4,</v>
      </c>
    </row>
    <row r="1804" spans="1:27" ht="15" hidden="1" customHeight="1" x14ac:dyDescent="0.25">
      <c r="A1804">
        <v>2017</v>
      </c>
      <c r="B1804">
        <v>8</v>
      </c>
      <c r="C1804">
        <v>31</v>
      </c>
      <c r="D1804" t="s">
        <v>41</v>
      </c>
      <c r="E1804" t="s">
        <v>264</v>
      </c>
      <c r="F1804">
        <v>1</v>
      </c>
      <c r="G1804">
        <v>1</v>
      </c>
      <c r="H1804" t="s">
        <v>33</v>
      </c>
      <c r="J1804">
        <v>1</v>
      </c>
      <c r="K1804">
        <v>1081</v>
      </c>
      <c r="L1804">
        <v>1199</v>
      </c>
      <c r="M1804">
        <f t="shared" si="364"/>
        <v>1080</v>
      </c>
      <c r="N1804">
        <f t="shared" si="365"/>
        <v>1200</v>
      </c>
      <c r="O1804">
        <f t="shared" si="366"/>
        <v>0.5287505638922686</v>
      </c>
      <c r="P1804">
        <f t="shared" si="367"/>
        <v>0.5</v>
      </c>
      <c r="Q1804">
        <f t="shared" si="368"/>
        <v>-34.781926495323908</v>
      </c>
      <c r="R1804">
        <f t="shared" si="369"/>
        <v>-30</v>
      </c>
      <c r="S1804">
        <f>INDEX(Weights!$B$1:$B$36,MATCH(Matches!H2442,Weights!$A$1:$A$36,0))</f>
        <v>40</v>
      </c>
      <c r="T1804">
        <f t="shared" si="370"/>
        <v>1180</v>
      </c>
      <c r="U1804">
        <f t="shared" si="371"/>
        <v>1200</v>
      </c>
      <c r="V1804">
        <f t="shared" si="372"/>
        <v>20</v>
      </c>
      <c r="W1804">
        <f t="shared" si="373"/>
        <v>0</v>
      </c>
      <c r="X1804">
        <f t="shared" si="374"/>
        <v>0</v>
      </c>
      <c r="Y1804">
        <f t="shared" si="375"/>
        <v>0</v>
      </c>
      <c r="AA1804" t="str">
        <f t="shared" si="376"/>
        <v>20-&gt;0,</v>
      </c>
    </row>
    <row r="1805" spans="1:27" ht="15" hidden="1" customHeight="1" x14ac:dyDescent="0.25">
      <c r="A1805">
        <v>2017</v>
      </c>
      <c r="B1805">
        <v>9</v>
      </c>
      <c r="C1805">
        <v>3</v>
      </c>
      <c r="D1805" t="s">
        <v>9</v>
      </c>
      <c r="E1805" t="s">
        <v>63</v>
      </c>
      <c r="F1805">
        <v>1</v>
      </c>
      <c r="G1805">
        <v>0</v>
      </c>
      <c r="H1805" t="s">
        <v>76</v>
      </c>
      <c r="J1805">
        <v>1</v>
      </c>
      <c r="K1805">
        <v>1852</v>
      </c>
      <c r="L1805">
        <v>1383</v>
      </c>
      <c r="M1805">
        <f t="shared" si="364"/>
        <v>1851</v>
      </c>
      <c r="N1805">
        <f t="shared" si="365"/>
        <v>1384</v>
      </c>
      <c r="O1805">
        <f t="shared" si="366"/>
        <v>0.9631698996766197</v>
      </c>
      <c r="P1805">
        <f t="shared" si="367"/>
        <v>1</v>
      </c>
      <c r="Q1805">
        <f t="shared" si="368"/>
        <v>27.151704481380005</v>
      </c>
      <c r="R1805">
        <f t="shared" si="369"/>
        <v>30</v>
      </c>
      <c r="S1805">
        <f>INDEX(Weights!$B$1:$B$36,MATCH(Matches!H2485,Weights!$A$1:$A$36,0))</f>
        <v>40</v>
      </c>
      <c r="T1805">
        <f t="shared" si="370"/>
        <v>1951</v>
      </c>
      <c r="U1805">
        <f t="shared" si="371"/>
        <v>1384</v>
      </c>
      <c r="V1805">
        <f t="shared" si="372"/>
        <v>567</v>
      </c>
      <c r="W1805">
        <f t="shared" si="373"/>
        <v>1</v>
      </c>
      <c r="X1805">
        <f t="shared" si="374"/>
        <v>0</v>
      </c>
      <c r="Y1805">
        <f t="shared" si="375"/>
        <v>1</v>
      </c>
      <c r="AA1805" t="str">
        <f t="shared" si="376"/>
        <v>567-&gt;1,</v>
      </c>
    </row>
    <row r="1806" spans="1:27" ht="15" hidden="1" customHeight="1" x14ac:dyDescent="0.25">
      <c r="A1806">
        <v>2017</v>
      </c>
      <c r="B1806">
        <v>9</v>
      </c>
      <c r="C1806">
        <v>5</v>
      </c>
      <c r="D1806" t="s">
        <v>74</v>
      </c>
      <c r="E1806" t="s">
        <v>264</v>
      </c>
      <c r="F1806">
        <v>1</v>
      </c>
      <c r="G1806">
        <v>1</v>
      </c>
      <c r="H1806" t="s">
        <v>23</v>
      </c>
      <c r="J1806">
        <v>1</v>
      </c>
      <c r="K1806">
        <v>1090</v>
      </c>
      <c r="L1806">
        <v>1198</v>
      </c>
      <c r="M1806">
        <f t="shared" si="364"/>
        <v>1089</v>
      </c>
      <c r="N1806">
        <f t="shared" si="365"/>
        <v>1199</v>
      </c>
      <c r="O1806">
        <f t="shared" si="366"/>
        <v>0.51438718416599871</v>
      </c>
      <c r="P1806">
        <f t="shared" si="367"/>
        <v>0.5</v>
      </c>
      <c r="Q1806">
        <f t="shared" si="368"/>
        <v>-69.506304253983473</v>
      </c>
      <c r="R1806">
        <f t="shared" si="369"/>
        <v>-70</v>
      </c>
      <c r="S1806">
        <f>INDEX(Weights!$B$1:$B$36,MATCH(Matches!H2534,Weights!$A$1:$A$36,0))</f>
        <v>40</v>
      </c>
      <c r="T1806">
        <f t="shared" si="370"/>
        <v>1189</v>
      </c>
      <c r="U1806">
        <f t="shared" si="371"/>
        <v>1199</v>
      </c>
      <c r="V1806">
        <f t="shared" si="372"/>
        <v>10</v>
      </c>
      <c r="W1806">
        <f t="shared" si="373"/>
        <v>0</v>
      </c>
      <c r="X1806">
        <f t="shared" si="374"/>
        <v>0</v>
      </c>
      <c r="Y1806">
        <f t="shared" si="375"/>
        <v>0</v>
      </c>
      <c r="AA1806" t="str">
        <f t="shared" si="376"/>
        <v>10-&gt;0,</v>
      </c>
    </row>
    <row r="1807" spans="1:27" ht="15" hidden="1" customHeight="1" x14ac:dyDescent="0.25">
      <c r="A1807">
        <v>2017</v>
      </c>
      <c r="B1807">
        <v>9</v>
      </c>
      <c r="C1807">
        <v>5</v>
      </c>
      <c r="D1807" t="s">
        <v>153</v>
      </c>
      <c r="E1807" t="s">
        <v>85</v>
      </c>
      <c r="F1807">
        <v>0</v>
      </c>
      <c r="G1807">
        <v>0</v>
      </c>
      <c r="H1807" t="s">
        <v>76</v>
      </c>
      <c r="J1807">
        <v>1</v>
      </c>
      <c r="K1807">
        <v>1511</v>
      </c>
      <c r="L1807">
        <v>1624</v>
      </c>
      <c r="M1807">
        <f t="shared" si="364"/>
        <v>1510</v>
      </c>
      <c r="N1807">
        <f t="shared" si="365"/>
        <v>1625</v>
      </c>
      <c r="O1807">
        <f t="shared" si="366"/>
        <v>0.5215733330511455</v>
      </c>
      <c r="P1807">
        <f t="shared" si="367"/>
        <v>0.5</v>
      </c>
      <c r="Q1807">
        <f t="shared" si="368"/>
        <v>-46.353523474060573</v>
      </c>
      <c r="R1807">
        <f t="shared" si="369"/>
        <v>-50</v>
      </c>
      <c r="S1807">
        <f>INDEX(Weights!$B$1:$B$36,MATCH(Matches!H2535,Weights!$A$1:$A$36,0))</f>
        <v>40</v>
      </c>
      <c r="T1807">
        <f t="shared" si="370"/>
        <v>1610</v>
      </c>
      <c r="U1807">
        <f t="shared" si="371"/>
        <v>1625</v>
      </c>
      <c r="V1807">
        <f t="shared" si="372"/>
        <v>15</v>
      </c>
      <c r="W1807">
        <f t="shared" si="373"/>
        <v>0</v>
      </c>
      <c r="X1807">
        <f t="shared" si="374"/>
        <v>0</v>
      </c>
      <c r="Y1807">
        <f t="shared" si="375"/>
        <v>0</v>
      </c>
      <c r="AA1807" t="str">
        <f t="shared" si="376"/>
        <v>15-&gt;0,</v>
      </c>
    </row>
    <row r="1808" spans="1:27" hidden="1" x14ac:dyDescent="0.25">
      <c r="A1808">
        <v>2017</v>
      </c>
      <c r="B1808">
        <v>9</v>
      </c>
      <c r="C1808">
        <v>5</v>
      </c>
      <c r="D1808" t="s">
        <v>98</v>
      </c>
      <c r="E1808" t="s">
        <v>92</v>
      </c>
      <c r="F1808">
        <v>0</v>
      </c>
      <c r="G1808">
        <v>0</v>
      </c>
      <c r="H1808" t="s">
        <v>76</v>
      </c>
      <c r="J1808">
        <v>1</v>
      </c>
      <c r="K1808">
        <v>1619</v>
      </c>
      <c r="L1808">
        <v>1730</v>
      </c>
      <c r="M1808">
        <f t="shared" si="364"/>
        <v>1618</v>
      </c>
      <c r="N1808">
        <f t="shared" si="365"/>
        <v>1731</v>
      </c>
      <c r="O1808">
        <f t="shared" si="366"/>
        <v>0.51869977792955857</v>
      </c>
      <c r="P1808">
        <f t="shared" si="367"/>
        <v>0.5</v>
      </c>
      <c r="Q1808">
        <f t="shared" si="368"/>
        <v>-53.476570885866458</v>
      </c>
      <c r="R1808">
        <f t="shared" si="369"/>
        <v>-50</v>
      </c>
      <c r="S1808">
        <f>INDEX(Weights!$B$1:$B$36,MATCH(Matches!H2550,Weights!$A$1:$A$36,0))</f>
        <v>40</v>
      </c>
      <c r="T1808">
        <f t="shared" si="370"/>
        <v>1718</v>
      </c>
      <c r="U1808">
        <f t="shared" si="371"/>
        <v>1731</v>
      </c>
      <c r="V1808">
        <f t="shared" si="372"/>
        <v>13</v>
      </c>
      <c r="W1808">
        <f t="shared" si="373"/>
        <v>0</v>
      </c>
      <c r="X1808">
        <f t="shared" si="374"/>
        <v>0</v>
      </c>
      <c r="Y1808">
        <f t="shared" si="375"/>
        <v>0</v>
      </c>
      <c r="AA1808" t="str">
        <f t="shared" si="376"/>
        <v>13-&gt;0,</v>
      </c>
    </row>
    <row r="1809" spans="1:27" ht="15" hidden="1" customHeight="1" x14ac:dyDescent="0.25">
      <c r="A1809">
        <v>2017</v>
      </c>
      <c r="B1809">
        <v>10</v>
      </c>
      <c r="C1809">
        <v>5</v>
      </c>
      <c r="D1809" t="s">
        <v>122</v>
      </c>
      <c r="E1809" t="s">
        <v>41</v>
      </c>
      <c r="F1809">
        <v>3</v>
      </c>
      <c r="G1809">
        <v>1</v>
      </c>
      <c r="H1809" t="s">
        <v>33</v>
      </c>
      <c r="J1809">
        <v>1</v>
      </c>
      <c r="K1809">
        <v>1498</v>
      </c>
      <c r="L1809">
        <v>1084</v>
      </c>
      <c r="M1809">
        <f t="shared" si="364"/>
        <v>1497</v>
      </c>
      <c r="N1809">
        <f t="shared" si="365"/>
        <v>1085</v>
      </c>
      <c r="O1809">
        <f t="shared" si="366"/>
        <v>0.95013614622102383</v>
      </c>
      <c r="P1809">
        <f t="shared" si="367"/>
        <v>1</v>
      </c>
      <c r="Q1809">
        <f t="shared" si="368"/>
        <v>20.054607179632484</v>
      </c>
      <c r="R1809">
        <f t="shared" si="369"/>
        <v>10</v>
      </c>
      <c r="S1809">
        <f>INDEX(Weights!$B$1:$B$36,MATCH(Matches!H2570,Weights!$A$1:$A$36,0))</f>
        <v>40</v>
      </c>
      <c r="T1809">
        <f t="shared" si="370"/>
        <v>1597</v>
      </c>
      <c r="U1809">
        <f t="shared" si="371"/>
        <v>1085</v>
      </c>
      <c r="V1809">
        <f t="shared" si="372"/>
        <v>512</v>
      </c>
      <c r="W1809">
        <f t="shared" si="373"/>
        <v>2</v>
      </c>
      <c r="X1809">
        <f t="shared" si="374"/>
        <v>0</v>
      </c>
      <c r="Y1809">
        <f t="shared" si="375"/>
        <v>2</v>
      </c>
      <c r="AA1809" t="str">
        <f t="shared" si="376"/>
        <v>512-&gt;2,</v>
      </c>
    </row>
    <row r="1810" spans="1:27" ht="15" hidden="1" customHeight="1" x14ac:dyDescent="0.25">
      <c r="A1810">
        <v>2017</v>
      </c>
      <c r="B1810">
        <v>10</v>
      </c>
      <c r="C1810">
        <v>8</v>
      </c>
      <c r="D1810" t="s">
        <v>6</v>
      </c>
      <c r="E1810" t="s">
        <v>3</v>
      </c>
      <c r="F1810">
        <v>5</v>
      </c>
      <c r="G1810">
        <v>1</v>
      </c>
      <c r="H1810" t="s">
        <v>76</v>
      </c>
      <c r="J1810">
        <v>1</v>
      </c>
      <c r="K1810">
        <v>2117</v>
      </c>
      <c r="L1810">
        <v>1400</v>
      </c>
      <c r="M1810">
        <f t="shared" si="364"/>
        <v>2116</v>
      </c>
      <c r="N1810">
        <f t="shared" si="365"/>
        <v>1401</v>
      </c>
      <c r="O1810">
        <f t="shared" si="366"/>
        <v>0.99091061538386116</v>
      </c>
      <c r="P1810">
        <f t="shared" si="367"/>
        <v>1</v>
      </c>
      <c r="Q1810">
        <f t="shared" si="368"/>
        <v>110.01844923851388</v>
      </c>
      <c r="R1810">
        <f t="shared" si="369"/>
        <v>60</v>
      </c>
      <c r="S1810">
        <f>INDEX(Weights!$B$1:$B$36,MATCH(Matches!H2617,Weights!$A$1:$A$36,0))</f>
        <v>40</v>
      </c>
      <c r="T1810">
        <f t="shared" si="370"/>
        <v>2216</v>
      </c>
      <c r="U1810">
        <f t="shared" si="371"/>
        <v>1401</v>
      </c>
      <c r="V1810">
        <f t="shared" si="372"/>
        <v>815</v>
      </c>
      <c r="W1810">
        <f t="shared" si="373"/>
        <v>4</v>
      </c>
      <c r="X1810">
        <f t="shared" si="374"/>
        <v>1</v>
      </c>
      <c r="Y1810">
        <f t="shared" si="375"/>
        <v>4</v>
      </c>
      <c r="AA1810" t="str">
        <f t="shared" si="376"/>
        <v>815-&gt;4,</v>
      </c>
    </row>
    <row r="1811" spans="1:27" ht="15" hidden="1" customHeight="1" x14ac:dyDescent="0.25">
      <c r="A1811">
        <v>2017</v>
      </c>
      <c r="B1811">
        <v>10</v>
      </c>
      <c r="C1811">
        <v>8</v>
      </c>
      <c r="D1811" t="s">
        <v>8</v>
      </c>
      <c r="E1811" t="s">
        <v>0</v>
      </c>
      <c r="F1811">
        <v>1</v>
      </c>
      <c r="G1811">
        <v>1</v>
      </c>
      <c r="H1811" t="s">
        <v>76</v>
      </c>
      <c r="J1811">
        <v>1</v>
      </c>
      <c r="K1811">
        <v>1340</v>
      </c>
      <c r="L1811">
        <v>1459</v>
      </c>
      <c r="M1811">
        <f t="shared" si="364"/>
        <v>1339</v>
      </c>
      <c r="N1811">
        <f t="shared" si="365"/>
        <v>1460</v>
      </c>
      <c r="O1811">
        <f t="shared" si="366"/>
        <v>0.53018468000390206</v>
      </c>
      <c r="P1811">
        <f t="shared" si="367"/>
        <v>0.5</v>
      </c>
      <c r="Q1811">
        <f t="shared" si="368"/>
        <v>-33.129388811500633</v>
      </c>
      <c r="R1811">
        <f t="shared" si="369"/>
        <v>-30</v>
      </c>
      <c r="S1811">
        <f>INDEX(Weights!$B$1:$B$36,MATCH(Matches!H2618,Weights!$A$1:$A$36,0))</f>
        <v>40</v>
      </c>
      <c r="T1811">
        <f t="shared" si="370"/>
        <v>1439</v>
      </c>
      <c r="U1811">
        <f t="shared" si="371"/>
        <v>1460</v>
      </c>
      <c r="V1811">
        <f t="shared" si="372"/>
        <v>21</v>
      </c>
      <c r="W1811">
        <f t="shared" si="373"/>
        <v>0</v>
      </c>
      <c r="X1811">
        <f t="shared" si="374"/>
        <v>0</v>
      </c>
      <c r="Y1811">
        <f t="shared" si="375"/>
        <v>0</v>
      </c>
      <c r="AA1811" t="str">
        <f t="shared" si="376"/>
        <v>21-&gt;0,</v>
      </c>
    </row>
    <row r="1812" spans="1:27" ht="15" hidden="1" customHeight="1" x14ac:dyDescent="0.25">
      <c r="A1812">
        <v>2017</v>
      </c>
      <c r="B1812">
        <v>10</v>
      </c>
      <c r="C1812">
        <v>10</v>
      </c>
      <c r="D1812" t="s">
        <v>26</v>
      </c>
      <c r="E1812" t="s">
        <v>5</v>
      </c>
      <c r="F1812">
        <v>2</v>
      </c>
      <c r="G1812">
        <v>1</v>
      </c>
      <c r="H1812" t="s">
        <v>76</v>
      </c>
      <c r="J1812">
        <v>1</v>
      </c>
      <c r="K1812">
        <v>1979</v>
      </c>
      <c r="L1812">
        <v>1509</v>
      </c>
      <c r="M1812">
        <f t="shared" si="364"/>
        <v>1978</v>
      </c>
      <c r="N1812">
        <f t="shared" si="365"/>
        <v>1510</v>
      </c>
      <c r="O1812">
        <f t="shared" si="366"/>
        <v>0.96337355882395315</v>
      </c>
      <c r="P1812">
        <f t="shared" si="367"/>
        <v>1</v>
      </c>
      <c r="Q1812">
        <f t="shared" si="368"/>
        <v>27.302679918953881</v>
      </c>
      <c r="R1812">
        <f t="shared" si="369"/>
        <v>30</v>
      </c>
      <c r="S1812">
        <f>INDEX(Weights!$B$1:$B$36,MATCH(Matches!H2642,Weights!$A$1:$A$36,0))</f>
        <v>40</v>
      </c>
      <c r="T1812">
        <f t="shared" si="370"/>
        <v>2078</v>
      </c>
      <c r="U1812">
        <f t="shared" si="371"/>
        <v>1510</v>
      </c>
      <c r="V1812">
        <f t="shared" si="372"/>
        <v>568</v>
      </c>
      <c r="W1812">
        <f t="shared" si="373"/>
        <v>1</v>
      </c>
      <c r="X1812">
        <f t="shared" si="374"/>
        <v>0</v>
      </c>
      <c r="Y1812">
        <f t="shared" si="375"/>
        <v>1</v>
      </c>
      <c r="AA1812" t="str">
        <f t="shared" si="376"/>
        <v>568-&gt;1,</v>
      </c>
    </row>
    <row r="1813" spans="1:27" ht="15" hidden="1" customHeight="1" x14ac:dyDescent="0.25">
      <c r="A1813">
        <v>2017</v>
      </c>
      <c r="B1813">
        <v>10</v>
      </c>
      <c r="C1813">
        <v>10</v>
      </c>
      <c r="D1813" t="s">
        <v>15</v>
      </c>
      <c r="E1813" t="s">
        <v>57</v>
      </c>
      <c r="F1813">
        <v>4</v>
      </c>
      <c r="G1813">
        <v>0</v>
      </c>
      <c r="H1813" t="s">
        <v>76</v>
      </c>
      <c r="J1813">
        <v>1</v>
      </c>
      <c r="K1813">
        <v>1666</v>
      </c>
      <c r="L1813">
        <v>1079</v>
      </c>
      <c r="M1813">
        <f t="shared" si="364"/>
        <v>1665</v>
      </c>
      <c r="N1813">
        <f t="shared" si="365"/>
        <v>1080</v>
      </c>
      <c r="O1813">
        <f t="shared" si="366"/>
        <v>0.98098216343043487</v>
      </c>
      <c r="P1813">
        <f t="shared" si="367"/>
        <v>1</v>
      </c>
      <c r="Q1813">
        <f t="shared" si="368"/>
        <v>52.582216507230534</v>
      </c>
      <c r="R1813">
        <f t="shared" si="369"/>
        <v>30</v>
      </c>
      <c r="S1813">
        <f>INDEX(Weights!$B$1:$B$36,MATCH(Matches!H2643,Weights!$A$1:$A$36,0))</f>
        <v>40</v>
      </c>
      <c r="T1813">
        <f t="shared" si="370"/>
        <v>1765</v>
      </c>
      <c r="U1813">
        <f t="shared" si="371"/>
        <v>1080</v>
      </c>
      <c r="V1813">
        <f t="shared" si="372"/>
        <v>685</v>
      </c>
      <c r="W1813">
        <f t="shared" si="373"/>
        <v>4</v>
      </c>
      <c r="X1813">
        <f t="shared" si="374"/>
        <v>1</v>
      </c>
      <c r="Y1813">
        <f t="shared" si="375"/>
        <v>4</v>
      </c>
      <c r="AA1813" t="str">
        <f t="shared" si="376"/>
        <v>685-&gt;4,</v>
      </c>
    </row>
    <row r="1814" spans="1:27" ht="15" hidden="1" customHeight="1" x14ac:dyDescent="0.25">
      <c r="A1814">
        <v>2017</v>
      </c>
      <c r="B1814">
        <v>10</v>
      </c>
      <c r="C1814">
        <v>10</v>
      </c>
      <c r="D1814" t="s">
        <v>258</v>
      </c>
      <c r="E1814" t="s">
        <v>106</v>
      </c>
      <c r="F1814">
        <v>10</v>
      </c>
      <c r="G1814">
        <v>0</v>
      </c>
      <c r="H1814" t="s">
        <v>23</v>
      </c>
      <c r="J1814">
        <v>1</v>
      </c>
      <c r="K1814">
        <v>1396</v>
      </c>
      <c r="L1814">
        <v>593</v>
      </c>
      <c r="M1814">
        <f t="shared" si="364"/>
        <v>1395</v>
      </c>
      <c r="N1814">
        <f t="shared" si="365"/>
        <v>594</v>
      </c>
      <c r="O1814">
        <f t="shared" si="366"/>
        <v>0.99443995170644306</v>
      </c>
      <c r="P1814">
        <f t="shared" si="367"/>
        <v>1</v>
      </c>
      <c r="Q1814">
        <f t="shared" si="368"/>
        <v>179.85455291077483</v>
      </c>
      <c r="R1814">
        <f t="shared" si="369"/>
        <v>70</v>
      </c>
      <c r="S1814">
        <f>INDEX(Weights!$B$1:$B$36,MATCH(Matches!H2656,Weights!$A$1:$A$36,0))</f>
        <v>40</v>
      </c>
      <c r="T1814">
        <f t="shared" si="370"/>
        <v>1495</v>
      </c>
      <c r="U1814">
        <f t="shared" si="371"/>
        <v>594</v>
      </c>
      <c r="V1814">
        <f t="shared" si="372"/>
        <v>901</v>
      </c>
      <c r="W1814">
        <f t="shared" si="373"/>
        <v>10</v>
      </c>
      <c r="X1814">
        <f t="shared" si="374"/>
        <v>0</v>
      </c>
      <c r="Y1814">
        <f t="shared" si="375"/>
        <v>7</v>
      </c>
      <c r="AA1814" t="str">
        <f t="shared" si="376"/>
        <v>901-&gt;7,</v>
      </c>
    </row>
    <row r="1815" spans="1:27" ht="15" hidden="1" customHeight="1" x14ac:dyDescent="0.25">
      <c r="A1815">
        <v>2017</v>
      </c>
      <c r="B1815">
        <v>11</v>
      </c>
      <c r="C1815">
        <v>12</v>
      </c>
      <c r="D1815" t="s">
        <v>177</v>
      </c>
      <c r="E1815" t="s">
        <v>134</v>
      </c>
      <c r="F1815">
        <v>1</v>
      </c>
      <c r="G1815">
        <v>1</v>
      </c>
      <c r="H1815" t="s">
        <v>76</v>
      </c>
      <c r="J1815">
        <v>1</v>
      </c>
      <c r="K1815">
        <v>1383</v>
      </c>
      <c r="L1815">
        <v>1490</v>
      </c>
      <c r="M1815">
        <f t="shared" si="364"/>
        <v>1382</v>
      </c>
      <c r="N1815">
        <f t="shared" si="365"/>
        <v>1491</v>
      </c>
      <c r="O1815">
        <f t="shared" si="366"/>
        <v>0.51294914489286381</v>
      </c>
      <c r="P1815">
        <f t="shared" si="367"/>
        <v>0.5</v>
      </c>
      <c r="Q1815">
        <f t="shared" si="368"/>
        <v>-77.225176509615991</v>
      </c>
      <c r="R1815">
        <f t="shared" si="369"/>
        <v>-80</v>
      </c>
      <c r="S1815">
        <f>INDEX(Weights!$B$1:$B$36,MATCH(Matches!H2723,Weights!$A$1:$A$36,0))</f>
        <v>40</v>
      </c>
      <c r="T1815">
        <f t="shared" si="370"/>
        <v>1482</v>
      </c>
      <c r="U1815">
        <f t="shared" si="371"/>
        <v>1491</v>
      </c>
      <c r="V1815">
        <f t="shared" si="372"/>
        <v>9</v>
      </c>
      <c r="W1815">
        <f t="shared" si="373"/>
        <v>0</v>
      </c>
      <c r="X1815">
        <f t="shared" si="374"/>
        <v>0</v>
      </c>
      <c r="Y1815">
        <f t="shared" si="375"/>
        <v>0</v>
      </c>
      <c r="AA1815" t="str">
        <f t="shared" si="376"/>
        <v>9-&gt;0,</v>
      </c>
    </row>
    <row r="1816" spans="1:27" ht="15" hidden="1" customHeight="1" x14ac:dyDescent="0.25">
      <c r="A1816">
        <v>2017</v>
      </c>
      <c r="B1816">
        <v>12</v>
      </c>
      <c r="C1816">
        <v>6</v>
      </c>
      <c r="D1816" t="s">
        <v>82</v>
      </c>
      <c r="E1816" t="s">
        <v>274</v>
      </c>
      <c r="F1816">
        <v>5</v>
      </c>
      <c r="G1816">
        <v>0</v>
      </c>
      <c r="H1816" t="s">
        <v>240</v>
      </c>
      <c r="J1816">
        <v>1</v>
      </c>
      <c r="K1816">
        <v>1212</v>
      </c>
      <c r="L1816">
        <v>560</v>
      </c>
      <c r="M1816">
        <f t="shared" si="364"/>
        <v>1211</v>
      </c>
      <c r="N1816">
        <f t="shared" si="365"/>
        <v>561</v>
      </c>
      <c r="O1816">
        <f t="shared" si="366"/>
        <v>0.98684027345229453</v>
      </c>
      <c r="P1816">
        <f t="shared" si="367"/>
        <v>1</v>
      </c>
      <c r="Q1816">
        <f t="shared" si="368"/>
        <v>75.989420933245739</v>
      </c>
      <c r="R1816">
        <f t="shared" si="369"/>
        <v>40</v>
      </c>
      <c r="S1816">
        <f>INDEX(Weights!$B$1:$B$36,MATCH(Matches!H2795,Weights!$A$1:$A$36,0))</f>
        <v>40</v>
      </c>
      <c r="T1816">
        <f t="shared" si="370"/>
        <v>1311</v>
      </c>
      <c r="U1816">
        <f t="shared" si="371"/>
        <v>561</v>
      </c>
      <c r="V1816">
        <f t="shared" si="372"/>
        <v>750</v>
      </c>
      <c r="W1816">
        <f t="shared" si="373"/>
        <v>5</v>
      </c>
      <c r="X1816">
        <f t="shared" si="374"/>
        <v>0</v>
      </c>
      <c r="Y1816">
        <f t="shared" si="375"/>
        <v>5</v>
      </c>
      <c r="AA1816" t="str">
        <f t="shared" si="376"/>
        <v>750-&gt;5,</v>
      </c>
    </row>
    <row r="1817" spans="1:27" hidden="1" x14ac:dyDescent="0.25">
      <c r="A1817">
        <v>2017</v>
      </c>
      <c r="B1817">
        <v>12</v>
      </c>
      <c r="C1817">
        <v>9</v>
      </c>
      <c r="D1817" t="s">
        <v>203</v>
      </c>
      <c r="E1817" t="s">
        <v>274</v>
      </c>
      <c r="F1817">
        <v>4</v>
      </c>
      <c r="G1817">
        <v>2</v>
      </c>
      <c r="H1817" t="s">
        <v>240</v>
      </c>
      <c r="I1817" t="s">
        <v>82</v>
      </c>
      <c r="J1817">
        <v>1</v>
      </c>
      <c r="K1817">
        <v>1273</v>
      </c>
      <c r="L1817">
        <v>559</v>
      </c>
      <c r="M1817">
        <f t="shared" si="364"/>
        <v>1272</v>
      </c>
      <c r="N1817">
        <f t="shared" si="365"/>
        <v>560</v>
      </c>
      <c r="O1817">
        <f t="shared" si="366"/>
        <v>0.9836750575334462</v>
      </c>
      <c r="P1817">
        <f t="shared" si="367"/>
        <v>1</v>
      </c>
      <c r="Q1817">
        <f t="shared" si="368"/>
        <v>61.255958607436369</v>
      </c>
      <c r="R1817">
        <f t="shared" si="369"/>
        <v>40</v>
      </c>
      <c r="S1817">
        <f>INDEX(Weights!$B$1:$B$36,MATCH(Matches!H2803,Weights!$A$1:$A$36,0))</f>
        <v>40</v>
      </c>
      <c r="T1817">
        <f t="shared" si="370"/>
        <v>1272</v>
      </c>
      <c r="U1817">
        <f t="shared" si="371"/>
        <v>560</v>
      </c>
      <c r="V1817">
        <f t="shared" si="372"/>
        <v>712</v>
      </c>
      <c r="W1817">
        <f t="shared" si="373"/>
        <v>2</v>
      </c>
      <c r="X1817">
        <f t="shared" si="374"/>
        <v>0</v>
      </c>
      <c r="Y1817">
        <f t="shared" si="375"/>
        <v>2</v>
      </c>
      <c r="AA1817" t="str">
        <f t="shared" si="376"/>
        <v>712-&gt;2,</v>
      </c>
    </row>
    <row r="1818" spans="1:27" ht="15" hidden="1" customHeight="1" x14ac:dyDescent="0.25">
      <c r="A1818">
        <v>2014</v>
      </c>
      <c r="B1818">
        <v>12</v>
      </c>
      <c r="C1818">
        <v>22</v>
      </c>
      <c r="D1818" t="s">
        <v>97</v>
      </c>
      <c r="E1818" t="s">
        <v>155</v>
      </c>
      <c r="F1818">
        <v>1</v>
      </c>
      <c r="G1818">
        <v>1</v>
      </c>
      <c r="H1818" t="s">
        <v>33</v>
      </c>
      <c r="I1818" t="s">
        <v>154</v>
      </c>
      <c r="J1818">
        <v>0</v>
      </c>
      <c r="K1818">
        <v>1511</v>
      </c>
      <c r="L1818">
        <v>1523</v>
      </c>
      <c r="M1818">
        <f t="shared" si="364"/>
        <v>1511</v>
      </c>
      <c r="N1818">
        <f t="shared" si="365"/>
        <v>1523</v>
      </c>
      <c r="O1818">
        <f t="shared" si="366"/>
        <v>0.51726252443237619</v>
      </c>
      <c r="P1818">
        <f t="shared" si="367"/>
        <v>0.5</v>
      </c>
      <c r="Q1818">
        <f t="shared" si="368"/>
        <v>0</v>
      </c>
      <c r="R1818">
        <f t="shared" si="369"/>
        <v>0</v>
      </c>
      <c r="S1818">
        <f>INDEX(Weights!$B$1:$B$36,MATCH(Matches!H13,Weights!$A$1:$A$36,0))</f>
        <v>50</v>
      </c>
      <c r="T1818">
        <f t="shared" si="370"/>
        <v>1511</v>
      </c>
      <c r="U1818">
        <f t="shared" si="371"/>
        <v>1523</v>
      </c>
      <c r="V1818">
        <f t="shared" si="372"/>
        <v>12</v>
      </c>
      <c r="W1818">
        <f t="shared" si="373"/>
        <v>0</v>
      </c>
      <c r="X1818">
        <f t="shared" si="374"/>
        <v>0</v>
      </c>
      <c r="Y1818">
        <f t="shared" si="375"/>
        <v>0</v>
      </c>
      <c r="AA1818" t="str">
        <f t="shared" si="376"/>
        <v>12-&gt;0,</v>
      </c>
    </row>
    <row r="1819" spans="1:27" ht="15" hidden="1" customHeight="1" x14ac:dyDescent="0.25">
      <c r="A1819">
        <v>2015</v>
      </c>
      <c r="B1819">
        <v>1</v>
      </c>
      <c r="C1819">
        <v>10</v>
      </c>
      <c r="D1819" t="s">
        <v>190</v>
      </c>
      <c r="E1819" t="s">
        <v>30</v>
      </c>
      <c r="F1819">
        <v>1</v>
      </c>
      <c r="G1819">
        <v>1</v>
      </c>
      <c r="H1819" t="s">
        <v>33</v>
      </c>
      <c r="I1819" t="s">
        <v>189</v>
      </c>
      <c r="J1819">
        <v>0</v>
      </c>
      <c r="K1819">
        <v>1637</v>
      </c>
      <c r="L1819">
        <v>1638</v>
      </c>
      <c r="M1819">
        <f t="shared" si="364"/>
        <v>1637</v>
      </c>
      <c r="N1819">
        <f t="shared" si="365"/>
        <v>1638</v>
      </c>
      <c r="O1819">
        <f t="shared" si="366"/>
        <v>0.5014391117091529</v>
      </c>
      <c r="P1819">
        <f t="shared" si="367"/>
        <v>0.5</v>
      </c>
      <c r="Q1819">
        <f t="shared" si="368"/>
        <v>0</v>
      </c>
      <c r="R1819">
        <f t="shared" si="369"/>
        <v>0</v>
      </c>
      <c r="S1819">
        <f>INDEX(Weights!$B$1:$B$36,MATCH(Matches!H30,Weights!$A$1:$A$36,0))</f>
        <v>50</v>
      </c>
      <c r="T1819">
        <f t="shared" si="370"/>
        <v>1637</v>
      </c>
      <c r="U1819">
        <f t="shared" si="371"/>
        <v>1638</v>
      </c>
      <c r="V1819">
        <f t="shared" si="372"/>
        <v>1</v>
      </c>
      <c r="W1819">
        <f t="shared" si="373"/>
        <v>0</v>
      </c>
      <c r="X1819">
        <f t="shared" si="374"/>
        <v>0</v>
      </c>
      <c r="Y1819">
        <f t="shared" si="375"/>
        <v>0</v>
      </c>
      <c r="AA1819" t="str">
        <f t="shared" si="376"/>
        <v>1-&gt;0,</v>
      </c>
    </row>
    <row r="1820" spans="1:27" ht="15" hidden="1" customHeight="1" x14ac:dyDescent="0.25">
      <c r="A1820">
        <v>2015</v>
      </c>
      <c r="B1820">
        <v>3</v>
      </c>
      <c r="C1820">
        <v>22</v>
      </c>
      <c r="D1820" t="s">
        <v>178</v>
      </c>
      <c r="E1820" t="s">
        <v>162</v>
      </c>
      <c r="F1820">
        <v>1</v>
      </c>
      <c r="G1820">
        <v>0</v>
      </c>
      <c r="H1820" t="s">
        <v>33</v>
      </c>
      <c r="J1820">
        <v>0</v>
      </c>
      <c r="K1820">
        <v>1272</v>
      </c>
      <c r="L1820">
        <v>612</v>
      </c>
      <c r="M1820">
        <f t="shared" si="364"/>
        <v>1272</v>
      </c>
      <c r="N1820">
        <f t="shared" si="365"/>
        <v>612</v>
      </c>
      <c r="O1820">
        <f t="shared" si="366"/>
        <v>0.98756726474555756</v>
      </c>
      <c r="P1820">
        <f t="shared" si="367"/>
        <v>1</v>
      </c>
      <c r="Q1820">
        <f t="shared" si="368"/>
        <v>0</v>
      </c>
      <c r="R1820">
        <f t="shared" si="369"/>
        <v>0</v>
      </c>
      <c r="S1820">
        <f>INDEX(Weights!$B$1:$B$36,MATCH(Matches!H134,Weights!$A$1:$A$36,0))</f>
        <v>40</v>
      </c>
      <c r="T1820">
        <f t="shared" si="370"/>
        <v>1372</v>
      </c>
      <c r="U1820">
        <f t="shared" si="371"/>
        <v>612</v>
      </c>
      <c r="V1820">
        <f t="shared" si="372"/>
        <v>760</v>
      </c>
      <c r="W1820">
        <f t="shared" si="373"/>
        <v>1</v>
      </c>
      <c r="X1820">
        <f t="shared" si="374"/>
        <v>0</v>
      </c>
      <c r="Y1820">
        <f t="shared" si="375"/>
        <v>1</v>
      </c>
      <c r="AA1820" t="str">
        <f t="shared" si="376"/>
        <v>760-&gt;1,</v>
      </c>
    </row>
    <row r="1821" spans="1:27" ht="15" hidden="1" customHeight="1" x14ac:dyDescent="0.25">
      <c r="A1821">
        <v>2015</v>
      </c>
      <c r="B1821">
        <v>5</v>
      </c>
      <c r="C1821">
        <v>31</v>
      </c>
      <c r="D1821" t="s">
        <v>12</v>
      </c>
      <c r="E1821" t="s">
        <v>122</v>
      </c>
      <c r="F1821">
        <v>1</v>
      </c>
      <c r="G1821">
        <v>1</v>
      </c>
      <c r="H1821" t="s">
        <v>33</v>
      </c>
      <c r="I1821" t="s">
        <v>105</v>
      </c>
      <c r="J1821">
        <v>0</v>
      </c>
      <c r="K1821">
        <v>1521</v>
      </c>
      <c r="L1821">
        <v>1528</v>
      </c>
      <c r="M1821">
        <f t="shared" si="364"/>
        <v>1521</v>
      </c>
      <c r="N1821">
        <f t="shared" si="365"/>
        <v>1528</v>
      </c>
      <c r="O1821">
        <f t="shared" si="366"/>
        <v>0.51007244692743847</v>
      </c>
      <c r="P1821">
        <f t="shared" si="367"/>
        <v>0.5</v>
      </c>
      <c r="Q1821">
        <f t="shared" si="368"/>
        <v>0</v>
      </c>
      <c r="R1821">
        <f t="shared" si="369"/>
        <v>0</v>
      </c>
      <c r="S1821">
        <f>INDEX(Weights!$B$1:$B$36,MATCH(Matches!H308,Weights!$A$1:$A$36,0))</f>
        <v>50</v>
      </c>
      <c r="T1821">
        <f t="shared" si="370"/>
        <v>1521</v>
      </c>
      <c r="U1821">
        <f t="shared" si="371"/>
        <v>1528</v>
      </c>
      <c r="V1821">
        <f t="shared" si="372"/>
        <v>7</v>
      </c>
      <c r="W1821">
        <f t="shared" si="373"/>
        <v>0</v>
      </c>
      <c r="X1821">
        <f t="shared" si="374"/>
        <v>0</v>
      </c>
      <c r="Y1821">
        <f t="shared" si="375"/>
        <v>0</v>
      </c>
      <c r="AA1821" t="str">
        <f t="shared" si="376"/>
        <v>7-&gt;0,</v>
      </c>
    </row>
    <row r="1822" spans="1:27" ht="15" hidden="1" customHeight="1" x14ac:dyDescent="0.25">
      <c r="A1822">
        <v>2015</v>
      </c>
      <c r="B1822">
        <v>6</v>
      </c>
      <c r="C1822">
        <v>2</v>
      </c>
      <c r="D1822" t="s">
        <v>109</v>
      </c>
      <c r="E1822" t="s">
        <v>111</v>
      </c>
      <c r="F1822">
        <v>1</v>
      </c>
      <c r="G1822">
        <v>1</v>
      </c>
      <c r="H1822" t="s">
        <v>33</v>
      </c>
      <c r="J1822">
        <v>0</v>
      </c>
      <c r="K1822">
        <v>734</v>
      </c>
      <c r="L1822">
        <v>828</v>
      </c>
      <c r="M1822">
        <f t="shared" si="364"/>
        <v>734</v>
      </c>
      <c r="N1822">
        <f t="shared" si="365"/>
        <v>828</v>
      </c>
      <c r="O1822">
        <f t="shared" si="366"/>
        <v>0.50863383582108268</v>
      </c>
      <c r="P1822">
        <f t="shared" si="367"/>
        <v>0.5</v>
      </c>
      <c r="Q1822">
        <f t="shared" si="368"/>
        <v>0</v>
      </c>
      <c r="R1822">
        <f t="shared" si="369"/>
        <v>0</v>
      </c>
      <c r="S1822">
        <f>INDEX(Weights!$B$1:$B$36,MATCH(Matches!H310,Weights!$A$1:$A$36,0))</f>
        <v>50</v>
      </c>
      <c r="T1822">
        <f t="shared" si="370"/>
        <v>834</v>
      </c>
      <c r="U1822">
        <f t="shared" si="371"/>
        <v>828</v>
      </c>
      <c r="V1822">
        <f t="shared" si="372"/>
        <v>6</v>
      </c>
      <c r="W1822">
        <f t="shared" si="373"/>
        <v>0</v>
      </c>
      <c r="X1822">
        <f t="shared" si="374"/>
        <v>0</v>
      </c>
      <c r="Y1822">
        <f t="shared" si="375"/>
        <v>0</v>
      </c>
      <c r="AA1822" t="str">
        <f t="shared" si="376"/>
        <v>6-&gt;0,</v>
      </c>
    </row>
    <row r="1823" spans="1:27" ht="15" hidden="1" customHeight="1" x14ac:dyDescent="0.25">
      <c r="A1823">
        <v>2015</v>
      </c>
      <c r="B1823">
        <v>6</v>
      </c>
      <c r="C1823">
        <v>3</v>
      </c>
      <c r="D1823" t="s">
        <v>47</v>
      </c>
      <c r="E1823" t="s">
        <v>138</v>
      </c>
      <c r="F1823">
        <v>1</v>
      </c>
      <c r="G1823">
        <v>1</v>
      </c>
      <c r="H1823" t="s">
        <v>33</v>
      </c>
      <c r="J1823">
        <v>0</v>
      </c>
      <c r="K1823">
        <v>1725</v>
      </c>
      <c r="L1823">
        <v>1833</v>
      </c>
      <c r="M1823">
        <f t="shared" si="364"/>
        <v>1725</v>
      </c>
      <c r="N1823">
        <f t="shared" si="365"/>
        <v>1833</v>
      </c>
      <c r="O1823">
        <f t="shared" si="366"/>
        <v>0.5115108912177917</v>
      </c>
      <c r="P1823">
        <f t="shared" si="367"/>
        <v>0.5</v>
      </c>
      <c r="Q1823">
        <f t="shared" si="368"/>
        <v>0</v>
      </c>
      <c r="R1823">
        <f t="shared" si="369"/>
        <v>0</v>
      </c>
      <c r="S1823">
        <f>INDEX(Weights!$B$1:$B$36,MATCH(Matches!H311,Weights!$A$1:$A$36,0))</f>
        <v>40</v>
      </c>
      <c r="T1823">
        <f t="shared" si="370"/>
        <v>1825</v>
      </c>
      <c r="U1823">
        <f t="shared" si="371"/>
        <v>1833</v>
      </c>
      <c r="V1823">
        <f t="shared" si="372"/>
        <v>8</v>
      </c>
      <c r="W1823">
        <f t="shared" si="373"/>
        <v>0</v>
      </c>
      <c r="X1823">
        <f t="shared" si="374"/>
        <v>0</v>
      </c>
      <c r="Y1823">
        <f t="shared" si="375"/>
        <v>0</v>
      </c>
      <c r="AA1823" t="str">
        <f t="shared" si="376"/>
        <v>8-&gt;0,</v>
      </c>
    </row>
    <row r="1824" spans="1:27" ht="15" hidden="1" customHeight="1" x14ac:dyDescent="0.25">
      <c r="A1824">
        <v>2015</v>
      </c>
      <c r="B1824">
        <v>6</v>
      </c>
      <c r="C1824">
        <v>5</v>
      </c>
      <c r="D1824" t="s">
        <v>91</v>
      </c>
      <c r="E1824" t="s">
        <v>155</v>
      </c>
      <c r="F1824">
        <v>2</v>
      </c>
      <c r="G1824">
        <v>2</v>
      </c>
      <c r="H1824" t="s">
        <v>33</v>
      </c>
      <c r="I1824" t="s">
        <v>25</v>
      </c>
      <c r="J1824">
        <v>0</v>
      </c>
      <c r="K1824">
        <v>1469</v>
      </c>
      <c r="L1824">
        <v>1465</v>
      </c>
      <c r="M1824">
        <f t="shared" si="364"/>
        <v>1469</v>
      </c>
      <c r="N1824">
        <f t="shared" si="365"/>
        <v>1465</v>
      </c>
      <c r="O1824">
        <f t="shared" si="366"/>
        <v>0.50575620841114488</v>
      </c>
      <c r="P1824">
        <f t="shared" si="367"/>
        <v>0.5</v>
      </c>
      <c r="Q1824">
        <f t="shared" si="368"/>
        <v>0</v>
      </c>
      <c r="R1824">
        <f t="shared" si="369"/>
        <v>0</v>
      </c>
      <c r="S1824">
        <f>INDEX(Weights!$B$1:$B$36,MATCH(Matches!H319,Weights!$A$1:$A$36,0))</f>
        <v>40</v>
      </c>
      <c r="T1824">
        <f t="shared" si="370"/>
        <v>1469</v>
      </c>
      <c r="U1824">
        <f t="shared" si="371"/>
        <v>1465</v>
      </c>
      <c r="V1824">
        <f t="shared" si="372"/>
        <v>4</v>
      </c>
      <c r="W1824">
        <f t="shared" si="373"/>
        <v>0</v>
      </c>
      <c r="X1824">
        <f t="shared" si="374"/>
        <v>0</v>
      </c>
      <c r="Y1824">
        <f t="shared" si="375"/>
        <v>0</v>
      </c>
      <c r="AA1824" t="str">
        <f t="shared" si="376"/>
        <v>4-&gt;0,</v>
      </c>
    </row>
    <row r="1825" spans="1:27" hidden="1" x14ac:dyDescent="0.25">
      <c r="A1825">
        <v>2015</v>
      </c>
      <c r="B1825">
        <v>6</v>
      </c>
      <c r="C1825">
        <v>5</v>
      </c>
      <c r="D1825" t="s">
        <v>38</v>
      </c>
      <c r="E1825" t="s">
        <v>259</v>
      </c>
      <c r="F1825">
        <v>1</v>
      </c>
      <c r="G1825">
        <v>1</v>
      </c>
      <c r="H1825" t="s">
        <v>33</v>
      </c>
      <c r="J1825">
        <v>0</v>
      </c>
      <c r="K1825">
        <v>1361</v>
      </c>
      <c r="L1825">
        <v>1475</v>
      </c>
      <c r="M1825">
        <f t="shared" si="364"/>
        <v>1361</v>
      </c>
      <c r="N1825">
        <f t="shared" si="365"/>
        <v>1475</v>
      </c>
      <c r="O1825">
        <f t="shared" si="366"/>
        <v>0.52013672203581651</v>
      </c>
      <c r="P1825">
        <f t="shared" si="367"/>
        <v>0.5</v>
      </c>
      <c r="Q1825">
        <f t="shared" si="368"/>
        <v>0</v>
      </c>
      <c r="R1825">
        <f t="shared" si="369"/>
        <v>0</v>
      </c>
      <c r="S1825">
        <f>INDEX(Weights!$B$1:$B$36,MATCH(Matches!H323,Weights!$A$1:$A$36,0))</f>
        <v>30</v>
      </c>
      <c r="T1825">
        <f t="shared" si="370"/>
        <v>1461</v>
      </c>
      <c r="U1825">
        <f t="shared" si="371"/>
        <v>1475</v>
      </c>
      <c r="V1825">
        <f t="shared" si="372"/>
        <v>14</v>
      </c>
      <c r="W1825">
        <f t="shared" si="373"/>
        <v>0</v>
      </c>
      <c r="X1825">
        <f t="shared" si="374"/>
        <v>0</v>
      </c>
      <c r="Y1825">
        <f t="shared" si="375"/>
        <v>0</v>
      </c>
      <c r="AA1825" t="str">
        <f t="shared" si="376"/>
        <v>14-&gt;0,</v>
      </c>
    </row>
    <row r="1826" spans="1:27" ht="15" hidden="1" customHeight="1" x14ac:dyDescent="0.25">
      <c r="A1826">
        <v>2015</v>
      </c>
      <c r="B1826">
        <v>6</v>
      </c>
      <c r="C1826">
        <v>7</v>
      </c>
      <c r="D1826" t="s">
        <v>9</v>
      </c>
      <c r="E1826" t="s">
        <v>57</v>
      </c>
      <c r="F1826">
        <v>4</v>
      </c>
      <c r="G1826">
        <v>0</v>
      </c>
      <c r="H1826" t="s">
        <v>33</v>
      </c>
      <c r="J1826">
        <v>0</v>
      </c>
      <c r="K1826">
        <v>1836</v>
      </c>
      <c r="L1826">
        <v>1131</v>
      </c>
      <c r="M1826">
        <f t="shared" si="364"/>
        <v>1836</v>
      </c>
      <c r="N1826">
        <f t="shared" si="365"/>
        <v>1131</v>
      </c>
      <c r="O1826">
        <f t="shared" si="366"/>
        <v>0.99037721812266843</v>
      </c>
      <c r="P1826">
        <f t="shared" si="367"/>
        <v>1</v>
      </c>
      <c r="Q1826">
        <f t="shared" si="368"/>
        <v>0</v>
      </c>
      <c r="R1826">
        <f t="shared" si="369"/>
        <v>0</v>
      </c>
      <c r="S1826">
        <f>INDEX(Weights!$B$1:$B$36,MATCH(Matches!H338,Weights!$A$1:$A$36,0))</f>
        <v>40</v>
      </c>
      <c r="T1826">
        <f t="shared" si="370"/>
        <v>1936</v>
      </c>
      <c r="U1826">
        <f t="shared" si="371"/>
        <v>1131</v>
      </c>
      <c r="V1826">
        <f t="shared" si="372"/>
        <v>805</v>
      </c>
      <c r="W1826">
        <f t="shared" si="373"/>
        <v>4</v>
      </c>
      <c r="X1826">
        <f t="shared" si="374"/>
        <v>1</v>
      </c>
      <c r="Y1826">
        <f t="shared" si="375"/>
        <v>4</v>
      </c>
      <c r="AA1826" t="str">
        <f t="shared" si="376"/>
        <v>805-&gt;4,</v>
      </c>
    </row>
    <row r="1827" spans="1:27" ht="15" hidden="1" customHeight="1" x14ac:dyDescent="0.25">
      <c r="A1827">
        <v>2015</v>
      </c>
      <c r="B1827">
        <v>6</v>
      </c>
      <c r="C1827">
        <v>10</v>
      </c>
      <c r="D1827" t="s">
        <v>121</v>
      </c>
      <c r="E1827" t="s">
        <v>127</v>
      </c>
      <c r="F1827">
        <v>1</v>
      </c>
      <c r="G1827">
        <v>0</v>
      </c>
      <c r="H1827" t="s">
        <v>33</v>
      </c>
      <c r="J1827">
        <v>0</v>
      </c>
      <c r="K1827">
        <v>2070</v>
      </c>
      <c r="L1827">
        <v>1529</v>
      </c>
      <c r="M1827">
        <f t="shared" si="364"/>
        <v>2070</v>
      </c>
      <c r="N1827">
        <f t="shared" si="365"/>
        <v>1529</v>
      </c>
      <c r="O1827">
        <f t="shared" si="366"/>
        <v>0.97563385292920646</v>
      </c>
      <c r="P1827">
        <f t="shared" si="367"/>
        <v>1</v>
      </c>
      <c r="Q1827">
        <f t="shared" si="368"/>
        <v>0</v>
      </c>
      <c r="R1827">
        <f t="shared" si="369"/>
        <v>0</v>
      </c>
      <c r="S1827">
        <f>INDEX(Weights!$B$1:$B$36,MATCH(Matches!H359,Weights!$A$1:$A$36,0))</f>
        <v>40</v>
      </c>
      <c r="T1827">
        <f t="shared" si="370"/>
        <v>2170</v>
      </c>
      <c r="U1827">
        <f t="shared" si="371"/>
        <v>1529</v>
      </c>
      <c r="V1827">
        <f t="shared" si="372"/>
        <v>641</v>
      </c>
      <c r="W1827">
        <f t="shared" si="373"/>
        <v>1</v>
      </c>
      <c r="X1827">
        <f t="shared" si="374"/>
        <v>0</v>
      </c>
      <c r="Y1827">
        <f t="shared" si="375"/>
        <v>1</v>
      </c>
      <c r="AA1827" t="str">
        <f t="shared" si="376"/>
        <v>641-&gt;1,</v>
      </c>
    </row>
    <row r="1828" spans="1:27" ht="15" hidden="1" customHeight="1" x14ac:dyDescent="0.25">
      <c r="A1828">
        <v>2015</v>
      </c>
      <c r="B1828">
        <v>6</v>
      </c>
      <c r="C1828">
        <v>13</v>
      </c>
      <c r="D1828" t="s">
        <v>6</v>
      </c>
      <c r="E1828" t="s">
        <v>57</v>
      </c>
      <c r="F1828">
        <v>7</v>
      </c>
      <c r="G1828">
        <v>0</v>
      </c>
      <c r="H1828" t="s">
        <v>2</v>
      </c>
      <c r="I1828" t="s">
        <v>34</v>
      </c>
      <c r="J1828">
        <v>0</v>
      </c>
      <c r="K1828">
        <v>2109</v>
      </c>
      <c r="L1828">
        <v>1131</v>
      </c>
      <c r="M1828">
        <f t="shared" si="364"/>
        <v>2109</v>
      </c>
      <c r="N1828">
        <f t="shared" si="365"/>
        <v>1131</v>
      </c>
      <c r="O1828">
        <f t="shared" si="366"/>
        <v>0.99642361707632998</v>
      </c>
      <c r="P1828">
        <f t="shared" si="367"/>
        <v>1</v>
      </c>
      <c r="Q1828">
        <f t="shared" si="368"/>
        <v>0</v>
      </c>
      <c r="R1828">
        <f t="shared" si="369"/>
        <v>0</v>
      </c>
      <c r="S1828">
        <f>INDEX(Weights!$B$1:$B$36,MATCH(Matches!H411,Weights!$A$1:$A$36,0))</f>
        <v>20</v>
      </c>
      <c r="T1828">
        <f t="shared" si="370"/>
        <v>2109</v>
      </c>
      <c r="U1828">
        <f t="shared" si="371"/>
        <v>1131</v>
      </c>
      <c r="V1828">
        <f t="shared" si="372"/>
        <v>978</v>
      </c>
      <c r="W1828">
        <f t="shared" si="373"/>
        <v>7</v>
      </c>
      <c r="X1828">
        <f t="shared" si="374"/>
        <v>0</v>
      </c>
      <c r="Y1828">
        <f t="shared" si="375"/>
        <v>7</v>
      </c>
      <c r="AA1828" t="str">
        <f t="shared" si="376"/>
        <v>978-&gt;7,</v>
      </c>
    </row>
    <row r="1829" spans="1:27" ht="15" hidden="1" customHeight="1" x14ac:dyDescent="0.25">
      <c r="A1829">
        <v>2015</v>
      </c>
      <c r="B1829">
        <v>6</v>
      </c>
      <c r="C1829">
        <v>16</v>
      </c>
      <c r="D1829" t="s">
        <v>106</v>
      </c>
      <c r="E1829" t="s">
        <v>77</v>
      </c>
      <c r="F1829">
        <v>0</v>
      </c>
      <c r="G1829">
        <v>6</v>
      </c>
      <c r="H1829" t="s">
        <v>108</v>
      </c>
      <c r="J1829">
        <v>0</v>
      </c>
      <c r="K1829">
        <v>583</v>
      </c>
      <c r="L1829">
        <v>1598</v>
      </c>
      <c r="M1829">
        <f t="shared" si="364"/>
        <v>583</v>
      </c>
      <c r="N1829">
        <f t="shared" si="365"/>
        <v>1598</v>
      </c>
      <c r="O1829">
        <f t="shared" si="366"/>
        <v>0.99486824905809157</v>
      </c>
      <c r="P1829">
        <f t="shared" si="367"/>
        <v>0</v>
      </c>
      <c r="Q1829">
        <f t="shared" si="368"/>
        <v>0</v>
      </c>
      <c r="R1829">
        <f t="shared" si="369"/>
        <v>0</v>
      </c>
      <c r="S1829">
        <f>INDEX(Weights!$B$1:$B$36,MATCH(Matches!H456,Weights!$A$1:$A$36,0))</f>
        <v>40</v>
      </c>
      <c r="T1829">
        <f t="shared" si="370"/>
        <v>683</v>
      </c>
      <c r="U1829">
        <f t="shared" si="371"/>
        <v>1598</v>
      </c>
      <c r="V1829">
        <f t="shared" si="372"/>
        <v>915</v>
      </c>
      <c r="W1829">
        <f t="shared" si="373"/>
        <v>6</v>
      </c>
      <c r="X1829">
        <f t="shared" si="374"/>
        <v>0</v>
      </c>
      <c r="Y1829">
        <f t="shared" si="375"/>
        <v>6</v>
      </c>
      <c r="AA1829" t="str">
        <f t="shared" si="376"/>
        <v>915-&gt;6,</v>
      </c>
    </row>
    <row r="1830" spans="1:27" ht="15" hidden="1" customHeight="1" x14ac:dyDescent="0.25">
      <c r="A1830">
        <v>2015</v>
      </c>
      <c r="B1830">
        <v>6</v>
      </c>
      <c r="C1830">
        <v>16</v>
      </c>
      <c r="D1830" t="s">
        <v>75</v>
      </c>
      <c r="E1830" t="s">
        <v>154</v>
      </c>
      <c r="F1830">
        <v>0</v>
      </c>
      <c r="G1830">
        <v>1</v>
      </c>
      <c r="H1830" t="s">
        <v>108</v>
      </c>
      <c r="J1830">
        <v>0</v>
      </c>
      <c r="K1830">
        <v>719</v>
      </c>
      <c r="L1830">
        <v>1652</v>
      </c>
      <c r="M1830">
        <f t="shared" si="364"/>
        <v>719</v>
      </c>
      <c r="N1830">
        <f t="shared" si="365"/>
        <v>1652</v>
      </c>
      <c r="O1830">
        <f t="shared" si="366"/>
        <v>0.99179793513027936</v>
      </c>
      <c r="P1830">
        <f t="shared" si="367"/>
        <v>0</v>
      </c>
      <c r="Q1830">
        <f t="shared" si="368"/>
        <v>0</v>
      </c>
      <c r="R1830">
        <f t="shared" si="369"/>
        <v>0</v>
      </c>
      <c r="S1830">
        <f>INDEX(Weights!$B$1:$B$36,MATCH(Matches!H459,Weights!$A$1:$A$36,0))</f>
        <v>40</v>
      </c>
      <c r="T1830">
        <f t="shared" si="370"/>
        <v>819</v>
      </c>
      <c r="U1830">
        <f t="shared" si="371"/>
        <v>1652</v>
      </c>
      <c r="V1830">
        <f t="shared" si="372"/>
        <v>833</v>
      </c>
      <c r="W1830">
        <f t="shared" si="373"/>
        <v>1</v>
      </c>
      <c r="X1830">
        <f t="shared" si="374"/>
        <v>0</v>
      </c>
      <c r="Y1830">
        <f t="shared" si="375"/>
        <v>1</v>
      </c>
      <c r="AA1830" t="str">
        <f t="shared" si="376"/>
        <v>833-&gt;1,</v>
      </c>
    </row>
    <row r="1831" spans="1:27" ht="15" hidden="1" customHeight="1" x14ac:dyDescent="0.25">
      <c r="A1831">
        <v>2015</v>
      </c>
      <c r="B1831">
        <v>6</v>
      </c>
      <c r="C1831">
        <v>27</v>
      </c>
      <c r="D1831" t="s">
        <v>129</v>
      </c>
      <c r="E1831" t="s">
        <v>123</v>
      </c>
      <c r="F1831">
        <v>2</v>
      </c>
      <c r="G1831">
        <v>2</v>
      </c>
      <c r="H1831" t="s">
        <v>33</v>
      </c>
      <c r="I1831" t="s">
        <v>125</v>
      </c>
      <c r="J1831">
        <v>0</v>
      </c>
      <c r="K1831">
        <v>1839</v>
      </c>
      <c r="L1831">
        <v>1850</v>
      </c>
      <c r="M1831">
        <f t="shared" si="364"/>
        <v>1839</v>
      </c>
      <c r="N1831">
        <f t="shared" si="365"/>
        <v>1850</v>
      </c>
      <c r="O1831">
        <f t="shared" si="366"/>
        <v>0.51582498526473497</v>
      </c>
      <c r="P1831">
        <f t="shared" si="367"/>
        <v>0.5</v>
      </c>
      <c r="Q1831">
        <f t="shared" si="368"/>
        <v>0</v>
      </c>
      <c r="R1831">
        <f t="shared" si="369"/>
        <v>0</v>
      </c>
      <c r="S1831">
        <f>INDEX(Weights!$B$1:$B$36,MATCH(Matches!H491,Weights!$A$1:$A$36,0))</f>
        <v>40</v>
      </c>
      <c r="T1831">
        <f t="shared" si="370"/>
        <v>1839</v>
      </c>
      <c r="U1831">
        <f t="shared" si="371"/>
        <v>1850</v>
      </c>
      <c r="V1831">
        <f t="shared" si="372"/>
        <v>11</v>
      </c>
      <c r="W1831">
        <f t="shared" si="373"/>
        <v>0</v>
      </c>
      <c r="X1831">
        <f t="shared" si="374"/>
        <v>0</v>
      </c>
      <c r="Y1831">
        <f t="shared" si="375"/>
        <v>0</v>
      </c>
      <c r="AA1831" t="str">
        <f t="shared" si="376"/>
        <v>11-&gt;0,</v>
      </c>
    </row>
    <row r="1832" spans="1:27" ht="15" hidden="1" customHeight="1" x14ac:dyDescent="0.25">
      <c r="A1832">
        <v>2015</v>
      </c>
      <c r="B1832">
        <v>8</v>
      </c>
      <c r="C1832">
        <v>27</v>
      </c>
      <c r="D1832" t="s">
        <v>79</v>
      </c>
      <c r="E1832" t="s">
        <v>249</v>
      </c>
      <c r="F1832">
        <v>6</v>
      </c>
      <c r="G1832">
        <v>0</v>
      </c>
      <c r="H1832" t="s">
        <v>33</v>
      </c>
      <c r="J1832">
        <v>0</v>
      </c>
      <c r="K1832">
        <v>1281</v>
      </c>
      <c r="L1832">
        <v>382</v>
      </c>
      <c r="M1832">
        <f t="shared" si="364"/>
        <v>1281</v>
      </c>
      <c r="N1832">
        <f t="shared" si="365"/>
        <v>382</v>
      </c>
      <c r="O1832">
        <f t="shared" si="366"/>
        <v>0.99682955003459262</v>
      </c>
      <c r="P1832">
        <f t="shared" si="367"/>
        <v>1</v>
      </c>
      <c r="Q1832">
        <f t="shared" si="368"/>
        <v>0</v>
      </c>
      <c r="R1832">
        <f t="shared" si="369"/>
        <v>0</v>
      </c>
      <c r="S1832">
        <f>INDEX(Weights!$B$1:$B$36,MATCH(Matches!H544,Weights!$A$1:$A$36,0))</f>
        <v>40</v>
      </c>
      <c r="T1832">
        <f t="shared" si="370"/>
        <v>1381</v>
      </c>
      <c r="U1832">
        <f t="shared" si="371"/>
        <v>382</v>
      </c>
      <c r="V1832">
        <f t="shared" si="372"/>
        <v>999</v>
      </c>
      <c r="W1832">
        <f t="shared" si="373"/>
        <v>6</v>
      </c>
      <c r="X1832">
        <f t="shared" si="374"/>
        <v>0</v>
      </c>
      <c r="Y1832">
        <f t="shared" si="375"/>
        <v>6</v>
      </c>
      <c r="AA1832" t="str">
        <f t="shared" si="376"/>
        <v>999-&gt;6,</v>
      </c>
    </row>
    <row r="1833" spans="1:27" ht="15" hidden="1" customHeight="1" x14ac:dyDescent="0.25">
      <c r="A1833">
        <v>2015</v>
      </c>
      <c r="B1833">
        <v>8</v>
      </c>
      <c r="C1833">
        <v>28</v>
      </c>
      <c r="D1833" t="s">
        <v>154</v>
      </c>
      <c r="E1833" t="s">
        <v>156</v>
      </c>
      <c r="F1833">
        <v>1</v>
      </c>
      <c r="G1833">
        <v>0</v>
      </c>
      <c r="H1833" t="s">
        <v>33</v>
      </c>
      <c r="J1833">
        <v>0</v>
      </c>
      <c r="K1833">
        <v>1652</v>
      </c>
      <c r="L1833">
        <v>1033</v>
      </c>
      <c r="M1833">
        <f t="shared" si="364"/>
        <v>1652</v>
      </c>
      <c r="N1833">
        <f t="shared" si="365"/>
        <v>1033</v>
      </c>
      <c r="O1833">
        <f t="shared" si="366"/>
        <v>0.98430968159635235</v>
      </c>
      <c r="P1833">
        <f t="shared" si="367"/>
        <v>1</v>
      </c>
      <c r="Q1833">
        <f t="shared" si="368"/>
        <v>0</v>
      </c>
      <c r="R1833">
        <f t="shared" si="369"/>
        <v>0</v>
      </c>
      <c r="S1833">
        <f>INDEX(Weights!$B$1:$B$36,MATCH(Matches!H550,Weights!$A$1:$A$36,0))</f>
        <v>20</v>
      </c>
      <c r="T1833">
        <f t="shared" si="370"/>
        <v>1752</v>
      </c>
      <c r="U1833">
        <f t="shared" si="371"/>
        <v>1033</v>
      </c>
      <c r="V1833">
        <f t="shared" si="372"/>
        <v>719</v>
      </c>
      <c r="W1833">
        <f t="shared" si="373"/>
        <v>1</v>
      </c>
      <c r="X1833">
        <f t="shared" si="374"/>
        <v>0</v>
      </c>
      <c r="Y1833">
        <f t="shared" si="375"/>
        <v>1</v>
      </c>
      <c r="AA1833" t="str">
        <f t="shared" si="376"/>
        <v>719-&gt;1,</v>
      </c>
    </row>
    <row r="1834" spans="1:27" ht="15" hidden="1" customHeight="1" x14ac:dyDescent="0.25">
      <c r="A1834">
        <v>2015</v>
      </c>
      <c r="B1834">
        <v>9</v>
      </c>
      <c r="C1834">
        <v>3</v>
      </c>
      <c r="D1834" t="s">
        <v>93</v>
      </c>
      <c r="E1834" t="s">
        <v>112</v>
      </c>
      <c r="F1834">
        <v>5</v>
      </c>
      <c r="G1834">
        <v>0</v>
      </c>
      <c r="H1834" t="s">
        <v>108</v>
      </c>
      <c r="J1834">
        <v>0</v>
      </c>
      <c r="K1834">
        <v>1733</v>
      </c>
      <c r="L1834">
        <v>939</v>
      </c>
      <c r="M1834">
        <f t="shared" si="364"/>
        <v>1733</v>
      </c>
      <c r="N1834">
        <f t="shared" si="365"/>
        <v>939</v>
      </c>
      <c r="O1834">
        <f t="shared" si="366"/>
        <v>0.99421265613714038</v>
      </c>
      <c r="P1834">
        <f t="shared" si="367"/>
        <v>1</v>
      </c>
      <c r="Q1834">
        <f t="shared" si="368"/>
        <v>0</v>
      </c>
      <c r="R1834">
        <f t="shared" si="369"/>
        <v>0</v>
      </c>
      <c r="S1834">
        <f>INDEX(Weights!$B$1:$B$36,MATCH(Matches!H560,Weights!$A$1:$A$36,0))</f>
        <v>40</v>
      </c>
      <c r="T1834">
        <f t="shared" si="370"/>
        <v>1833</v>
      </c>
      <c r="U1834">
        <f t="shared" si="371"/>
        <v>939</v>
      </c>
      <c r="V1834">
        <f t="shared" si="372"/>
        <v>894</v>
      </c>
      <c r="W1834">
        <f t="shared" si="373"/>
        <v>5</v>
      </c>
      <c r="X1834">
        <f t="shared" si="374"/>
        <v>0</v>
      </c>
      <c r="Y1834">
        <f t="shared" si="375"/>
        <v>5</v>
      </c>
      <c r="AA1834" t="str">
        <f t="shared" si="376"/>
        <v>894-&gt;5,</v>
      </c>
    </row>
    <row r="1835" spans="1:27" ht="15" hidden="1" customHeight="1" x14ac:dyDescent="0.25">
      <c r="A1835">
        <v>2015</v>
      </c>
      <c r="B1835">
        <v>9</v>
      </c>
      <c r="C1835">
        <v>3</v>
      </c>
      <c r="D1835" t="s">
        <v>117</v>
      </c>
      <c r="E1835" t="s">
        <v>107</v>
      </c>
      <c r="F1835">
        <v>6</v>
      </c>
      <c r="G1835">
        <v>0</v>
      </c>
      <c r="H1835" t="s">
        <v>108</v>
      </c>
      <c r="J1835">
        <v>0</v>
      </c>
      <c r="K1835">
        <v>1731</v>
      </c>
      <c r="L1835">
        <v>876</v>
      </c>
      <c r="M1835">
        <f t="shared" si="364"/>
        <v>1731</v>
      </c>
      <c r="N1835">
        <f t="shared" si="365"/>
        <v>876</v>
      </c>
      <c r="O1835">
        <f t="shared" si="366"/>
        <v>0.99591939843674282</v>
      </c>
      <c r="P1835">
        <f t="shared" si="367"/>
        <v>1</v>
      </c>
      <c r="Q1835">
        <f t="shared" si="368"/>
        <v>0</v>
      </c>
      <c r="R1835">
        <f t="shared" si="369"/>
        <v>0</v>
      </c>
      <c r="S1835">
        <f>INDEX(Weights!$B$1:$B$36,MATCH(Matches!H568,Weights!$A$1:$A$36,0))</f>
        <v>40</v>
      </c>
      <c r="T1835">
        <f t="shared" si="370"/>
        <v>1831</v>
      </c>
      <c r="U1835">
        <f t="shared" si="371"/>
        <v>876</v>
      </c>
      <c r="V1835">
        <f t="shared" si="372"/>
        <v>955</v>
      </c>
      <c r="W1835">
        <f t="shared" si="373"/>
        <v>6</v>
      </c>
      <c r="X1835">
        <f t="shared" si="374"/>
        <v>0</v>
      </c>
      <c r="Y1835">
        <f t="shared" si="375"/>
        <v>6</v>
      </c>
      <c r="AA1835" t="str">
        <f t="shared" si="376"/>
        <v>955-&gt;6,</v>
      </c>
    </row>
    <row r="1836" spans="1:27" ht="15" hidden="1" customHeight="1" x14ac:dyDescent="0.25">
      <c r="A1836">
        <v>2015</v>
      </c>
      <c r="B1836">
        <v>9</v>
      </c>
      <c r="C1836">
        <v>3</v>
      </c>
      <c r="D1836" t="s">
        <v>132</v>
      </c>
      <c r="E1836" t="s">
        <v>109</v>
      </c>
      <c r="F1836">
        <v>3</v>
      </c>
      <c r="G1836">
        <v>0</v>
      </c>
      <c r="H1836" t="s">
        <v>108</v>
      </c>
      <c r="J1836">
        <v>0</v>
      </c>
      <c r="K1836">
        <v>1723</v>
      </c>
      <c r="L1836">
        <v>731</v>
      </c>
      <c r="M1836">
        <f t="shared" si="364"/>
        <v>1723</v>
      </c>
      <c r="N1836">
        <f t="shared" si="365"/>
        <v>731</v>
      </c>
      <c r="O1836">
        <f t="shared" si="366"/>
        <v>0.99814137378729972</v>
      </c>
      <c r="P1836">
        <f t="shared" si="367"/>
        <v>1</v>
      </c>
      <c r="Q1836">
        <f t="shared" si="368"/>
        <v>0</v>
      </c>
      <c r="R1836">
        <f t="shared" si="369"/>
        <v>0</v>
      </c>
      <c r="S1836">
        <f>INDEX(Weights!$B$1:$B$36,MATCH(Matches!H572,Weights!$A$1:$A$36,0))</f>
        <v>40</v>
      </c>
      <c r="T1836">
        <f t="shared" si="370"/>
        <v>1823</v>
      </c>
      <c r="U1836">
        <f t="shared" si="371"/>
        <v>731</v>
      </c>
      <c r="V1836">
        <f t="shared" si="372"/>
        <v>1092</v>
      </c>
      <c r="W1836">
        <f t="shared" si="373"/>
        <v>3</v>
      </c>
      <c r="X1836">
        <f t="shared" si="374"/>
        <v>0</v>
      </c>
      <c r="Y1836">
        <f t="shared" si="375"/>
        <v>3</v>
      </c>
      <c r="AA1836" t="str">
        <f t="shared" si="376"/>
        <v>1092-&gt;3,</v>
      </c>
    </row>
    <row r="1837" spans="1:27" ht="15" hidden="1" customHeight="1" x14ac:dyDescent="0.25">
      <c r="A1837">
        <v>2015</v>
      </c>
      <c r="B1837">
        <v>9</v>
      </c>
      <c r="C1837">
        <v>3</v>
      </c>
      <c r="D1837" t="s">
        <v>122</v>
      </c>
      <c r="E1837" t="s">
        <v>106</v>
      </c>
      <c r="F1837">
        <v>15</v>
      </c>
      <c r="G1837">
        <v>0</v>
      </c>
      <c r="H1837" t="s">
        <v>108</v>
      </c>
      <c r="J1837">
        <v>0</v>
      </c>
      <c r="K1837">
        <v>1532</v>
      </c>
      <c r="L1837">
        <v>577</v>
      </c>
      <c r="M1837">
        <f t="shared" si="364"/>
        <v>1532</v>
      </c>
      <c r="N1837">
        <f t="shared" si="365"/>
        <v>577</v>
      </c>
      <c r="O1837">
        <f t="shared" si="366"/>
        <v>0.99770120366443438</v>
      </c>
      <c r="P1837">
        <f t="shared" si="367"/>
        <v>1</v>
      </c>
      <c r="Q1837">
        <f t="shared" si="368"/>
        <v>0</v>
      </c>
      <c r="R1837">
        <f t="shared" si="369"/>
        <v>0</v>
      </c>
      <c r="S1837">
        <f>INDEX(Weights!$B$1:$B$36,MATCH(Matches!H578,Weights!$A$1:$A$36,0))</f>
        <v>20</v>
      </c>
      <c r="T1837">
        <f t="shared" si="370"/>
        <v>1632</v>
      </c>
      <c r="U1837">
        <f t="shared" si="371"/>
        <v>577</v>
      </c>
      <c r="V1837">
        <f t="shared" si="372"/>
        <v>1055</v>
      </c>
      <c r="W1837">
        <f t="shared" si="373"/>
        <v>15</v>
      </c>
      <c r="X1837">
        <f t="shared" si="374"/>
        <v>0</v>
      </c>
      <c r="Y1837">
        <f t="shared" si="375"/>
        <v>7</v>
      </c>
      <c r="AA1837" t="str">
        <f t="shared" si="376"/>
        <v>1055-&gt;7,</v>
      </c>
    </row>
    <row r="1838" spans="1:27" ht="15" hidden="1" customHeight="1" x14ac:dyDescent="0.25">
      <c r="A1838">
        <v>2015</v>
      </c>
      <c r="B1838">
        <v>9</v>
      </c>
      <c r="C1838">
        <v>3</v>
      </c>
      <c r="D1838" t="s">
        <v>92</v>
      </c>
      <c r="E1838" t="s">
        <v>111</v>
      </c>
      <c r="F1838">
        <v>8</v>
      </c>
      <c r="G1838">
        <v>0</v>
      </c>
      <c r="H1838" t="s">
        <v>108</v>
      </c>
      <c r="J1838">
        <v>0</v>
      </c>
      <c r="K1838">
        <v>1759</v>
      </c>
      <c r="L1838">
        <v>837</v>
      </c>
      <c r="M1838">
        <f t="shared" si="364"/>
        <v>1759</v>
      </c>
      <c r="N1838">
        <f t="shared" si="365"/>
        <v>837</v>
      </c>
      <c r="O1838">
        <f t="shared" si="366"/>
        <v>0.99722161973543988</v>
      </c>
      <c r="P1838">
        <f t="shared" si="367"/>
        <v>1</v>
      </c>
      <c r="Q1838">
        <f t="shared" si="368"/>
        <v>0</v>
      </c>
      <c r="R1838">
        <f t="shared" si="369"/>
        <v>0</v>
      </c>
      <c r="S1838">
        <f>INDEX(Weights!$B$1:$B$36,MATCH(Matches!H580,Weights!$A$1:$A$36,0))</f>
        <v>20</v>
      </c>
      <c r="T1838">
        <f t="shared" si="370"/>
        <v>1859</v>
      </c>
      <c r="U1838">
        <f t="shared" si="371"/>
        <v>837</v>
      </c>
      <c r="V1838">
        <f t="shared" si="372"/>
        <v>1022</v>
      </c>
      <c r="W1838">
        <f t="shared" si="373"/>
        <v>8</v>
      </c>
      <c r="X1838">
        <f t="shared" si="374"/>
        <v>0</v>
      </c>
      <c r="Y1838">
        <f t="shared" si="375"/>
        <v>7</v>
      </c>
      <c r="AA1838" t="str">
        <f t="shared" si="376"/>
        <v>1022-&gt;7,</v>
      </c>
    </row>
    <row r="1839" spans="1:27" hidden="1" x14ac:dyDescent="0.25">
      <c r="A1839">
        <v>2015</v>
      </c>
      <c r="B1839">
        <v>9</v>
      </c>
      <c r="C1839">
        <v>4</v>
      </c>
      <c r="D1839" t="s">
        <v>4</v>
      </c>
      <c r="E1839" t="s">
        <v>67</v>
      </c>
      <c r="F1839">
        <v>0</v>
      </c>
      <c r="G1839">
        <v>0</v>
      </c>
      <c r="H1839" t="s">
        <v>2</v>
      </c>
      <c r="J1839">
        <v>0</v>
      </c>
      <c r="K1839">
        <v>1680</v>
      </c>
      <c r="L1839">
        <v>1778</v>
      </c>
      <c r="M1839">
        <f t="shared" si="364"/>
        <v>1680</v>
      </c>
      <c r="N1839">
        <f t="shared" si="365"/>
        <v>1778</v>
      </c>
      <c r="O1839">
        <f t="shared" si="366"/>
        <v>0.50287819957481095</v>
      </c>
      <c r="P1839">
        <f t="shared" si="367"/>
        <v>0.5</v>
      </c>
      <c r="Q1839">
        <f t="shared" si="368"/>
        <v>0</v>
      </c>
      <c r="R1839">
        <f t="shared" si="369"/>
        <v>0</v>
      </c>
      <c r="S1839">
        <f>INDEX(Weights!$B$1:$B$36,MATCH(Matches!H598,Weights!$A$1:$A$36,0))</f>
        <v>20</v>
      </c>
      <c r="T1839">
        <f t="shared" si="370"/>
        <v>1780</v>
      </c>
      <c r="U1839">
        <f t="shared" si="371"/>
        <v>1778</v>
      </c>
      <c r="V1839">
        <f t="shared" si="372"/>
        <v>2</v>
      </c>
      <c r="W1839">
        <f t="shared" si="373"/>
        <v>0</v>
      </c>
      <c r="X1839">
        <f t="shared" si="374"/>
        <v>0</v>
      </c>
      <c r="Y1839">
        <f t="shared" si="375"/>
        <v>0</v>
      </c>
      <c r="AA1839" t="str">
        <f t="shared" si="376"/>
        <v>2-&gt;0,</v>
      </c>
    </row>
    <row r="1840" spans="1:27" ht="15" hidden="1" customHeight="1" x14ac:dyDescent="0.25">
      <c r="A1840">
        <v>2015</v>
      </c>
      <c r="B1840">
        <v>9</v>
      </c>
      <c r="C1840">
        <v>5</v>
      </c>
      <c r="D1840" t="s">
        <v>22</v>
      </c>
      <c r="E1840" t="s">
        <v>105</v>
      </c>
      <c r="F1840">
        <v>0</v>
      </c>
      <c r="G1840">
        <v>6</v>
      </c>
      <c r="H1840" t="s">
        <v>2</v>
      </c>
      <c r="J1840">
        <v>0</v>
      </c>
      <c r="K1840">
        <v>885</v>
      </c>
      <c r="L1840">
        <v>1935</v>
      </c>
      <c r="M1840">
        <f t="shared" si="364"/>
        <v>885</v>
      </c>
      <c r="N1840">
        <f t="shared" si="365"/>
        <v>1935</v>
      </c>
      <c r="O1840">
        <f t="shared" si="366"/>
        <v>0.99580074308529354</v>
      </c>
      <c r="P1840">
        <f t="shared" si="367"/>
        <v>0</v>
      </c>
      <c r="Q1840">
        <f t="shared" si="368"/>
        <v>0</v>
      </c>
      <c r="R1840">
        <f t="shared" si="369"/>
        <v>0</v>
      </c>
      <c r="S1840">
        <f>INDEX(Weights!$B$1:$B$36,MATCH(Matches!H625,Weights!$A$1:$A$36,0))</f>
        <v>20</v>
      </c>
      <c r="T1840">
        <f t="shared" si="370"/>
        <v>985</v>
      </c>
      <c r="U1840">
        <f t="shared" si="371"/>
        <v>1935</v>
      </c>
      <c r="V1840">
        <f t="shared" si="372"/>
        <v>950</v>
      </c>
      <c r="W1840">
        <f t="shared" si="373"/>
        <v>6</v>
      </c>
      <c r="X1840">
        <f t="shared" si="374"/>
        <v>0</v>
      </c>
      <c r="Y1840">
        <f t="shared" si="375"/>
        <v>6</v>
      </c>
      <c r="AA1840" t="str">
        <f t="shared" si="376"/>
        <v>950-&gt;6,</v>
      </c>
    </row>
    <row r="1841" spans="1:27" ht="15" hidden="1" customHeight="1" x14ac:dyDescent="0.25">
      <c r="A1841">
        <v>2015</v>
      </c>
      <c r="B1841">
        <v>9</v>
      </c>
      <c r="C1841">
        <v>6</v>
      </c>
      <c r="D1841" t="s">
        <v>14</v>
      </c>
      <c r="E1841" t="s">
        <v>20</v>
      </c>
      <c r="F1841">
        <v>3</v>
      </c>
      <c r="G1841">
        <v>0</v>
      </c>
      <c r="H1841" t="s">
        <v>2</v>
      </c>
      <c r="J1841">
        <v>0</v>
      </c>
      <c r="K1841">
        <v>1720</v>
      </c>
      <c r="L1841">
        <v>962</v>
      </c>
      <c r="M1841">
        <f t="shared" si="364"/>
        <v>1720</v>
      </c>
      <c r="N1841">
        <f t="shared" si="365"/>
        <v>962</v>
      </c>
      <c r="O1841">
        <f t="shared" si="366"/>
        <v>0.99288948736553495</v>
      </c>
      <c r="P1841">
        <f t="shared" si="367"/>
        <v>1</v>
      </c>
      <c r="Q1841">
        <f t="shared" si="368"/>
        <v>0</v>
      </c>
      <c r="R1841">
        <f t="shared" si="369"/>
        <v>0</v>
      </c>
      <c r="S1841">
        <f>INDEX(Weights!$B$1:$B$36,MATCH(Matches!H634,Weights!$A$1:$A$36,0))</f>
        <v>50</v>
      </c>
      <c r="T1841">
        <f t="shared" si="370"/>
        <v>1820</v>
      </c>
      <c r="U1841">
        <f t="shared" si="371"/>
        <v>962</v>
      </c>
      <c r="V1841">
        <f t="shared" si="372"/>
        <v>858</v>
      </c>
      <c r="W1841">
        <f t="shared" si="373"/>
        <v>3</v>
      </c>
      <c r="X1841">
        <f t="shared" si="374"/>
        <v>0</v>
      </c>
      <c r="Y1841">
        <f t="shared" si="375"/>
        <v>3</v>
      </c>
      <c r="AA1841" t="str">
        <f t="shared" si="376"/>
        <v>858-&gt;3,</v>
      </c>
    </row>
    <row r="1842" spans="1:27" ht="15" hidden="1" customHeight="1" x14ac:dyDescent="0.25">
      <c r="A1842">
        <v>2015</v>
      </c>
      <c r="B1842">
        <v>10</v>
      </c>
      <c r="C1842">
        <v>9</v>
      </c>
      <c r="D1842" t="s">
        <v>131</v>
      </c>
      <c r="E1842" t="s">
        <v>22</v>
      </c>
      <c r="F1842">
        <v>7</v>
      </c>
      <c r="G1842">
        <v>0</v>
      </c>
      <c r="H1842" t="s">
        <v>2</v>
      </c>
      <c r="J1842">
        <v>0</v>
      </c>
      <c r="K1842">
        <v>1797</v>
      </c>
      <c r="L1842">
        <v>884</v>
      </c>
      <c r="M1842">
        <f t="shared" si="364"/>
        <v>1797</v>
      </c>
      <c r="N1842">
        <f t="shared" si="365"/>
        <v>884</v>
      </c>
      <c r="O1842">
        <f t="shared" si="366"/>
        <v>0.9970743152436029</v>
      </c>
      <c r="P1842">
        <f t="shared" si="367"/>
        <v>1</v>
      </c>
      <c r="Q1842">
        <f t="shared" si="368"/>
        <v>0</v>
      </c>
      <c r="R1842">
        <f t="shared" si="369"/>
        <v>0</v>
      </c>
      <c r="S1842">
        <f>INDEX(Weights!$B$1:$B$36,MATCH(Matches!H764,Weights!$A$1:$A$36,0))</f>
        <v>40</v>
      </c>
      <c r="T1842">
        <f t="shared" si="370"/>
        <v>1897</v>
      </c>
      <c r="U1842">
        <f t="shared" si="371"/>
        <v>884</v>
      </c>
      <c r="V1842">
        <f t="shared" si="372"/>
        <v>1013</v>
      </c>
      <c r="W1842">
        <f t="shared" si="373"/>
        <v>7</v>
      </c>
      <c r="X1842">
        <f t="shared" si="374"/>
        <v>0</v>
      </c>
      <c r="Y1842">
        <f t="shared" si="375"/>
        <v>7</v>
      </c>
      <c r="AA1842" t="str">
        <f t="shared" si="376"/>
        <v>1013-&gt;7,</v>
      </c>
    </row>
    <row r="1843" spans="1:27" ht="15" hidden="1" customHeight="1" x14ac:dyDescent="0.25">
      <c r="A1843">
        <v>2015</v>
      </c>
      <c r="B1843">
        <v>11</v>
      </c>
      <c r="C1843">
        <v>7</v>
      </c>
      <c r="D1843" t="s">
        <v>82</v>
      </c>
      <c r="E1843" t="s">
        <v>79</v>
      </c>
      <c r="F1843">
        <v>1</v>
      </c>
      <c r="G1843">
        <v>1</v>
      </c>
      <c r="H1843" t="s">
        <v>33</v>
      </c>
      <c r="J1843">
        <v>0</v>
      </c>
      <c r="K1843">
        <v>1174</v>
      </c>
      <c r="L1843">
        <v>1281</v>
      </c>
      <c r="M1843">
        <f t="shared" si="364"/>
        <v>1174</v>
      </c>
      <c r="N1843">
        <f t="shared" si="365"/>
        <v>1281</v>
      </c>
      <c r="O1843">
        <f t="shared" si="366"/>
        <v>0.51007244692743847</v>
      </c>
      <c r="P1843">
        <f t="shared" si="367"/>
        <v>0.5</v>
      </c>
      <c r="Q1843">
        <f t="shared" si="368"/>
        <v>0</v>
      </c>
      <c r="R1843">
        <f t="shared" si="369"/>
        <v>0</v>
      </c>
      <c r="S1843">
        <f>INDEX(Weights!$B$1:$B$36,MATCH(Matches!H863,Weights!$A$1:$A$36,0))</f>
        <v>40</v>
      </c>
      <c r="T1843">
        <f t="shared" si="370"/>
        <v>1274</v>
      </c>
      <c r="U1843">
        <f t="shared" si="371"/>
        <v>1281</v>
      </c>
      <c r="V1843">
        <f t="shared" si="372"/>
        <v>7</v>
      </c>
      <c r="W1843">
        <f t="shared" si="373"/>
        <v>0</v>
      </c>
      <c r="X1843">
        <f t="shared" si="374"/>
        <v>0</v>
      </c>
      <c r="Y1843">
        <f t="shared" si="375"/>
        <v>0</v>
      </c>
      <c r="AA1843" t="str">
        <f t="shared" si="376"/>
        <v>7-&gt;0,</v>
      </c>
    </row>
    <row r="1844" spans="1:27" ht="15" hidden="1" customHeight="1" x14ac:dyDescent="0.25">
      <c r="A1844">
        <v>2015</v>
      </c>
      <c r="B1844">
        <v>11</v>
      </c>
      <c r="C1844">
        <v>12</v>
      </c>
      <c r="D1844" t="s">
        <v>77</v>
      </c>
      <c r="E1844" t="s">
        <v>106</v>
      </c>
      <c r="F1844">
        <v>12</v>
      </c>
      <c r="G1844">
        <v>0</v>
      </c>
      <c r="H1844" t="s">
        <v>108</v>
      </c>
      <c r="J1844">
        <v>0</v>
      </c>
      <c r="K1844">
        <v>1560</v>
      </c>
      <c r="L1844">
        <v>570</v>
      </c>
      <c r="M1844">
        <f t="shared" si="364"/>
        <v>1560</v>
      </c>
      <c r="N1844">
        <f t="shared" si="365"/>
        <v>570</v>
      </c>
      <c r="O1844">
        <f t="shared" si="366"/>
        <v>0.99811989237352894</v>
      </c>
      <c r="P1844">
        <f t="shared" si="367"/>
        <v>1</v>
      </c>
      <c r="Q1844">
        <f t="shared" si="368"/>
        <v>0</v>
      </c>
      <c r="R1844">
        <f t="shared" si="369"/>
        <v>0</v>
      </c>
      <c r="S1844">
        <f>INDEX(Weights!$B$1:$B$36,MATCH(Matches!H877,Weights!$A$1:$A$36,0))</f>
        <v>20</v>
      </c>
      <c r="T1844">
        <f t="shared" si="370"/>
        <v>1660</v>
      </c>
      <c r="U1844">
        <f t="shared" si="371"/>
        <v>570</v>
      </c>
      <c r="V1844">
        <f t="shared" si="372"/>
        <v>1090</v>
      </c>
      <c r="W1844">
        <f t="shared" si="373"/>
        <v>12</v>
      </c>
      <c r="X1844">
        <f t="shared" si="374"/>
        <v>0</v>
      </c>
      <c r="Y1844">
        <f t="shared" si="375"/>
        <v>7</v>
      </c>
      <c r="AA1844" t="str">
        <f t="shared" si="376"/>
        <v>1090-&gt;7,</v>
      </c>
    </row>
    <row r="1845" spans="1:27" ht="15" hidden="1" customHeight="1" x14ac:dyDescent="0.25">
      <c r="A1845">
        <v>2015</v>
      </c>
      <c r="B1845">
        <v>11</v>
      </c>
      <c r="C1845">
        <v>12</v>
      </c>
      <c r="D1845" t="s">
        <v>154</v>
      </c>
      <c r="E1845" t="s">
        <v>75</v>
      </c>
      <c r="F1845">
        <v>8</v>
      </c>
      <c r="G1845">
        <v>0</v>
      </c>
      <c r="H1845" t="s">
        <v>108</v>
      </c>
      <c r="J1845">
        <v>0</v>
      </c>
      <c r="K1845">
        <v>1623</v>
      </c>
      <c r="L1845">
        <v>730</v>
      </c>
      <c r="M1845">
        <f t="shared" si="364"/>
        <v>1623</v>
      </c>
      <c r="N1845">
        <f t="shared" si="365"/>
        <v>730</v>
      </c>
      <c r="O1845">
        <f t="shared" si="366"/>
        <v>0.99671849916673549</v>
      </c>
      <c r="P1845">
        <f t="shared" si="367"/>
        <v>1</v>
      </c>
      <c r="Q1845">
        <f t="shared" si="368"/>
        <v>0</v>
      </c>
      <c r="R1845">
        <f t="shared" si="369"/>
        <v>0</v>
      </c>
      <c r="S1845">
        <f>INDEX(Weights!$B$1:$B$36,MATCH(Matches!H895,Weights!$A$1:$A$36,0))</f>
        <v>40</v>
      </c>
      <c r="T1845">
        <f t="shared" si="370"/>
        <v>1723</v>
      </c>
      <c r="U1845">
        <f t="shared" si="371"/>
        <v>730</v>
      </c>
      <c r="V1845">
        <f t="shared" si="372"/>
        <v>993</v>
      </c>
      <c r="W1845">
        <f t="shared" si="373"/>
        <v>8</v>
      </c>
      <c r="X1845">
        <f t="shared" si="374"/>
        <v>0</v>
      </c>
      <c r="Y1845">
        <f t="shared" si="375"/>
        <v>7</v>
      </c>
      <c r="AA1845" t="str">
        <f t="shared" si="376"/>
        <v>993-&gt;7,</v>
      </c>
    </row>
    <row r="1846" spans="1:27" ht="15" hidden="1" customHeight="1" x14ac:dyDescent="0.25">
      <c r="A1846">
        <v>2015</v>
      </c>
      <c r="B1846">
        <v>11</v>
      </c>
      <c r="C1846">
        <v>17</v>
      </c>
      <c r="D1846" t="s">
        <v>106</v>
      </c>
      <c r="E1846" t="s">
        <v>122</v>
      </c>
      <c r="F1846">
        <v>0</v>
      </c>
      <c r="G1846">
        <v>3</v>
      </c>
      <c r="H1846" t="s">
        <v>108</v>
      </c>
      <c r="J1846">
        <v>0</v>
      </c>
      <c r="K1846">
        <v>570</v>
      </c>
      <c r="L1846">
        <v>1552</v>
      </c>
      <c r="M1846">
        <f t="shared" si="364"/>
        <v>570</v>
      </c>
      <c r="N1846">
        <f t="shared" si="365"/>
        <v>1552</v>
      </c>
      <c r="O1846">
        <f t="shared" si="366"/>
        <v>0.99380131500284496</v>
      </c>
      <c r="P1846">
        <f t="shared" si="367"/>
        <v>0</v>
      </c>
      <c r="Q1846">
        <f t="shared" si="368"/>
        <v>0</v>
      </c>
      <c r="R1846">
        <f t="shared" si="369"/>
        <v>0</v>
      </c>
      <c r="S1846">
        <f>INDEX(Weights!$B$1:$B$36,MATCH(Matches!H946,Weights!$A$1:$A$36,0))</f>
        <v>40</v>
      </c>
      <c r="T1846">
        <f t="shared" si="370"/>
        <v>670</v>
      </c>
      <c r="U1846">
        <f t="shared" si="371"/>
        <v>1552</v>
      </c>
      <c r="V1846">
        <f t="shared" si="372"/>
        <v>882</v>
      </c>
      <c r="W1846">
        <f t="shared" si="373"/>
        <v>3</v>
      </c>
      <c r="X1846">
        <f t="shared" si="374"/>
        <v>0</v>
      </c>
      <c r="Y1846">
        <f t="shared" si="375"/>
        <v>3</v>
      </c>
      <c r="AA1846" t="str">
        <f t="shared" si="376"/>
        <v>882-&gt;3,</v>
      </c>
    </row>
    <row r="1847" spans="1:27" ht="15" hidden="1" customHeight="1" x14ac:dyDescent="0.25">
      <c r="A1847">
        <v>2015</v>
      </c>
      <c r="B1847">
        <v>11</v>
      </c>
      <c r="C1847">
        <v>17</v>
      </c>
      <c r="D1847" t="s">
        <v>109</v>
      </c>
      <c r="E1847" t="s">
        <v>132</v>
      </c>
      <c r="F1847">
        <v>0</v>
      </c>
      <c r="G1847">
        <v>2</v>
      </c>
      <c r="H1847" t="s">
        <v>108</v>
      </c>
      <c r="J1847">
        <v>0</v>
      </c>
      <c r="K1847">
        <v>728</v>
      </c>
      <c r="L1847">
        <v>1748</v>
      </c>
      <c r="M1847">
        <f t="shared" si="364"/>
        <v>728</v>
      </c>
      <c r="N1847">
        <f t="shared" si="365"/>
        <v>1748</v>
      </c>
      <c r="O1847">
        <f t="shared" si="366"/>
        <v>0.99501312126331209</v>
      </c>
      <c r="P1847">
        <f t="shared" si="367"/>
        <v>0</v>
      </c>
      <c r="Q1847">
        <f t="shared" si="368"/>
        <v>0</v>
      </c>
      <c r="R1847">
        <f t="shared" si="369"/>
        <v>0</v>
      </c>
      <c r="S1847">
        <f>INDEX(Weights!$B$1:$B$36,MATCH(Matches!H949,Weights!$A$1:$A$36,0))</f>
        <v>40</v>
      </c>
      <c r="T1847">
        <f t="shared" si="370"/>
        <v>828</v>
      </c>
      <c r="U1847">
        <f t="shared" si="371"/>
        <v>1748</v>
      </c>
      <c r="V1847">
        <f t="shared" si="372"/>
        <v>920</v>
      </c>
      <c r="W1847">
        <f t="shared" si="373"/>
        <v>2</v>
      </c>
      <c r="X1847">
        <f t="shared" si="374"/>
        <v>0</v>
      </c>
      <c r="Y1847">
        <f t="shared" si="375"/>
        <v>2</v>
      </c>
      <c r="AA1847" t="str">
        <f t="shared" si="376"/>
        <v>920-&gt;2,</v>
      </c>
    </row>
    <row r="1848" spans="1:27" ht="15" hidden="1" customHeight="1" x14ac:dyDescent="0.25">
      <c r="A1848">
        <v>2015</v>
      </c>
      <c r="B1848">
        <v>12</v>
      </c>
      <c r="C1848">
        <v>15</v>
      </c>
      <c r="D1848" t="s">
        <v>129</v>
      </c>
      <c r="E1848" t="s">
        <v>45</v>
      </c>
      <c r="F1848">
        <v>1</v>
      </c>
      <c r="G1848">
        <v>0</v>
      </c>
      <c r="H1848" t="s">
        <v>33</v>
      </c>
      <c r="J1848">
        <v>0</v>
      </c>
      <c r="K1848">
        <v>1795</v>
      </c>
      <c r="L1848">
        <v>1248</v>
      </c>
      <c r="M1848">
        <f t="shared" si="364"/>
        <v>1795</v>
      </c>
      <c r="N1848">
        <f t="shared" si="365"/>
        <v>1248</v>
      </c>
      <c r="O1848">
        <f t="shared" si="366"/>
        <v>0.97644157445654001</v>
      </c>
      <c r="P1848">
        <f t="shared" si="367"/>
        <v>1</v>
      </c>
      <c r="Q1848">
        <f t="shared" si="368"/>
        <v>0</v>
      </c>
      <c r="R1848">
        <f t="shared" si="369"/>
        <v>0</v>
      </c>
      <c r="S1848">
        <f>INDEX(Weights!$B$1:$B$36,MATCH(Matches!H1022,Weights!$A$1:$A$36,0))</f>
        <v>20</v>
      </c>
      <c r="T1848">
        <f t="shared" si="370"/>
        <v>1895</v>
      </c>
      <c r="U1848">
        <f t="shared" si="371"/>
        <v>1248</v>
      </c>
      <c r="V1848">
        <f t="shared" si="372"/>
        <v>647</v>
      </c>
      <c r="W1848">
        <f t="shared" si="373"/>
        <v>1</v>
      </c>
      <c r="X1848">
        <f t="shared" si="374"/>
        <v>0</v>
      </c>
      <c r="Y1848">
        <f t="shared" si="375"/>
        <v>1</v>
      </c>
      <c r="AA1848" t="str">
        <f t="shared" si="376"/>
        <v>647-&gt;1,</v>
      </c>
    </row>
    <row r="1849" spans="1:27" ht="15" hidden="1" customHeight="1" x14ac:dyDescent="0.25">
      <c r="A1849">
        <v>2016</v>
      </c>
      <c r="B1849">
        <v>3</v>
      </c>
      <c r="C1849">
        <v>18</v>
      </c>
      <c r="D1849" t="s">
        <v>154</v>
      </c>
      <c r="E1849" t="s">
        <v>112</v>
      </c>
      <c r="F1849">
        <v>6</v>
      </c>
      <c r="G1849">
        <v>1</v>
      </c>
      <c r="H1849" t="s">
        <v>33</v>
      </c>
      <c r="J1849">
        <v>0</v>
      </c>
      <c r="K1849">
        <v>1636</v>
      </c>
      <c r="L1849">
        <v>894</v>
      </c>
      <c r="M1849">
        <f t="shared" si="364"/>
        <v>1636</v>
      </c>
      <c r="N1849">
        <f t="shared" si="365"/>
        <v>894</v>
      </c>
      <c r="O1849">
        <f t="shared" si="366"/>
        <v>0.99220882275399047</v>
      </c>
      <c r="P1849">
        <f t="shared" si="367"/>
        <v>1</v>
      </c>
      <c r="Q1849">
        <f t="shared" si="368"/>
        <v>0</v>
      </c>
      <c r="R1849">
        <f t="shared" si="369"/>
        <v>0</v>
      </c>
      <c r="S1849">
        <f>INDEX(Weights!$B$1:$B$36,MATCH(Matches!H1067,Weights!$A$1:$A$36,0))</f>
        <v>40</v>
      </c>
      <c r="T1849">
        <f t="shared" si="370"/>
        <v>1736</v>
      </c>
      <c r="U1849">
        <f t="shared" si="371"/>
        <v>894</v>
      </c>
      <c r="V1849">
        <f t="shared" si="372"/>
        <v>842</v>
      </c>
      <c r="W1849">
        <f t="shared" si="373"/>
        <v>5</v>
      </c>
      <c r="X1849">
        <f t="shared" si="374"/>
        <v>0</v>
      </c>
      <c r="Y1849">
        <f t="shared" si="375"/>
        <v>5</v>
      </c>
      <c r="AA1849" t="str">
        <f t="shared" si="376"/>
        <v>842-&gt;5,</v>
      </c>
    </row>
    <row r="1850" spans="1:27" ht="15" hidden="1" customHeight="1" x14ac:dyDescent="0.25">
      <c r="A1850">
        <v>2016</v>
      </c>
      <c r="B1850">
        <v>3</v>
      </c>
      <c r="C1850">
        <v>23</v>
      </c>
      <c r="D1850" t="s">
        <v>57</v>
      </c>
      <c r="E1850" t="s">
        <v>1</v>
      </c>
      <c r="F1850">
        <v>0</v>
      </c>
      <c r="G1850">
        <v>0</v>
      </c>
      <c r="H1850" t="s">
        <v>33</v>
      </c>
      <c r="J1850">
        <v>0</v>
      </c>
      <c r="K1850">
        <v>1119</v>
      </c>
      <c r="L1850">
        <v>1203</v>
      </c>
      <c r="M1850">
        <f t="shared" si="364"/>
        <v>1119</v>
      </c>
      <c r="N1850">
        <f t="shared" si="365"/>
        <v>1203</v>
      </c>
      <c r="O1850">
        <f t="shared" si="366"/>
        <v>0.52300958729756231</v>
      </c>
      <c r="P1850">
        <f t="shared" si="367"/>
        <v>0.5</v>
      </c>
      <c r="Q1850">
        <f t="shared" si="368"/>
        <v>0</v>
      </c>
      <c r="R1850">
        <f t="shared" si="369"/>
        <v>0</v>
      </c>
      <c r="S1850">
        <f>INDEX(Weights!$B$1:$B$36,MATCH(Matches!H1078,Weights!$A$1:$A$36,0))</f>
        <v>40</v>
      </c>
      <c r="T1850">
        <f t="shared" si="370"/>
        <v>1219</v>
      </c>
      <c r="U1850">
        <f t="shared" si="371"/>
        <v>1203</v>
      </c>
      <c r="V1850">
        <f t="shared" si="372"/>
        <v>16</v>
      </c>
      <c r="W1850">
        <f t="shared" si="373"/>
        <v>0</v>
      </c>
      <c r="X1850">
        <f t="shared" si="374"/>
        <v>0</v>
      </c>
      <c r="Y1850">
        <f t="shared" si="375"/>
        <v>0</v>
      </c>
      <c r="AA1850" t="str">
        <f t="shared" si="376"/>
        <v>16-&gt;0,</v>
      </c>
    </row>
    <row r="1851" spans="1:27" ht="15" hidden="1" customHeight="1" x14ac:dyDescent="0.25">
      <c r="A1851">
        <v>2016</v>
      </c>
      <c r="B1851">
        <v>3</v>
      </c>
      <c r="C1851">
        <v>23</v>
      </c>
      <c r="D1851" t="s">
        <v>182</v>
      </c>
      <c r="E1851" t="s">
        <v>162</v>
      </c>
      <c r="F1851">
        <v>3</v>
      </c>
      <c r="G1851">
        <v>0</v>
      </c>
      <c r="H1851" t="s">
        <v>230</v>
      </c>
      <c r="J1851">
        <v>0</v>
      </c>
      <c r="K1851">
        <v>1446</v>
      </c>
      <c r="L1851">
        <v>626</v>
      </c>
      <c r="M1851">
        <f t="shared" si="364"/>
        <v>1446</v>
      </c>
      <c r="N1851">
        <f t="shared" si="365"/>
        <v>626</v>
      </c>
      <c r="O1851">
        <f t="shared" si="366"/>
        <v>0.99501312126331209</v>
      </c>
      <c r="P1851">
        <f t="shared" si="367"/>
        <v>1</v>
      </c>
      <c r="Q1851">
        <f t="shared" si="368"/>
        <v>0</v>
      </c>
      <c r="R1851">
        <f t="shared" si="369"/>
        <v>0</v>
      </c>
      <c r="S1851">
        <f>INDEX(Weights!$B$1:$B$36,MATCH(Matches!H1081,Weights!$A$1:$A$36,0))</f>
        <v>40</v>
      </c>
      <c r="T1851">
        <f t="shared" si="370"/>
        <v>1546</v>
      </c>
      <c r="U1851">
        <f t="shared" si="371"/>
        <v>626</v>
      </c>
      <c r="V1851">
        <f t="shared" si="372"/>
        <v>920</v>
      </c>
      <c r="W1851">
        <f t="shared" si="373"/>
        <v>3</v>
      </c>
      <c r="X1851">
        <f t="shared" si="374"/>
        <v>0</v>
      </c>
      <c r="Y1851">
        <f t="shared" si="375"/>
        <v>3</v>
      </c>
      <c r="AA1851" t="str">
        <f t="shared" si="376"/>
        <v>920-&gt;3,</v>
      </c>
    </row>
    <row r="1852" spans="1:27" ht="15" hidden="1" customHeight="1" x14ac:dyDescent="0.25">
      <c r="A1852">
        <v>2016</v>
      </c>
      <c r="B1852">
        <v>3</v>
      </c>
      <c r="C1852">
        <v>25</v>
      </c>
      <c r="D1852" t="s">
        <v>0</v>
      </c>
      <c r="E1852" t="s">
        <v>5</v>
      </c>
      <c r="F1852">
        <v>0</v>
      </c>
      <c r="G1852">
        <v>0</v>
      </c>
      <c r="H1852" t="s">
        <v>33</v>
      </c>
      <c r="J1852">
        <v>0</v>
      </c>
      <c r="K1852">
        <v>1484</v>
      </c>
      <c r="L1852">
        <v>1578</v>
      </c>
      <c r="M1852">
        <f t="shared" si="364"/>
        <v>1484</v>
      </c>
      <c r="N1852">
        <f t="shared" si="365"/>
        <v>1578</v>
      </c>
      <c r="O1852">
        <f t="shared" si="366"/>
        <v>0.50863383582108268</v>
      </c>
      <c r="P1852">
        <f t="shared" si="367"/>
        <v>0.5</v>
      </c>
      <c r="Q1852">
        <f t="shared" si="368"/>
        <v>0</v>
      </c>
      <c r="R1852">
        <f t="shared" si="369"/>
        <v>0</v>
      </c>
      <c r="S1852">
        <f>INDEX(Weights!$B$1:$B$36,MATCH(Matches!H1123,Weights!$A$1:$A$36,0))</f>
        <v>20</v>
      </c>
      <c r="T1852">
        <f t="shared" si="370"/>
        <v>1584</v>
      </c>
      <c r="U1852">
        <f t="shared" si="371"/>
        <v>1578</v>
      </c>
      <c r="V1852">
        <f t="shared" si="372"/>
        <v>6</v>
      </c>
      <c r="W1852">
        <f t="shared" si="373"/>
        <v>0</v>
      </c>
      <c r="X1852">
        <f t="shared" si="374"/>
        <v>0</v>
      </c>
      <c r="Y1852">
        <f t="shared" si="375"/>
        <v>0</v>
      </c>
      <c r="AA1852" t="str">
        <f t="shared" si="376"/>
        <v>6-&gt;0,</v>
      </c>
    </row>
    <row r="1853" spans="1:27" ht="15" hidden="1" customHeight="1" x14ac:dyDescent="0.25">
      <c r="A1853">
        <v>2016</v>
      </c>
      <c r="B1853">
        <v>3</v>
      </c>
      <c r="C1853">
        <v>25</v>
      </c>
      <c r="D1853" t="s">
        <v>260</v>
      </c>
      <c r="E1853" t="s">
        <v>40</v>
      </c>
      <c r="F1853">
        <v>1</v>
      </c>
      <c r="G1853">
        <v>1</v>
      </c>
      <c r="H1853" t="s">
        <v>171</v>
      </c>
      <c r="J1853">
        <v>0</v>
      </c>
      <c r="K1853">
        <v>1264</v>
      </c>
      <c r="L1853">
        <v>1360</v>
      </c>
      <c r="M1853">
        <f t="shared" si="364"/>
        <v>1264</v>
      </c>
      <c r="N1853">
        <f t="shared" si="365"/>
        <v>1360</v>
      </c>
      <c r="O1853">
        <f t="shared" si="366"/>
        <v>0.50575620841114488</v>
      </c>
      <c r="P1853">
        <f t="shared" si="367"/>
        <v>0.5</v>
      </c>
      <c r="Q1853">
        <f t="shared" si="368"/>
        <v>0</v>
      </c>
      <c r="R1853">
        <f t="shared" si="369"/>
        <v>0</v>
      </c>
      <c r="S1853">
        <f>INDEX(Weights!$B$1:$B$36,MATCH(Matches!H1142,Weights!$A$1:$A$36,0))</f>
        <v>40</v>
      </c>
      <c r="T1853">
        <f t="shared" si="370"/>
        <v>1364</v>
      </c>
      <c r="U1853">
        <f t="shared" si="371"/>
        <v>1360</v>
      </c>
      <c r="V1853">
        <f t="shared" si="372"/>
        <v>4</v>
      </c>
      <c r="W1853">
        <f t="shared" si="373"/>
        <v>0</v>
      </c>
      <c r="X1853">
        <f t="shared" si="374"/>
        <v>0</v>
      </c>
      <c r="Y1853">
        <f t="shared" si="375"/>
        <v>0</v>
      </c>
      <c r="AA1853" t="str">
        <f t="shared" si="376"/>
        <v>4-&gt;0,</v>
      </c>
    </row>
    <row r="1854" spans="1:27" hidden="1" x14ac:dyDescent="0.25">
      <c r="A1854">
        <v>2016</v>
      </c>
      <c r="B1854">
        <v>5</v>
      </c>
      <c r="C1854">
        <v>29</v>
      </c>
      <c r="D1854" t="s">
        <v>111</v>
      </c>
      <c r="E1854" t="s">
        <v>120</v>
      </c>
      <c r="F1854">
        <v>1</v>
      </c>
      <c r="G1854">
        <v>1</v>
      </c>
      <c r="H1854" t="s">
        <v>33</v>
      </c>
      <c r="J1854">
        <v>0</v>
      </c>
      <c r="K1854">
        <v>812</v>
      </c>
      <c r="L1854">
        <v>896</v>
      </c>
      <c r="M1854">
        <f t="shared" si="364"/>
        <v>812</v>
      </c>
      <c r="N1854">
        <f t="shared" si="365"/>
        <v>896</v>
      </c>
      <c r="O1854">
        <f t="shared" si="366"/>
        <v>0.52300958729756231</v>
      </c>
      <c r="P1854">
        <f t="shared" si="367"/>
        <v>0.5</v>
      </c>
      <c r="Q1854">
        <f t="shared" si="368"/>
        <v>0</v>
      </c>
      <c r="R1854">
        <f t="shared" si="369"/>
        <v>0</v>
      </c>
      <c r="S1854">
        <f>INDEX(Weights!$B$1:$B$36,MATCH(Matches!H1289,Weights!$A$1:$A$36,0))</f>
        <v>40</v>
      </c>
      <c r="T1854">
        <f t="shared" si="370"/>
        <v>912</v>
      </c>
      <c r="U1854">
        <f t="shared" si="371"/>
        <v>896</v>
      </c>
      <c r="V1854">
        <f t="shared" si="372"/>
        <v>16</v>
      </c>
      <c r="W1854">
        <f t="shared" si="373"/>
        <v>0</v>
      </c>
      <c r="X1854">
        <f t="shared" si="374"/>
        <v>0</v>
      </c>
      <c r="Y1854">
        <f t="shared" si="375"/>
        <v>0</v>
      </c>
      <c r="AA1854" t="str">
        <f t="shared" si="376"/>
        <v>16-&gt;0,</v>
      </c>
    </row>
    <row r="1855" spans="1:27" ht="15" hidden="1" customHeight="1" x14ac:dyDescent="0.25">
      <c r="A1855">
        <v>2016</v>
      </c>
      <c r="B1855">
        <v>5</v>
      </c>
      <c r="C1855">
        <v>31</v>
      </c>
      <c r="D1855" t="s">
        <v>48</v>
      </c>
      <c r="E1855" t="s">
        <v>69</v>
      </c>
      <c r="F1855">
        <v>2</v>
      </c>
      <c r="G1855">
        <v>1</v>
      </c>
      <c r="H1855" t="s">
        <v>33</v>
      </c>
      <c r="J1855">
        <v>0</v>
      </c>
      <c r="K1855">
        <v>1792</v>
      </c>
      <c r="L1855">
        <v>1232</v>
      </c>
      <c r="M1855">
        <f t="shared" si="364"/>
        <v>1792</v>
      </c>
      <c r="N1855">
        <f t="shared" si="365"/>
        <v>1232</v>
      </c>
      <c r="O1855">
        <f t="shared" si="366"/>
        <v>0.97810300135176664</v>
      </c>
      <c r="P1855">
        <f t="shared" si="367"/>
        <v>1</v>
      </c>
      <c r="Q1855">
        <f t="shared" si="368"/>
        <v>0</v>
      </c>
      <c r="R1855">
        <f t="shared" si="369"/>
        <v>0</v>
      </c>
      <c r="S1855">
        <f>INDEX(Weights!$B$1:$B$36,MATCH(Matches!H1301,Weights!$A$1:$A$36,0))</f>
        <v>20</v>
      </c>
      <c r="T1855">
        <f t="shared" si="370"/>
        <v>1892</v>
      </c>
      <c r="U1855">
        <f t="shared" si="371"/>
        <v>1232</v>
      </c>
      <c r="V1855">
        <f t="shared" si="372"/>
        <v>660</v>
      </c>
      <c r="W1855">
        <f t="shared" si="373"/>
        <v>1</v>
      </c>
      <c r="X1855">
        <f t="shared" si="374"/>
        <v>0</v>
      </c>
      <c r="Y1855">
        <f t="shared" si="375"/>
        <v>1</v>
      </c>
      <c r="AA1855" t="str">
        <f t="shared" si="376"/>
        <v>660-&gt;1,</v>
      </c>
    </row>
    <row r="1856" spans="1:27" ht="15" hidden="1" customHeight="1" x14ac:dyDescent="0.25">
      <c r="A1856">
        <v>2016</v>
      </c>
      <c r="B1856">
        <v>6</v>
      </c>
      <c r="C1856">
        <v>4</v>
      </c>
      <c r="D1856" t="s">
        <v>9</v>
      </c>
      <c r="E1856" t="s">
        <v>22</v>
      </c>
      <c r="F1856">
        <v>10</v>
      </c>
      <c r="G1856">
        <v>0</v>
      </c>
      <c r="H1856" t="s">
        <v>33</v>
      </c>
      <c r="J1856">
        <v>0</v>
      </c>
      <c r="K1856">
        <v>1818</v>
      </c>
      <c r="L1856">
        <v>883</v>
      </c>
      <c r="M1856">
        <f t="shared" si="364"/>
        <v>1818</v>
      </c>
      <c r="N1856">
        <f t="shared" si="365"/>
        <v>883</v>
      </c>
      <c r="O1856">
        <f t="shared" si="366"/>
        <v>0.99742143136590677</v>
      </c>
      <c r="P1856">
        <f t="shared" si="367"/>
        <v>1</v>
      </c>
      <c r="Q1856">
        <f t="shared" si="368"/>
        <v>0</v>
      </c>
      <c r="R1856">
        <f t="shared" si="369"/>
        <v>0</v>
      </c>
      <c r="S1856">
        <f>INDEX(Weights!$B$1:$B$36,MATCH(Matches!H1357,Weights!$A$1:$A$36,0))</f>
        <v>40</v>
      </c>
      <c r="T1856">
        <f t="shared" si="370"/>
        <v>1918</v>
      </c>
      <c r="U1856">
        <f t="shared" si="371"/>
        <v>883</v>
      </c>
      <c r="V1856">
        <f t="shared" si="372"/>
        <v>1035</v>
      </c>
      <c r="W1856">
        <f t="shared" si="373"/>
        <v>10</v>
      </c>
      <c r="X1856">
        <f t="shared" si="374"/>
        <v>0</v>
      </c>
      <c r="Y1856">
        <f t="shared" si="375"/>
        <v>7</v>
      </c>
      <c r="AA1856" t="str">
        <f t="shared" si="376"/>
        <v>1035-&gt;7,</v>
      </c>
    </row>
    <row r="1857" spans="1:27" ht="15" hidden="1" customHeight="1" x14ac:dyDescent="0.25">
      <c r="A1857">
        <v>2016</v>
      </c>
      <c r="B1857">
        <v>6</v>
      </c>
      <c r="C1857">
        <v>13</v>
      </c>
      <c r="D1857" t="s">
        <v>53</v>
      </c>
      <c r="E1857" t="s">
        <v>68</v>
      </c>
      <c r="F1857">
        <v>1</v>
      </c>
      <c r="G1857">
        <v>1</v>
      </c>
      <c r="H1857" t="s">
        <v>138</v>
      </c>
      <c r="I1857" t="s">
        <v>26</v>
      </c>
      <c r="J1857">
        <v>0</v>
      </c>
      <c r="K1857">
        <v>1759</v>
      </c>
      <c r="L1857">
        <v>1764</v>
      </c>
      <c r="M1857">
        <f t="shared" si="364"/>
        <v>1759</v>
      </c>
      <c r="N1857">
        <f t="shared" si="365"/>
        <v>1764</v>
      </c>
      <c r="O1857">
        <f t="shared" si="366"/>
        <v>0.50719508170905137</v>
      </c>
      <c r="P1857">
        <f t="shared" si="367"/>
        <v>0.5</v>
      </c>
      <c r="Q1857">
        <f t="shared" si="368"/>
        <v>0</v>
      </c>
      <c r="R1857">
        <f t="shared" si="369"/>
        <v>0</v>
      </c>
      <c r="S1857">
        <f>INDEX(Weights!$B$1:$B$36,MATCH(Matches!H1451,Weights!$A$1:$A$36,0))</f>
        <v>40</v>
      </c>
      <c r="T1857">
        <f t="shared" si="370"/>
        <v>1759</v>
      </c>
      <c r="U1857">
        <f t="shared" si="371"/>
        <v>1764</v>
      </c>
      <c r="V1857">
        <f t="shared" si="372"/>
        <v>5</v>
      </c>
      <c r="W1857">
        <f t="shared" si="373"/>
        <v>0</v>
      </c>
      <c r="X1857">
        <f t="shared" si="374"/>
        <v>0</v>
      </c>
      <c r="Y1857">
        <f t="shared" si="375"/>
        <v>0</v>
      </c>
      <c r="AA1857" t="str">
        <f t="shared" si="376"/>
        <v>5-&gt;0,</v>
      </c>
    </row>
    <row r="1858" spans="1:27" ht="15" hidden="1" customHeight="1" x14ac:dyDescent="0.25">
      <c r="A1858">
        <v>2016</v>
      </c>
      <c r="B1858">
        <v>9</v>
      </c>
      <c r="C1858">
        <v>1</v>
      </c>
      <c r="D1858" t="s">
        <v>34</v>
      </c>
      <c r="E1858" t="s">
        <v>57</v>
      </c>
      <c r="F1858">
        <v>5</v>
      </c>
      <c r="G1858">
        <v>0</v>
      </c>
      <c r="H1858" t="s">
        <v>33</v>
      </c>
      <c r="J1858">
        <v>0</v>
      </c>
      <c r="K1858">
        <v>1959</v>
      </c>
      <c r="L1858">
        <v>1111</v>
      </c>
      <c r="M1858">
        <f t="shared" ref="M1858:M1921" si="377">K1858-J1858</f>
        <v>1959</v>
      </c>
      <c r="N1858">
        <f t="shared" ref="N1858:N1921" si="378">L1858+J1858</f>
        <v>1111</v>
      </c>
      <c r="O1858">
        <f t="shared" ref="O1858:O1921" si="379">1/(10^(-V1858/400)+1)</f>
        <v>0.99575232452558315</v>
      </c>
      <c r="P1858">
        <f t="shared" ref="P1858:P1921" si="380">IF(F1858&gt;G1858,1,IF(F1858=G1858,0.5,0))</f>
        <v>1</v>
      </c>
      <c r="Q1858">
        <f t="shared" ref="Q1858:Q1921" si="381">(M1858-K1858)/(O1858-P1858)</f>
        <v>0</v>
      </c>
      <c r="R1858">
        <f t="shared" ref="R1858:R1921" si="382">ROUND((Q1858/IF(W1858=2,1.5,IF(W1858=3,1.75,IF(W1858&gt;3,1.75+(W1858-3)/8,1))))/10,0)*10</f>
        <v>0</v>
      </c>
      <c r="S1858">
        <f>INDEX(Weights!$B$1:$B$36,MATCH(Matches!H1580,Weights!$A$1:$A$36,0))</f>
        <v>50</v>
      </c>
      <c r="T1858">
        <f t="shared" ref="T1858:T1921" si="383">M1858+IF(ISBLANK(I1858),100,0)</f>
        <v>2059</v>
      </c>
      <c r="U1858">
        <f t="shared" ref="U1858:U1921" si="384">N1858</f>
        <v>1111</v>
      </c>
      <c r="V1858">
        <f t="shared" ref="V1858:V1921" si="385">ABS(T1858-U1858)</f>
        <v>948</v>
      </c>
      <c r="W1858">
        <f t="shared" ref="W1858:W1921" si="386">IF(U1858&gt;T1858,G1858-F1858,F1858-G1858)</f>
        <v>5</v>
      </c>
      <c r="X1858">
        <f t="shared" ref="X1858:X1921" si="387">IF(W1858=4,1,0)</f>
        <v>0</v>
      </c>
      <c r="Y1858">
        <f t="shared" ref="Y1858:Y1921" si="388">IF(W1858&lt;0,MAX(W1858,-3),MIN(W1858,7))</f>
        <v>5</v>
      </c>
      <c r="AA1858" t="str">
        <f t="shared" si="376"/>
        <v>948-&gt;5,</v>
      </c>
    </row>
    <row r="1859" spans="1:27" ht="15" hidden="1" customHeight="1" x14ac:dyDescent="0.25">
      <c r="A1859">
        <v>2016</v>
      </c>
      <c r="B1859">
        <v>9</v>
      </c>
      <c r="C1859">
        <v>4</v>
      </c>
      <c r="D1859" t="s">
        <v>259</v>
      </c>
      <c r="E1859" t="s">
        <v>91</v>
      </c>
      <c r="F1859">
        <v>0</v>
      </c>
      <c r="G1859">
        <v>0</v>
      </c>
      <c r="H1859" t="s">
        <v>33</v>
      </c>
      <c r="J1859">
        <v>0</v>
      </c>
      <c r="K1859">
        <v>1425</v>
      </c>
      <c r="L1859">
        <v>1518</v>
      </c>
      <c r="M1859">
        <f t="shared" si="377"/>
        <v>1425</v>
      </c>
      <c r="N1859">
        <f t="shared" si="378"/>
        <v>1518</v>
      </c>
      <c r="O1859">
        <f t="shared" si="379"/>
        <v>0.51007244692743847</v>
      </c>
      <c r="P1859">
        <f t="shared" si="380"/>
        <v>0.5</v>
      </c>
      <c r="Q1859">
        <f t="shared" si="381"/>
        <v>0</v>
      </c>
      <c r="R1859">
        <f t="shared" si="382"/>
        <v>0</v>
      </c>
      <c r="S1859">
        <f>INDEX(Weights!$B$1:$B$36,MATCH(Matches!H1604,Weights!$A$1:$A$36,0))</f>
        <v>20</v>
      </c>
      <c r="T1859">
        <f t="shared" si="383"/>
        <v>1525</v>
      </c>
      <c r="U1859">
        <f t="shared" si="384"/>
        <v>1518</v>
      </c>
      <c r="V1859">
        <f t="shared" si="385"/>
        <v>7</v>
      </c>
      <c r="W1859">
        <f t="shared" si="386"/>
        <v>0</v>
      </c>
      <c r="X1859">
        <f t="shared" si="387"/>
        <v>0</v>
      </c>
      <c r="Y1859">
        <f t="shared" si="388"/>
        <v>0</v>
      </c>
      <c r="AA1859" t="str">
        <f t="shared" ref="AA1859:AA1922" si="389">V1859&amp;"-&gt;"&amp;Y1859&amp;","</f>
        <v>7-&gt;0,</v>
      </c>
    </row>
    <row r="1860" spans="1:27" ht="15" hidden="1" customHeight="1" x14ac:dyDescent="0.25">
      <c r="A1860">
        <v>2016</v>
      </c>
      <c r="B1860">
        <v>10</v>
      </c>
      <c r="C1860">
        <v>5</v>
      </c>
      <c r="D1860" t="s">
        <v>94</v>
      </c>
      <c r="E1860" t="s">
        <v>258</v>
      </c>
      <c r="F1860">
        <v>3</v>
      </c>
      <c r="G1860">
        <v>3</v>
      </c>
      <c r="H1860" t="s">
        <v>33</v>
      </c>
      <c r="J1860">
        <v>0</v>
      </c>
      <c r="K1860">
        <v>1226</v>
      </c>
      <c r="L1860">
        <v>1332</v>
      </c>
      <c r="M1860">
        <f t="shared" si="377"/>
        <v>1226</v>
      </c>
      <c r="N1860">
        <f t="shared" si="378"/>
        <v>1332</v>
      </c>
      <c r="O1860">
        <f t="shared" si="379"/>
        <v>0.50863383582108268</v>
      </c>
      <c r="P1860">
        <f t="shared" si="380"/>
        <v>0.5</v>
      </c>
      <c r="Q1860">
        <f t="shared" si="381"/>
        <v>0</v>
      </c>
      <c r="R1860">
        <f t="shared" si="382"/>
        <v>0</v>
      </c>
      <c r="S1860">
        <f>INDEX(Weights!$B$1:$B$36,MATCH(Matches!H1677,Weights!$A$1:$A$36,0))</f>
        <v>20</v>
      </c>
      <c r="T1860">
        <f t="shared" si="383"/>
        <v>1326</v>
      </c>
      <c r="U1860">
        <f t="shared" si="384"/>
        <v>1332</v>
      </c>
      <c r="V1860">
        <f t="shared" si="385"/>
        <v>6</v>
      </c>
      <c r="W1860">
        <f t="shared" si="386"/>
        <v>0</v>
      </c>
      <c r="X1860">
        <f t="shared" si="387"/>
        <v>0</v>
      </c>
      <c r="Y1860">
        <f t="shared" si="388"/>
        <v>0</v>
      </c>
      <c r="AA1860" t="str">
        <f t="shared" si="389"/>
        <v>6-&gt;0,</v>
      </c>
    </row>
    <row r="1861" spans="1:27" hidden="1" x14ac:dyDescent="0.25">
      <c r="A1861">
        <v>2016</v>
      </c>
      <c r="B1861">
        <v>10</v>
      </c>
      <c r="C1861">
        <v>7</v>
      </c>
      <c r="D1861" t="s">
        <v>34</v>
      </c>
      <c r="E1861" t="s">
        <v>20</v>
      </c>
      <c r="F1861">
        <v>6</v>
      </c>
      <c r="G1861">
        <v>0</v>
      </c>
      <c r="H1861" t="s">
        <v>76</v>
      </c>
      <c r="J1861">
        <v>0</v>
      </c>
      <c r="K1861">
        <v>1924</v>
      </c>
      <c r="L1861">
        <v>958</v>
      </c>
      <c r="M1861">
        <f t="shared" si="377"/>
        <v>1924</v>
      </c>
      <c r="N1861">
        <f t="shared" si="378"/>
        <v>958</v>
      </c>
      <c r="O1861">
        <f t="shared" si="379"/>
        <v>0.99784194873372178</v>
      </c>
      <c r="P1861">
        <f t="shared" si="380"/>
        <v>1</v>
      </c>
      <c r="Q1861">
        <f t="shared" si="381"/>
        <v>0</v>
      </c>
      <c r="R1861">
        <f t="shared" si="382"/>
        <v>0</v>
      </c>
      <c r="S1861">
        <f>INDEX(Weights!$B$1:$B$36,MATCH(Matches!H1715,Weights!$A$1:$A$36,0))</f>
        <v>40</v>
      </c>
      <c r="T1861">
        <f t="shared" si="383"/>
        <v>2024</v>
      </c>
      <c r="U1861">
        <f t="shared" si="384"/>
        <v>958</v>
      </c>
      <c r="V1861">
        <f t="shared" si="385"/>
        <v>1066</v>
      </c>
      <c r="W1861">
        <f t="shared" si="386"/>
        <v>6</v>
      </c>
      <c r="X1861">
        <f t="shared" si="387"/>
        <v>0</v>
      </c>
      <c r="Y1861">
        <f t="shared" si="388"/>
        <v>6</v>
      </c>
      <c r="AA1861" t="str">
        <f t="shared" si="389"/>
        <v>1066-&gt;6,</v>
      </c>
    </row>
    <row r="1862" spans="1:27" ht="15" hidden="1" customHeight="1" x14ac:dyDescent="0.25">
      <c r="A1862">
        <v>2016</v>
      </c>
      <c r="B1862">
        <v>10</v>
      </c>
      <c r="C1862">
        <v>8</v>
      </c>
      <c r="D1862" t="s">
        <v>12</v>
      </c>
      <c r="E1862" t="s">
        <v>22</v>
      </c>
      <c r="F1862">
        <v>4</v>
      </c>
      <c r="G1862">
        <v>0</v>
      </c>
      <c r="H1862" t="s">
        <v>76</v>
      </c>
      <c r="J1862">
        <v>0</v>
      </c>
      <c r="K1862">
        <v>1652</v>
      </c>
      <c r="L1862">
        <v>879</v>
      </c>
      <c r="M1862">
        <f t="shared" si="377"/>
        <v>1652</v>
      </c>
      <c r="N1862">
        <f t="shared" si="378"/>
        <v>879</v>
      </c>
      <c r="O1862">
        <f t="shared" si="379"/>
        <v>0.99347385912749164</v>
      </c>
      <c r="P1862">
        <f t="shared" si="380"/>
        <v>1</v>
      </c>
      <c r="Q1862">
        <f t="shared" si="381"/>
        <v>0</v>
      </c>
      <c r="R1862">
        <f t="shared" si="382"/>
        <v>0</v>
      </c>
      <c r="S1862">
        <f>INDEX(Weights!$B$1:$B$36,MATCH(Matches!H1731,Weights!$A$1:$A$36,0))</f>
        <v>20</v>
      </c>
      <c r="T1862">
        <f t="shared" si="383"/>
        <v>1752</v>
      </c>
      <c r="U1862">
        <f t="shared" si="384"/>
        <v>879</v>
      </c>
      <c r="V1862">
        <f t="shared" si="385"/>
        <v>873</v>
      </c>
      <c r="W1862">
        <f t="shared" si="386"/>
        <v>4</v>
      </c>
      <c r="X1862">
        <f t="shared" si="387"/>
        <v>1</v>
      </c>
      <c r="Y1862">
        <f t="shared" si="388"/>
        <v>4</v>
      </c>
      <c r="AA1862" t="str">
        <f t="shared" si="389"/>
        <v>873-&gt;4,</v>
      </c>
    </row>
    <row r="1863" spans="1:27" ht="15" hidden="1" customHeight="1" x14ac:dyDescent="0.25">
      <c r="A1863">
        <v>2016</v>
      </c>
      <c r="B1863">
        <v>10</v>
      </c>
      <c r="C1863">
        <v>10</v>
      </c>
      <c r="D1863" t="s">
        <v>20</v>
      </c>
      <c r="E1863" t="s">
        <v>131</v>
      </c>
      <c r="F1863">
        <v>1</v>
      </c>
      <c r="G1863">
        <v>2</v>
      </c>
      <c r="H1863" t="s">
        <v>76</v>
      </c>
      <c r="J1863">
        <v>0</v>
      </c>
      <c r="K1863">
        <v>958</v>
      </c>
      <c r="L1863">
        <v>1856</v>
      </c>
      <c r="M1863">
        <f t="shared" si="377"/>
        <v>958</v>
      </c>
      <c r="N1863">
        <f t="shared" si="378"/>
        <v>1856</v>
      </c>
      <c r="O1863">
        <f t="shared" si="379"/>
        <v>0.98998550998088342</v>
      </c>
      <c r="P1863">
        <f t="shared" si="380"/>
        <v>0</v>
      </c>
      <c r="Q1863">
        <f t="shared" si="381"/>
        <v>0</v>
      </c>
      <c r="R1863">
        <f t="shared" si="382"/>
        <v>0</v>
      </c>
      <c r="S1863">
        <f>INDEX(Weights!$B$1:$B$36,MATCH(Matches!H1756,Weights!$A$1:$A$36,0))</f>
        <v>40</v>
      </c>
      <c r="T1863">
        <f t="shared" si="383"/>
        <v>1058</v>
      </c>
      <c r="U1863">
        <f t="shared" si="384"/>
        <v>1856</v>
      </c>
      <c r="V1863">
        <f t="shared" si="385"/>
        <v>798</v>
      </c>
      <c r="W1863">
        <f t="shared" si="386"/>
        <v>1</v>
      </c>
      <c r="X1863">
        <f t="shared" si="387"/>
        <v>0</v>
      </c>
      <c r="Y1863">
        <f t="shared" si="388"/>
        <v>1</v>
      </c>
      <c r="AA1863" t="str">
        <f t="shared" si="389"/>
        <v>798-&gt;1,</v>
      </c>
    </row>
    <row r="1864" spans="1:27" ht="15" hidden="1" customHeight="1" x14ac:dyDescent="0.25">
      <c r="A1864">
        <v>2016</v>
      </c>
      <c r="B1864">
        <v>11</v>
      </c>
      <c r="C1864">
        <v>11</v>
      </c>
      <c r="D1864" t="s">
        <v>22</v>
      </c>
      <c r="E1864" t="s">
        <v>6</v>
      </c>
      <c r="F1864">
        <v>0</v>
      </c>
      <c r="G1864">
        <v>8</v>
      </c>
      <c r="H1864" t="s">
        <v>76</v>
      </c>
      <c r="J1864">
        <v>0</v>
      </c>
      <c r="K1864">
        <v>878</v>
      </c>
      <c r="L1864">
        <v>2038</v>
      </c>
      <c r="M1864">
        <f t="shared" si="377"/>
        <v>878</v>
      </c>
      <c r="N1864">
        <f t="shared" si="378"/>
        <v>2038</v>
      </c>
      <c r="O1864">
        <f t="shared" si="379"/>
        <v>0.99776627953864616</v>
      </c>
      <c r="P1864">
        <f t="shared" si="380"/>
        <v>0</v>
      </c>
      <c r="Q1864">
        <f t="shared" si="381"/>
        <v>0</v>
      </c>
      <c r="R1864">
        <f t="shared" si="382"/>
        <v>0</v>
      </c>
      <c r="S1864">
        <f>INDEX(Weights!$B$1:$B$36,MATCH(Matches!H1855,Weights!$A$1:$A$36,0))</f>
        <v>20</v>
      </c>
      <c r="T1864">
        <f t="shared" si="383"/>
        <v>978</v>
      </c>
      <c r="U1864">
        <f t="shared" si="384"/>
        <v>2038</v>
      </c>
      <c r="V1864">
        <f t="shared" si="385"/>
        <v>1060</v>
      </c>
      <c r="W1864">
        <f t="shared" si="386"/>
        <v>8</v>
      </c>
      <c r="X1864">
        <f t="shared" si="387"/>
        <v>0</v>
      </c>
      <c r="Y1864">
        <f t="shared" si="388"/>
        <v>7</v>
      </c>
      <c r="AA1864" t="str">
        <f t="shared" si="389"/>
        <v>1060-&gt;7,</v>
      </c>
    </row>
    <row r="1865" spans="1:27" ht="15" hidden="1" customHeight="1" x14ac:dyDescent="0.25">
      <c r="A1865">
        <v>2016</v>
      </c>
      <c r="B1865">
        <v>11</v>
      </c>
      <c r="C1865">
        <v>13</v>
      </c>
      <c r="D1865" t="s">
        <v>15</v>
      </c>
      <c r="E1865" t="s">
        <v>14</v>
      </c>
      <c r="F1865">
        <v>1</v>
      </c>
      <c r="G1865">
        <v>1</v>
      </c>
      <c r="H1865" t="s">
        <v>76</v>
      </c>
      <c r="J1865">
        <v>0</v>
      </c>
      <c r="K1865">
        <v>1653</v>
      </c>
      <c r="L1865">
        <v>1755</v>
      </c>
      <c r="M1865">
        <f t="shared" si="377"/>
        <v>1653</v>
      </c>
      <c r="N1865">
        <f t="shared" si="378"/>
        <v>1755</v>
      </c>
      <c r="O1865">
        <f t="shared" si="379"/>
        <v>0.50287819957481095</v>
      </c>
      <c r="P1865">
        <f t="shared" si="380"/>
        <v>0.5</v>
      </c>
      <c r="Q1865">
        <f t="shared" si="381"/>
        <v>0</v>
      </c>
      <c r="R1865">
        <f t="shared" si="382"/>
        <v>0</v>
      </c>
      <c r="S1865">
        <f>INDEX(Weights!$B$1:$B$36,MATCH(Matches!H1887,Weights!$A$1:$A$36,0))</f>
        <v>50</v>
      </c>
      <c r="T1865">
        <f t="shared" si="383"/>
        <v>1753</v>
      </c>
      <c r="U1865">
        <f t="shared" si="384"/>
        <v>1755</v>
      </c>
      <c r="V1865">
        <f t="shared" si="385"/>
        <v>2</v>
      </c>
      <c r="W1865">
        <f t="shared" si="386"/>
        <v>0</v>
      </c>
      <c r="X1865">
        <f t="shared" si="387"/>
        <v>0</v>
      </c>
      <c r="Y1865">
        <f t="shared" si="388"/>
        <v>0</v>
      </c>
      <c r="AA1865" t="str">
        <f t="shared" si="389"/>
        <v>2-&gt;0,</v>
      </c>
    </row>
    <row r="1866" spans="1:27" ht="15" hidden="1" customHeight="1" x14ac:dyDescent="0.25">
      <c r="A1866">
        <v>2016</v>
      </c>
      <c r="B1866">
        <v>11</v>
      </c>
      <c r="C1866">
        <v>15</v>
      </c>
      <c r="D1866" t="s">
        <v>16</v>
      </c>
      <c r="E1866" t="s">
        <v>6</v>
      </c>
      <c r="F1866">
        <v>0</v>
      </c>
      <c r="G1866">
        <v>0</v>
      </c>
      <c r="H1866" t="s">
        <v>33</v>
      </c>
      <c r="J1866">
        <v>0</v>
      </c>
      <c r="K1866">
        <v>1943</v>
      </c>
      <c r="L1866">
        <v>2038</v>
      </c>
      <c r="M1866">
        <f t="shared" si="377"/>
        <v>1943</v>
      </c>
      <c r="N1866">
        <f t="shared" si="378"/>
        <v>2038</v>
      </c>
      <c r="O1866">
        <f t="shared" si="379"/>
        <v>0.50719508170905137</v>
      </c>
      <c r="P1866">
        <f t="shared" si="380"/>
        <v>0.5</v>
      </c>
      <c r="Q1866">
        <f t="shared" si="381"/>
        <v>0</v>
      </c>
      <c r="R1866">
        <f t="shared" si="382"/>
        <v>0</v>
      </c>
      <c r="S1866">
        <f>INDEX(Weights!$B$1:$B$36,MATCH(Matches!H1917,Weights!$A$1:$A$36,0))</f>
        <v>20</v>
      </c>
      <c r="T1866">
        <f t="shared" si="383"/>
        <v>2043</v>
      </c>
      <c r="U1866">
        <f t="shared" si="384"/>
        <v>2038</v>
      </c>
      <c r="V1866">
        <f t="shared" si="385"/>
        <v>5</v>
      </c>
      <c r="W1866">
        <f t="shared" si="386"/>
        <v>0</v>
      </c>
      <c r="X1866">
        <f t="shared" si="387"/>
        <v>0</v>
      </c>
      <c r="Y1866">
        <f t="shared" si="388"/>
        <v>0</v>
      </c>
      <c r="AA1866" t="str">
        <f t="shared" si="389"/>
        <v>5-&gt;0,</v>
      </c>
    </row>
    <row r="1867" spans="1:27" ht="15" hidden="1" customHeight="1" x14ac:dyDescent="0.25">
      <c r="A1867">
        <v>2017</v>
      </c>
      <c r="B1867">
        <v>1</v>
      </c>
      <c r="C1867">
        <v>14</v>
      </c>
      <c r="D1867" t="s">
        <v>158</v>
      </c>
      <c r="E1867" t="s">
        <v>109</v>
      </c>
      <c r="F1867">
        <v>7</v>
      </c>
      <c r="G1867">
        <v>2</v>
      </c>
      <c r="H1867" t="s">
        <v>33</v>
      </c>
      <c r="I1867" t="s">
        <v>154</v>
      </c>
      <c r="J1867">
        <v>0</v>
      </c>
      <c r="K1867">
        <v>1584</v>
      </c>
      <c r="L1867">
        <v>804</v>
      </c>
      <c r="M1867">
        <f t="shared" si="377"/>
        <v>1584</v>
      </c>
      <c r="N1867">
        <f t="shared" si="378"/>
        <v>804</v>
      </c>
      <c r="O1867">
        <f t="shared" si="379"/>
        <v>0.98890431113369237</v>
      </c>
      <c r="P1867">
        <f t="shared" si="380"/>
        <v>1</v>
      </c>
      <c r="Q1867">
        <f t="shared" si="381"/>
        <v>0</v>
      </c>
      <c r="R1867">
        <f t="shared" si="382"/>
        <v>0</v>
      </c>
      <c r="S1867">
        <f>INDEX(Weights!$B$1:$B$36,MATCH(Matches!H1982,Weights!$A$1:$A$36,0))</f>
        <v>20</v>
      </c>
      <c r="T1867">
        <f t="shared" si="383"/>
        <v>1584</v>
      </c>
      <c r="U1867">
        <f t="shared" si="384"/>
        <v>804</v>
      </c>
      <c r="V1867">
        <f t="shared" si="385"/>
        <v>780</v>
      </c>
      <c r="W1867">
        <f t="shared" si="386"/>
        <v>5</v>
      </c>
      <c r="X1867">
        <f t="shared" si="387"/>
        <v>0</v>
      </c>
      <c r="Y1867">
        <f t="shared" si="388"/>
        <v>5</v>
      </c>
      <c r="AA1867" t="str">
        <f t="shared" si="389"/>
        <v>780-&gt;5,</v>
      </c>
    </row>
    <row r="1868" spans="1:27" ht="15" hidden="1" customHeight="1" x14ac:dyDescent="0.25">
      <c r="A1868">
        <v>2017</v>
      </c>
      <c r="B1868">
        <v>3</v>
      </c>
      <c r="C1868">
        <v>13</v>
      </c>
      <c r="D1868" t="s">
        <v>188</v>
      </c>
      <c r="E1868" t="s">
        <v>269</v>
      </c>
      <c r="F1868">
        <v>1</v>
      </c>
      <c r="G1868">
        <v>0</v>
      </c>
      <c r="H1868" t="s">
        <v>33</v>
      </c>
      <c r="J1868">
        <v>0</v>
      </c>
      <c r="K1868">
        <v>1313</v>
      </c>
      <c r="L1868">
        <v>751</v>
      </c>
      <c r="M1868">
        <f t="shared" si="377"/>
        <v>1313</v>
      </c>
      <c r="N1868">
        <f t="shared" si="378"/>
        <v>751</v>
      </c>
      <c r="O1868">
        <f t="shared" si="379"/>
        <v>0.97834822714356517</v>
      </c>
      <c r="P1868">
        <f t="shared" si="380"/>
        <v>1</v>
      </c>
      <c r="Q1868">
        <f t="shared" si="381"/>
        <v>0</v>
      </c>
      <c r="R1868">
        <f t="shared" si="382"/>
        <v>0</v>
      </c>
      <c r="S1868">
        <f>INDEX(Weights!$B$1:$B$36,MATCH(Matches!H2040,Weights!$A$1:$A$36,0))</f>
        <v>40</v>
      </c>
      <c r="T1868">
        <f t="shared" si="383"/>
        <v>1413</v>
      </c>
      <c r="U1868">
        <f t="shared" si="384"/>
        <v>751</v>
      </c>
      <c r="V1868">
        <f t="shared" si="385"/>
        <v>662</v>
      </c>
      <c r="W1868">
        <f t="shared" si="386"/>
        <v>1</v>
      </c>
      <c r="X1868">
        <f t="shared" si="387"/>
        <v>0</v>
      </c>
      <c r="Y1868">
        <f t="shared" si="388"/>
        <v>1</v>
      </c>
      <c r="AA1868" t="str">
        <f t="shared" si="389"/>
        <v>662-&gt;1,</v>
      </c>
    </row>
    <row r="1869" spans="1:27" ht="15" hidden="1" customHeight="1" x14ac:dyDescent="0.25">
      <c r="A1869">
        <v>2017</v>
      </c>
      <c r="B1869">
        <v>3</v>
      </c>
      <c r="C1869">
        <v>27</v>
      </c>
      <c r="D1869" t="s">
        <v>86</v>
      </c>
      <c r="E1869" t="s">
        <v>152</v>
      </c>
      <c r="F1869">
        <v>1</v>
      </c>
      <c r="G1869">
        <v>1</v>
      </c>
      <c r="H1869" t="s">
        <v>33</v>
      </c>
      <c r="I1869" t="s">
        <v>26</v>
      </c>
      <c r="J1869">
        <v>0</v>
      </c>
      <c r="K1869">
        <v>1697</v>
      </c>
      <c r="L1869">
        <v>1712</v>
      </c>
      <c r="M1869">
        <f t="shared" si="377"/>
        <v>1697</v>
      </c>
      <c r="N1869">
        <f t="shared" si="378"/>
        <v>1712</v>
      </c>
      <c r="O1869">
        <f t="shared" si="379"/>
        <v>0.5215733330511455</v>
      </c>
      <c r="P1869">
        <f t="shared" si="380"/>
        <v>0.5</v>
      </c>
      <c r="Q1869">
        <f t="shared" si="381"/>
        <v>0</v>
      </c>
      <c r="R1869">
        <f t="shared" si="382"/>
        <v>0</v>
      </c>
      <c r="S1869">
        <f>INDEX(Weights!$B$1:$B$36,MATCH(Matches!H2121,Weights!$A$1:$A$36,0))</f>
        <v>40</v>
      </c>
      <c r="T1869">
        <f t="shared" si="383"/>
        <v>1697</v>
      </c>
      <c r="U1869">
        <f t="shared" si="384"/>
        <v>1712</v>
      </c>
      <c r="V1869">
        <f t="shared" si="385"/>
        <v>15</v>
      </c>
      <c r="W1869">
        <f t="shared" si="386"/>
        <v>0</v>
      </c>
      <c r="X1869">
        <f t="shared" si="387"/>
        <v>0</v>
      </c>
      <c r="Y1869">
        <f t="shared" si="388"/>
        <v>0</v>
      </c>
      <c r="AA1869" t="str">
        <f t="shared" si="389"/>
        <v>15-&gt;0,</v>
      </c>
    </row>
    <row r="1870" spans="1:27" ht="15" hidden="1" customHeight="1" x14ac:dyDescent="0.25">
      <c r="A1870">
        <v>2017</v>
      </c>
      <c r="B1870">
        <v>5</v>
      </c>
      <c r="C1870">
        <v>31</v>
      </c>
      <c r="D1870" t="s">
        <v>16</v>
      </c>
      <c r="E1870" t="s">
        <v>22</v>
      </c>
      <c r="F1870">
        <v>8</v>
      </c>
      <c r="G1870">
        <v>0</v>
      </c>
      <c r="H1870" t="s">
        <v>33</v>
      </c>
      <c r="J1870">
        <v>0</v>
      </c>
      <c r="K1870">
        <v>1957</v>
      </c>
      <c r="L1870">
        <v>858</v>
      </c>
      <c r="M1870">
        <f t="shared" si="377"/>
        <v>1957</v>
      </c>
      <c r="N1870">
        <f t="shared" si="378"/>
        <v>858</v>
      </c>
      <c r="O1870">
        <f t="shared" si="379"/>
        <v>0.99899523750005537</v>
      </c>
      <c r="P1870">
        <f t="shared" si="380"/>
        <v>1</v>
      </c>
      <c r="Q1870">
        <f t="shared" si="381"/>
        <v>0</v>
      </c>
      <c r="R1870">
        <f t="shared" si="382"/>
        <v>0</v>
      </c>
      <c r="S1870">
        <f>INDEX(Weights!$B$1:$B$36,MATCH(Matches!H2180,Weights!$A$1:$A$36,0))</f>
        <v>20</v>
      </c>
      <c r="T1870">
        <f t="shared" si="383"/>
        <v>2057</v>
      </c>
      <c r="U1870">
        <f t="shared" si="384"/>
        <v>858</v>
      </c>
      <c r="V1870">
        <f t="shared" si="385"/>
        <v>1199</v>
      </c>
      <c r="W1870">
        <f t="shared" si="386"/>
        <v>8</v>
      </c>
      <c r="X1870">
        <f t="shared" si="387"/>
        <v>0</v>
      </c>
      <c r="Y1870">
        <f t="shared" si="388"/>
        <v>7</v>
      </c>
      <c r="AA1870" t="str">
        <f t="shared" si="389"/>
        <v>1199-&gt;7,</v>
      </c>
    </row>
    <row r="1871" spans="1:27" ht="15" hidden="1" customHeight="1" x14ac:dyDescent="0.25">
      <c r="A1871">
        <v>2017</v>
      </c>
      <c r="B1871">
        <v>6</v>
      </c>
      <c r="C1871">
        <v>2</v>
      </c>
      <c r="D1871" t="s">
        <v>194</v>
      </c>
      <c r="E1871" t="s">
        <v>118</v>
      </c>
      <c r="F1871">
        <v>1</v>
      </c>
      <c r="G1871">
        <v>1</v>
      </c>
      <c r="H1871" t="s">
        <v>33</v>
      </c>
      <c r="J1871">
        <v>0</v>
      </c>
      <c r="K1871">
        <v>1466</v>
      </c>
      <c r="L1871">
        <v>1565</v>
      </c>
      <c r="M1871">
        <f t="shared" si="377"/>
        <v>1466</v>
      </c>
      <c r="N1871">
        <f t="shared" si="378"/>
        <v>1565</v>
      </c>
      <c r="O1871">
        <f t="shared" si="379"/>
        <v>0.5014391117091529</v>
      </c>
      <c r="P1871">
        <f t="shared" si="380"/>
        <v>0.5</v>
      </c>
      <c r="Q1871">
        <f t="shared" si="381"/>
        <v>0</v>
      </c>
      <c r="R1871">
        <f t="shared" si="382"/>
        <v>0</v>
      </c>
      <c r="S1871">
        <f>INDEX(Weights!$B$1:$B$36,MATCH(Matches!H2190,Weights!$A$1:$A$36,0))</f>
        <v>40</v>
      </c>
      <c r="T1871">
        <f t="shared" si="383"/>
        <v>1566</v>
      </c>
      <c r="U1871">
        <f t="shared" si="384"/>
        <v>1565</v>
      </c>
      <c r="V1871">
        <f t="shared" si="385"/>
        <v>1</v>
      </c>
      <c r="W1871">
        <f t="shared" si="386"/>
        <v>0</v>
      </c>
      <c r="X1871">
        <f t="shared" si="387"/>
        <v>0</v>
      </c>
      <c r="Y1871">
        <f t="shared" si="388"/>
        <v>0</v>
      </c>
      <c r="AA1871" t="str">
        <f t="shared" si="389"/>
        <v>1-&gt;0,</v>
      </c>
    </row>
    <row r="1872" spans="1:27" ht="15" hidden="1" customHeight="1" x14ac:dyDescent="0.25">
      <c r="A1872">
        <v>2017</v>
      </c>
      <c r="B1872">
        <v>6</v>
      </c>
      <c r="C1872">
        <v>7</v>
      </c>
      <c r="D1872" t="s">
        <v>79</v>
      </c>
      <c r="E1872" t="s">
        <v>203</v>
      </c>
      <c r="F1872">
        <v>2</v>
      </c>
      <c r="G1872">
        <v>2</v>
      </c>
      <c r="H1872" t="s">
        <v>76</v>
      </c>
      <c r="J1872">
        <v>0</v>
      </c>
      <c r="K1872">
        <v>1220</v>
      </c>
      <c r="L1872">
        <v>1323</v>
      </c>
      <c r="M1872">
        <f t="shared" si="377"/>
        <v>1220</v>
      </c>
      <c r="N1872">
        <f t="shared" si="378"/>
        <v>1323</v>
      </c>
      <c r="O1872">
        <f t="shared" si="379"/>
        <v>0.50431723975505982</v>
      </c>
      <c r="P1872">
        <f t="shared" si="380"/>
        <v>0.5</v>
      </c>
      <c r="Q1872">
        <f t="shared" si="381"/>
        <v>0</v>
      </c>
      <c r="R1872">
        <f t="shared" si="382"/>
        <v>0</v>
      </c>
      <c r="S1872">
        <f>INDEX(Weights!$B$1:$B$36,MATCH(Matches!H2221,Weights!$A$1:$A$36,0))</f>
        <v>40</v>
      </c>
      <c r="T1872">
        <f t="shared" si="383"/>
        <v>1320</v>
      </c>
      <c r="U1872">
        <f t="shared" si="384"/>
        <v>1323</v>
      </c>
      <c r="V1872">
        <f t="shared" si="385"/>
        <v>3</v>
      </c>
      <c r="W1872">
        <f t="shared" si="386"/>
        <v>0</v>
      </c>
      <c r="X1872">
        <f t="shared" si="387"/>
        <v>0</v>
      </c>
      <c r="Y1872">
        <f t="shared" si="388"/>
        <v>0</v>
      </c>
      <c r="AA1872" t="str">
        <f t="shared" si="389"/>
        <v>3-&gt;0,</v>
      </c>
    </row>
    <row r="1873" spans="1:27" ht="15" hidden="1" customHeight="1" x14ac:dyDescent="0.25">
      <c r="A1873">
        <v>2017</v>
      </c>
      <c r="B1873">
        <v>6</v>
      </c>
      <c r="C1873">
        <v>10</v>
      </c>
      <c r="D1873" t="s">
        <v>6</v>
      </c>
      <c r="E1873" t="s">
        <v>22</v>
      </c>
      <c r="F1873">
        <v>7</v>
      </c>
      <c r="G1873">
        <v>0</v>
      </c>
      <c r="H1873" t="s">
        <v>76</v>
      </c>
      <c r="J1873">
        <v>0</v>
      </c>
      <c r="K1873">
        <v>2041</v>
      </c>
      <c r="L1873">
        <v>858</v>
      </c>
      <c r="M1873">
        <f t="shared" si="377"/>
        <v>2041</v>
      </c>
      <c r="N1873">
        <f t="shared" si="378"/>
        <v>858</v>
      </c>
      <c r="O1873">
        <f t="shared" si="379"/>
        <v>0.99938022970976981</v>
      </c>
      <c r="P1873">
        <f t="shared" si="380"/>
        <v>1</v>
      </c>
      <c r="Q1873">
        <f t="shared" si="381"/>
        <v>0</v>
      </c>
      <c r="R1873">
        <f t="shared" si="382"/>
        <v>0</v>
      </c>
      <c r="S1873">
        <f>INDEX(Weights!$B$1:$B$36,MATCH(Matches!H2259,Weights!$A$1:$A$36,0))</f>
        <v>40</v>
      </c>
      <c r="T1873">
        <f t="shared" si="383"/>
        <v>2141</v>
      </c>
      <c r="U1873">
        <f t="shared" si="384"/>
        <v>858</v>
      </c>
      <c r="V1873">
        <f t="shared" si="385"/>
        <v>1283</v>
      </c>
      <c r="W1873">
        <f t="shared" si="386"/>
        <v>7</v>
      </c>
      <c r="X1873">
        <f t="shared" si="387"/>
        <v>0</v>
      </c>
      <c r="Y1873">
        <f t="shared" si="388"/>
        <v>7</v>
      </c>
      <c r="AA1873" t="str">
        <f t="shared" si="389"/>
        <v>1283-&gt;7,</v>
      </c>
    </row>
    <row r="1874" spans="1:27" ht="15" hidden="1" customHeight="1" x14ac:dyDescent="0.25">
      <c r="A1874">
        <v>2017</v>
      </c>
      <c r="B1874">
        <v>6</v>
      </c>
      <c r="C1874">
        <v>11</v>
      </c>
      <c r="D1874" t="s">
        <v>16</v>
      </c>
      <c r="E1874" t="s">
        <v>1</v>
      </c>
      <c r="F1874">
        <v>5</v>
      </c>
      <c r="G1874">
        <v>0</v>
      </c>
      <c r="H1874" t="s">
        <v>76</v>
      </c>
      <c r="J1874">
        <v>0</v>
      </c>
      <c r="K1874">
        <v>1970</v>
      </c>
      <c r="L1874">
        <v>1166</v>
      </c>
      <c r="M1874">
        <f t="shared" si="377"/>
        <v>1970</v>
      </c>
      <c r="N1874">
        <f t="shared" si="378"/>
        <v>1166</v>
      </c>
      <c r="O1874">
        <f t="shared" si="379"/>
        <v>0.99453462572696327</v>
      </c>
      <c r="P1874">
        <f t="shared" si="380"/>
        <v>1</v>
      </c>
      <c r="Q1874">
        <f t="shared" si="381"/>
        <v>0</v>
      </c>
      <c r="R1874">
        <f t="shared" si="382"/>
        <v>0</v>
      </c>
      <c r="S1874">
        <f>INDEX(Weights!$B$1:$B$36,MATCH(Matches!H2288,Weights!$A$1:$A$36,0))</f>
        <v>20</v>
      </c>
      <c r="T1874">
        <f t="shared" si="383"/>
        <v>2070</v>
      </c>
      <c r="U1874">
        <f t="shared" si="384"/>
        <v>1166</v>
      </c>
      <c r="V1874">
        <f t="shared" si="385"/>
        <v>904</v>
      </c>
      <c r="W1874">
        <f t="shared" si="386"/>
        <v>5</v>
      </c>
      <c r="X1874">
        <f t="shared" si="387"/>
        <v>0</v>
      </c>
      <c r="Y1874">
        <f t="shared" si="388"/>
        <v>5</v>
      </c>
      <c r="AA1874" t="str">
        <f t="shared" si="389"/>
        <v>904-&gt;5,</v>
      </c>
    </row>
    <row r="1875" spans="1:27" ht="15" hidden="1" customHeight="1" x14ac:dyDescent="0.25">
      <c r="A1875">
        <v>2017</v>
      </c>
      <c r="B1875">
        <v>6</v>
      </c>
      <c r="C1875">
        <v>13</v>
      </c>
      <c r="D1875" t="s">
        <v>41</v>
      </c>
      <c r="E1875" t="s">
        <v>44</v>
      </c>
      <c r="F1875">
        <v>0</v>
      </c>
      <c r="G1875">
        <v>6</v>
      </c>
      <c r="H1875" t="s">
        <v>33</v>
      </c>
      <c r="J1875">
        <v>0</v>
      </c>
      <c r="K1875">
        <v>1080</v>
      </c>
      <c r="L1875">
        <v>2017</v>
      </c>
      <c r="M1875">
        <f t="shared" si="377"/>
        <v>1080</v>
      </c>
      <c r="N1875">
        <f t="shared" si="378"/>
        <v>2017</v>
      </c>
      <c r="O1875">
        <f t="shared" si="379"/>
        <v>0.99198314015852951</v>
      </c>
      <c r="P1875">
        <f t="shared" si="380"/>
        <v>0</v>
      </c>
      <c r="Q1875">
        <f t="shared" si="381"/>
        <v>0</v>
      </c>
      <c r="R1875">
        <f t="shared" si="382"/>
        <v>0</v>
      </c>
      <c r="S1875">
        <f>INDEX(Weights!$B$1:$B$36,MATCH(Matches!H2322,Weights!$A$1:$A$36,0))</f>
        <v>20</v>
      </c>
      <c r="T1875">
        <f t="shared" si="383"/>
        <v>1180</v>
      </c>
      <c r="U1875">
        <f t="shared" si="384"/>
        <v>2017</v>
      </c>
      <c r="V1875">
        <f t="shared" si="385"/>
        <v>837</v>
      </c>
      <c r="W1875">
        <f t="shared" si="386"/>
        <v>6</v>
      </c>
      <c r="X1875">
        <f t="shared" si="387"/>
        <v>0</v>
      </c>
      <c r="Y1875">
        <f t="shared" si="388"/>
        <v>6</v>
      </c>
      <c r="AA1875" t="str">
        <f t="shared" si="389"/>
        <v>837-&gt;6,</v>
      </c>
    </row>
    <row r="1876" spans="1:27" ht="15" hidden="1" customHeight="1" x14ac:dyDescent="0.25">
      <c r="A1876">
        <v>2017</v>
      </c>
      <c r="B1876">
        <v>6</v>
      </c>
      <c r="C1876">
        <v>17</v>
      </c>
      <c r="D1876" t="s">
        <v>35</v>
      </c>
      <c r="E1876" t="s">
        <v>45</v>
      </c>
      <c r="F1876">
        <v>0</v>
      </c>
      <c r="G1876">
        <v>0</v>
      </c>
      <c r="H1876" t="s">
        <v>33</v>
      </c>
      <c r="J1876">
        <v>0</v>
      </c>
      <c r="K1876">
        <v>1226</v>
      </c>
      <c r="L1876">
        <v>1315</v>
      </c>
      <c r="M1876">
        <f t="shared" si="377"/>
        <v>1226</v>
      </c>
      <c r="N1876">
        <f t="shared" si="378"/>
        <v>1315</v>
      </c>
      <c r="O1876">
        <f t="shared" si="379"/>
        <v>0.51582498526473497</v>
      </c>
      <c r="P1876">
        <f t="shared" si="380"/>
        <v>0.5</v>
      </c>
      <c r="Q1876">
        <f t="shared" si="381"/>
        <v>0</v>
      </c>
      <c r="R1876">
        <f t="shared" si="382"/>
        <v>0</v>
      </c>
      <c r="S1876">
        <f>INDEX(Weights!$B$1:$B$36,MATCH(Matches!H2329,Weights!$A$1:$A$36,0))</f>
        <v>40</v>
      </c>
      <c r="T1876">
        <f t="shared" si="383"/>
        <v>1326</v>
      </c>
      <c r="U1876">
        <f t="shared" si="384"/>
        <v>1315</v>
      </c>
      <c r="V1876">
        <f t="shared" si="385"/>
        <v>11</v>
      </c>
      <c r="W1876">
        <f t="shared" si="386"/>
        <v>0</v>
      </c>
      <c r="X1876">
        <f t="shared" si="387"/>
        <v>0</v>
      </c>
      <c r="Y1876">
        <f t="shared" si="388"/>
        <v>0</v>
      </c>
      <c r="AA1876" t="str">
        <f t="shared" si="389"/>
        <v>11-&gt;0,</v>
      </c>
    </row>
    <row r="1877" spans="1:27" ht="15" hidden="1" customHeight="1" x14ac:dyDescent="0.25">
      <c r="A1877">
        <v>2017</v>
      </c>
      <c r="B1877">
        <v>8</v>
      </c>
      <c r="C1877">
        <v>24</v>
      </c>
      <c r="D1877" t="s">
        <v>43</v>
      </c>
      <c r="E1877" t="s">
        <v>187</v>
      </c>
      <c r="F1877">
        <v>1</v>
      </c>
      <c r="G1877">
        <v>1</v>
      </c>
      <c r="H1877" t="s">
        <v>81</v>
      </c>
      <c r="J1877">
        <v>0</v>
      </c>
      <c r="K1877">
        <v>1161</v>
      </c>
      <c r="L1877">
        <v>1252</v>
      </c>
      <c r="M1877">
        <f t="shared" si="377"/>
        <v>1161</v>
      </c>
      <c r="N1877">
        <f t="shared" si="378"/>
        <v>1252</v>
      </c>
      <c r="O1877">
        <f t="shared" si="379"/>
        <v>0.51294914489286381</v>
      </c>
      <c r="P1877">
        <f t="shared" si="380"/>
        <v>0.5</v>
      </c>
      <c r="Q1877">
        <f t="shared" si="381"/>
        <v>0</v>
      </c>
      <c r="R1877">
        <f t="shared" si="382"/>
        <v>0</v>
      </c>
      <c r="S1877">
        <f>INDEX(Weights!$B$1:$B$36,MATCH(Matches!H2420,Weights!$A$1:$A$36,0))</f>
        <v>40</v>
      </c>
      <c r="T1877">
        <f t="shared" si="383"/>
        <v>1261</v>
      </c>
      <c r="U1877">
        <f t="shared" si="384"/>
        <v>1252</v>
      </c>
      <c r="V1877">
        <f t="shared" si="385"/>
        <v>9</v>
      </c>
      <c r="W1877">
        <f t="shared" si="386"/>
        <v>0</v>
      </c>
      <c r="X1877">
        <f t="shared" si="387"/>
        <v>0</v>
      </c>
      <c r="Y1877">
        <f t="shared" si="388"/>
        <v>0</v>
      </c>
      <c r="AA1877" t="str">
        <f t="shared" si="389"/>
        <v>9-&gt;0,</v>
      </c>
    </row>
    <row r="1878" spans="1:27" ht="15" hidden="1" customHeight="1" x14ac:dyDescent="0.25">
      <c r="A1878">
        <v>2017</v>
      </c>
      <c r="B1878">
        <v>8</v>
      </c>
      <c r="C1878">
        <v>29</v>
      </c>
      <c r="D1878" t="s">
        <v>259</v>
      </c>
      <c r="E1878" t="s">
        <v>91</v>
      </c>
      <c r="F1878">
        <v>0</v>
      </c>
      <c r="G1878">
        <v>0</v>
      </c>
      <c r="H1878" t="s">
        <v>33</v>
      </c>
      <c r="J1878">
        <v>0</v>
      </c>
      <c r="K1878">
        <v>1402</v>
      </c>
      <c r="L1878">
        <v>1491</v>
      </c>
      <c r="M1878">
        <f t="shared" si="377"/>
        <v>1402</v>
      </c>
      <c r="N1878">
        <f t="shared" si="378"/>
        <v>1491</v>
      </c>
      <c r="O1878">
        <f t="shared" si="379"/>
        <v>0.51582498526473497</v>
      </c>
      <c r="P1878">
        <f t="shared" si="380"/>
        <v>0.5</v>
      </c>
      <c r="Q1878">
        <f t="shared" si="381"/>
        <v>0</v>
      </c>
      <c r="R1878">
        <f t="shared" si="382"/>
        <v>0</v>
      </c>
      <c r="S1878">
        <f>INDEX(Weights!$B$1:$B$36,MATCH(Matches!H2424,Weights!$A$1:$A$36,0))</f>
        <v>40</v>
      </c>
      <c r="T1878">
        <f t="shared" si="383"/>
        <v>1502</v>
      </c>
      <c r="U1878">
        <f t="shared" si="384"/>
        <v>1491</v>
      </c>
      <c r="V1878">
        <f t="shared" si="385"/>
        <v>11</v>
      </c>
      <c r="W1878">
        <f t="shared" si="386"/>
        <v>0</v>
      </c>
      <c r="X1878">
        <f t="shared" si="387"/>
        <v>0</v>
      </c>
      <c r="Y1878">
        <f t="shared" si="388"/>
        <v>0</v>
      </c>
      <c r="AA1878" t="str">
        <f t="shared" si="389"/>
        <v>11-&gt;0,</v>
      </c>
    </row>
    <row r="1879" spans="1:27" ht="15" hidden="1" customHeight="1" x14ac:dyDescent="0.25">
      <c r="A1879">
        <v>2017</v>
      </c>
      <c r="B1879">
        <v>8</v>
      </c>
      <c r="C1879">
        <v>31</v>
      </c>
      <c r="D1879" t="s">
        <v>131</v>
      </c>
      <c r="E1879" t="s">
        <v>20</v>
      </c>
      <c r="F1879">
        <v>3</v>
      </c>
      <c r="G1879">
        <v>0</v>
      </c>
      <c r="H1879" t="s">
        <v>76</v>
      </c>
      <c r="J1879">
        <v>0</v>
      </c>
      <c r="K1879">
        <v>1865</v>
      </c>
      <c r="L1879">
        <v>1022</v>
      </c>
      <c r="M1879">
        <f t="shared" si="377"/>
        <v>1865</v>
      </c>
      <c r="N1879">
        <f t="shared" si="378"/>
        <v>1022</v>
      </c>
      <c r="O1879">
        <f t="shared" si="379"/>
        <v>0.99562883233737687</v>
      </c>
      <c r="P1879">
        <f t="shared" si="380"/>
        <v>1</v>
      </c>
      <c r="Q1879">
        <f t="shared" si="381"/>
        <v>0</v>
      </c>
      <c r="R1879">
        <f t="shared" si="382"/>
        <v>0</v>
      </c>
      <c r="S1879">
        <f>INDEX(Weights!$B$1:$B$36,MATCH(Matches!H2444,Weights!$A$1:$A$36,0))</f>
        <v>40</v>
      </c>
      <c r="T1879">
        <f t="shared" si="383"/>
        <v>1965</v>
      </c>
      <c r="U1879">
        <f t="shared" si="384"/>
        <v>1022</v>
      </c>
      <c r="V1879">
        <f t="shared" si="385"/>
        <v>943</v>
      </c>
      <c r="W1879">
        <f t="shared" si="386"/>
        <v>3</v>
      </c>
      <c r="X1879">
        <f t="shared" si="387"/>
        <v>0</v>
      </c>
      <c r="Y1879">
        <f t="shared" si="388"/>
        <v>3</v>
      </c>
      <c r="AA1879" t="str">
        <f t="shared" si="389"/>
        <v>943-&gt;3,</v>
      </c>
    </row>
    <row r="1880" spans="1:27" ht="15" hidden="1" customHeight="1" x14ac:dyDescent="0.25">
      <c r="A1880">
        <v>2017</v>
      </c>
      <c r="B1880">
        <v>9</v>
      </c>
      <c r="C1880">
        <v>2</v>
      </c>
      <c r="D1880" t="s">
        <v>141</v>
      </c>
      <c r="E1880" t="s">
        <v>88</v>
      </c>
      <c r="F1880">
        <v>1</v>
      </c>
      <c r="G1880">
        <v>1</v>
      </c>
      <c r="H1880" t="s">
        <v>33</v>
      </c>
      <c r="J1880">
        <v>0</v>
      </c>
      <c r="K1880">
        <v>1302</v>
      </c>
      <c r="L1880">
        <v>1385</v>
      </c>
      <c r="M1880">
        <f t="shared" si="377"/>
        <v>1302</v>
      </c>
      <c r="N1880">
        <f t="shared" si="378"/>
        <v>1385</v>
      </c>
      <c r="O1880">
        <f t="shared" si="379"/>
        <v>0.52444546112066148</v>
      </c>
      <c r="P1880">
        <f t="shared" si="380"/>
        <v>0.5</v>
      </c>
      <c r="Q1880">
        <f t="shared" si="381"/>
        <v>0</v>
      </c>
      <c r="R1880">
        <f t="shared" si="382"/>
        <v>0</v>
      </c>
      <c r="S1880">
        <f>INDEX(Weights!$B$1:$B$36,MATCH(Matches!H2476,Weights!$A$1:$A$36,0))</f>
        <v>40</v>
      </c>
      <c r="T1880">
        <f t="shared" si="383"/>
        <v>1402</v>
      </c>
      <c r="U1880">
        <f t="shared" si="384"/>
        <v>1385</v>
      </c>
      <c r="V1880">
        <f t="shared" si="385"/>
        <v>17</v>
      </c>
      <c r="W1880">
        <f t="shared" si="386"/>
        <v>0</v>
      </c>
      <c r="X1880">
        <f t="shared" si="387"/>
        <v>0</v>
      </c>
      <c r="Y1880">
        <f t="shared" si="388"/>
        <v>0</v>
      </c>
      <c r="AA1880" t="str">
        <f t="shared" si="389"/>
        <v>17-&gt;0,</v>
      </c>
    </row>
    <row r="1881" spans="1:27" ht="15" hidden="1" customHeight="1" x14ac:dyDescent="0.25">
      <c r="A1881">
        <v>2017</v>
      </c>
      <c r="B1881">
        <v>10</v>
      </c>
      <c r="C1881">
        <v>7</v>
      </c>
      <c r="D1881" t="s">
        <v>20</v>
      </c>
      <c r="E1881" t="s">
        <v>34</v>
      </c>
      <c r="F1881">
        <v>0</v>
      </c>
      <c r="G1881">
        <v>2</v>
      </c>
      <c r="H1881" t="s">
        <v>76</v>
      </c>
      <c r="J1881">
        <v>0</v>
      </c>
      <c r="K1881">
        <v>1017</v>
      </c>
      <c r="L1881">
        <v>1987</v>
      </c>
      <c r="M1881">
        <f t="shared" si="377"/>
        <v>1017</v>
      </c>
      <c r="N1881">
        <f t="shared" si="378"/>
        <v>1987</v>
      </c>
      <c r="O1881">
        <f t="shared" si="379"/>
        <v>0.99336093262728253</v>
      </c>
      <c r="P1881">
        <f t="shared" si="380"/>
        <v>0</v>
      </c>
      <c r="Q1881">
        <f t="shared" si="381"/>
        <v>0</v>
      </c>
      <c r="R1881">
        <f t="shared" si="382"/>
        <v>0</v>
      </c>
      <c r="S1881">
        <f>INDEX(Weights!$B$1:$B$36,MATCH(Matches!H2591,Weights!$A$1:$A$36,0))</f>
        <v>40</v>
      </c>
      <c r="T1881">
        <f t="shared" si="383"/>
        <v>1117</v>
      </c>
      <c r="U1881">
        <f t="shared" si="384"/>
        <v>1987</v>
      </c>
      <c r="V1881">
        <f t="shared" si="385"/>
        <v>870</v>
      </c>
      <c r="W1881">
        <f t="shared" si="386"/>
        <v>2</v>
      </c>
      <c r="X1881">
        <f t="shared" si="387"/>
        <v>0</v>
      </c>
      <c r="Y1881">
        <f t="shared" si="388"/>
        <v>2</v>
      </c>
      <c r="AA1881" t="str">
        <f t="shared" si="389"/>
        <v>870-&gt;2,</v>
      </c>
    </row>
    <row r="1882" spans="1:27" ht="15" hidden="1" customHeight="1" x14ac:dyDescent="0.25">
      <c r="A1882">
        <v>2017</v>
      </c>
      <c r="B1882">
        <v>10</v>
      </c>
      <c r="C1882">
        <v>7</v>
      </c>
      <c r="D1882" t="s">
        <v>134</v>
      </c>
      <c r="E1882" t="s">
        <v>148</v>
      </c>
      <c r="F1882">
        <v>0</v>
      </c>
      <c r="G1882">
        <v>0</v>
      </c>
      <c r="H1882" t="s">
        <v>76</v>
      </c>
      <c r="J1882">
        <v>0</v>
      </c>
      <c r="K1882">
        <v>1491</v>
      </c>
      <c r="L1882">
        <v>1597</v>
      </c>
      <c r="M1882">
        <f t="shared" si="377"/>
        <v>1491</v>
      </c>
      <c r="N1882">
        <f t="shared" si="378"/>
        <v>1597</v>
      </c>
      <c r="O1882">
        <f t="shared" si="379"/>
        <v>0.50863383582108268</v>
      </c>
      <c r="P1882">
        <f t="shared" si="380"/>
        <v>0.5</v>
      </c>
      <c r="Q1882">
        <f t="shared" si="381"/>
        <v>0</v>
      </c>
      <c r="R1882">
        <f t="shared" si="382"/>
        <v>0</v>
      </c>
      <c r="S1882">
        <f>INDEX(Weights!$B$1:$B$36,MATCH(Matches!H2612,Weights!$A$1:$A$36,0))</f>
        <v>40</v>
      </c>
      <c r="T1882">
        <f t="shared" si="383"/>
        <v>1591</v>
      </c>
      <c r="U1882">
        <f t="shared" si="384"/>
        <v>1597</v>
      </c>
      <c r="V1882">
        <f t="shared" si="385"/>
        <v>6</v>
      </c>
      <c r="W1882">
        <f t="shared" si="386"/>
        <v>0</v>
      </c>
      <c r="X1882">
        <f t="shared" si="387"/>
        <v>0</v>
      </c>
      <c r="Y1882">
        <f t="shared" si="388"/>
        <v>0</v>
      </c>
      <c r="AA1882" t="str">
        <f t="shared" si="389"/>
        <v>6-&gt;0,</v>
      </c>
    </row>
    <row r="1883" spans="1:27" ht="15" hidden="1" customHeight="1" x14ac:dyDescent="0.25">
      <c r="A1883">
        <v>2017</v>
      </c>
      <c r="B1883">
        <v>10</v>
      </c>
      <c r="C1883">
        <v>8</v>
      </c>
      <c r="D1883" t="s">
        <v>50</v>
      </c>
      <c r="E1883" t="s">
        <v>22</v>
      </c>
      <c r="F1883">
        <v>5</v>
      </c>
      <c r="G1883">
        <v>0</v>
      </c>
      <c r="H1883" t="s">
        <v>76</v>
      </c>
      <c r="J1883">
        <v>0</v>
      </c>
      <c r="K1883">
        <v>1682</v>
      </c>
      <c r="L1883">
        <v>852</v>
      </c>
      <c r="M1883">
        <f t="shared" si="377"/>
        <v>1682</v>
      </c>
      <c r="N1883">
        <f t="shared" si="378"/>
        <v>852</v>
      </c>
      <c r="O1883">
        <f t="shared" si="379"/>
        <v>0.99529076919522541</v>
      </c>
      <c r="P1883">
        <f t="shared" si="380"/>
        <v>1</v>
      </c>
      <c r="Q1883">
        <f t="shared" si="381"/>
        <v>0</v>
      </c>
      <c r="R1883">
        <f t="shared" si="382"/>
        <v>0</v>
      </c>
      <c r="S1883">
        <f>INDEX(Weights!$B$1:$B$36,MATCH(Matches!H2613,Weights!$A$1:$A$36,0))</f>
        <v>40</v>
      </c>
      <c r="T1883">
        <f t="shared" si="383"/>
        <v>1782</v>
      </c>
      <c r="U1883">
        <f t="shared" si="384"/>
        <v>852</v>
      </c>
      <c r="V1883">
        <f t="shared" si="385"/>
        <v>930</v>
      </c>
      <c r="W1883">
        <f t="shared" si="386"/>
        <v>5</v>
      </c>
      <c r="X1883">
        <f t="shared" si="387"/>
        <v>0</v>
      </c>
      <c r="Y1883">
        <f t="shared" si="388"/>
        <v>5</v>
      </c>
      <c r="AA1883" t="str">
        <f t="shared" si="389"/>
        <v>930-&gt;5,</v>
      </c>
    </row>
    <row r="1884" spans="1:27" ht="15" hidden="1" customHeight="1" x14ac:dyDescent="0.25">
      <c r="A1884">
        <v>2017</v>
      </c>
      <c r="B1884">
        <v>10</v>
      </c>
      <c r="C1884">
        <v>10</v>
      </c>
      <c r="D1884" t="s">
        <v>21</v>
      </c>
      <c r="E1884" t="s">
        <v>117</v>
      </c>
      <c r="F1884">
        <v>1</v>
      </c>
      <c r="G1884">
        <v>1</v>
      </c>
      <c r="H1884" t="s">
        <v>33</v>
      </c>
      <c r="J1884">
        <v>0</v>
      </c>
      <c r="K1884">
        <v>1696</v>
      </c>
      <c r="L1884">
        <v>1783</v>
      </c>
      <c r="M1884">
        <f t="shared" si="377"/>
        <v>1696</v>
      </c>
      <c r="N1884">
        <f t="shared" si="378"/>
        <v>1783</v>
      </c>
      <c r="O1884">
        <f t="shared" si="379"/>
        <v>0.51869977792955857</v>
      </c>
      <c r="P1884">
        <f t="shared" si="380"/>
        <v>0.5</v>
      </c>
      <c r="Q1884">
        <f t="shared" si="381"/>
        <v>0</v>
      </c>
      <c r="R1884">
        <f t="shared" si="382"/>
        <v>0</v>
      </c>
      <c r="S1884">
        <f>INDEX(Weights!$B$1:$B$36,MATCH(Matches!H2663,Weights!$A$1:$A$36,0))</f>
        <v>40</v>
      </c>
      <c r="T1884">
        <f t="shared" si="383"/>
        <v>1796</v>
      </c>
      <c r="U1884">
        <f t="shared" si="384"/>
        <v>1783</v>
      </c>
      <c r="V1884">
        <f t="shared" si="385"/>
        <v>13</v>
      </c>
      <c r="W1884">
        <f t="shared" si="386"/>
        <v>0</v>
      </c>
      <c r="X1884">
        <f t="shared" si="387"/>
        <v>0</v>
      </c>
      <c r="Y1884">
        <f t="shared" si="388"/>
        <v>0</v>
      </c>
      <c r="AA1884" t="str">
        <f t="shared" si="389"/>
        <v>13-&gt;0,</v>
      </c>
    </row>
    <row r="1885" spans="1:27" ht="15" hidden="1" customHeight="1" x14ac:dyDescent="0.25">
      <c r="A1885">
        <v>2015</v>
      </c>
      <c r="B1885">
        <v>1</v>
      </c>
      <c r="C1885">
        <v>11</v>
      </c>
      <c r="D1885" t="s">
        <v>96</v>
      </c>
      <c r="E1885" t="s">
        <v>147</v>
      </c>
      <c r="F1885">
        <v>1</v>
      </c>
      <c r="G1885">
        <v>1</v>
      </c>
      <c r="H1885" t="s">
        <v>33</v>
      </c>
      <c r="J1885">
        <v>-1</v>
      </c>
      <c r="K1885">
        <v>1601</v>
      </c>
      <c r="L1885">
        <v>1675</v>
      </c>
      <c r="M1885">
        <f t="shared" si="377"/>
        <v>1602</v>
      </c>
      <c r="N1885">
        <f t="shared" si="378"/>
        <v>1674</v>
      </c>
      <c r="O1885">
        <f t="shared" si="379"/>
        <v>0.5402082283237456</v>
      </c>
      <c r="P1885">
        <f t="shared" si="380"/>
        <v>0.5</v>
      </c>
      <c r="Q1885">
        <f t="shared" si="381"/>
        <v>24.870531274053533</v>
      </c>
      <c r="R1885">
        <f t="shared" si="382"/>
        <v>20</v>
      </c>
      <c r="S1885">
        <f>INDEX(Weights!$B$1:$B$36,MATCH(Matches!H36,Weights!$A$1:$A$36,0))</f>
        <v>40</v>
      </c>
      <c r="T1885">
        <f t="shared" si="383"/>
        <v>1702</v>
      </c>
      <c r="U1885">
        <f t="shared" si="384"/>
        <v>1674</v>
      </c>
      <c r="V1885">
        <f t="shared" si="385"/>
        <v>28</v>
      </c>
      <c r="W1885">
        <f t="shared" si="386"/>
        <v>0</v>
      </c>
      <c r="X1885">
        <f t="shared" si="387"/>
        <v>0</v>
      </c>
      <c r="Y1885">
        <f t="shared" si="388"/>
        <v>0</v>
      </c>
      <c r="AA1885" t="str">
        <f t="shared" si="389"/>
        <v>28-&gt;0,</v>
      </c>
    </row>
    <row r="1886" spans="1:27" ht="15" hidden="1" customHeight="1" x14ac:dyDescent="0.25">
      <c r="A1886">
        <v>2015</v>
      </c>
      <c r="B1886">
        <v>2</v>
      </c>
      <c r="C1886">
        <v>1</v>
      </c>
      <c r="D1886" t="s">
        <v>160</v>
      </c>
      <c r="E1886" t="s">
        <v>101</v>
      </c>
      <c r="F1886">
        <v>2</v>
      </c>
      <c r="G1886">
        <v>2</v>
      </c>
      <c r="H1886" t="s">
        <v>33</v>
      </c>
      <c r="J1886">
        <v>-1</v>
      </c>
      <c r="K1886">
        <v>1147</v>
      </c>
      <c r="L1886">
        <v>1221</v>
      </c>
      <c r="M1886">
        <f t="shared" si="377"/>
        <v>1148</v>
      </c>
      <c r="N1886">
        <f t="shared" si="378"/>
        <v>1220</v>
      </c>
      <c r="O1886">
        <f t="shared" si="379"/>
        <v>0.5402082283237456</v>
      </c>
      <c r="P1886">
        <f t="shared" si="380"/>
        <v>0.5</v>
      </c>
      <c r="Q1886">
        <f t="shared" si="381"/>
        <v>24.870531274053533</v>
      </c>
      <c r="R1886">
        <f t="shared" si="382"/>
        <v>20</v>
      </c>
      <c r="S1886">
        <f>INDEX(Weights!$B$1:$B$36,MATCH(Matches!H100,Weights!$A$1:$A$36,0))</f>
        <v>50</v>
      </c>
      <c r="T1886">
        <f t="shared" si="383"/>
        <v>1248</v>
      </c>
      <c r="U1886">
        <f t="shared" si="384"/>
        <v>1220</v>
      </c>
      <c r="V1886">
        <f t="shared" si="385"/>
        <v>28</v>
      </c>
      <c r="W1886">
        <f t="shared" si="386"/>
        <v>0</v>
      </c>
      <c r="X1886">
        <f t="shared" si="387"/>
        <v>0</v>
      </c>
      <c r="Y1886">
        <f t="shared" si="388"/>
        <v>0</v>
      </c>
      <c r="AA1886" t="str">
        <f t="shared" si="389"/>
        <v>28-&gt;0,</v>
      </c>
    </row>
    <row r="1887" spans="1:27" ht="15" hidden="1" customHeight="1" x14ac:dyDescent="0.25">
      <c r="A1887">
        <v>2015</v>
      </c>
      <c r="B1887">
        <v>2</v>
      </c>
      <c r="C1887">
        <v>8</v>
      </c>
      <c r="D1887" t="s">
        <v>148</v>
      </c>
      <c r="E1887" t="s">
        <v>86</v>
      </c>
      <c r="F1887">
        <v>0</v>
      </c>
      <c r="G1887">
        <v>0</v>
      </c>
      <c r="H1887" t="s">
        <v>44</v>
      </c>
      <c r="I1887" t="s">
        <v>159</v>
      </c>
      <c r="J1887">
        <v>-1</v>
      </c>
      <c r="K1887">
        <v>1752</v>
      </c>
      <c r="L1887">
        <v>1745</v>
      </c>
      <c r="M1887">
        <f t="shared" si="377"/>
        <v>1753</v>
      </c>
      <c r="N1887">
        <f t="shared" si="378"/>
        <v>1744</v>
      </c>
      <c r="O1887">
        <f t="shared" si="379"/>
        <v>0.51294914489286381</v>
      </c>
      <c r="P1887">
        <f t="shared" si="380"/>
        <v>0.5</v>
      </c>
      <c r="Q1887">
        <f t="shared" si="381"/>
        <v>77.225176509615991</v>
      </c>
      <c r="R1887">
        <f t="shared" si="382"/>
        <v>80</v>
      </c>
      <c r="S1887">
        <f>INDEX(Weights!$B$1:$B$36,MATCH(Matches!H111,Weights!$A$1:$A$36,0))</f>
        <v>40</v>
      </c>
      <c r="T1887">
        <f t="shared" si="383"/>
        <v>1753</v>
      </c>
      <c r="U1887">
        <f t="shared" si="384"/>
        <v>1744</v>
      </c>
      <c r="V1887">
        <f t="shared" si="385"/>
        <v>9</v>
      </c>
      <c r="W1887">
        <f t="shared" si="386"/>
        <v>0</v>
      </c>
      <c r="X1887">
        <f t="shared" si="387"/>
        <v>0</v>
      </c>
      <c r="Y1887">
        <f t="shared" si="388"/>
        <v>0</v>
      </c>
      <c r="AA1887" t="str">
        <f t="shared" si="389"/>
        <v>9-&gt;0,</v>
      </c>
    </row>
    <row r="1888" spans="1:27" ht="15" hidden="1" customHeight="1" x14ac:dyDescent="0.25">
      <c r="A1888">
        <v>2015</v>
      </c>
      <c r="B1888">
        <v>3</v>
      </c>
      <c r="C1888">
        <v>29</v>
      </c>
      <c r="D1888" t="s">
        <v>30</v>
      </c>
      <c r="E1888" t="s">
        <v>39</v>
      </c>
      <c r="F1888">
        <v>1</v>
      </c>
      <c r="G1888">
        <v>1</v>
      </c>
      <c r="H1888" t="s">
        <v>33</v>
      </c>
      <c r="J1888">
        <v>-1</v>
      </c>
      <c r="K1888">
        <v>1603</v>
      </c>
      <c r="L1888">
        <v>1659</v>
      </c>
      <c r="M1888">
        <f t="shared" si="377"/>
        <v>1604</v>
      </c>
      <c r="N1888">
        <f t="shared" si="378"/>
        <v>1658</v>
      </c>
      <c r="O1888">
        <f t="shared" si="379"/>
        <v>0.56581520306923316</v>
      </c>
      <c r="P1888">
        <f t="shared" si="380"/>
        <v>0.5</v>
      </c>
      <c r="Q1888">
        <f t="shared" si="381"/>
        <v>15.194057806796817</v>
      </c>
      <c r="R1888">
        <f t="shared" si="382"/>
        <v>20</v>
      </c>
      <c r="S1888">
        <f>INDEX(Weights!$B$1:$B$36,MATCH(Matches!H218,Weights!$A$1:$A$36,0))</f>
        <v>50</v>
      </c>
      <c r="T1888">
        <f t="shared" si="383"/>
        <v>1704</v>
      </c>
      <c r="U1888">
        <f t="shared" si="384"/>
        <v>1658</v>
      </c>
      <c r="V1888">
        <f t="shared" si="385"/>
        <v>46</v>
      </c>
      <c r="W1888">
        <f t="shared" si="386"/>
        <v>0</v>
      </c>
      <c r="X1888">
        <f t="shared" si="387"/>
        <v>0</v>
      </c>
      <c r="Y1888">
        <f t="shared" si="388"/>
        <v>0</v>
      </c>
      <c r="AA1888" t="str">
        <f t="shared" si="389"/>
        <v>46-&gt;0,</v>
      </c>
    </row>
    <row r="1889" spans="1:27" ht="15" hidden="1" customHeight="1" x14ac:dyDescent="0.25">
      <c r="A1889">
        <v>2015</v>
      </c>
      <c r="B1889">
        <v>3</v>
      </c>
      <c r="C1889">
        <v>31</v>
      </c>
      <c r="D1889" t="s">
        <v>16</v>
      </c>
      <c r="E1889" t="s">
        <v>105</v>
      </c>
      <c r="F1889">
        <v>1</v>
      </c>
      <c r="G1889">
        <v>1</v>
      </c>
      <c r="H1889" t="s">
        <v>33</v>
      </c>
      <c r="J1889">
        <v>-1</v>
      </c>
      <c r="K1889">
        <v>1875</v>
      </c>
      <c r="L1889">
        <v>1928</v>
      </c>
      <c r="M1889">
        <f t="shared" si="377"/>
        <v>1876</v>
      </c>
      <c r="N1889">
        <f t="shared" si="378"/>
        <v>1927</v>
      </c>
      <c r="O1889">
        <f t="shared" si="379"/>
        <v>0.57005282358398823</v>
      </c>
      <c r="P1889">
        <f t="shared" si="380"/>
        <v>0.5</v>
      </c>
      <c r="Q1889">
        <f t="shared" si="381"/>
        <v>14.274942091392974</v>
      </c>
      <c r="R1889">
        <f t="shared" si="382"/>
        <v>10</v>
      </c>
      <c r="S1889">
        <f>INDEX(Weights!$B$1:$B$36,MATCH(Matches!H240,Weights!$A$1:$A$36,0))</f>
        <v>40</v>
      </c>
      <c r="T1889">
        <f t="shared" si="383"/>
        <v>1976</v>
      </c>
      <c r="U1889">
        <f t="shared" si="384"/>
        <v>1927</v>
      </c>
      <c r="V1889">
        <f t="shared" si="385"/>
        <v>49</v>
      </c>
      <c r="W1889">
        <f t="shared" si="386"/>
        <v>0</v>
      </c>
      <c r="X1889">
        <f t="shared" si="387"/>
        <v>0</v>
      </c>
      <c r="Y1889">
        <f t="shared" si="388"/>
        <v>0</v>
      </c>
      <c r="AA1889" t="str">
        <f t="shared" si="389"/>
        <v>49-&gt;0,</v>
      </c>
    </row>
    <row r="1890" spans="1:27" ht="15" hidden="1" customHeight="1" x14ac:dyDescent="0.25">
      <c r="A1890">
        <v>2015</v>
      </c>
      <c r="B1890">
        <v>5</v>
      </c>
      <c r="C1890">
        <v>24</v>
      </c>
      <c r="D1890" t="s">
        <v>225</v>
      </c>
      <c r="E1890" t="s">
        <v>118</v>
      </c>
      <c r="F1890">
        <v>2</v>
      </c>
      <c r="G1890">
        <v>2</v>
      </c>
      <c r="H1890" t="s">
        <v>33</v>
      </c>
      <c r="J1890">
        <v>-1</v>
      </c>
      <c r="K1890">
        <v>1414</v>
      </c>
      <c r="L1890">
        <v>1498</v>
      </c>
      <c r="M1890">
        <f t="shared" si="377"/>
        <v>1415</v>
      </c>
      <c r="N1890">
        <f t="shared" si="378"/>
        <v>1497</v>
      </c>
      <c r="O1890">
        <f t="shared" si="379"/>
        <v>0.52588093089116905</v>
      </c>
      <c r="P1890">
        <f t="shared" si="380"/>
        <v>0.5</v>
      </c>
      <c r="Q1890">
        <f t="shared" si="381"/>
        <v>38.638486544593903</v>
      </c>
      <c r="R1890">
        <f t="shared" si="382"/>
        <v>40</v>
      </c>
      <c r="S1890">
        <f>INDEX(Weights!$B$1:$B$36,MATCH(Matches!H289,Weights!$A$1:$A$36,0))</f>
        <v>40</v>
      </c>
      <c r="T1890">
        <f t="shared" si="383"/>
        <v>1515</v>
      </c>
      <c r="U1890">
        <f t="shared" si="384"/>
        <v>1497</v>
      </c>
      <c r="V1890">
        <f t="shared" si="385"/>
        <v>18</v>
      </c>
      <c r="W1890">
        <f t="shared" si="386"/>
        <v>0</v>
      </c>
      <c r="X1890">
        <f t="shared" si="387"/>
        <v>0</v>
      </c>
      <c r="Y1890">
        <f t="shared" si="388"/>
        <v>0</v>
      </c>
      <c r="AA1890" t="str">
        <f t="shared" si="389"/>
        <v>18-&gt;0,</v>
      </c>
    </row>
    <row r="1891" spans="1:27" ht="15" hidden="1" customHeight="1" x14ac:dyDescent="0.25">
      <c r="A1891">
        <v>2015</v>
      </c>
      <c r="B1891">
        <v>7</v>
      </c>
      <c r="C1891">
        <v>4</v>
      </c>
      <c r="D1891" t="s">
        <v>102</v>
      </c>
      <c r="E1891" t="s">
        <v>44</v>
      </c>
      <c r="F1891">
        <v>0</v>
      </c>
      <c r="G1891">
        <v>0</v>
      </c>
      <c r="H1891" t="s">
        <v>164</v>
      </c>
      <c r="J1891">
        <v>-1</v>
      </c>
      <c r="K1891">
        <v>1975</v>
      </c>
      <c r="L1891">
        <v>2069</v>
      </c>
      <c r="M1891">
        <f t="shared" si="377"/>
        <v>1976</v>
      </c>
      <c r="N1891">
        <f t="shared" si="378"/>
        <v>2068</v>
      </c>
      <c r="O1891">
        <f t="shared" si="379"/>
        <v>0.5115108912177917</v>
      </c>
      <c r="P1891">
        <f t="shared" si="380"/>
        <v>0.5</v>
      </c>
      <c r="Q1891">
        <f t="shared" si="381"/>
        <v>86.874246405383431</v>
      </c>
      <c r="R1891">
        <f t="shared" si="382"/>
        <v>90</v>
      </c>
      <c r="S1891">
        <f>INDEX(Weights!$B$1:$B$36,MATCH(Matches!H498,Weights!$A$1:$A$36,0))</f>
        <v>50</v>
      </c>
      <c r="T1891">
        <f t="shared" si="383"/>
        <v>2076</v>
      </c>
      <c r="U1891">
        <f t="shared" si="384"/>
        <v>2068</v>
      </c>
      <c r="V1891">
        <f t="shared" si="385"/>
        <v>8</v>
      </c>
      <c r="W1891">
        <f t="shared" si="386"/>
        <v>0</v>
      </c>
      <c r="X1891">
        <f t="shared" si="387"/>
        <v>0</v>
      </c>
      <c r="Y1891">
        <f t="shared" si="388"/>
        <v>0</v>
      </c>
      <c r="AA1891" t="str">
        <f t="shared" si="389"/>
        <v>8-&gt;0,</v>
      </c>
    </row>
    <row r="1892" spans="1:27" ht="15" hidden="1" customHeight="1" x14ac:dyDescent="0.25">
      <c r="A1892">
        <v>2015</v>
      </c>
      <c r="B1892">
        <v>10</v>
      </c>
      <c r="C1892">
        <v>8</v>
      </c>
      <c r="D1892" t="s">
        <v>257</v>
      </c>
      <c r="E1892" t="s">
        <v>94</v>
      </c>
      <c r="F1892">
        <v>2</v>
      </c>
      <c r="G1892">
        <v>2</v>
      </c>
      <c r="H1892" t="s">
        <v>108</v>
      </c>
      <c r="J1892">
        <v>-1</v>
      </c>
      <c r="K1892">
        <v>1139</v>
      </c>
      <c r="L1892">
        <v>1229</v>
      </c>
      <c r="M1892">
        <f t="shared" si="377"/>
        <v>1140</v>
      </c>
      <c r="N1892">
        <f t="shared" si="378"/>
        <v>1228</v>
      </c>
      <c r="O1892">
        <f t="shared" si="379"/>
        <v>0.51726252443237619</v>
      </c>
      <c r="P1892">
        <f t="shared" si="380"/>
        <v>0.5</v>
      </c>
      <c r="Q1892">
        <f t="shared" si="381"/>
        <v>57.928954940360924</v>
      </c>
      <c r="R1892">
        <f t="shared" si="382"/>
        <v>60</v>
      </c>
      <c r="S1892">
        <f>INDEX(Weights!$B$1:$B$36,MATCH(Matches!H730,Weights!$A$1:$A$36,0))</f>
        <v>40</v>
      </c>
      <c r="T1892">
        <f t="shared" si="383"/>
        <v>1240</v>
      </c>
      <c r="U1892">
        <f t="shared" si="384"/>
        <v>1228</v>
      </c>
      <c r="V1892">
        <f t="shared" si="385"/>
        <v>12</v>
      </c>
      <c r="W1892">
        <f t="shared" si="386"/>
        <v>0</v>
      </c>
      <c r="X1892">
        <f t="shared" si="387"/>
        <v>0</v>
      </c>
      <c r="Y1892">
        <f t="shared" si="388"/>
        <v>0</v>
      </c>
      <c r="AA1892" t="str">
        <f t="shared" si="389"/>
        <v>12-&gt;0,</v>
      </c>
    </row>
    <row r="1893" spans="1:27" ht="15" hidden="1" customHeight="1" x14ac:dyDescent="0.25">
      <c r="A1893">
        <v>2015</v>
      </c>
      <c r="B1893">
        <v>10</v>
      </c>
      <c r="C1893">
        <v>10</v>
      </c>
      <c r="D1893" t="s">
        <v>20</v>
      </c>
      <c r="E1893" t="s">
        <v>7</v>
      </c>
      <c r="F1893">
        <v>1</v>
      </c>
      <c r="G1893">
        <v>4</v>
      </c>
      <c r="H1893" t="s">
        <v>2</v>
      </c>
      <c r="J1893">
        <v>-1</v>
      </c>
      <c r="K1893">
        <v>961</v>
      </c>
      <c r="L1893">
        <v>1913</v>
      </c>
      <c r="M1893">
        <f t="shared" si="377"/>
        <v>962</v>
      </c>
      <c r="N1893">
        <f t="shared" si="378"/>
        <v>1912</v>
      </c>
      <c r="O1893">
        <f t="shared" si="379"/>
        <v>0.99255687348143151</v>
      </c>
      <c r="P1893">
        <f t="shared" si="380"/>
        <v>0</v>
      </c>
      <c r="Q1893">
        <f t="shared" si="381"/>
        <v>1.0074989420933245</v>
      </c>
      <c r="R1893">
        <f t="shared" si="382"/>
        <v>0</v>
      </c>
      <c r="S1893">
        <f>INDEX(Weights!$B$1:$B$36,MATCH(Matches!H768,Weights!$A$1:$A$36,0))</f>
        <v>40</v>
      </c>
      <c r="T1893">
        <f t="shared" si="383"/>
        <v>1062</v>
      </c>
      <c r="U1893">
        <f t="shared" si="384"/>
        <v>1912</v>
      </c>
      <c r="V1893">
        <f t="shared" si="385"/>
        <v>850</v>
      </c>
      <c r="W1893">
        <f t="shared" si="386"/>
        <v>3</v>
      </c>
      <c r="X1893">
        <f t="shared" si="387"/>
        <v>0</v>
      </c>
      <c r="Y1893">
        <f t="shared" si="388"/>
        <v>3</v>
      </c>
      <c r="AA1893" t="str">
        <f t="shared" si="389"/>
        <v>850-&gt;3,</v>
      </c>
    </row>
    <row r="1894" spans="1:27" ht="15" hidden="1" customHeight="1" x14ac:dyDescent="0.25">
      <c r="A1894">
        <v>2015</v>
      </c>
      <c r="B1894">
        <v>10</v>
      </c>
      <c r="C1894">
        <v>12</v>
      </c>
      <c r="D1894" t="s">
        <v>22</v>
      </c>
      <c r="E1894" t="s">
        <v>49</v>
      </c>
      <c r="F1894">
        <v>0</v>
      </c>
      <c r="G1894">
        <v>2</v>
      </c>
      <c r="H1894" t="s">
        <v>2</v>
      </c>
      <c r="J1894">
        <v>-1</v>
      </c>
      <c r="K1894">
        <v>883</v>
      </c>
      <c r="L1894">
        <v>1623</v>
      </c>
      <c r="M1894">
        <f t="shared" si="377"/>
        <v>884</v>
      </c>
      <c r="N1894">
        <f t="shared" si="378"/>
        <v>1622</v>
      </c>
      <c r="O1894">
        <f t="shared" si="379"/>
        <v>0.97521992781513978</v>
      </c>
      <c r="P1894">
        <f t="shared" si="380"/>
        <v>0</v>
      </c>
      <c r="Q1894">
        <f t="shared" si="381"/>
        <v>1.0254097270554929</v>
      </c>
      <c r="R1894">
        <f t="shared" si="382"/>
        <v>0</v>
      </c>
      <c r="S1894">
        <f>INDEX(Weights!$B$1:$B$36,MATCH(Matches!H804,Weights!$A$1:$A$36,0))</f>
        <v>40</v>
      </c>
      <c r="T1894">
        <f t="shared" si="383"/>
        <v>984</v>
      </c>
      <c r="U1894">
        <f t="shared" si="384"/>
        <v>1622</v>
      </c>
      <c r="V1894">
        <f t="shared" si="385"/>
        <v>638</v>
      </c>
      <c r="W1894">
        <f t="shared" si="386"/>
        <v>2</v>
      </c>
      <c r="X1894">
        <f t="shared" si="387"/>
        <v>0</v>
      </c>
      <c r="Y1894">
        <f t="shared" si="388"/>
        <v>2</v>
      </c>
      <c r="AA1894" t="str">
        <f t="shared" si="389"/>
        <v>638-&gt;2,</v>
      </c>
    </row>
    <row r="1895" spans="1:27" ht="15" hidden="1" customHeight="1" x14ac:dyDescent="0.25">
      <c r="A1895">
        <v>2015</v>
      </c>
      <c r="B1895">
        <v>10</v>
      </c>
      <c r="C1895">
        <v>13</v>
      </c>
      <c r="D1895" t="s">
        <v>136</v>
      </c>
      <c r="E1895" t="s">
        <v>146</v>
      </c>
      <c r="F1895">
        <v>1</v>
      </c>
      <c r="G1895">
        <v>1</v>
      </c>
      <c r="H1895" t="s">
        <v>33</v>
      </c>
      <c r="I1895" t="s">
        <v>125</v>
      </c>
      <c r="J1895">
        <v>-1</v>
      </c>
      <c r="K1895">
        <v>1483</v>
      </c>
      <c r="L1895">
        <v>1451</v>
      </c>
      <c r="M1895">
        <f t="shared" si="377"/>
        <v>1484</v>
      </c>
      <c r="N1895">
        <f t="shared" si="378"/>
        <v>1450</v>
      </c>
      <c r="O1895">
        <f t="shared" si="379"/>
        <v>0.54877433585974189</v>
      </c>
      <c r="P1895">
        <f t="shared" si="380"/>
        <v>0.5</v>
      </c>
      <c r="Q1895">
        <f t="shared" si="381"/>
        <v>20.502585681036312</v>
      </c>
      <c r="R1895">
        <f t="shared" si="382"/>
        <v>20</v>
      </c>
      <c r="S1895">
        <f>INDEX(Weights!$B$1:$B$36,MATCH(Matches!H820,Weights!$A$1:$A$36,0))</f>
        <v>40</v>
      </c>
      <c r="T1895">
        <f t="shared" si="383"/>
        <v>1484</v>
      </c>
      <c r="U1895">
        <f t="shared" si="384"/>
        <v>1450</v>
      </c>
      <c r="V1895">
        <f t="shared" si="385"/>
        <v>34</v>
      </c>
      <c r="W1895">
        <f t="shared" si="386"/>
        <v>0</v>
      </c>
      <c r="X1895">
        <f t="shared" si="387"/>
        <v>0</v>
      </c>
      <c r="Y1895">
        <f t="shared" si="388"/>
        <v>0</v>
      </c>
      <c r="AA1895" t="str">
        <f t="shared" si="389"/>
        <v>34-&gt;0,</v>
      </c>
    </row>
    <row r="1896" spans="1:27" ht="15" hidden="1" customHeight="1" x14ac:dyDescent="0.25">
      <c r="A1896">
        <v>2015</v>
      </c>
      <c r="B1896">
        <v>11</v>
      </c>
      <c r="C1896">
        <v>17</v>
      </c>
      <c r="D1896" t="s">
        <v>112</v>
      </c>
      <c r="E1896" t="s">
        <v>93</v>
      </c>
      <c r="F1896">
        <v>0</v>
      </c>
      <c r="G1896">
        <v>4</v>
      </c>
      <c r="H1896" t="s">
        <v>108</v>
      </c>
      <c r="J1896">
        <v>-1</v>
      </c>
      <c r="K1896">
        <v>917</v>
      </c>
      <c r="L1896">
        <v>1701</v>
      </c>
      <c r="M1896">
        <f t="shared" si="377"/>
        <v>918</v>
      </c>
      <c r="N1896">
        <f t="shared" si="378"/>
        <v>1700</v>
      </c>
      <c r="O1896">
        <f t="shared" si="379"/>
        <v>0.98065729259743983</v>
      </c>
      <c r="P1896">
        <f t="shared" si="380"/>
        <v>0</v>
      </c>
      <c r="Q1896">
        <f t="shared" si="381"/>
        <v>1.0197242273611484</v>
      </c>
      <c r="R1896">
        <f t="shared" si="382"/>
        <v>0</v>
      </c>
      <c r="S1896">
        <f>INDEX(Weights!$B$1:$B$36,MATCH(Matches!H945,Weights!$A$1:$A$36,0))</f>
        <v>20</v>
      </c>
      <c r="T1896">
        <f t="shared" si="383"/>
        <v>1018</v>
      </c>
      <c r="U1896">
        <f t="shared" si="384"/>
        <v>1700</v>
      </c>
      <c r="V1896">
        <f t="shared" si="385"/>
        <v>682</v>
      </c>
      <c r="W1896">
        <f t="shared" si="386"/>
        <v>4</v>
      </c>
      <c r="X1896">
        <f t="shared" si="387"/>
        <v>1</v>
      </c>
      <c r="Y1896">
        <f t="shared" si="388"/>
        <v>4</v>
      </c>
      <c r="AA1896" t="str">
        <f t="shared" si="389"/>
        <v>682-&gt;4,</v>
      </c>
    </row>
    <row r="1897" spans="1:27" ht="15" hidden="1" customHeight="1" x14ac:dyDescent="0.25">
      <c r="A1897">
        <v>2015</v>
      </c>
      <c r="B1897">
        <v>11</v>
      </c>
      <c r="C1897">
        <v>17</v>
      </c>
      <c r="D1897" t="s">
        <v>107</v>
      </c>
      <c r="E1897" t="s">
        <v>117</v>
      </c>
      <c r="F1897">
        <v>0</v>
      </c>
      <c r="G1897">
        <v>6</v>
      </c>
      <c r="H1897" t="s">
        <v>108</v>
      </c>
      <c r="J1897">
        <v>-1</v>
      </c>
      <c r="K1897">
        <v>882</v>
      </c>
      <c r="L1897">
        <v>1727</v>
      </c>
      <c r="M1897">
        <f t="shared" si="377"/>
        <v>883</v>
      </c>
      <c r="N1897">
        <f t="shared" si="378"/>
        <v>1726</v>
      </c>
      <c r="O1897">
        <f t="shared" si="379"/>
        <v>0.98630657995119964</v>
      </c>
      <c r="P1897">
        <f t="shared" si="380"/>
        <v>0</v>
      </c>
      <c r="Q1897">
        <f t="shared" si="381"/>
        <v>1.0138835330992904</v>
      </c>
      <c r="R1897">
        <f t="shared" si="382"/>
        <v>0</v>
      </c>
      <c r="S1897">
        <f>INDEX(Weights!$B$1:$B$36,MATCH(Matches!H961,Weights!$A$1:$A$36,0))</f>
        <v>20</v>
      </c>
      <c r="T1897">
        <f t="shared" si="383"/>
        <v>983</v>
      </c>
      <c r="U1897">
        <f t="shared" si="384"/>
        <v>1726</v>
      </c>
      <c r="V1897">
        <f t="shared" si="385"/>
        <v>743</v>
      </c>
      <c r="W1897">
        <f t="shared" si="386"/>
        <v>6</v>
      </c>
      <c r="X1897">
        <f t="shared" si="387"/>
        <v>0</v>
      </c>
      <c r="Y1897">
        <f t="shared" si="388"/>
        <v>6</v>
      </c>
      <c r="AA1897" t="str">
        <f t="shared" si="389"/>
        <v>743-&gt;6,</v>
      </c>
    </row>
    <row r="1898" spans="1:27" ht="15" hidden="1" customHeight="1" x14ac:dyDescent="0.25">
      <c r="A1898">
        <v>2015</v>
      </c>
      <c r="B1898">
        <v>11</v>
      </c>
      <c r="C1898">
        <v>17</v>
      </c>
      <c r="D1898" t="s">
        <v>111</v>
      </c>
      <c r="E1898" t="s">
        <v>92</v>
      </c>
      <c r="F1898">
        <v>0</v>
      </c>
      <c r="G1898">
        <v>5</v>
      </c>
      <c r="H1898" t="s">
        <v>108</v>
      </c>
      <c r="J1898">
        <v>-1</v>
      </c>
      <c r="K1898">
        <v>812</v>
      </c>
      <c r="L1898">
        <v>1790</v>
      </c>
      <c r="M1898">
        <f t="shared" si="377"/>
        <v>813</v>
      </c>
      <c r="N1898">
        <f t="shared" si="378"/>
        <v>1789</v>
      </c>
      <c r="O1898">
        <f t="shared" si="379"/>
        <v>0.99358487722117261</v>
      </c>
      <c r="P1898">
        <f t="shared" si="380"/>
        <v>0</v>
      </c>
      <c r="Q1898">
        <f t="shared" si="381"/>
        <v>1.0064565422903466</v>
      </c>
      <c r="R1898">
        <f t="shared" si="382"/>
        <v>0</v>
      </c>
      <c r="S1898">
        <f>INDEX(Weights!$B$1:$B$36,MATCH(Matches!H968,Weights!$A$1:$A$36,0))</f>
        <v>20</v>
      </c>
      <c r="T1898">
        <f t="shared" si="383"/>
        <v>913</v>
      </c>
      <c r="U1898">
        <f t="shared" si="384"/>
        <v>1789</v>
      </c>
      <c r="V1898">
        <f t="shared" si="385"/>
        <v>876</v>
      </c>
      <c r="W1898">
        <f t="shared" si="386"/>
        <v>5</v>
      </c>
      <c r="X1898">
        <f t="shared" si="387"/>
        <v>0</v>
      </c>
      <c r="Y1898">
        <f t="shared" si="388"/>
        <v>5</v>
      </c>
      <c r="AA1898" t="str">
        <f t="shared" si="389"/>
        <v>876-&gt;5,</v>
      </c>
    </row>
    <row r="1899" spans="1:27" ht="15" hidden="1" customHeight="1" x14ac:dyDescent="0.25">
      <c r="A1899">
        <v>2015</v>
      </c>
      <c r="B1899">
        <v>11</v>
      </c>
      <c r="C1899">
        <v>17</v>
      </c>
      <c r="D1899" t="s">
        <v>61</v>
      </c>
      <c r="E1899" t="s">
        <v>34</v>
      </c>
      <c r="F1899">
        <v>0</v>
      </c>
      <c r="G1899">
        <v>2</v>
      </c>
      <c r="H1899" t="s">
        <v>33</v>
      </c>
      <c r="J1899">
        <v>-1</v>
      </c>
      <c r="K1899">
        <v>1254</v>
      </c>
      <c r="L1899">
        <v>1919</v>
      </c>
      <c r="M1899">
        <f t="shared" si="377"/>
        <v>1255</v>
      </c>
      <c r="N1899">
        <f t="shared" si="378"/>
        <v>1918</v>
      </c>
      <c r="O1899">
        <f t="shared" si="379"/>
        <v>0.96234432061042219</v>
      </c>
      <c r="P1899">
        <f t="shared" si="380"/>
        <v>0</v>
      </c>
      <c r="Q1899">
        <f t="shared" si="381"/>
        <v>1.0391291127126854</v>
      </c>
      <c r="R1899">
        <f t="shared" si="382"/>
        <v>0</v>
      </c>
      <c r="S1899">
        <f>INDEX(Weights!$B$1:$B$36,MATCH(Matches!H969,Weights!$A$1:$A$36,0))</f>
        <v>20</v>
      </c>
      <c r="T1899">
        <f t="shared" si="383"/>
        <v>1355</v>
      </c>
      <c r="U1899">
        <f t="shared" si="384"/>
        <v>1918</v>
      </c>
      <c r="V1899">
        <f t="shared" si="385"/>
        <v>563</v>
      </c>
      <c r="W1899">
        <f t="shared" si="386"/>
        <v>2</v>
      </c>
      <c r="X1899">
        <f t="shared" si="387"/>
        <v>0</v>
      </c>
      <c r="Y1899">
        <f t="shared" si="388"/>
        <v>2</v>
      </c>
      <c r="AA1899" t="str">
        <f t="shared" si="389"/>
        <v>563-&gt;2,</v>
      </c>
    </row>
    <row r="1900" spans="1:27" ht="15" hidden="1" customHeight="1" x14ac:dyDescent="0.25">
      <c r="A1900">
        <v>2016</v>
      </c>
      <c r="B1900">
        <v>5</v>
      </c>
      <c r="C1900">
        <v>22</v>
      </c>
      <c r="D1900" t="s">
        <v>167</v>
      </c>
      <c r="E1900" t="s">
        <v>125</v>
      </c>
      <c r="F1900">
        <v>1</v>
      </c>
      <c r="G1900">
        <v>3</v>
      </c>
      <c r="H1900" t="s">
        <v>33</v>
      </c>
      <c r="J1900">
        <v>-1</v>
      </c>
      <c r="K1900">
        <v>1052</v>
      </c>
      <c r="L1900">
        <v>1734</v>
      </c>
      <c r="M1900">
        <f t="shared" si="377"/>
        <v>1053</v>
      </c>
      <c r="N1900">
        <f t="shared" si="378"/>
        <v>1733</v>
      </c>
      <c r="O1900">
        <f t="shared" si="379"/>
        <v>0.96573444871517511</v>
      </c>
      <c r="P1900">
        <f t="shared" si="380"/>
        <v>0</v>
      </c>
      <c r="Q1900">
        <f t="shared" si="381"/>
        <v>1.0354813389233575</v>
      </c>
      <c r="R1900">
        <f t="shared" si="382"/>
        <v>0</v>
      </c>
      <c r="S1900">
        <f>INDEX(Weights!$B$1:$B$36,MATCH(Matches!H1251,Weights!$A$1:$A$36,0))</f>
        <v>20</v>
      </c>
      <c r="T1900">
        <f t="shared" si="383"/>
        <v>1153</v>
      </c>
      <c r="U1900">
        <f t="shared" si="384"/>
        <v>1733</v>
      </c>
      <c r="V1900">
        <f t="shared" si="385"/>
        <v>580</v>
      </c>
      <c r="W1900">
        <f t="shared" si="386"/>
        <v>2</v>
      </c>
      <c r="X1900">
        <f t="shared" si="387"/>
        <v>0</v>
      </c>
      <c r="Y1900">
        <f t="shared" si="388"/>
        <v>2</v>
      </c>
      <c r="AA1900" t="str">
        <f t="shared" si="389"/>
        <v>580-&gt;2,</v>
      </c>
    </row>
    <row r="1901" spans="1:27" ht="15" hidden="1" customHeight="1" x14ac:dyDescent="0.25">
      <c r="A1901">
        <v>2016</v>
      </c>
      <c r="B1901">
        <v>5</v>
      </c>
      <c r="C1901">
        <v>28</v>
      </c>
      <c r="D1901" t="s">
        <v>156</v>
      </c>
      <c r="E1901" t="s">
        <v>74</v>
      </c>
      <c r="F1901">
        <v>0</v>
      </c>
      <c r="G1901">
        <v>0</v>
      </c>
      <c r="H1901" t="s">
        <v>33</v>
      </c>
      <c r="J1901">
        <v>-1</v>
      </c>
      <c r="K1901">
        <v>1045</v>
      </c>
      <c r="L1901">
        <v>1106</v>
      </c>
      <c r="M1901">
        <f t="shared" si="377"/>
        <v>1046</v>
      </c>
      <c r="N1901">
        <f t="shared" si="378"/>
        <v>1105</v>
      </c>
      <c r="O1901">
        <f t="shared" si="379"/>
        <v>0.55873136932476097</v>
      </c>
      <c r="P1901">
        <f t="shared" si="380"/>
        <v>0.5</v>
      </c>
      <c r="Q1901">
        <f t="shared" si="381"/>
        <v>17.026676059098847</v>
      </c>
      <c r="R1901">
        <f t="shared" si="382"/>
        <v>20</v>
      </c>
      <c r="S1901">
        <f>INDEX(Weights!$B$1:$B$36,MATCH(Matches!H1275,Weights!$A$1:$A$36,0))</f>
        <v>40</v>
      </c>
      <c r="T1901">
        <f t="shared" si="383"/>
        <v>1146</v>
      </c>
      <c r="U1901">
        <f t="shared" si="384"/>
        <v>1105</v>
      </c>
      <c r="V1901">
        <f t="shared" si="385"/>
        <v>41</v>
      </c>
      <c r="W1901">
        <f t="shared" si="386"/>
        <v>0</v>
      </c>
      <c r="X1901">
        <f t="shared" si="387"/>
        <v>0</v>
      </c>
      <c r="Y1901">
        <f t="shared" si="388"/>
        <v>0</v>
      </c>
      <c r="AA1901" t="str">
        <f t="shared" si="389"/>
        <v>41-&gt;0,</v>
      </c>
    </row>
    <row r="1902" spans="1:27" ht="15" hidden="1" customHeight="1" x14ac:dyDescent="0.25">
      <c r="A1902">
        <v>2016</v>
      </c>
      <c r="B1902">
        <v>6</v>
      </c>
      <c r="C1902">
        <v>3</v>
      </c>
      <c r="D1902" t="s">
        <v>14</v>
      </c>
      <c r="E1902" t="s">
        <v>52</v>
      </c>
      <c r="F1902">
        <v>2</v>
      </c>
      <c r="G1902">
        <v>2</v>
      </c>
      <c r="H1902" t="s">
        <v>81</v>
      </c>
      <c r="I1902" t="s">
        <v>132</v>
      </c>
      <c r="J1902">
        <v>-1</v>
      </c>
      <c r="K1902">
        <v>1741</v>
      </c>
      <c r="L1902">
        <v>1726</v>
      </c>
      <c r="M1902">
        <f t="shared" si="377"/>
        <v>1742</v>
      </c>
      <c r="N1902">
        <f t="shared" si="378"/>
        <v>1725</v>
      </c>
      <c r="O1902">
        <f t="shared" si="379"/>
        <v>0.52444546112066148</v>
      </c>
      <c r="P1902">
        <f t="shared" si="380"/>
        <v>0.5</v>
      </c>
      <c r="Q1902">
        <f t="shared" si="381"/>
        <v>40.907389517589941</v>
      </c>
      <c r="R1902">
        <f t="shared" si="382"/>
        <v>40</v>
      </c>
      <c r="S1902">
        <f>INDEX(Weights!$B$1:$B$36,MATCH(Matches!H1335,Weights!$A$1:$A$36,0))</f>
        <v>20</v>
      </c>
      <c r="T1902">
        <f t="shared" si="383"/>
        <v>1742</v>
      </c>
      <c r="U1902">
        <f t="shared" si="384"/>
        <v>1725</v>
      </c>
      <c r="V1902">
        <f t="shared" si="385"/>
        <v>17</v>
      </c>
      <c r="W1902">
        <f t="shared" si="386"/>
        <v>0</v>
      </c>
      <c r="X1902">
        <f t="shared" si="387"/>
        <v>0</v>
      </c>
      <c r="Y1902">
        <f t="shared" si="388"/>
        <v>0</v>
      </c>
      <c r="AA1902" t="str">
        <f t="shared" si="389"/>
        <v>17-&gt;0,</v>
      </c>
    </row>
    <row r="1903" spans="1:27" ht="15" hidden="1" customHeight="1" x14ac:dyDescent="0.25">
      <c r="A1903">
        <v>2016</v>
      </c>
      <c r="B1903">
        <v>6</v>
      </c>
      <c r="C1903">
        <v>3</v>
      </c>
      <c r="D1903" t="s">
        <v>269</v>
      </c>
      <c r="E1903" t="s">
        <v>96</v>
      </c>
      <c r="F1903">
        <v>0</v>
      </c>
      <c r="G1903">
        <v>3</v>
      </c>
      <c r="H1903" t="s">
        <v>171</v>
      </c>
      <c r="J1903">
        <v>-1</v>
      </c>
      <c r="K1903">
        <v>753</v>
      </c>
      <c r="L1903">
        <v>1556</v>
      </c>
      <c r="M1903">
        <f t="shared" si="377"/>
        <v>754</v>
      </c>
      <c r="N1903">
        <f t="shared" si="378"/>
        <v>1555</v>
      </c>
      <c r="O1903">
        <f t="shared" si="379"/>
        <v>0.98262645465120435</v>
      </c>
      <c r="P1903">
        <f t="shared" si="380"/>
        <v>0</v>
      </c>
      <c r="Q1903">
        <f t="shared" si="381"/>
        <v>1.0176807221773432</v>
      </c>
      <c r="R1903">
        <f t="shared" si="382"/>
        <v>0</v>
      </c>
      <c r="S1903">
        <f>INDEX(Weights!$B$1:$B$36,MATCH(Matches!H1337,Weights!$A$1:$A$36,0))</f>
        <v>20</v>
      </c>
      <c r="T1903">
        <f t="shared" si="383"/>
        <v>854</v>
      </c>
      <c r="U1903">
        <f t="shared" si="384"/>
        <v>1555</v>
      </c>
      <c r="V1903">
        <f t="shared" si="385"/>
        <v>701</v>
      </c>
      <c r="W1903">
        <f t="shared" si="386"/>
        <v>3</v>
      </c>
      <c r="X1903">
        <f t="shared" si="387"/>
        <v>0</v>
      </c>
      <c r="Y1903">
        <f t="shared" si="388"/>
        <v>3</v>
      </c>
      <c r="AA1903" t="str">
        <f t="shared" si="389"/>
        <v>701-&gt;3,</v>
      </c>
    </row>
    <row r="1904" spans="1:27" ht="15" hidden="1" customHeight="1" x14ac:dyDescent="0.25">
      <c r="A1904">
        <v>2016</v>
      </c>
      <c r="B1904">
        <v>6</v>
      </c>
      <c r="C1904">
        <v>3</v>
      </c>
      <c r="D1904" t="s">
        <v>38</v>
      </c>
      <c r="E1904" t="s">
        <v>118</v>
      </c>
      <c r="F1904">
        <v>2</v>
      </c>
      <c r="G1904">
        <v>2</v>
      </c>
      <c r="H1904" t="s">
        <v>37</v>
      </c>
      <c r="J1904">
        <v>-1</v>
      </c>
      <c r="K1904">
        <v>1409</v>
      </c>
      <c r="L1904">
        <v>1494</v>
      </c>
      <c r="M1904">
        <f t="shared" si="377"/>
        <v>1410</v>
      </c>
      <c r="N1904">
        <f t="shared" si="378"/>
        <v>1493</v>
      </c>
      <c r="O1904">
        <f t="shared" si="379"/>
        <v>0.52444546112066148</v>
      </c>
      <c r="P1904">
        <f t="shared" si="380"/>
        <v>0.5</v>
      </c>
      <c r="Q1904">
        <f t="shared" si="381"/>
        <v>40.907389517589941</v>
      </c>
      <c r="R1904">
        <f t="shared" si="382"/>
        <v>40</v>
      </c>
      <c r="S1904">
        <f>INDEX(Weights!$B$1:$B$36,MATCH(Matches!H1347,Weights!$A$1:$A$36,0))</f>
        <v>20</v>
      </c>
      <c r="T1904">
        <f t="shared" si="383"/>
        <v>1510</v>
      </c>
      <c r="U1904">
        <f t="shared" si="384"/>
        <v>1493</v>
      </c>
      <c r="V1904">
        <f t="shared" si="385"/>
        <v>17</v>
      </c>
      <c r="W1904">
        <f t="shared" si="386"/>
        <v>0</v>
      </c>
      <c r="X1904">
        <f t="shared" si="387"/>
        <v>0</v>
      </c>
      <c r="Y1904">
        <f t="shared" si="388"/>
        <v>0</v>
      </c>
      <c r="AA1904" t="str">
        <f t="shared" si="389"/>
        <v>17-&gt;0,</v>
      </c>
    </row>
    <row r="1905" spans="1:27" ht="15" hidden="1" customHeight="1" x14ac:dyDescent="0.25">
      <c r="A1905">
        <v>2016</v>
      </c>
      <c r="B1905">
        <v>6</v>
      </c>
      <c r="C1905">
        <v>5</v>
      </c>
      <c r="D1905" t="s">
        <v>150</v>
      </c>
      <c r="E1905" t="s">
        <v>170</v>
      </c>
      <c r="F1905">
        <v>2</v>
      </c>
      <c r="G1905">
        <v>2</v>
      </c>
      <c r="H1905" t="s">
        <v>171</v>
      </c>
      <c r="J1905">
        <v>-1</v>
      </c>
      <c r="K1905">
        <v>1332</v>
      </c>
      <c r="L1905">
        <v>1411</v>
      </c>
      <c r="M1905">
        <f t="shared" si="377"/>
        <v>1333</v>
      </c>
      <c r="N1905">
        <f t="shared" si="378"/>
        <v>1410</v>
      </c>
      <c r="O1905">
        <f t="shared" si="379"/>
        <v>0.53305139388444112</v>
      </c>
      <c r="P1905">
        <f t="shared" si="380"/>
        <v>0.5</v>
      </c>
      <c r="Q1905">
        <f t="shared" si="381"/>
        <v>30.255910038055859</v>
      </c>
      <c r="R1905">
        <f t="shared" si="382"/>
        <v>30</v>
      </c>
      <c r="S1905">
        <f>INDEX(Weights!$B$1:$B$36,MATCH(Matches!H1384,Weights!$A$1:$A$36,0))</f>
        <v>40</v>
      </c>
      <c r="T1905">
        <f t="shared" si="383"/>
        <v>1433</v>
      </c>
      <c r="U1905">
        <f t="shared" si="384"/>
        <v>1410</v>
      </c>
      <c r="V1905">
        <f t="shared" si="385"/>
        <v>23</v>
      </c>
      <c r="W1905">
        <f t="shared" si="386"/>
        <v>0</v>
      </c>
      <c r="X1905">
        <f t="shared" si="387"/>
        <v>0</v>
      </c>
      <c r="Y1905">
        <f t="shared" si="388"/>
        <v>0</v>
      </c>
      <c r="AA1905" t="str">
        <f t="shared" si="389"/>
        <v>23-&gt;0,</v>
      </c>
    </row>
    <row r="1906" spans="1:27" ht="15" hidden="1" customHeight="1" x14ac:dyDescent="0.25">
      <c r="A1906">
        <v>2016</v>
      </c>
      <c r="B1906">
        <v>6</v>
      </c>
      <c r="C1906">
        <v>5</v>
      </c>
      <c r="D1906" t="s">
        <v>21</v>
      </c>
      <c r="E1906" t="s">
        <v>71</v>
      </c>
      <c r="F1906">
        <v>1</v>
      </c>
      <c r="G1906">
        <v>1</v>
      </c>
      <c r="H1906" t="s">
        <v>33</v>
      </c>
      <c r="I1906" t="s">
        <v>279</v>
      </c>
      <c r="J1906">
        <v>-1</v>
      </c>
      <c r="K1906">
        <v>1759</v>
      </c>
      <c r="L1906">
        <v>1726</v>
      </c>
      <c r="M1906">
        <f t="shared" si="377"/>
        <v>1760</v>
      </c>
      <c r="N1906">
        <f t="shared" si="378"/>
        <v>1725</v>
      </c>
      <c r="O1906">
        <f t="shared" si="379"/>
        <v>0.55019935325353697</v>
      </c>
      <c r="P1906">
        <f t="shared" si="380"/>
        <v>0.5</v>
      </c>
      <c r="Q1906">
        <f t="shared" si="381"/>
        <v>19.920575369754221</v>
      </c>
      <c r="R1906">
        <f t="shared" si="382"/>
        <v>20</v>
      </c>
      <c r="S1906">
        <f>INDEX(Weights!$B$1:$B$36,MATCH(Matches!H1390,Weights!$A$1:$A$36,0))</f>
        <v>20</v>
      </c>
      <c r="T1906">
        <f t="shared" si="383"/>
        <v>1760</v>
      </c>
      <c r="U1906">
        <f t="shared" si="384"/>
        <v>1725</v>
      </c>
      <c r="V1906">
        <f t="shared" si="385"/>
        <v>35</v>
      </c>
      <c r="W1906">
        <f t="shared" si="386"/>
        <v>0</v>
      </c>
      <c r="X1906">
        <f t="shared" si="387"/>
        <v>0</v>
      </c>
      <c r="Y1906">
        <f t="shared" si="388"/>
        <v>0</v>
      </c>
      <c r="AA1906" t="str">
        <f t="shared" si="389"/>
        <v>35-&gt;0,</v>
      </c>
    </row>
    <row r="1907" spans="1:27" ht="15" hidden="1" customHeight="1" x14ac:dyDescent="0.25">
      <c r="A1907">
        <v>2016</v>
      </c>
      <c r="B1907">
        <v>6</v>
      </c>
      <c r="C1907">
        <v>25</v>
      </c>
      <c r="D1907" t="s">
        <v>65</v>
      </c>
      <c r="E1907" t="s">
        <v>131</v>
      </c>
      <c r="F1907">
        <v>1</v>
      </c>
      <c r="G1907">
        <v>1</v>
      </c>
      <c r="H1907" t="s">
        <v>138</v>
      </c>
      <c r="I1907" t="s">
        <v>26</v>
      </c>
      <c r="J1907">
        <v>-1</v>
      </c>
      <c r="K1907">
        <v>1818</v>
      </c>
      <c r="L1907">
        <v>1803</v>
      </c>
      <c r="M1907">
        <f t="shared" si="377"/>
        <v>1819</v>
      </c>
      <c r="N1907">
        <f t="shared" si="378"/>
        <v>1802</v>
      </c>
      <c r="O1907">
        <f t="shared" si="379"/>
        <v>0.52444546112066148</v>
      </c>
      <c r="P1907">
        <f t="shared" si="380"/>
        <v>0.5</v>
      </c>
      <c r="Q1907">
        <f t="shared" si="381"/>
        <v>40.907389517589941</v>
      </c>
      <c r="R1907">
        <f t="shared" si="382"/>
        <v>40</v>
      </c>
      <c r="S1907">
        <f>INDEX(Weights!$B$1:$B$36,MATCH(Matches!H1510,Weights!$A$1:$A$36,0))</f>
        <v>40</v>
      </c>
      <c r="T1907">
        <f t="shared" si="383"/>
        <v>1819</v>
      </c>
      <c r="U1907">
        <f t="shared" si="384"/>
        <v>1802</v>
      </c>
      <c r="V1907">
        <f t="shared" si="385"/>
        <v>17</v>
      </c>
      <c r="W1907">
        <f t="shared" si="386"/>
        <v>0</v>
      </c>
      <c r="X1907">
        <f t="shared" si="387"/>
        <v>0</v>
      </c>
      <c r="Y1907">
        <f t="shared" si="388"/>
        <v>0</v>
      </c>
      <c r="AA1907" t="str">
        <f t="shared" si="389"/>
        <v>17-&gt;0,</v>
      </c>
    </row>
    <row r="1908" spans="1:27" ht="15" hidden="1" customHeight="1" x14ac:dyDescent="0.25">
      <c r="A1908">
        <v>2016</v>
      </c>
      <c r="B1908">
        <v>10</v>
      </c>
      <c r="C1908">
        <v>7</v>
      </c>
      <c r="D1908" t="s">
        <v>194</v>
      </c>
      <c r="E1908" t="s">
        <v>91</v>
      </c>
      <c r="F1908">
        <v>1</v>
      </c>
      <c r="G1908">
        <v>1</v>
      </c>
      <c r="H1908" t="s">
        <v>33</v>
      </c>
      <c r="J1908">
        <v>-1</v>
      </c>
      <c r="K1908">
        <v>1468</v>
      </c>
      <c r="L1908">
        <v>1519</v>
      </c>
      <c r="M1908">
        <f t="shared" si="377"/>
        <v>1469</v>
      </c>
      <c r="N1908">
        <f t="shared" si="378"/>
        <v>1518</v>
      </c>
      <c r="O1908">
        <f t="shared" si="379"/>
        <v>0.57287225139450448</v>
      </c>
      <c r="P1908">
        <f t="shared" si="380"/>
        <v>0.5</v>
      </c>
      <c r="Q1908">
        <f t="shared" si="381"/>
        <v>13.722644502725121</v>
      </c>
      <c r="R1908">
        <f t="shared" si="382"/>
        <v>10</v>
      </c>
      <c r="S1908">
        <f>INDEX(Weights!$B$1:$B$36,MATCH(Matches!H1713,Weights!$A$1:$A$36,0))</f>
        <v>20</v>
      </c>
      <c r="T1908">
        <f t="shared" si="383"/>
        <v>1569</v>
      </c>
      <c r="U1908">
        <f t="shared" si="384"/>
        <v>1518</v>
      </c>
      <c r="V1908">
        <f t="shared" si="385"/>
        <v>51</v>
      </c>
      <c r="W1908">
        <f t="shared" si="386"/>
        <v>0</v>
      </c>
      <c r="X1908">
        <f t="shared" si="387"/>
        <v>0</v>
      </c>
      <c r="Y1908">
        <f t="shared" si="388"/>
        <v>0</v>
      </c>
      <c r="AA1908" t="str">
        <f t="shared" si="389"/>
        <v>51-&gt;0,</v>
      </c>
    </row>
    <row r="1909" spans="1:27" ht="15" hidden="1" customHeight="1" x14ac:dyDescent="0.25">
      <c r="A1909">
        <v>2016</v>
      </c>
      <c r="B1909">
        <v>10</v>
      </c>
      <c r="C1909">
        <v>9</v>
      </c>
      <c r="D1909" t="s">
        <v>157</v>
      </c>
      <c r="E1909" t="s">
        <v>36</v>
      </c>
      <c r="F1909">
        <v>2</v>
      </c>
      <c r="G1909">
        <v>2</v>
      </c>
      <c r="H1909" t="s">
        <v>33</v>
      </c>
      <c r="J1909">
        <v>-1</v>
      </c>
      <c r="K1909">
        <v>1217</v>
      </c>
      <c r="L1909">
        <v>1280</v>
      </c>
      <c r="M1909">
        <f t="shared" si="377"/>
        <v>1218</v>
      </c>
      <c r="N1909">
        <f t="shared" si="378"/>
        <v>1279</v>
      </c>
      <c r="O1909">
        <f t="shared" si="379"/>
        <v>0.5558909611168531</v>
      </c>
      <c r="P1909">
        <f t="shared" si="380"/>
        <v>0.5</v>
      </c>
      <c r="Q1909">
        <f t="shared" si="381"/>
        <v>17.89198074281218</v>
      </c>
      <c r="R1909">
        <f t="shared" si="382"/>
        <v>20</v>
      </c>
      <c r="S1909">
        <f>INDEX(Weights!$B$1:$B$36,MATCH(Matches!H1745,Weights!$A$1:$A$36,0))</f>
        <v>40</v>
      </c>
      <c r="T1909">
        <f t="shared" si="383"/>
        <v>1318</v>
      </c>
      <c r="U1909">
        <f t="shared" si="384"/>
        <v>1279</v>
      </c>
      <c r="V1909">
        <f t="shared" si="385"/>
        <v>39</v>
      </c>
      <c r="W1909">
        <f t="shared" si="386"/>
        <v>0</v>
      </c>
      <c r="X1909">
        <f t="shared" si="387"/>
        <v>0</v>
      </c>
      <c r="Y1909">
        <f t="shared" si="388"/>
        <v>0</v>
      </c>
      <c r="AA1909" t="str">
        <f t="shared" si="389"/>
        <v>39-&gt;0,</v>
      </c>
    </row>
    <row r="1910" spans="1:27" ht="15" hidden="1" customHeight="1" x14ac:dyDescent="0.25">
      <c r="A1910">
        <v>2016</v>
      </c>
      <c r="B1910">
        <v>11</v>
      </c>
      <c r="C1910">
        <v>9</v>
      </c>
      <c r="D1910" t="s">
        <v>113</v>
      </c>
      <c r="E1910" t="s">
        <v>114</v>
      </c>
      <c r="F1910">
        <v>1</v>
      </c>
      <c r="G1910">
        <v>1</v>
      </c>
      <c r="H1910" t="s">
        <v>238</v>
      </c>
      <c r="I1910" t="s">
        <v>74</v>
      </c>
      <c r="J1910">
        <v>-1</v>
      </c>
      <c r="K1910">
        <v>699</v>
      </c>
      <c r="L1910">
        <v>688</v>
      </c>
      <c r="M1910">
        <f t="shared" si="377"/>
        <v>700</v>
      </c>
      <c r="N1910">
        <f t="shared" si="378"/>
        <v>687</v>
      </c>
      <c r="O1910">
        <f t="shared" si="379"/>
        <v>0.51869977792955857</v>
      </c>
      <c r="P1910">
        <f t="shared" si="380"/>
        <v>0.5</v>
      </c>
      <c r="Q1910">
        <f t="shared" si="381"/>
        <v>53.476570885866458</v>
      </c>
      <c r="R1910">
        <f t="shared" si="382"/>
        <v>50</v>
      </c>
      <c r="S1910">
        <f>INDEX(Weights!$B$1:$B$36,MATCH(Matches!H1828,Weights!$A$1:$A$36,0))</f>
        <v>40</v>
      </c>
      <c r="T1910">
        <f t="shared" si="383"/>
        <v>700</v>
      </c>
      <c r="U1910">
        <f t="shared" si="384"/>
        <v>687</v>
      </c>
      <c r="V1910">
        <f t="shared" si="385"/>
        <v>13</v>
      </c>
      <c r="W1910">
        <f t="shared" si="386"/>
        <v>0</v>
      </c>
      <c r="X1910">
        <f t="shared" si="387"/>
        <v>0</v>
      </c>
      <c r="Y1910">
        <f t="shared" si="388"/>
        <v>0</v>
      </c>
      <c r="AA1910" t="str">
        <f t="shared" si="389"/>
        <v>13-&gt;0,</v>
      </c>
    </row>
    <row r="1911" spans="1:27" ht="15" hidden="1" customHeight="1" x14ac:dyDescent="0.25">
      <c r="A1911">
        <v>2016</v>
      </c>
      <c r="B1911">
        <v>11</v>
      </c>
      <c r="C1911">
        <v>15</v>
      </c>
      <c r="D1911" t="s">
        <v>48</v>
      </c>
      <c r="E1911" t="s">
        <v>90</v>
      </c>
      <c r="F1911">
        <v>0</v>
      </c>
      <c r="G1911">
        <v>0</v>
      </c>
      <c r="H1911" t="s">
        <v>33</v>
      </c>
      <c r="J1911">
        <v>-1</v>
      </c>
      <c r="K1911">
        <v>1686</v>
      </c>
      <c r="L1911">
        <v>1753</v>
      </c>
      <c r="M1911">
        <f t="shared" si="377"/>
        <v>1687</v>
      </c>
      <c r="N1911">
        <f t="shared" si="378"/>
        <v>1752</v>
      </c>
      <c r="O1911">
        <f t="shared" si="379"/>
        <v>0.55019935325353697</v>
      </c>
      <c r="P1911">
        <f t="shared" si="380"/>
        <v>0.5</v>
      </c>
      <c r="Q1911">
        <f t="shared" si="381"/>
        <v>19.920575369754221</v>
      </c>
      <c r="R1911">
        <f t="shared" si="382"/>
        <v>20</v>
      </c>
      <c r="S1911">
        <f>INDEX(Weights!$B$1:$B$36,MATCH(Matches!H1904,Weights!$A$1:$A$36,0))</f>
        <v>30</v>
      </c>
      <c r="T1911">
        <f t="shared" si="383"/>
        <v>1787</v>
      </c>
      <c r="U1911">
        <f t="shared" si="384"/>
        <v>1752</v>
      </c>
      <c r="V1911">
        <f t="shared" si="385"/>
        <v>35</v>
      </c>
      <c r="W1911">
        <f t="shared" si="386"/>
        <v>0</v>
      </c>
      <c r="X1911">
        <f t="shared" si="387"/>
        <v>0</v>
      </c>
      <c r="Y1911">
        <f t="shared" si="388"/>
        <v>0</v>
      </c>
      <c r="AA1911" t="str">
        <f t="shared" si="389"/>
        <v>35-&gt;0,</v>
      </c>
    </row>
    <row r="1912" spans="1:27" ht="15" hidden="1" customHeight="1" x14ac:dyDescent="0.25">
      <c r="A1912">
        <v>2016</v>
      </c>
      <c r="B1912">
        <v>11</v>
      </c>
      <c r="C1912">
        <v>15</v>
      </c>
      <c r="D1912" t="s">
        <v>105</v>
      </c>
      <c r="E1912" t="s">
        <v>55</v>
      </c>
      <c r="F1912">
        <v>2</v>
      </c>
      <c r="G1912">
        <v>2</v>
      </c>
      <c r="H1912" t="s">
        <v>33</v>
      </c>
      <c r="J1912">
        <v>-1</v>
      </c>
      <c r="K1912">
        <v>1929</v>
      </c>
      <c r="L1912">
        <v>1979</v>
      </c>
      <c r="M1912">
        <f t="shared" si="377"/>
        <v>1930</v>
      </c>
      <c r="N1912">
        <f t="shared" si="378"/>
        <v>1978</v>
      </c>
      <c r="O1912">
        <f t="shared" si="379"/>
        <v>0.57428020365452448</v>
      </c>
      <c r="P1912">
        <f t="shared" si="380"/>
        <v>0.5</v>
      </c>
      <c r="Q1912">
        <f t="shared" si="381"/>
        <v>13.462537133729157</v>
      </c>
      <c r="R1912">
        <f t="shared" si="382"/>
        <v>10</v>
      </c>
      <c r="S1912">
        <f>INDEX(Weights!$B$1:$B$36,MATCH(Matches!H1913,Weights!$A$1:$A$36,0))</f>
        <v>50</v>
      </c>
      <c r="T1912">
        <f t="shared" si="383"/>
        <v>2030</v>
      </c>
      <c r="U1912">
        <f t="shared" si="384"/>
        <v>1978</v>
      </c>
      <c r="V1912">
        <f t="shared" si="385"/>
        <v>52</v>
      </c>
      <c r="W1912">
        <f t="shared" si="386"/>
        <v>0</v>
      </c>
      <c r="X1912">
        <f t="shared" si="387"/>
        <v>0</v>
      </c>
      <c r="Y1912">
        <f t="shared" si="388"/>
        <v>0</v>
      </c>
      <c r="AA1912" t="str">
        <f t="shared" si="389"/>
        <v>52-&gt;0,</v>
      </c>
    </row>
    <row r="1913" spans="1:27" ht="15" hidden="1" customHeight="1" x14ac:dyDescent="0.25">
      <c r="A1913">
        <v>2017</v>
      </c>
      <c r="B1913">
        <v>1</v>
      </c>
      <c r="C1913">
        <v>18</v>
      </c>
      <c r="D1913" t="s">
        <v>189</v>
      </c>
      <c r="E1913" t="s">
        <v>199</v>
      </c>
      <c r="F1913">
        <v>1</v>
      </c>
      <c r="G1913">
        <v>1</v>
      </c>
      <c r="H1913" t="s">
        <v>44</v>
      </c>
      <c r="J1913">
        <v>-1</v>
      </c>
      <c r="K1913">
        <v>1439</v>
      </c>
      <c r="L1913">
        <v>1527</v>
      </c>
      <c r="M1913">
        <f t="shared" si="377"/>
        <v>1440</v>
      </c>
      <c r="N1913">
        <f t="shared" si="378"/>
        <v>1526</v>
      </c>
      <c r="O1913">
        <f t="shared" si="379"/>
        <v>0.52013672203581651</v>
      </c>
      <c r="P1913">
        <f t="shared" si="380"/>
        <v>0.5</v>
      </c>
      <c r="Q1913">
        <f t="shared" si="381"/>
        <v>49.6605156599636</v>
      </c>
      <c r="R1913">
        <f t="shared" si="382"/>
        <v>50</v>
      </c>
      <c r="S1913">
        <f>INDEX(Weights!$B$1:$B$36,MATCH(Matches!H1998,Weights!$A$1:$A$36,0))</f>
        <v>40</v>
      </c>
      <c r="T1913">
        <f t="shared" si="383"/>
        <v>1540</v>
      </c>
      <c r="U1913">
        <f t="shared" si="384"/>
        <v>1526</v>
      </c>
      <c r="V1913">
        <f t="shared" si="385"/>
        <v>14</v>
      </c>
      <c r="W1913">
        <f t="shared" si="386"/>
        <v>0</v>
      </c>
      <c r="X1913">
        <f t="shared" si="387"/>
        <v>0</v>
      </c>
      <c r="Y1913">
        <f t="shared" si="388"/>
        <v>0</v>
      </c>
      <c r="AA1913" t="str">
        <f t="shared" si="389"/>
        <v>14-&gt;0,</v>
      </c>
    </row>
    <row r="1914" spans="1:27" ht="15" hidden="1" customHeight="1" x14ac:dyDescent="0.25">
      <c r="A1914">
        <v>2017</v>
      </c>
      <c r="B1914">
        <v>3</v>
      </c>
      <c r="C1914">
        <v>23</v>
      </c>
      <c r="D1914" t="s">
        <v>88</v>
      </c>
      <c r="E1914" t="s">
        <v>134</v>
      </c>
      <c r="F1914">
        <v>1</v>
      </c>
      <c r="G1914">
        <v>1</v>
      </c>
      <c r="H1914" t="s">
        <v>33</v>
      </c>
      <c r="J1914">
        <v>-1</v>
      </c>
      <c r="K1914">
        <v>1389</v>
      </c>
      <c r="L1914">
        <v>1462</v>
      </c>
      <c r="M1914">
        <f t="shared" si="377"/>
        <v>1390</v>
      </c>
      <c r="N1914">
        <f t="shared" si="378"/>
        <v>1461</v>
      </c>
      <c r="O1914">
        <f t="shared" si="379"/>
        <v>0.54163770271476341</v>
      </c>
      <c r="P1914">
        <f t="shared" si="380"/>
        <v>0.5</v>
      </c>
      <c r="Q1914">
        <f t="shared" si="381"/>
        <v>24.016694841462318</v>
      </c>
      <c r="R1914">
        <f t="shared" si="382"/>
        <v>20</v>
      </c>
      <c r="S1914">
        <f>INDEX(Weights!$B$1:$B$36,MATCH(Matches!H2063,Weights!$A$1:$A$36,0))</f>
        <v>40</v>
      </c>
      <c r="T1914">
        <f t="shared" si="383"/>
        <v>1490</v>
      </c>
      <c r="U1914">
        <f t="shared" si="384"/>
        <v>1461</v>
      </c>
      <c r="V1914">
        <f t="shared" si="385"/>
        <v>29</v>
      </c>
      <c r="W1914">
        <f t="shared" si="386"/>
        <v>0</v>
      </c>
      <c r="X1914">
        <f t="shared" si="387"/>
        <v>0</v>
      </c>
      <c r="Y1914">
        <f t="shared" si="388"/>
        <v>0</v>
      </c>
      <c r="AA1914" t="str">
        <f t="shared" si="389"/>
        <v>29-&gt;0,</v>
      </c>
    </row>
    <row r="1915" spans="1:27" ht="15" hidden="1" customHeight="1" x14ac:dyDescent="0.25">
      <c r="A1915">
        <v>2017</v>
      </c>
      <c r="B1915">
        <v>3</v>
      </c>
      <c r="C1915">
        <v>25</v>
      </c>
      <c r="D1915" t="s">
        <v>61</v>
      </c>
      <c r="E1915" t="s">
        <v>26</v>
      </c>
      <c r="F1915">
        <v>1</v>
      </c>
      <c r="G1915">
        <v>3</v>
      </c>
      <c r="H1915" t="s">
        <v>76</v>
      </c>
      <c r="J1915">
        <v>-1</v>
      </c>
      <c r="K1915">
        <v>1242</v>
      </c>
      <c r="L1915">
        <v>2010</v>
      </c>
      <c r="M1915">
        <f t="shared" si="377"/>
        <v>1243</v>
      </c>
      <c r="N1915">
        <f t="shared" si="378"/>
        <v>2009</v>
      </c>
      <c r="O1915">
        <f t="shared" si="379"/>
        <v>0.97883064825428723</v>
      </c>
      <c r="P1915">
        <f t="shared" si="380"/>
        <v>0</v>
      </c>
      <c r="Q1915">
        <f t="shared" si="381"/>
        <v>1.0216271852372703</v>
      </c>
      <c r="R1915">
        <f t="shared" si="382"/>
        <v>0</v>
      </c>
      <c r="S1915">
        <f>INDEX(Weights!$B$1:$B$36,MATCH(Matches!H2099,Weights!$A$1:$A$36,0))</f>
        <v>40</v>
      </c>
      <c r="T1915">
        <f t="shared" si="383"/>
        <v>1343</v>
      </c>
      <c r="U1915">
        <f t="shared" si="384"/>
        <v>2009</v>
      </c>
      <c r="V1915">
        <f t="shared" si="385"/>
        <v>666</v>
      </c>
      <c r="W1915">
        <f t="shared" si="386"/>
        <v>2</v>
      </c>
      <c r="X1915">
        <f t="shared" si="387"/>
        <v>0</v>
      </c>
      <c r="Y1915">
        <f t="shared" si="388"/>
        <v>2</v>
      </c>
      <c r="AA1915" t="str">
        <f t="shared" si="389"/>
        <v>666-&gt;2,</v>
      </c>
    </row>
    <row r="1916" spans="1:27" ht="15" hidden="1" customHeight="1" x14ac:dyDescent="0.25">
      <c r="A1916">
        <v>2017</v>
      </c>
      <c r="B1916">
        <v>3</v>
      </c>
      <c r="C1916">
        <v>26</v>
      </c>
      <c r="D1916" t="s">
        <v>22</v>
      </c>
      <c r="E1916" t="s">
        <v>50</v>
      </c>
      <c r="F1916">
        <v>0</v>
      </c>
      <c r="G1916">
        <v>6</v>
      </c>
      <c r="H1916" t="s">
        <v>76</v>
      </c>
      <c r="J1916">
        <v>-1</v>
      </c>
      <c r="K1916">
        <v>858</v>
      </c>
      <c r="L1916">
        <v>1703</v>
      </c>
      <c r="M1916">
        <f t="shared" si="377"/>
        <v>859</v>
      </c>
      <c r="N1916">
        <f t="shared" si="378"/>
        <v>1702</v>
      </c>
      <c r="O1916">
        <f t="shared" si="379"/>
        <v>0.98630657995119964</v>
      </c>
      <c r="P1916">
        <f t="shared" si="380"/>
        <v>0</v>
      </c>
      <c r="Q1916">
        <f t="shared" si="381"/>
        <v>1.0138835330992904</v>
      </c>
      <c r="R1916">
        <f t="shared" si="382"/>
        <v>0</v>
      </c>
      <c r="S1916">
        <f>INDEX(Weights!$B$1:$B$36,MATCH(Matches!H2116,Weights!$A$1:$A$36,0))</f>
        <v>40</v>
      </c>
      <c r="T1916">
        <f t="shared" si="383"/>
        <v>959</v>
      </c>
      <c r="U1916">
        <f t="shared" si="384"/>
        <v>1702</v>
      </c>
      <c r="V1916">
        <f t="shared" si="385"/>
        <v>743</v>
      </c>
      <c r="W1916">
        <f t="shared" si="386"/>
        <v>6</v>
      </c>
      <c r="X1916">
        <f t="shared" si="387"/>
        <v>0</v>
      </c>
      <c r="Y1916">
        <f t="shared" si="388"/>
        <v>6</v>
      </c>
      <c r="AA1916" t="str">
        <f t="shared" si="389"/>
        <v>743-&gt;6,</v>
      </c>
    </row>
    <row r="1917" spans="1:27" ht="15" hidden="1" customHeight="1" x14ac:dyDescent="0.25">
      <c r="A1917">
        <v>2017</v>
      </c>
      <c r="B1917">
        <v>6</v>
      </c>
      <c r="C1917">
        <v>8</v>
      </c>
      <c r="D1917" t="s">
        <v>168</v>
      </c>
      <c r="E1917" t="s">
        <v>100</v>
      </c>
      <c r="F1917">
        <v>2</v>
      </c>
      <c r="G1917">
        <v>2</v>
      </c>
      <c r="H1917" t="s">
        <v>33</v>
      </c>
      <c r="J1917">
        <v>-1</v>
      </c>
      <c r="K1917">
        <v>1123</v>
      </c>
      <c r="L1917">
        <v>1199</v>
      </c>
      <c r="M1917">
        <f t="shared" si="377"/>
        <v>1124</v>
      </c>
      <c r="N1917">
        <f t="shared" si="378"/>
        <v>1198</v>
      </c>
      <c r="O1917">
        <f t="shared" si="379"/>
        <v>0.53734731716649276</v>
      </c>
      <c r="P1917">
        <f t="shared" si="380"/>
        <v>0.5</v>
      </c>
      <c r="Q1917">
        <f t="shared" si="381"/>
        <v>26.775684998792347</v>
      </c>
      <c r="R1917">
        <f t="shared" si="382"/>
        <v>30</v>
      </c>
      <c r="S1917">
        <f>INDEX(Weights!$B$1:$B$36,MATCH(Matches!H2235,Weights!$A$1:$A$36,0))</f>
        <v>20</v>
      </c>
      <c r="T1917">
        <f t="shared" si="383"/>
        <v>1224</v>
      </c>
      <c r="U1917">
        <f t="shared" si="384"/>
        <v>1198</v>
      </c>
      <c r="V1917">
        <f t="shared" si="385"/>
        <v>26</v>
      </c>
      <c r="W1917">
        <f t="shared" si="386"/>
        <v>0</v>
      </c>
      <c r="X1917">
        <f t="shared" si="387"/>
        <v>0</v>
      </c>
      <c r="Y1917">
        <f t="shared" si="388"/>
        <v>0</v>
      </c>
      <c r="AA1917" t="str">
        <f t="shared" si="389"/>
        <v>26-&gt;0,</v>
      </c>
    </row>
    <row r="1918" spans="1:27" ht="15" hidden="1" customHeight="1" x14ac:dyDescent="0.25">
      <c r="A1918">
        <v>2017</v>
      </c>
      <c r="B1918">
        <v>6</v>
      </c>
      <c r="C1918">
        <v>28</v>
      </c>
      <c r="D1918" t="s">
        <v>102</v>
      </c>
      <c r="E1918" t="s">
        <v>34</v>
      </c>
      <c r="F1918">
        <v>0</v>
      </c>
      <c r="G1918">
        <v>0</v>
      </c>
      <c r="H1918" t="s">
        <v>221</v>
      </c>
      <c r="I1918" t="s">
        <v>21</v>
      </c>
      <c r="J1918">
        <v>-1</v>
      </c>
      <c r="K1918">
        <v>1963</v>
      </c>
      <c r="L1918">
        <v>1955</v>
      </c>
      <c r="M1918">
        <f t="shared" si="377"/>
        <v>1964</v>
      </c>
      <c r="N1918">
        <f t="shared" si="378"/>
        <v>1954</v>
      </c>
      <c r="O1918">
        <f t="shared" si="379"/>
        <v>0.51438718416599871</v>
      </c>
      <c r="P1918">
        <f t="shared" si="380"/>
        <v>0.5</v>
      </c>
      <c r="Q1918">
        <f t="shared" si="381"/>
        <v>69.506304253983473</v>
      </c>
      <c r="R1918">
        <f t="shared" si="382"/>
        <v>70</v>
      </c>
      <c r="S1918">
        <f>INDEX(Weights!$B$1:$B$36,MATCH(Matches!H2352,Weights!$A$1:$A$36,0))</f>
        <v>40</v>
      </c>
      <c r="T1918">
        <f t="shared" si="383"/>
        <v>1964</v>
      </c>
      <c r="U1918">
        <f t="shared" si="384"/>
        <v>1954</v>
      </c>
      <c r="V1918">
        <f t="shared" si="385"/>
        <v>10</v>
      </c>
      <c r="W1918">
        <f t="shared" si="386"/>
        <v>0</v>
      </c>
      <c r="X1918">
        <f t="shared" si="387"/>
        <v>0</v>
      </c>
      <c r="Y1918">
        <f t="shared" si="388"/>
        <v>0</v>
      </c>
      <c r="AA1918" t="str">
        <f t="shared" si="389"/>
        <v>10-&gt;0,</v>
      </c>
    </row>
    <row r="1919" spans="1:27" ht="15" hidden="1" customHeight="1" x14ac:dyDescent="0.25">
      <c r="A1919">
        <v>2017</v>
      </c>
      <c r="B1919">
        <v>7</v>
      </c>
      <c r="C1919">
        <v>3</v>
      </c>
      <c r="D1919" t="s">
        <v>160</v>
      </c>
      <c r="E1919" t="s">
        <v>197</v>
      </c>
      <c r="F1919">
        <v>1</v>
      </c>
      <c r="G1919">
        <v>1</v>
      </c>
      <c r="H1919" t="s">
        <v>205</v>
      </c>
      <c r="I1919" t="s">
        <v>168</v>
      </c>
      <c r="J1919">
        <v>-1</v>
      </c>
      <c r="K1919">
        <v>1118</v>
      </c>
      <c r="L1919">
        <v>1102</v>
      </c>
      <c r="M1919">
        <f t="shared" si="377"/>
        <v>1119</v>
      </c>
      <c r="N1919">
        <f t="shared" si="378"/>
        <v>1101</v>
      </c>
      <c r="O1919">
        <f t="shared" si="379"/>
        <v>0.52588093089116905</v>
      </c>
      <c r="P1919">
        <f t="shared" si="380"/>
        <v>0.5</v>
      </c>
      <c r="Q1919">
        <f t="shared" si="381"/>
        <v>38.638486544593903</v>
      </c>
      <c r="R1919">
        <f t="shared" si="382"/>
        <v>40</v>
      </c>
      <c r="S1919">
        <f>INDEX(Weights!$B$1:$B$36,MATCH(Matches!H2373,Weights!$A$1:$A$36,0))</f>
        <v>50</v>
      </c>
      <c r="T1919">
        <f t="shared" si="383"/>
        <v>1119</v>
      </c>
      <c r="U1919">
        <f t="shared" si="384"/>
        <v>1101</v>
      </c>
      <c r="V1919">
        <f t="shared" si="385"/>
        <v>18</v>
      </c>
      <c r="W1919">
        <f t="shared" si="386"/>
        <v>0</v>
      </c>
      <c r="X1919">
        <f t="shared" si="387"/>
        <v>0</v>
      </c>
      <c r="Y1919">
        <f t="shared" si="388"/>
        <v>0</v>
      </c>
      <c r="AA1919" t="str">
        <f t="shared" si="389"/>
        <v>18-&gt;0,</v>
      </c>
    </row>
    <row r="1920" spans="1:27" ht="15" hidden="1" customHeight="1" x14ac:dyDescent="0.25">
      <c r="A1920">
        <v>2017</v>
      </c>
      <c r="B1920">
        <v>9</v>
      </c>
      <c r="C1920">
        <v>1</v>
      </c>
      <c r="D1920" t="s">
        <v>22</v>
      </c>
      <c r="E1920" t="s">
        <v>12</v>
      </c>
      <c r="F1920">
        <v>0</v>
      </c>
      <c r="G1920">
        <v>3</v>
      </c>
      <c r="H1920" t="s">
        <v>76</v>
      </c>
      <c r="J1920">
        <v>-1</v>
      </c>
      <c r="K1920">
        <v>857</v>
      </c>
      <c r="L1920">
        <v>1682</v>
      </c>
      <c r="M1920">
        <f t="shared" si="377"/>
        <v>858</v>
      </c>
      <c r="N1920">
        <f t="shared" si="378"/>
        <v>1681</v>
      </c>
      <c r="O1920">
        <f t="shared" si="379"/>
        <v>0.98466135857097858</v>
      </c>
      <c r="P1920">
        <f t="shared" si="380"/>
        <v>0</v>
      </c>
      <c r="Q1920">
        <f t="shared" si="381"/>
        <v>1.015577580348316</v>
      </c>
      <c r="R1920">
        <f t="shared" si="382"/>
        <v>0</v>
      </c>
      <c r="S1920">
        <f>INDEX(Weights!$B$1:$B$36,MATCH(Matches!H2464,Weights!$A$1:$A$36,0))</f>
        <v>40</v>
      </c>
      <c r="T1920">
        <f t="shared" si="383"/>
        <v>958</v>
      </c>
      <c r="U1920">
        <f t="shared" si="384"/>
        <v>1681</v>
      </c>
      <c r="V1920">
        <f t="shared" si="385"/>
        <v>723</v>
      </c>
      <c r="W1920">
        <f t="shared" si="386"/>
        <v>3</v>
      </c>
      <c r="X1920">
        <f t="shared" si="387"/>
        <v>0</v>
      </c>
      <c r="Y1920">
        <f t="shared" si="388"/>
        <v>3</v>
      </c>
      <c r="AA1920" t="str">
        <f t="shared" si="389"/>
        <v>723-&gt;3,</v>
      </c>
    </row>
    <row r="1921" spans="1:27" ht="15" hidden="1" customHeight="1" x14ac:dyDescent="0.25">
      <c r="A1921">
        <v>2017</v>
      </c>
      <c r="B1921">
        <v>9</v>
      </c>
      <c r="C1921">
        <v>5</v>
      </c>
      <c r="D1921" t="s">
        <v>106</v>
      </c>
      <c r="E1921" t="s">
        <v>258</v>
      </c>
      <c r="F1921">
        <v>0</v>
      </c>
      <c r="G1921">
        <v>2</v>
      </c>
      <c r="H1921" t="s">
        <v>23</v>
      </c>
      <c r="J1921">
        <v>-1</v>
      </c>
      <c r="K1921">
        <v>594</v>
      </c>
      <c r="L1921">
        <v>1395</v>
      </c>
      <c r="M1921">
        <f t="shared" si="377"/>
        <v>595</v>
      </c>
      <c r="N1921">
        <f t="shared" si="378"/>
        <v>1394</v>
      </c>
      <c r="O1921">
        <f t="shared" si="379"/>
        <v>0.98242881338159693</v>
      </c>
      <c r="P1921">
        <f t="shared" si="380"/>
        <v>0</v>
      </c>
      <c r="Q1921">
        <f t="shared" si="381"/>
        <v>1.0178854552910777</v>
      </c>
      <c r="R1921">
        <f t="shared" si="382"/>
        <v>0</v>
      </c>
      <c r="S1921">
        <f>INDEX(Weights!$B$1:$B$36,MATCH(Matches!H2512,Weights!$A$1:$A$36,0))</f>
        <v>40</v>
      </c>
      <c r="T1921">
        <f t="shared" si="383"/>
        <v>695</v>
      </c>
      <c r="U1921">
        <f t="shared" si="384"/>
        <v>1394</v>
      </c>
      <c r="V1921">
        <f t="shared" si="385"/>
        <v>699</v>
      </c>
      <c r="W1921">
        <f t="shared" si="386"/>
        <v>2</v>
      </c>
      <c r="X1921">
        <f t="shared" si="387"/>
        <v>0</v>
      </c>
      <c r="Y1921">
        <f t="shared" si="388"/>
        <v>2</v>
      </c>
      <c r="AA1921" t="str">
        <f t="shared" si="389"/>
        <v>699-&gt;2,</v>
      </c>
    </row>
    <row r="1922" spans="1:27" ht="15" hidden="1" customHeight="1" x14ac:dyDescent="0.25">
      <c r="A1922">
        <v>2017</v>
      </c>
      <c r="B1922">
        <v>9</v>
      </c>
      <c r="C1922">
        <v>5</v>
      </c>
      <c r="D1922" t="s">
        <v>199</v>
      </c>
      <c r="E1922" t="s">
        <v>152</v>
      </c>
      <c r="F1922">
        <v>2</v>
      </c>
      <c r="G1922">
        <v>2</v>
      </c>
      <c r="H1922" t="s">
        <v>76</v>
      </c>
      <c r="J1922">
        <v>-1</v>
      </c>
      <c r="K1922">
        <v>1620</v>
      </c>
      <c r="L1922">
        <v>1700</v>
      </c>
      <c r="M1922">
        <f t="shared" ref="M1922:M1985" si="390">K1922-J1922</f>
        <v>1621</v>
      </c>
      <c r="N1922">
        <f t="shared" ref="N1922:N1985" si="391">L1922+J1922</f>
        <v>1699</v>
      </c>
      <c r="O1922">
        <f t="shared" ref="O1922:O1985" si="392">1/(10^(-V1922/400)+1)</f>
        <v>0.53161829782810732</v>
      </c>
      <c r="P1922">
        <f t="shared" ref="P1922:P1985" si="393">IF(F1922&gt;G1922,1,IF(F1922=G1922,0.5,0))</f>
        <v>0.5</v>
      </c>
      <c r="Q1922">
        <f t="shared" ref="Q1922:Q1985" si="394">(M1922-K1922)/(O1922-P1922)</f>
        <v>31.627256009684448</v>
      </c>
      <c r="R1922">
        <f t="shared" ref="R1922:R1985" si="395">ROUND((Q1922/IF(W1922=2,1.5,IF(W1922=3,1.75,IF(W1922&gt;3,1.75+(W1922-3)/8,1))))/10,0)*10</f>
        <v>30</v>
      </c>
      <c r="S1922">
        <f>INDEX(Weights!$B$1:$B$36,MATCH(Matches!H2514,Weights!$A$1:$A$36,0))</f>
        <v>40</v>
      </c>
      <c r="T1922">
        <f t="shared" ref="T1922:T1985" si="396">M1922+IF(ISBLANK(I1922),100,0)</f>
        <v>1721</v>
      </c>
      <c r="U1922">
        <f t="shared" ref="U1922:U1985" si="397">N1922</f>
        <v>1699</v>
      </c>
      <c r="V1922">
        <f t="shared" ref="V1922:V1985" si="398">ABS(T1922-U1922)</f>
        <v>22</v>
      </c>
      <c r="W1922">
        <f t="shared" ref="W1922:W1985" si="399">IF(U1922&gt;T1922,G1922-F1922,F1922-G1922)</f>
        <v>0</v>
      </c>
      <c r="X1922">
        <f t="shared" ref="X1922:X1985" si="400">IF(W1922=4,1,0)</f>
        <v>0</v>
      </c>
      <c r="Y1922">
        <f t="shared" ref="Y1922:Y1985" si="401">IF(W1922&lt;0,MAX(W1922,-3),MIN(W1922,7))</f>
        <v>0</v>
      </c>
      <c r="AA1922" t="str">
        <f t="shared" si="389"/>
        <v>22-&gt;0,</v>
      </c>
    </row>
    <row r="1923" spans="1:27" ht="15" hidden="1" customHeight="1" x14ac:dyDescent="0.25">
      <c r="A1923">
        <v>2017</v>
      </c>
      <c r="B1923">
        <v>9</v>
      </c>
      <c r="C1923">
        <v>5</v>
      </c>
      <c r="D1923" t="s">
        <v>1</v>
      </c>
      <c r="E1923" t="s">
        <v>55</v>
      </c>
      <c r="F1923">
        <v>0</v>
      </c>
      <c r="G1923">
        <v>8</v>
      </c>
      <c r="H1923" t="s">
        <v>76</v>
      </c>
      <c r="J1923">
        <v>-1</v>
      </c>
      <c r="K1923">
        <v>1162</v>
      </c>
      <c r="L1923">
        <v>2026</v>
      </c>
      <c r="M1923">
        <f t="shared" si="390"/>
        <v>1163</v>
      </c>
      <c r="N1923">
        <f t="shared" si="391"/>
        <v>2025</v>
      </c>
      <c r="O1923">
        <f t="shared" si="392"/>
        <v>0.98770783171272492</v>
      </c>
      <c r="P1923">
        <f t="shared" si="393"/>
        <v>0</v>
      </c>
      <c r="Q1923">
        <f t="shared" si="394"/>
        <v>1.0124451461177137</v>
      </c>
      <c r="R1923">
        <f t="shared" si="395"/>
        <v>0</v>
      </c>
      <c r="S1923">
        <f>INDEX(Weights!$B$1:$B$36,MATCH(Matches!H2531,Weights!$A$1:$A$36,0))</f>
        <v>20</v>
      </c>
      <c r="T1923">
        <f t="shared" si="396"/>
        <v>1263</v>
      </c>
      <c r="U1923">
        <f t="shared" si="397"/>
        <v>2025</v>
      </c>
      <c r="V1923">
        <f t="shared" si="398"/>
        <v>762</v>
      </c>
      <c r="W1923">
        <f t="shared" si="399"/>
        <v>8</v>
      </c>
      <c r="X1923">
        <f t="shared" si="400"/>
        <v>0</v>
      </c>
      <c r="Y1923">
        <f t="shared" si="401"/>
        <v>7</v>
      </c>
      <c r="AA1923" t="str">
        <f t="shared" ref="AA1923:AA1986" si="402">V1923&amp;"-&gt;"&amp;Y1923&amp;","</f>
        <v>762-&gt;7,</v>
      </c>
    </row>
    <row r="1924" spans="1:27" ht="15" hidden="1" customHeight="1" x14ac:dyDescent="0.25">
      <c r="A1924">
        <v>2017</v>
      </c>
      <c r="B1924">
        <v>10</v>
      </c>
      <c r="C1924">
        <v>4</v>
      </c>
      <c r="D1924" t="s">
        <v>91</v>
      </c>
      <c r="E1924" t="s">
        <v>194</v>
      </c>
      <c r="F1924">
        <v>1</v>
      </c>
      <c r="G1924">
        <v>1</v>
      </c>
      <c r="H1924" t="s">
        <v>33</v>
      </c>
      <c r="I1924" t="s">
        <v>154</v>
      </c>
      <c r="J1924">
        <v>-1</v>
      </c>
      <c r="K1924">
        <v>1495</v>
      </c>
      <c r="L1924">
        <v>1451</v>
      </c>
      <c r="M1924">
        <f t="shared" si="390"/>
        <v>1496</v>
      </c>
      <c r="N1924">
        <f t="shared" si="391"/>
        <v>1450</v>
      </c>
      <c r="O1924">
        <f t="shared" si="392"/>
        <v>0.56581520306923316</v>
      </c>
      <c r="P1924">
        <f t="shared" si="393"/>
        <v>0.5</v>
      </c>
      <c r="Q1924">
        <f t="shared" si="394"/>
        <v>15.194057806796817</v>
      </c>
      <c r="R1924">
        <f t="shared" si="395"/>
        <v>20</v>
      </c>
      <c r="S1924">
        <f>INDEX(Weights!$B$1:$B$36,MATCH(Matches!H2554,Weights!$A$1:$A$36,0))</f>
        <v>40</v>
      </c>
      <c r="T1924">
        <f t="shared" si="396"/>
        <v>1496</v>
      </c>
      <c r="U1924">
        <f t="shared" si="397"/>
        <v>1450</v>
      </c>
      <c r="V1924">
        <f t="shared" si="398"/>
        <v>46</v>
      </c>
      <c r="W1924">
        <f t="shared" si="399"/>
        <v>0</v>
      </c>
      <c r="X1924">
        <f t="shared" si="400"/>
        <v>0</v>
      </c>
      <c r="Y1924">
        <f t="shared" si="401"/>
        <v>0</v>
      </c>
      <c r="AA1924" t="str">
        <f t="shared" si="402"/>
        <v>46-&gt;0,</v>
      </c>
    </row>
    <row r="1925" spans="1:27" ht="15" hidden="1" customHeight="1" x14ac:dyDescent="0.25">
      <c r="A1925">
        <v>2017</v>
      </c>
      <c r="B1925">
        <v>10</v>
      </c>
      <c r="C1925">
        <v>7</v>
      </c>
      <c r="D1925" t="s">
        <v>54</v>
      </c>
      <c r="E1925" t="s">
        <v>58</v>
      </c>
      <c r="F1925">
        <v>0</v>
      </c>
      <c r="G1925">
        <v>0</v>
      </c>
      <c r="H1925" t="s">
        <v>76</v>
      </c>
      <c r="J1925">
        <v>-1</v>
      </c>
      <c r="K1925">
        <v>1284</v>
      </c>
      <c r="L1925">
        <v>1370</v>
      </c>
      <c r="M1925">
        <f t="shared" si="390"/>
        <v>1285</v>
      </c>
      <c r="N1925">
        <f t="shared" si="391"/>
        <v>1369</v>
      </c>
      <c r="O1925">
        <f t="shared" si="392"/>
        <v>0.52300958729756231</v>
      </c>
      <c r="P1925">
        <f t="shared" si="393"/>
        <v>0.5</v>
      </c>
      <c r="Q1925">
        <f t="shared" si="394"/>
        <v>43.460144985127243</v>
      </c>
      <c r="R1925">
        <f t="shared" si="395"/>
        <v>40</v>
      </c>
      <c r="S1925">
        <f>INDEX(Weights!$B$1:$B$36,MATCH(Matches!H2599,Weights!$A$1:$A$36,0))</f>
        <v>40</v>
      </c>
      <c r="T1925">
        <f t="shared" si="396"/>
        <v>1385</v>
      </c>
      <c r="U1925">
        <f t="shared" si="397"/>
        <v>1369</v>
      </c>
      <c r="V1925">
        <f t="shared" si="398"/>
        <v>16</v>
      </c>
      <c r="W1925">
        <f t="shared" si="399"/>
        <v>0</v>
      </c>
      <c r="X1925">
        <f t="shared" si="400"/>
        <v>0</v>
      </c>
      <c r="Y1925">
        <f t="shared" si="401"/>
        <v>0</v>
      </c>
      <c r="AA1925" t="str">
        <f t="shared" si="402"/>
        <v>16-&gt;0,</v>
      </c>
    </row>
    <row r="1926" spans="1:27" ht="15" hidden="1" customHeight="1" x14ac:dyDescent="0.25">
      <c r="A1926">
        <v>2017</v>
      </c>
      <c r="B1926">
        <v>10</v>
      </c>
      <c r="C1926">
        <v>8</v>
      </c>
      <c r="D1926" t="s">
        <v>49</v>
      </c>
      <c r="E1926" t="s">
        <v>23</v>
      </c>
      <c r="F1926">
        <v>2</v>
      </c>
      <c r="G1926">
        <v>2</v>
      </c>
      <c r="H1926" t="s">
        <v>76</v>
      </c>
      <c r="J1926">
        <v>-1</v>
      </c>
      <c r="K1926">
        <v>1639</v>
      </c>
      <c r="L1926">
        <v>1729</v>
      </c>
      <c r="M1926">
        <f t="shared" si="390"/>
        <v>1640</v>
      </c>
      <c r="N1926">
        <f t="shared" si="391"/>
        <v>1728</v>
      </c>
      <c r="O1926">
        <f t="shared" si="392"/>
        <v>0.51726252443237619</v>
      </c>
      <c r="P1926">
        <f t="shared" si="393"/>
        <v>0.5</v>
      </c>
      <c r="Q1926">
        <f t="shared" si="394"/>
        <v>57.928954940360924</v>
      </c>
      <c r="R1926">
        <f t="shared" si="395"/>
        <v>60</v>
      </c>
      <c r="S1926">
        <f>INDEX(Weights!$B$1:$B$36,MATCH(Matches!H2623,Weights!$A$1:$A$36,0))</f>
        <v>50</v>
      </c>
      <c r="T1926">
        <f t="shared" si="396"/>
        <v>1740</v>
      </c>
      <c r="U1926">
        <f t="shared" si="397"/>
        <v>1728</v>
      </c>
      <c r="V1926">
        <f t="shared" si="398"/>
        <v>12</v>
      </c>
      <c r="W1926">
        <f t="shared" si="399"/>
        <v>0</v>
      </c>
      <c r="X1926">
        <f t="shared" si="400"/>
        <v>0</v>
      </c>
      <c r="Y1926">
        <f t="shared" si="401"/>
        <v>0</v>
      </c>
      <c r="AA1926" t="str">
        <f t="shared" si="402"/>
        <v>12-&gt;0,</v>
      </c>
    </row>
    <row r="1927" spans="1:27" ht="15" hidden="1" customHeight="1" x14ac:dyDescent="0.25">
      <c r="A1927">
        <v>2017</v>
      </c>
      <c r="B1927">
        <v>10</v>
      </c>
      <c r="C1927">
        <v>10</v>
      </c>
      <c r="D1927" t="s">
        <v>78</v>
      </c>
      <c r="E1927" t="s">
        <v>261</v>
      </c>
      <c r="F1927">
        <v>1</v>
      </c>
      <c r="G1927">
        <v>1</v>
      </c>
      <c r="H1927" t="s">
        <v>23</v>
      </c>
      <c r="I1927" t="s">
        <v>122</v>
      </c>
      <c r="J1927">
        <v>-1</v>
      </c>
      <c r="K1927">
        <v>1236</v>
      </c>
      <c r="L1927">
        <v>1219</v>
      </c>
      <c r="M1927">
        <f t="shared" si="390"/>
        <v>1237</v>
      </c>
      <c r="N1927">
        <f t="shared" si="391"/>
        <v>1218</v>
      </c>
      <c r="O1927">
        <f t="shared" si="392"/>
        <v>0.52731597300649302</v>
      </c>
      <c r="P1927">
        <f t="shared" si="393"/>
        <v>0.5</v>
      </c>
      <c r="Q1927">
        <f t="shared" si="394"/>
        <v>36.608617227813902</v>
      </c>
      <c r="R1927">
        <f t="shared" si="395"/>
        <v>40</v>
      </c>
      <c r="S1927">
        <f>INDEX(Weights!$B$1:$B$36,MATCH(Matches!H2660,Weights!$A$1:$A$36,0))</f>
        <v>20</v>
      </c>
      <c r="T1927">
        <f t="shared" si="396"/>
        <v>1237</v>
      </c>
      <c r="U1927">
        <f t="shared" si="397"/>
        <v>1218</v>
      </c>
      <c r="V1927">
        <f t="shared" si="398"/>
        <v>19</v>
      </c>
      <c r="W1927">
        <f t="shared" si="399"/>
        <v>0</v>
      </c>
      <c r="X1927">
        <f t="shared" si="400"/>
        <v>0</v>
      </c>
      <c r="Y1927">
        <f t="shared" si="401"/>
        <v>0</v>
      </c>
      <c r="AA1927" t="str">
        <f t="shared" si="402"/>
        <v>19-&gt;0,</v>
      </c>
    </row>
    <row r="1928" spans="1:27" ht="15" hidden="1" customHeight="1" x14ac:dyDescent="0.25">
      <c r="A1928">
        <v>2017</v>
      </c>
      <c r="B1928">
        <v>11</v>
      </c>
      <c r="C1928">
        <v>10</v>
      </c>
      <c r="D1928" t="s">
        <v>127</v>
      </c>
      <c r="E1928" t="s">
        <v>93</v>
      </c>
      <c r="F1928">
        <v>0</v>
      </c>
      <c r="G1928">
        <v>0</v>
      </c>
      <c r="H1928" t="s">
        <v>76</v>
      </c>
      <c r="J1928">
        <v>-1</v>
      </c>
      <c r="K1928">
        <v>1625</v>
      </c>
      <c r="L1928">
        <v>1712</v>
      </c>
      <c r="M1928">
        <f t="shared" si="390"/>
        <v>1626</v>
      </c>
      <c r="N1928">
        <f t="shared" si="391"/>
        <v>1711</v>
      </c>
      <c r="O1928">
        <f t="shared" si="392"/>
        <v>0.5215733330511455</v>
      </c>
      <c r="P1928">
        <f t="shared" si="393"/>
        <v>0.5</v>
      </c>
      <c r="Q1928">
        <f t="shared" si="394"/>
        <v>46.353523474060573</v>
      </c>
      <c r="R1928">
        <f t="shared" si="395"/>
        <v>50</v>
      </c>
      <c r="S1928">
        <f>INDEX(Weights!$B$1:$B$36,MATCH(Matches!H2697,Weights!$A$1:$A$36,0))</f>
        <v>20</v>
      </c>
      <c r="T1928">
        <f t="shared" si="396"/>
        <v>1726</v>
      </c>
      <c r="U1928">
        <f t="shared" si="397"/>
        <v>1711</v>
      </c>
      <c r="V1928">
        <f t="shared" si="398"/>
        <v>15</v>
      </c>
      <c r="W1928">
        <f t="shared" si="399"/>
        <v>0</v>
      </c>
      <c r="X1928">
        <f t="shared" si="400"/>
        <v>0</v>
      </c>
      <c r="Y1928">
        <f t="shared" si="401"/>
        <v>0</v>
      </c>
      <c r="AA1928" t="str">
        <f t="shared" si="402"/>
        <v>15-&gt;0,</v>
      </c>
    </row>
    <row r="1929" spans="1:27" ht="15" hidden="1" customHeight="1" x14ac:dyDescent="0.25">
      <c r="A1929">
        <v>2017</v>
      </c>
      <c r="B1929">
        <v>11</v>
      </c>
      <c r="C1929">
        <v>11</v>
      </c>
      <c r="D1929" t="s">
        <v>189</v>
      </c>
      <c r="E1929" t="s">
        <v>153</v>
      </c>
      <c r="F1929">
        <v>0</v>
      </c>
      <c r="G1929">
        <v>0</v>
      </c>
      <c r="H1929" t="s">
        <v>76</v>
      </c>
      <c r="J1929">
        <v>-1</v>
      </c>
      <c r="K1929">
        <v>1422</v>
      </c>
      <c r="L1929">
        <v>1514</v>
      </c>
      <c r="M1929">
        <f t="shared" si="390"/>
        <v>1423</v>
      </c>
      <c r="N1929">
        <f t="shared" si="391"/>
        <v>1513</v>
      </c>
      <c r="O1929">
        <f t="shared" si="392"/>
        <v>0.51438718416599871</v>
      </c>
      <c r="P1929">
        <f t="shared" si="393"/>
        <v>0.5</v>
      </c>
      <c r="Q1929">
        <f t="shared" si="394"/>
        <v>69.506304253983473</v>
      </c>
      <c r="R1929">
        <f t="shared" si="395"/>
        <v>70</v>
      </c>
      <c r="S1929">
        <f>INDEX(Weights!$B$1:$B$36,MATCH(Matches!H2710,Weights!$A$1:$A$36,0))</f>
        <v>40</v>
      </c>
      <c r="T1929">
        <f t="shared" si="396"/>
        <v>1523</v>
      </c>
      <c r="U1929">
        <f t="shared" si="397"/>
        <v>1513</v>
      </c>
      <c r="V1929">
        <f t="shared" si="398"/>
        <v>10</v>
      </c>
      <c r="W1929">
        <f t="shared" si="399"/>
        <v>0</v>
      </c>
      <c r="X1929">
        <f t="shared" si="400"/>
        <v>0</v>
      </c>
      <c r="Y1929">
        <f t="shared" si="401"/>
        <v>0</v>
      </c>
      <c r="AA1929" t="str">
        <f t="shared" si="402"/>
        <v>10-&gt;0,</v>
      </c>
    </row>
    <row r="1930" spans="1:27" ht="15" hidden="1" customHeight="1" x14ac:dyDescent="0.25">
      <c r="A1930">
        <v>2017</v>
      </c>
      <c r="B1930">
        <v>11</v>
      </c>
      <c r="C1930">
        <v>14</v>
      </c>
      <c r="D1930" t="s">
        <v>106</v>
      </c>
      <c r="E1930" t="s">
        <v>194</v>
      </c>
      <c r="F1930">
        <v>2</v>
      </c>
      <c r="G1930">
        <v>4</v>
      </c>
      <c r="H1930" t="s">
        <v>23</v>
      </c>
      <c r="J1930">
        <v>-1</v>
      </c>
      <c r="K1930">
        <v>592</v>
      </c>
      <c r="L1930">
        <v>1457</v>
      </c>
      <c r="M1930">
        <f t="shared" si="390"/>
        <v>593</v>
      </c>
      <c r="N1930">
        <f t="shared" si="391"/>
        <v>1456</v>
      </c>
      <c r="O1930">
        <f t="shared" si="392"/>
        <v>0.98777752547906583</v>
      </c>
      <c r="P1930">
        <f t="shared" si="393"/>
        <v>0</v>
      </c>
      <c r="Q1930">
        <f t="shared" si="394"/>
        <v>1.0123737118993534</v>
      </c>
      <c r="R1930">
        <f t="shared" si="395"/>
        <v>0</v>
      </c>
      <c r="S1930">
        <f>INDEX(Weights!$B$1:$B$36,MATCH(Matches!H2742,Weights!$A$1:$A$36,0))</f>
        <v>20</v>
      </c>
      <c r="T1930">
        <f t="shared" si="396"/>
        <v>693</v>
      </c>
      <c r="U1930">
        <f t="shared" si="397"/>
        <v>1456</v>
      </c>
      <c r="V1930">
        <f t="shared" si="398"/>
        <v>763</v>
      </c>
      <c r="W1930">
        <f t="shared" si="399"/>
        <v>2</v>
      </c>
      <c r="X1930">
        <f t="shared" si="400"/>
        <v>0</v>
      </c>
      <c r="Y1930">
        <f t="shared" si="401"/>
        <v>2</v>
      </c>
      <c r="AA1930" t="str">
        <f t="shared" si="402"/>
        <v>763-&gt;2,</v>
      </c>
    </row>
    <row r="1931" spans="1:27" ht="15" hidden="1" customHeight="1" x14ac:dyDescent="0.25">
      <c r="A1931">
        <v>2017</v>
      </c>
      <c r="B1931">
        <v>11</v>
      </c>
      <c r="C1931">
        <v>14</v>
      </c>
      <c r="D1931" t="s">
        <v>109</v>
      </c>
      <c r="E1931" t="s">
        <v>91</v>
      </c>
      <c r="F1931">
        <v>0</v>
      </c>
      <c r="G1931">
        <v>1</v>
      </c>
      <c r="H1931" t="s">
        <v>23</v>
      </c>
      <c r="J1931">
        <v>-1</v>
      </c>
      <c r="K1931">
        <v>810</v>
      </c>
      <c r="L1931">
        <v>1480</v>
      </c>
      <c r="M1931">
        <f t="shared" si="390"/>
        <v>811</v>
      </c>
      <c r="N1931">
        <f t="shared" si="391"/>
        <v>1479</v>
      </c>
      <c r="O1931">
        <f t="shared" si="392"/>
        <v>0.96337355882395315</v>
      </c>
      <c r="P1931">
        <f t="shared" si="393"/>
        <v>0</v>
      </c>
      <c r="Q1931">
        <f t="shared" si="394"/>
        <v>1.038018939632056</v>
      </c>
      <c r="R1931">
        <f t="shared" si="395"/>
        <v>0</v>
      </c>
      <c r="S1931">
        <f>INDEX(Weights!$B$1:$B$36,MATCH(Matches!H2744,Weights!$A$1:$A$36,0))</f>
        <v>40</v>
      </c>
      <c r="T1931">
        <f t="shared" si="396"/>
        <v>911</v>
      </c>
      <c r="U1931">
        <f t="shared" si="397"/>
        <v>1479</v>
      </c>
      <c r="V1931">
        <f t="shared" si="398"/>
        <v>568</v>
      </c>
      <c r="W1931">
        <f t="shared" si="399"/>
        <v>1</v>
      </c>
      <c r="X1931">
        <f t="shared" si="400"/>
        <v>0</v>
      </c>
      <c r="Y1931">
        <f t="shared" si="401"/>
        <v>1</v>
      </c>
      <c r="AA1931" t="str">
        <f t="shared" si="402"/>
        <v>568-&gt;1,</v>
      </c>
    </row>
    <row r="1932" spans="1:27" ht="15" hidden="1" customHeight="1" x14ac:dyDescent="0.25">
      <c r="A1932">
        <v>2017</v>
      </c>
      <c r="B1932">
        <v>11</v>
      </c>
      <c r="C1932">
        <v>14</v>
      </c>
      <c r="D1932" t="s">
        <v>92</v>
      </c>
      <c r="E1932" t="s">
        <v>71</v>
      </c>
      <c r="F1932">
        <v>1</v>
      </c>
      <c r="G1932">
        <v>1</v>
      </c>
      <c r="H1932" t="s">
        <v>33</v>
      </c>
      <c r="J1932">
        <v>-1</v>
      </c>
      <c r="K1932">
        <v>1712</v>
      </c>
      <c r="L1932">
        <v>1769</v>
      </c>
      <c r="M1932">
        <f t="shared" si="390"/>
        <v>1713</v>
      </c>
      <c r="N1932">
        <f t="shared" si="391"/>
        <v>1768</v>
      </c>
      <c r="O1932">
        <f t="shared" si="392"/>
        <v>0.56440049024042127</v>
      </c>
      <c r="P1932">
        <f t="shared" si="393"/>
        <v>0.5</v>
      </c>
      <c r="Q1932">
        <f t="shared" si="394"/>
        <v>15.527832106041101</v>
      </c>
      <c r="R1932">
        <f t="shared" si="395"/>
        <v>20</v>
      </c>
      <c r="S1932">
        <f>INDEX(Weights!$B$1:$B$36,MATCH(Matches!H2764,Weights!$A$1:$A$36,0))</f>
        <v>40</v>
      </c>
      <c r="T1932">
        <f t="shared" si="396"/>
        <v>1813</v>
      </c>
      <c r="U1932">
        <f t="shared" si="397"/>
        <v>1768</v>
      </c>
      <c r="V1932">
        <f t="shared" si="398"/>
        <v>45</v>
      </c>
      <c r="W1932">
        <f t="shared" si="399"/>
        <v>0</v>
      </c>
      <c r="X1932">
        <f t="shared" si="400"/>
        <v>0</v>
      </c>
      <c r="Y1932">
        <f t="shared" si="401"/>
        <v>0</v>
      </c>
      <c r="AA1932" t="str">
        <f t="shared" si="402"/>
        <v>45-&gt;0,</v>
      </c>
    </row>
    <row r="1933" spans="1:27" ht="15" hidden="1" customHeight="1" x14ac:dyDescent="0.25">
      <c r="A1933">
        <v>2017</v>
      </c>
      <c r="B1933">
        <v>12</v>
      </c>
      <c r="C1933">
        <v>5</v>
      </c>
      <c r="D1933" t="s">
        <v>88</v>
      </c>
      <c r="E1933" t="s">
        <v>175</v>
      </c>
      <c r="F1933">
        <v>0</v>
      </c>
      <c r="G1933">
        <v>0</v>
      </c>
      <c r="H1933" t="s">
        <v>234</v>
      </c>
      <c r="J1933">
        <v>-1</v>
      </c>
      <c r="K1933">
        <v>1390</v>
      </c>
      <c r="L1933">
        <v>1469</v>
      </c>
      <c r="M1933">
        <f t="shared" si="390"/>
        <v>1391</v>
      </c>
      <c r="N1933">
        <f t="shared" si="391"/>
        <v>1468</v>
      </c>
      <c r="O1933">
        <f t="shared" si="392"/>
        <v>0.53305139388444112</v>
      </c>
      <c r="P1933">
        <f t="shared" si="393"/>
        <v>0.5</v>
      </c>
      <c r="Q1933">
        <f t="shared" si="394"/>
        <v>30.255910038055859</v>
      </c>
      <c r="R1933">
        <f t="shared" si="395"/>
        <v>30</v>
      </c>
      <c r="S1933">
        <f>INDEX(Weights!$B$1:$B$36,MATCH(Matches!H2790,Weights!$A$1:$A$36,0))</f>
        <v>40</v>
      </c>
      <c r="T1933">
        <f t="shared" si="396"/>
        <v>1491</v>
      </c>
      <c r="U1933">
        <f t="shared" si="397"/>
        <v>1468</v>
      </c>
      <c r="V1933">
        <f t="shared" si="398"/>
        <v>23</v>
      </c>
      <c r="W1933">
        <f t="shared" si="399"/>
        <v>0</v>
      </c>
      <c r="X1933">
        <f t="shared" si="400"/>
        <v>0</v>
      </c>
      <c r="Y1933">
        <f t="shared" si="401"/>
        <v>0</v>
      </c>
      <c r="AA1933" t="str">
        <f t="shared" si="402"/>
        <v>23-&gt;0,</v>
      </c>
    </row>
    <row r="1934" spans="1:27" ht="15" hidden="1" customHeight="1" x14ac:dyDescent="0.25">
      <c r="A1934">
        <v>2017</v>
      </c>
      <c r="B1934">
        <v>12</v>
      </c>
      <c r="C1934">
        <v>18</v>
      </c>
      <c r="D1934" t="s">
        <v>259</v>
      </c>
      <c r="E1934" t="s">
        <v>155</v>
      </c>
      <c r="F1934">
        <v>0</v>
      </c>
      <c r="G1934">
        <v>0</v>
      </c>
      <c r="H1934" t="s">
        <v>33</v>
      </c>
      <c r="J1934">
        <v>-1</v>
      </c>
      <c r="K1934">
        <v>1395</v>
      </c>
      <c r="L1934">
        <v>1476</v>
      </c>
      <c r="M1934">
        <f t="shared" si="390"/>
        <v>1396</v>
      </c>
      <c r="N1934">
        <f t="shared" si="391"/>
        <v>1475</v>
      </c>
      <c r="O1934">
        <f t="shared" si="392"/>
        <v>0.53018468000390206</v>
      </c>
      <c r="P1934">
        <f t="shared" si="393"/>
        <v>0.5</v>
      </c>
      <c r="Q1934">
        <f t="shared" si="394"/>
        <v>33.129388811500633</v>
      </c>
      <c r="R1934">
        <f t="shared" si="395"/>
        <v>30</v>
      </c>
      <c r="S1934">
        <f>INDEX(Weights!$B$1:$B$36,MATCH(Matches!H2828,Weights!$A$1:$A$36,0))</f>
        <v>40</v>
      </c>
      <c r="T1934">
        <f t="shared" si="396"/>
        <v>1496</v>
      </c>
      <c r="U1934">
        <f t="shared" si="397"/>
        <v>1475</v>
      </c>
      <c r="V1934">
        <f t="shared" si="398"/>
        <v>21</v>
      </c>
      <c r="W1934">
        <f t="shared" si="399"/>
        <v>0</v>
      </c>
      <c r="X1934">
        <f t="shared" si="400"/>
        <v>0</v>
      </c>
      <c r="Y1934">
        <f t="shared" si="401"/>
        <v>0</v>
      </c>
      <c r="AA1934" t="str">
        <f t="shared" si="402"/>
        <v>21-&gt;0,</v>
      </c>
    </row>
    <row r="1935" spans="1:27" ht="15" hidden="1" customHeight="1" x14ac:dyDescent="0.25">
      <c r="A1935">
        <v>2015</v>
      </c>
      <c r="B1935">
        <v>1</v>
      </c>
      <c r="C1935">
        <v>22</v>
      </c>
      <c r="D1935" t="s">
        <v>172</v>
      </c>
      <c r="E1935" t="s">
        <v>174</v>
      </c>
      <c r="F1935">
        <v>0</v>
      </c>
      <c r="G1935">
        <v>0</v>
      </c>
      <c r="H1935" t="s">
        <v>44</v>
      </c>
      <c r="I1935" t="s">
        <v>159</v>
      </c>
      <c r="J1935">
        <v>-2</v>
      </c>
      <c r="K1935">
        <v>1513</v>
      </c>
      <c r="L1935">
        <v>1483</v>
      </c>
      <c r="M1935">
        <f t="shared" si="390"/>
        <v>1515</v>
      </c>
      <c r="N1935">
        <f t="shared" si="391"/>
        <v>1481</v>
      </c>
      <c r="O1935">
        <f t="shared" si="392"/>
        <v>0.54877433585974189</v>
      </c>
      <c r="P1935">
        <f t="shared" si="393"/>
        <v>0.5</v>
      </c>
      <c r="Q1935">
        <f t="shared" si="394"/>
        <v>41.005171362072623</v>
      </c>
      <c r="R1935">
        <f t="shared" si="395"/>
        <v>40</v>
      </c>
      <c r="S1935">
        <f>INDEX(Weights!$B$1:$B$36,MATCH(Matches!H73,Weights!$A$1:$A$36,0))</f>
        <v>40</v>
      </c>
      <c r="T1935">
        <f t="shared" si="396"/>
        <v>1515</v>
      </c>
      <c r="U1935">
        <f t="shared" si="397"/>
        <v>1481</v>
      </c>
      <c r="V1935">
        <f t="shared" si="398"/>
        <v>34</v>
      </c>
      <c r="W1935">
        <f t="shared" si="399"/>
        <v>0</v>
      </c>
      <c r="X1935">
        <f t="shared" si="400"/>
        <v>0</v>
      </c>
      <c r="Y1935">
        <f t="shared" si="401"/>
        <v>0</v>
      </c>
      <c r="AA1935" t="str">
        <f t="shared" si="402"/>
        <v>34-&gt;0,</v>
      </c>
    </row>
    <row r="1936" spans="1:27" ht="15" hidden="1" customHeight="1" x14ac:dyDescent="0.25">
      <c r="A1936">
        <v>2015</v>
      </c>
      <c r="B1936">
        <v>1</v>
      </c>
      <c r="C1936">
        <v>26</v>
      </c>
      <c r="D1936" t="s">
        <v>172</v>
      </c>
      <c r="E1936" t="s">
        <v>27</v>
      </c>
      <c r="F1936">
        <v>0</v>
      </c>
      <c r="G1936">
        <v>0</v>
      </c>
      <c r="H1936" t="s">
        <v>44</v>
      </c>
      <c r="I1936" t="s">
        <v>159</v>
      </c>
      <c r="J1936">
        <v>-2</v>
      </c>
      <c r="K1936">
        <v>1511</v>
      </c>
      <c r="L1936">
        <v>1492</v>
      </c>
      <c r="M1936">
        <f t="shared" si="390"/>
        <v>1513</v>
      </c>
      <c r="N1936">
        <f t="shared" si="391"/>
        <v>1490</v>
      </c>
      <c r="O1936">
        <f t="shared" si="392"/>
        <v>0.53305139388444112</v>
      </c>
      <c r="P1936">
        <f t="shared" si="393"/>
        <v>0.5</v>
      </c>
      <c r="Q1936">
        <f t="shared" si="394"/>
        <v>60.511820076111718</v>
      </c>
      <c r="R1936">
        <f t="shared" si="395"/>
        <v>60</v>
      </c>
      <c r="S1936">
        <f>INDEX(Weights!$B$1:$B$36,MATCH(Matches!H85,Weights!$A$1:$A$36,0))</f>
        <v>40</v>
      </c>
      <c r="T1936">
        <f t="shared" si="396"/>
        <v>1513</v>
      </c>
      <c r="U1936">
        <f t="shared" si="397"/>
        <v>1490</v>
      </c>
      <c r="V1936">
        <f t="shared" si="398"/>
        <v>23</v>
      </c>
      <c r="W1936">
        <f t="shared" si="399"/>
        <v>0</v>
      </c>
      <c r="X1936">
        <f t="shared" si="400"/>
        <v>0</v>
      </c>
      <c r="Y1936">
        <f t="shared" si="401"/>
        <v>0</v>
      </c>
      <c r="AA1936" t="str">
        <f t="shared" si="402"/>
        <v>23-&gt;0,</v>
      </c>
    </row>
    <row r="1937" spans="1:27" ht="15" hidden="1" customHeight="1" x14ac:dyDescent="0.25">
      <c r="A1937">
        <v>2015</v>
      </c>
      <c r="B1937">
        <v>3</v>
      </c>
      <c r="C1937">
        <v>28</v>
      </c>
      <c r="D1937" t="s">
        <v>20</v>
      </c>
      <c r="E1937" t="s">
        <v>14</v>
      </c>
      <c r="F1937">
        <v>0</v>
      </c>
      <c r="G1937">
        <v>3</v>
      </c>
      <c r="H1937" t="s">
        <v>2</v>
      </c>
      <c r="J1937">
        <v>-2</v>
      </c>
      <c r="K1937">
        <v>974</v>
      </c>
      <c r="L1937">
        <v>1713</v>
      </c>
      <c r="M1937">
        <f t="shared" si="390"/>
        <v>976</v>
      </c>
      <c r="N1937">
        <f t="shared" si="391"/>
        <v>1711</v>
      </c>
      <c r="O1937">
        <f t="shared" si="392"/>
        <v>0.9747991526889288</v>
      </c>
      <c r="P1937">
        <f t="shared" si="393"/>
        <v>0</v>
      </c>
      <c r="Q1937">
        <f t="shared" si="394"/>
        <v>2.0517046967912438</v>
      </c>
      <c r="R1937">
        <f t="shared" si="395"/>
        <v>0</v>
      </c>
      <c r="S1937">
        <f>INDEX(Weights!$B$1:$B$36,MATCH(Matches!H184,Weights!$A$1:$A$36,0))</f>
        <v>40</v>
      </c>
      <c r="T1937">
        <f t="shared" si="396"/>
        <v>1076</v>
      </c>
      <c r="U1937">
        <f t="shared" si="397"/>
        <v>1711</v>
      </c>
      <c r="V1937">
        <f t="shared" si="398"/>
        <v>635</v>
      </c>
      <c r="W1937">
        <f t="shared" si="399"/>
        <v>3</v>
      </c>
      <c r="X1937">
        <f t="shared" si="400"/>
        <v>0</v>
      </c>
      <c r="Y1937">
        <f t="shared" si="401"/>
        <v>3</v>
      </c>
      <c r="AA1937" t="str">
        <f t="shared" si="402"/>
        <v>635-&gt;3,</v>
      </c>
    </row>
    <row r="1938" spans="1:27" ht="15" hidden="1" customHeight="1" x14ac:dyDescent="0.25">
      <c r="A1938">
        <v>2015</v>
      </c>
      <c r="B1938">
        <v>3</v>
      </c>
      <c r="C1938">
        <v>29</v>
      </c>
      <c r="D1938" t="s">
        <v>56</v>
      </c>
      <c r="E1938" t="s">
        <v>6</v>
      </c>
      <c r="F1938">
        <v>0</v>
      </c>
      <c r="G1938">
        <v>2</v>
      </c>
      <c r="H1938" t="s">
        <v>2</v>
      </c>
      <c r="J1938">
        <v>-2</v>
      </c>
      <c r="K1938">
        <v>1471</v>
      </c>
      <c r="L1938">
        <v>2127</v>
      </c>
      <c r="M1938">
        <f t="shared" si="390"/>
        <v>1473</v>
      </c>
      <c r="N1938">
        <f t="shared" si="391"/>
        <v>2125</v>
      </c>
      <c r="O1938">
        <f t="shared" si="392"/>
        <v>0.95998131798294117</v>
      </c>
      <c r="P1938">
        <f t="shared" si="393"/>
        <v>0</v>
      </c>
      <c r="Q1938">
        <f t="shared" si="394"/>
        <v>2.083373876694067</v>
      </c>
      <c r="R1938">
        <f t="shared" si="395"/>
        <v>0</v>
      </c>
      <c r="S1938">
        <f>INDEX(Weights!$B$1:$B$36,MATCH(Matches!H208,Weights!$A$1:$A$36,0))</f>
        <v>50</v>
      </c>
      <c r="T1938">
        <f t="shared" si="396"/>
        <v>1573</v>
      </c>
      <c r="U1938">
        <f t="shared" si="397"/>
        <v>2125</v>
      </c>
      <c r="V1938">
        <f t="shared" si="398"/>
        <v>552</v>
      </c>
      <c r="W1938">
        <f t="shared" si="399"/>
        <v>2</v>
      </c>
      <c r="X1938">
        <f t="shared" si="400"/>
        <v>0</v>
      </c>
      <c r="Y1938">
        <f t="shared" si="401"/>
        <v>2</v>
      </c>
      <c r="AA1938" t="str">
        <f t="shared" si="402"/>
        <v>552-&gt;2,</v>
      </c>
    </row>
    <row r="1939" spans="1:27" ht="15" hidden="1" customHeight="1" x14ac:dyDescent="0.25">
      <c r="A1939">
        <v>2015</v>
      </c>
      <c r="B1939">
        <v>3</v>
      </c>
      <c r="C1939">
        <v>30</v>
      </c>
      <c r="D1939" t="s">
        <v>5</v>
      </c>
      <c r="E1939" t="s">
        <v>189</v>
      </c>
      <c r="F1939">
        <v>0</v>
      </c>
      <c r="G1939">
        <v>0</v>
      </c>
      <c r="H1939" t="s">
        <v>33</v>
      </c>
      <c r="I1939" t="s">
        <v>25</v>
      </c>
      <c r="J1939">
        <v>-2</v>
      </c>
      <c r="K1939">
        <v>1570</v>
      </c>
      <c r="L1939">
        <v>1493</v>
      </c>
      <c r="M1939">
        <f t="shared" si="390"/>
        <v>1572</v>
      </c>
      <c r="N1939">
        <f t="shared" si="391"/>
        <v>1491</v>
      </c>
      <c r="O1939">
        <f t="shared" si="392"/>
        <v>0.61450136100855779</v>
      </c>
      <c r="P1939">
        <f t="shared" si="393"/>
        <v>0.5</v>
      </c>
      <c r="Q1939">
        <f t="shared" si="394"/>
        <v>17.467041285653547</v>
      </c>
      <c r="R1939">
        <f t="shared" si="395"/>
        <v>20</v>
      </c>
      <c r="S1939">
        <f>INDEX(Weights!$B$1:$B$36,MATCH(Matches!H223,Weights!$A$1:$A$36,0))</f>
        <v>40</v>
      </c>
      <c r="T1939">
        <f t="shared" si="396"/>
        <v>1572</v>
      </c>
      <c r="U1939">
        <f t="shared" si="397"/>
        <v>1491</v>
      </c>
      <c r="V1939">
        <f t="shared" si="398"/>
        <v>81</v>
      </c>
      <c r="W1939">
        <f t="shared" si="399"/>
        <v>0</v>
      </c>
      <c r="X1939">
        <f t="shared" si="400"/>
        <v>0</v>
      </c>
      <c r="Y1939">
        <f t="shared" si="401"/>
        <v>0</v>
      </c>
      <c r="AA1939" t="str">
        <f t="shared" si="402"/>
        <v>81-&gt;0,</v>
      </c>
    </row>
    <row r="1940" spans="1:27" ht="15" hidden="1" customHeight="1" x14ac:dyDescent="0.25">
      <c r="A1940">
        <v>2015</v>
      </c>
      <c r="B1940">
        <v>3</v>
      </c>
      <c r="C1940">
        <v>31</v>
      </c>
      <c r="D1940" t="s">
        <v>61</v>
      </c>
      <c r="E1940" t="s">
        <v>25</v>
      </c>
      <c r="F1940">
        <v>1</v>
      </c>
      <c r="G1940">
        <v>2</v>
      </c>
      <c r="H1940" t="s">
        <v>33</v>
      </c>
      <c r="J1940">
        <v>-2</v>
      </c>
      <c r="K1940">
        <v>1221</v>
      </c>
      <c r="L1940">
        <v>1704</v>
      </c>
      <c r="M1940">
        <f t="shared" si="390"/>
        <v>1223</v>
      </c>
      <c r="N1940">
        <f t="shared" si="391"/>
        <v>1702</v>
      </c>
      <c r="O1940">
        <f t="shared" si="392"/>
        <v>0.89859402889098239</v>
      </c>
      <c r="P1940">
        <f t="shared" si="393"/>
        <v>0</v>
      </c>
      <c r="Q1940">
        <f t="shared" si="394"/>
        <v>2.2256991875055521</v>
      </c>
      <c r="R1940">
        <f t="shared" si="395"/>
        <v>0</v>
      </c>
      <c r="S1940">
        <f>INDEX(Weights!$B$1:$B$36,MATCH(Matches!H243,Weights!$A$1:$A$36,0))</f>
        <v>40</v>
      </c>
      <c r="T1940">
        <f t="shared" si="396"/>
        <v>1323</v>
      </c>
      <c r="U1940">
        <f t="shared" si="397"/>
        <v>1702</v>
      </c>
      <c r="V1940">
        <f t="shared" si="398"/>
        <v>379</v>
      </c>
      <c r="W1940">
        <f t="shared" si="399"/>
        <v>1</v>
      </c>
      <c r="X1940">
        <f t="shared" si="400"/>
        <v>0</v>
      </c>
      <c r="Y1940">
        <f t="shared" si="401"/>
        <v>1</v>
      </c>
      <c r="AA1940" t="str">
        <f t="shared" si="402"/>
        <v>379-&gt;1,</v>
      </c>
    </row>
    <row r="1941" spans="1:27" ht="15" hidden="1" customHeight="1" x14ac:dyDescent="0.25">
      <c r="A1941">
        <v>2015</v>
      </c>
      <c r="B1941">
        <v>5</v>
      </c>
      <c r="C1941">
        <v>30</v>
      </c>
      <c r="D1941" t="s">
        <v>259</v>
      </c>
      <c r="E1941" t="s">
        <v>194</v>
      </c>
      <c r="F1941">
        <v>0</v>
      </c>
      <c r="G1941">
        <v>0</v>
      </c>
      <c r="H1941" t="s">
        <v>33</v>
      </c>
      <c r="J1941">
        <v>-2</v>
      </c>
      <c r="K1941">
        <v>1475</v>
      </c>
      <c r="L1941">
        <v>1520</v>
      </c>
      <c r="M1941">
        <f t="shared" si="390"/>
        <v>1477</v>
      </c>
      <c r="N1941">
        <f t="shared" si="391"/>
        <v>1518</v>
      </c>
      <c r="O1941">
        <f t="shared" si="392"/>
        <v>0.58410095881367796</v>
      </c>
      <c r="P1941">
        <f t="shared" si="393"/>
        <v>0.5</v>
      </c>
      <c r="Q1941">
        <f t="shared" si="394"/>
        <v>23.780941718285444</v>
      </c>
      <c r="R1941">
        <f t="shared" si="395"/>
        <v>20</v>
      </c>
      <c r="S1941">
        <f>INDEX(Weights!$B$1:$B$36,MATCH(Matches!H301,Weights!$A$1:$A$36,0))</f>
        <v>40</v>
      </c>
      <c r="T1941">
        <f t="shared" si="396"/>
        <v>1577</v>
      </c>
      <c r="U1941">
        <f t="shared" si="397"/>
        <v>1518</v>
      </c>
      <c r="V1941">
        <f t="shared" si="398"/>
        <v>59</v>
      </c>
      <c r="W1941">
        <f t="shared" si="399"/>
        <v>0</v>
      </c>
      <c r="X1941">
        <f t="shared" si="400"/>
        <v>0</v>
      </c>
      <c r="Y1941">
        <f t="shared" si="401"/>
        <v>0</v>
      </c>
      <c r="AA1941" t="str">
        <f t="shared" si="402"/>
        <v>59-&gt;0,</v>
      </c>
    </row>
    <row r="1942" spans="1:27" ht="15" hidden="1" customHeight="1" x14ac:dyDescent="0.25">
      <c r="A1942">
        <v>2015</v>
      </c>
      <c r="B1942">
        <v>6</v>
      </c>
      <c r="C1942">
        <v>16</v>
      </c>
      <c r="D1942" t="s">
        <v>257</v>
      </c>
      <c r="E1942" t="s">
        <v>93</v>
      </c>
      <c r="F1942">
        <v>1</v>
      </c>
      <c r="G1942">
        <v>2</v>
      </c>
      <c r="H1942" t="s">
        <v>108</v>
      </c>
      <c r="J1942">
        <v>-2</v>
      </c>
      <c r="K1942">
        <v>1122</v>
      </c>
      <c r="L1942">
        <v>1733</v>
      </c>
      <c r="M1942">
        <f t="shared" si="390"/>
        <v>1124</v>
      </c>
      <c r="N1942">
        <f t="shared" si="391"/>
        <v>1731</v>
      </c>
      <c r="O1942">
        <f t="shared" si="392"/>
        <v>0.9487547111474991</v>
      </c>
      <c r="P1942">
        <f t="shared" si="393"/>
        <v>0</v>
      </c>
      <c r="Q1942">
        <f t="shared" si="394"/>
        <v>2.1080264229529271</v>
      </c>
      <c r="R1942">
        <f t="shared" si="395"/>
        <v>0</v>
      </c>
      <c r="S1942">
        <f>INDEX(Weights!$B$1:$B$36,MATCH(Matches!H466,Weights!$A$1:$A$36,0))</f>
        <v>50</v>
      </c>
      <c r="T1942">
        <f t="shared" si="396"/>
        <v>1224</v>
      </c>
      <c r="U1942">
        <f t="shared" si="397"/>
        <v>1731</v>
      </c>
      <c r="V1942">
        <f t="shared" si="398"/>
        <v>507</v>
      </c>
      <c r="W1942">
        <f t="shared" si="399"/>
        <v>1</v>
      </c>
      <c r="X1942">
        <f t="shared" si="400"/>
        <v>0</v>
      </c>
      <c r="Y1942">
        <f t="shared" si="401"/>
        <v>1</v>
      </c>
      <c r="AA1942" t="str">
        <f t="shared" si="402"/>
        <v>507-&gt;1,</v>
      </c>
    </row>
    <row r="1943" spans="1:27" ht="15" hidden="1" customHeight="1" x14ac:dyDescent="0.25">
      <c r="A1943">
        <v>2015</v>
      </c>
      <c r="B1943">
        <v>9</v>
      </c>
      <c r="C1943">
        <v>4</v>
      </c>
      <c r="D1943" t="s">
        <v>269</v>
      </c>
      <c r="E1943" t="s">
        <v>170</v>
      </c>
      <c r="F1943">
        <v>0</v>
      </c>
      <c r="G1943">
        <v>2</v>
      </c>
      <c r="H1943" t="s">
        <v>171</v>
      </c>
      <c r="J1943">
        <v>-2</v>
      </c>
      <c r="K1943">
        <v>784</v>
      </c>
      <c r="L1943">
        <v>1444</v>
      </c>
      <c r="M1943">
        <f t="shared" si="390"/>
        <v>786</v>
      </c>
      <c r="N1943">
        <f t="shared" si="391"/>
        <v>1442</v>
      </c>
      <c r="O1943">
        <f t="shared" si="392"/>
        <v>0.96085659724830708</v>
      </c>
      <c r="P1943">
        <f t="shared" si="393"/>
        <v>0</v>
      </c>
      <c r="Q1943">
        <f t="shared" si="394"/>
        <v>2.0814760555608225</v>
      </c>
      <c r="R1943">
        <f t="shared" si="395"/>
        <v>0</v>
      </c>
      <c r="S1943">
        <f>INDEX(Weights!$B$1:$B$36,MATCH(Matches!H591,Weights!$A$1:$A$36,0))</f>
        <v>50</v>
      </c>
      <c r="T1943">
        <f t="shared" si="396"/>
        <v>886</v>
      </c>
      <c r="U1943">
        <f t="shared" si="397"/>
        <v>1442</v>
      </c>
      <c r="V1943">
        <f t="shared" si="398"/>
        <v>556</v>
      </c>
      <c r="W1943">
        <f t="shared" si="399"/>
        <v>2</v>
      </c>
      <c r="X1943">
        <f t="shared" si="400"/>
        <v>0</v>
      </c>
      <c r="Y1943">
        <f t="shared" si="401"/>
        <v>2</v>
      </c>
      <c r="AA1943" t="str">
        <f t="shared" si="402"/>
        <v>556-&gt;2,</v>
      </c>
    </row>
    <row r="1944" spans="1:27" ht="15" hidden="1" customHeight="1" x14ac:dyDescent="0.25">
      <c r="A1944">
        <v>2015</v>
      </c>
      <c r="B1944">
        <v>9</v>
      </c>
      <c r="C1944">
        <v>5</v>
      </c>
      <c r="D1944" t="s">
        <v>87</v>
      </c>
      <c r="E1944" t="s">
        <v>134</v>
      </c>
      <c r="F1944">
        <v>0</v>
      </c>
      <c r="G1944">
        <v>1</v>
      </c>
      <c r="H1944" t="s">
        <v>171</v>
      </c>
      <c r="J1944">
        <v>-2</v>
      </c>
      <c r="K1944">
        <v>893</v>
      </c>
      <c r="L1944">
        <v>1491</v>
      </c>
      <c r="M1944">
        <f t="shared" si="390"/>
        <v>895</v>
      </c>
      <c r="N1944">
        <f t="shared" si="391"/>
        <v>1489</v>
      </c>
      <c r="O1944">
        <f t="shared" si="392"/>
        <v>0.94499172746743521</v>
      </c>
      <c r="P1944">
        <f t="shared" si="393"/>
        <v>0</v>
      </c>
      <c r="Q1944">
        <f t="shared" si="394"/>
        <v>2.1164206435541741</v>
      </c>
      <c r="R1944">
        <f t="shared" si="395"/>
        <v>0</v>
      </c>
      <c r="S1944">
        <f>INDEX(Weights!$B$1:$B$36,MATCH(Matches!H614,Weights!$A$1:$A$36,0))</f>
        <v>50</v>
      </c>
      <c r="T1944">
        <f t="shared" si="396"/>
        <v>995</v>
      </c>
      <c r="U1944">
        <f t="shared" si="397"/>
        <v>1489</v>
      </c>
      <c r="V1944">
        <f t="shared" si="398"/>
        <v>494</v>
      </c>
      <c r="W1944">
        <f t="shared" si="399"/>
        <v>1</v>
      </c>
      <c r="X1944">
        <f t="shared" si="400"/>
        <v>0</v>
      </c>
      <c r="Y1944">
        <f t="shared" si="401"/>
        <v>1</v>
      </c>
      <c r="AA1944" t="str">
        <f t="shared" si="402"/>
        <v>494-&gt;1,</v>
      </c>
    </row>
    <row r="1945" spans="1:27" ht="15" hidden="1" customHeight="1" x14ac:dyDescent="0.25">
      <c r="A1945">
        <v>2015</v>
      </c>
      <c r="B1945">
        <v>9</v>
      </c>
      <c r="C1945">
        <v>8</v>
      </c>
      <c r="D1945" t="s">
        <v>109</v>
      </c>
      <c r="E1945" t="s">
        <v>118</v>
      </c>
      <c r="F1945">
        <v>0</v>
      </c>
      <c r="G1945">
        <v>6</v>
      </c>
      <c r="H1945" t="s">
        <v>108</v>
      </c>
      <c r="J1945">
        <v>-2</v>
      </c>
      <c r="K1945">
        <v>729</v>
      </c>
      <c r="L1945">
        <v>1525</v>
      </c>
      <c r="M1945">
        <f t="shared" si="390"/>
        <v>731</v>
      </c>
      <c r="N1945">
        <f t="shared" si="391"/>
        <v>1523</v>
      </c>
      <c r="O1945">
        <f t="shared" si="392"/>
        <v>0.98171952697018072</v>
      </c>
      <c r="P1945">
        <f t="shared" si="393"/>
        <v>0</v>
      </c>
      <c r="Q1945">
        <f t="shared" si="394"/>
        <v>2.0372417427332574</v>
      </c>
      <c r="R1945">
        <f t="shared" si="395"/>
        <v>0</v>
      </c>
      <c r="S1945">
        <f>INDEX(Weights!$B$1:$B$36,MATCH(Matches!H670,Weights!$A$1:$A$36,0))</f>
        <v>50</v>
      </c>
      <c r="T1945">
        <f t="shared" si="396"/>
        <v>831</v>
      </c>
      <c r="U1945">
        <f t="shared" si="397"/>
        <v>1523</v>
      </c>
      <c r="V1945">
        <f t="shared" si="398"/>
        <v>692</v>
      </c>
      <c r="W1945">
        <f t="shared" si="399"/>
        <v>6</v>
      </c>
      <c r="X1945">
        <f t="shared" si="400"/>
        <v>0</v>
      </c>
      <c r="Y1945">
        <f t="shared" si="401"/>
        <v>6</v>
      </c>
      <c r="AA1945" t="str">
        <f t="shared" si="402"/>
        <v>692-&gt;6,</v>
      </c>
    </row>
    <row r="1946" spans="1:27" ht="15" hidden="1" customHeight="1" x14ac:dyDescent="0.25">
      <c r="A1946">
        <v>2015</v>
      </c>
      <c r="B1946">
        <v>9</v>
      </c>
      <c r="C1946">
        <v>8</v>
      </c>
      <c r="D1946" t="s">
        <v>43</v>
      </c>
      <c r="E1946" t="s">
        <v>117</v>
      </c>
      <c r="F1946">
        <v>0</v>
      </c>
      <c r="G1946">
        <v>3</v>
      </c>
      <c r="H1946" t="s">
        <v>108</v>
      </c>
      <c r="J1946">
        <v>-2</v>
      </c>
      <c r="K1946">
        <v>1032</v>
      </c>
      <c r="L1946">
        <v>1733</v>
      </c>
      <c r="M1946">
        <f t="shared" si="390"/>
        <v>1034</v>
      </c>
      <c r="N1946">
        <f t="shared" si="391"/>
        <v>1731</v>
      </c>
      <c r="O1946">
        <f t="shared" si="392"/>
        <v>0.96882925068273806</v>
      </c>
      <c r="P1946">
        <f t="shared" si="393"/>
        <v>0</v>
      </c>
      <c r="Q1946">
        <f t="shared" si="394"/>
        <v>2.064347250653912</v>
      </c>
      <c r="R1946">
        <f t="shared" si="395"/>
        <v>0</v>
      </c>
      <c r="S1946">
        <f>INDEX(Weights!$B$1:$B$36,MATCH(Matches!H681,Weights!$A$1:$A$36,0))</f>
        <v>40</v>
      </c>
      <c r="T1946">
        <f t="shared" si="396"/>
        <v>1134</v>
      </c>
      <c r="U1946">
        <f t="shared" si="397"/>
        <v>1731</v>
      </c>
      <c r="V1946">
        <f t="shared" si="398"/>
        <v>597</v>
      </c>
      <c r="W1946">
        <f t="shared" si="399"/>
        <v>3</v>
      </c>
      <c r="X1946">
        <f t="shared" si="400"/>
        <v>0</v>
      </c>
      <c r="Y1946">
        <f t="shared" si="401"/>
        <v>3</v>
      </c>
      <c r="AA1946" t="str">
        <f t="shared" si="402"/>
        <v>597-&gt;3,</v>
      </c>
    </row>
    <row r="1947" spans="1:27" ht="15" hidden="1" customHeight="1" x14ac:dyDescent="0.25">
      <c r="A1947">
        <v>2015</v>
      </c>
      <c r="B1947">
        <v>9</v>
      </c>
      <c r="C1947">
        <v>8</v>
      </c>
      <c r="D1947" t="s">
        <v>111</v>
      </c>
      <c r="E1947" t="s">
        <v>155</v>
      </c>
      <c r="F1947">
        <v>0</v>
      </c>
      <c r="G1947">
        <v>2</v>
      </c>
      <c r="H1947" t="s">
        <v>108</v>
      </c>
      <c r="J1947">
        <v>-2</v>
      </c>
      <c r="K1947">
        <v>835</v>
      </c>
      <c r="L1947">
        <v>1497</v>
      </c>
      <c r="M1947">
        <f t="shared" si="390"/>
        <v>837</v>
      </c>
      <c r="N1947">
        <f t="shared" si="391"/>
        <v>1495</v>
      </c>
      <c r="O1947">
        <f t="shared" si="392"/>
        <v>0.96128732205282241</v>
      </c>
      <c r="P1947">
        <f t="shared" si="393"/>
        <v>0</v>
      </c>
      <c r="Q1947">
        <f t="shared" si="394"/>
        <v>2.0805434068650919</v>
      </c>
      <c r="R1947">
        <f t="shared" si="395"/>
        <v>0</v>
      </c>
      <c r="S1947">
        <f>INDEX(Weights!$B$1:$B$36,MATCH(Matches!H683,Weights!$A$1:$A$36,0))</f>
        <v>20</v>
      </c>
      <c r="T1947">
        <f t="shared" si="396"/>
        <v>937</v>
      </c>
      <c r="U1947">
        <f t="shared" si="397"/>
        <v>1495</v>
      </c>
      <c r="V1947">
        <f t="shared" si="398"/>
        <v>558</v>
      </c>
      <c r="W1947">
        <f t="shared" si="399"/>
        <v>2</v>
      </c>
      <c r="X1947">
        <f t="shared" si="400"/>
        <v>0</v>
      </c>
      <c r="Y1947">
        <f t="shared" si="401"/>
        <v>2</v>
      </c>
      <c r="AA1947" t="str">
        <f t="shared" si="402"/>
        <v>558-&gt;2,</v>
      </c>
    </row>
    <row r="1948" spans="1:27" ht="15" hidden="1" customHeight="1" x14ac:dyDescent="0.25">
      <c r="A1948">
        <v>2015</v>
      </c>
      <c r="B1948">
        <v>9</v>
      </c>
      <c r="C1948">
        <v>8</v>
      </c>
      <c r="D1948" t="s">
        <v>90</v>
      </c>
      <c r="E1948" t="s">
        <v>70</v>
      </c>
      <c r="F1948">
        <v>0</v>
      </c>
      <c r="G1948">
        <v>0</v>
      </c>
      <c r="H1948" t="s">
        <v>2</v>
      </c>
      <c r="J1948">
        <v>-2</v>
      </c>
      <c r="K1948">
        <v>1754</v>
      </c>
      <c r="L1948">
        <v>1820</v>
      </c>
      <c r="M1948">
        <f t="shared" si="390"/>
        <v>1756</v>
      </c>
      <c r="N1948">
        <f t="shared" si="391"/>
        <v>1818</v>
      </c>
      <c r="O1948">
        <f t="shared" si="392"/>
        <v>0.55446937402167606</v>
      </c>
      <c r="P1948">
        <f t="shared" si="393"/>
        <v>0.5</v>
      </c>
      <c r="Q1948">
        <f t="shared" si="394"/>
        <v>36.717881119839944</v>
      </c>
      <c r="R1948">
        <f t="shared" si="395"/>
        <v>40</v>
      </c>
      <c r="S1948">
        <f>INDEX(Weights!$B$1:$B$36,MATCH(Matches!H694,Weights!$A$1:$A$36,0))</f>
        <v>40</v>
      </c>
      <c r="T1948">
        <f t="shared" si="396"/>
        <v>1856</v>
      </c>
      <c r="U1948">
        <f t="shared" si="397"/>
        <v>1818</v>
      </c>
      <c r="V1948">
        <f t="shared" si="398"/>
        <v>38</v>
      </c>
      <c r="W1948">
        <f t="shared" si="399"/>
        <v>0</v>
      </c>
      <c r="X1948">
        <f t="shared" si="400"/>
        <v>0</v>
      </c>
      <c r="Y1948">
        <f t="shared" si="401"/>
        <v>0</v>
      </c>
      <c r="AA1948" t="str">
        <f t="shared" si="402"/>
        <v>38-&gt;0,</v>
      </c>
    </row>
    <row r="1949" spans="1:27" ht="15" hidden="1" customHeight="1" x14ac:dyDescent="0.25">
      <c r="A1949">
        <v>2015</v>
      </c>
      <c r="B1949">
        <v>9</v>
      </c>
      <c r="C1949">
        <v>8</v>
      </c>
      <c r="D1949" t="s">
        <v>124</v>
      </c>
      <c r="E1949" t="s">
        <v>47</v>
      </c>
      <c r="F1949">
        <v>1</v>
      </c>
      <c r="G1949">
        <v>1</v>
      </c>
      <c r="H1949" t="s">
        <v>33</v>
      </c>
      <c r="J1949">
        <v>-2</v>
      </c>
      <c r="K1949">
        <v>1668</v>
      </c>
      <c r="L1949">
        <v>1691</v>
      </c>
      <c r="M1949">
        <f t="shared" si="390"/>
        <v>1670</v>
      </c>
      <c r="N1949">
        <f t="shared" si="391"/>
        <v>1689</v>
      </c>
      <c r="O1949">
        <f t="shared" si="392"/>
        <v>0.61450136100855779</v>
      </c>
      <c r="P1949">
        <f t="shared" si="393"/>
        <v>0.5</v>
      </c>
      <c r="Q1949">
        <f t="shared" si="394"/>
        <v>17.467041285653547</v>
      </c>
      <c r="R1949">
        <f t="shared" si="395"/>
        <v>20</v>
      </c>
      <c r="S1949">
        <f>INDEX(Weights!$B$1:$B$36,MATCH(Matches!H702,Weights!$A$1:$A$36,0))</f>
        <v>40</v>
      </c>
      <c r="T1949">
        <f t="shared" si="396"/>
        <v>1770</v>
      </c>
      <c r="U1949">
        <f t="shared" si="397"/>
        <v>1689</v>
      </c>
      <c r="V1949">
        <f t="shared" si="398"/>
        <v>81</v>
      </c>
      <c r="W1949">
        <f t="shared" si="399"/>
        <v>0</v>
      </c>
      <c r="X1949">
        <f t="shared" si="400"/>
        <v>0</v>
      </c>
      <c r="Y1949">
        <f t="shared" si="401"/>
        <v>0</v>
      </c>
      <c r="AA1949" t="str">
        <f t="shared" si="402"/>
        <v>81-&gt;0,</v>
      </c>
    </row>
    <row r="1950" spans="1:27" ht="15" hidden="1" customHeight="1" x14ac:dyDescent="0.25">
      <c r="A1950">
        <v>2015</v>
      </c>
      <c r="B1950">
        <v>10</v>
      </c>
      <c r="C1950">
        <v>13</v>
      </c>
      <c r="D1950" t="s">
        <v>106</v>
      </c>
      <c r="E1950" t="s">
        <v>264</v>
      </c>
      <c r="F1950">
        <v>0</v>
      </c>
      <c r="G1950">
        <v>1</v>
      </c>
      <c r="H1950" t="s">
        <v>108</v>
      </c>
      <c r="J1950">
        <v>-2</v>
      </c>
      <c r="K1950">
        <v>570</v>
      </c>
      <c r="L1950">
        <v>1182</v>
      </c>
      <c r="M1950">
        <f t="shared" si="390"/>
        <v>572</v>
      </c>
      <c r="N1950">
        <f t="shared" si="391"/>
        <v>1180</v>
      </c>
      <c r="O1950">
        <f t="shared" si="392"/>
        <v>0.94903386392406563</v>
      </c>
      <c r="P1950">
        <f t="shared" si="393"/>
        <v>0</v>
      </c>
      <c r="Q1950">
        <f t="shared" si="394"/>
        <v>2.1074063592740506</v>
      </c>
      <c r="R1950">
        <f t="shared" si="395"/>
        <v>0</v>
      </c>
      <c r="S1950">
        <f>INDEX(Weights!$B$1:$B$36,MATCH(Matches!H810,Weights!$A$1:$A$36,0))</f>
        <v>20</v>
      </c>
      <c r="T1950">
        <f t="shared" si="396"/>
        <v>672</v>
      </c>
      <c r="U1950">
        <f t="shared" si="397"/>
        <v>1180</v>
      </c>
      <c r="V1950">
        <f t="shared" si="398"/>
        <v>508</v>
      </c>
      <c r="W1950">
        <f t="shared" si="399"/>
        <v>1</v>
      </c>
      <c r="X1950">
        <f t="shared" si="400"/>
        <v>0</v>
      </c>
      <c r="Y1950">
        <f t="shared" si="401"/>
        <v>1</v>
      </c>
      <c r="AA1950" t="str">
        <f t="shared" si="402"/>
        <v>508-&gt;1,</v>
      </c>
    </row>
    <row r="1951" spans="1:27" ht="15" hidden="1" customHeight="1" x14ac:dyDescent="0.25">
      <c r="A1951">
        <v>2015</v>
      </c>
      <c r="B1951">
        <v>10</v>
      </c>
      <c r="C1951">
        <v>13</v>
      </c>
      <c r="D1951" t="s">
        <v>117</v>
      </c>
      <c r="E1951" t="s">
        <v>132</v>
      </c>
      <c r="F1951">
        <v>1</v>
      </c>
      <c r="G1951">
        <v>1</v>
      </c>
      <c r="H1951" t="s">
        <v>33</v>
      </c>
      <c r="J1951">
        <v>-2</v>
      </c>
      <c r="K1951">
        <v>1724</v>
      </c>
      <c r="L1951">
        <v>1743</v>
      </c>
      <c r="M1951">
        <f t="shared" si="390"/>
        <v>1726</v>
      </c>
      <c r="N1951">
        <f t="shared" si="391"/>
        <v>1741</v>
      </c>
      <c r="O1951">
        <f t="shared" si="392"/>
        <v>0.61994135904452341</v>
      </c>
      <c r="P1951">
        <f t="shared" si="393"/>
        <v>0.5</v>
      </c>
      <c r="Q1951">
        <f t="shared" si="394"/>
        <v>16.67481522581031</v>
      </c>
      <c r="R1951">
        <f t="shared" si="395"/>
        <v>20</v>
      </c>
      <c r="S1951">
        <f>INDEX(Weights!$B$1:$B$36,MATCH(Matches!H823,Weights!$A$1:$A$36,0))</f>
        <v>20</v>
      </c>
      <c r="T1951">
        <f t="shared" si="396"/>
        <v>1826</v>
      </c>
      <c r="U1951">
        <f t="shared" si="397"/>
        <v>1741</v>
      </c>
      <c r="V1951">
        <f t="shared" si="398"/>
        <v>85</v>
      </c>
      <c r="W1951">
        <f t="shared" si="399"/>
        <v>0</v>
      </c>
      <c r="X1951">
        <f t="shared" si="400"/>
        <v>0</v>
      </c>
      <c r="Y1951">
        <f t="shared" si="401"/>
        <v>0</v>
      </c>
      <c r="AA1951" t="str">
        <f t="shared" si="402"/>
        <v>85-&gt;0,</v>
      </c>
    </row>
    <row r="1952" spans="1:27" ht="15" hidden="1" customHeight="1" x14ac:dyDescent="0.25">
      <c r="A1952">
        <v>2015</v>
      </c>
      <c r="B1952">
        <v>11</v>
      </c>
      <c r="C1952">
        <v>17</v>
      </c>
      <c r="D1952" t="s">
        <v>75</v>
      </c>
      <c r="E1952" t="s">
        <v>158</v>
      </c>
      <c r="F1952">
        <v>0</v>
      </c>
      <c r="G1952">
        <v>10</v>
      </c>
      <c r="H1952" t="s">
        <v>108</v>
      </c>
      <c r="J1952">
        <v>-2</v>
      </c>
      <c r="K1952">
        <v>728</v>
      </c>
      <c r="L1952">
        <v>1521</v>
      </c>
      <c r="M1952">
        <f t="shared" si="390"/>
        <v>730</v>
      </c>
      <c r="N1952">
        <f t="shared" si="391"/>
        <v>1519</v>
      </c>
      <c r="O1952">
        <f t="shared" si="392"/>
        <v>0.98140701336034353</v>
      </c>
      <c r="P1952">
        <f t="shared" si="393"/>
        <v>0</v>
      </c>
      <c r="Q1952">
        <f t="shared" si="394"/>
        <v>2.0378904702871319</v>
      </c>
      <c r="R1952">
        <f t="shared" si="395"/>
        <v>0</v>
      </c>
      <c r="S1952">
        <f>INDEX(Weights!$B$1:$B$36,MATCH(Matches!H955,Weights!$A$1:$A$36,0))</f>
        <v>20</v>
      </c>
      <c r="T1952">
        <f t="shared" si="396"/>
        <v>830</v>
      </c>
      <c r="U1952">
        <f t="shared" si="397"/>
        <v>1519</v>
      </c>
      <c r="V1952">
        <f t="shared" si="398"/>
        <v>689</v>
      </c>
      <c r="W1952">
        <f t="shared" si="399"/>
        <v>10</v>
      </c>
      <c r="X1952">
        <f t="shared" si="400"/>
        <v>0</v>
      </c>
      <c r="Y1952">
        <f t="shared" si="401"/>
        <v>7</v>
      </c>
      <c r="AA1952" t="str">
        <f t="shared" si="402"/>
        <v>689-&gt;7,</v>
      </c>
    </row>
    <row r="1953" spans="1:27" ht="15" hidden="1" customHeight="1" x14ac:dyDescent="0.25">
      <c r="A1953">
        <v>2015</v>
      </c>
      <c r="B1953">
        <v>11</v>
      </c>
      <c r="C1953">
        <v>17</v>
      </c>
      <c r="D1953" t="s">
        <v>119</v>
      </c>
      <c r="E1953" t="s">
        <v>97</v>
      </c>
      <c r="F1953">
        <v>0</v>
      </c>
      <c r="G1953">
        <v>2</v>
      </c>
      <c r="H1953" t="s">
        <v>108</v>
      </c>
      <c r="J1953">
        <v>-2</v>
      </c>
      <c r="K1953">
        <v>783</v>
      </c>
      <c r="L1953">
        <v>1507</v>
      </c>
      <c r="M1953">
        <f t="shared" si="390"/>
        <v>785</v>
      </c>
      <c r="N1953">
        <f t="shared" si="391"/>
        <v>1505</v>
      </c>
      <c r="O1953">
        <f t="shared" si="392"/>
        <v>0.97258872537269336</v>
      </c>
      <c r="P1953">
        <f t="shared" si="393"/>
        <v>0</v>
      </c>
      <c r="Q1953">
        <f t="shared" si="394"/>
        <v>2.0563676586252893</v>
      </c>
      <c r="R1953">
        <f t="shared" si="395"/>
        <v>0</v>
      </c>
      <c r="S1953">
        <f>INDEX(Weights!$B$1:$B$36,MATCH(Matches!H986,Weights!$A$1:$A$36,0))</f>
        <v>50</v>
      </c>
      <c r="T1953">
        <f t="shared" si="396"/>
        <v>885</v>
      </c>
      <c r="U1953">
        <f t="shared" si="397"/>
        <v>1505</v>
      </c>
      <c r="V1953">
        <f t="shared" si="398"/>
        <v>620</v>
      </c>
      <c r="W1953">
        <f t="shared" si="399"/>
        <v>2</v>
      </c>
      <c r="X1953">
        <f t="shared" si="400"/>
        <v>0</v>
      </c>
      <c r="Y1953">
        <f t="shared" si="401"/>
        <v>2</v>
      </c>
      <c r="AA1953" t="str">
        <f t="shared" si="402"/>
        <v>620-&gt;2,</v>
      </c>
    </row>
    <row r="1954" spans="1:27" ht="15" hidden="1" customHeight="1" x14ac:dyDescent="0.25">
      <c r="A1954">
        <v>2015</v>
      </c>
      <c r="B1954">
        <v>12</v>
      </c>
      <c r="C1954">
        <v>1</v>
      </c>
      <c r="D1954" t="s">
        <v>88</v>
      </c>
      <c r="E1954" t="s">
        <v>191</v>
      </c>
      <c r="F1954">
        <v>0</v>
      </c>
      <c r="G1954">
        <v>0</v>
      </c>
      <c r="H1954" t="s">
        <v>234</v>
      </c>
      <c r="I1954" t="s">
        <v>267</v>
      </c>
      <c r="J1954">
        <v>-2</v>
      </c>
      <c r="K1954">
        <v>1381</v>
      </c>
      <c r="L1954">
        <v>1352</v>
      </c>
      <c r="M1954">
        <f t="shared" si="390"/>
        <v>1383</v>
      </c>
      <c r="N1954">
        <f t="shared" si="391"/>
        <v>1350</v>
      </c>
      <c r="O1954">
        <f t="shared" si="392"/>
        <v>0.54734851804586471</v>
      </c>
      <c r="P1954">
        <f t="shared" si="393"/>
        <v>0.5</v>
      </c>
      <c r="Q1954">
        <f t="shared" si="394"/>
        <v>42.239970384346059</v>
      </c>
      <c r="R1954">
        <f t="shared" si="395"/>
        <v>40</v>
      </c>
      <c r="S1954">
        <f>INDEX(Weights!$B$1:$B$36,MATCH(Matches!H1014,Weights!$A$1:$A$36,0))</f>
        <v>20</v>
      </c>
      <c r="T1954">
        <f t="shared" si="396"/>
        <v>1383</v>
      </c>
      <c r="U1954">
        <f t="shared" si="397"/>
        <v>1350</v>
      </c>
      <c r="V1954">
        <f t="shared" si="398"/>
        <v>33</v>
      </c>
      <c r="W1954">
        <f t="shared" si="399"/>
        <v>0</v>
      </c>
      <c r="X1954">
        <f t="shared" si="400"/>
        <v>0</v>
      </c>
      <c r="Y1954">
        <f t="shared" si="401"/>
        <v>0</v>
      </c>
      <c r="AA1954" t="str">
        <f t="shared" si="402"/>
        <v>33-&gt;0,</v>
      </c>
    </row>
    <row r="1955" spans="1:27" ht="15" hidden="1" customHeight="1" x14ac:dyDescent="0.25">
      <c r="A1955">
        <v>2016</v>
      </c>
      <c r="B1955">
        <v>3</v>
      </c>
      <c r="C1955">
        <v>24</v>
      </c>
      <c r="D1955" t="s">
        <v>269</v>
      </c>
      <c r="E1955" t="s">
        <v>150</v>
      </c>
      <c r="F1955">
        <v>0</v>
      </c>
      <c r="G1955">
        <v>1</v>
      </c>
      <c r="H1955" t="s">
        <v>171</v>
      </c>
      <c r="J1955">
        <v>-2</v>
      </c>
      <c r="K1955">
        <v>756</v>
      </c>
      <c r="L1955">
        <v>1331</v>
      </c>
      <c r="M1955">
        <f t="shared" si="390"/>
        <v>758</v>
      </c>
      <c r="N1955">
        <f t="shared" si="391"/>
        <v>1329</v>
      </c>
      <c r="O1955">
        <f t="shared" si="392"/>
        <v>0.93768979372616501</v>
      </c>
      <c r="P1955">
        <f t="shared" si="393"/>
        <v>0</v>
      </c>
      <c r="Q1955">
        <f t="shared" si="394"/>
        <v>2.1329015345815558</v>
      </c>
      <c r="R1955">
        <f t="shared" si="395"/>
        <v>0</v>
      </c>
      <c r="S1955">
        <f>INDEX(Weights!$B$1:$B$36,MATCH(Matches!H1096,Weights!$A$1:$A$36,0))</f>
        <v>20</v>
      </c>
      <c r="T1955">
        <f t="shared" si="396"/>
        <v>858</v>
      </c>
      <c r="U1955">
        <f t="shared" si="397"/>
        <v>1329</v>
      </c>
      <c r="V1955">
        <f t="shared" si="398"/>
        <v>471</v>
      </c>
      <c r="W1955">
        <f t="shared" si="399"/>
        <v>1</v>
      </c>
      <c r="X1955">
        <f t="shared" si="400"/>
        <v>0</v>
      </c>
      <c r="Y1955">
        <f t="shared" si="401"/>
        <v>1</v>
      </c>
      <c r="AA1955" t="str">
        <f t="shared" si="402"/>
        <v>471-&gt;1,</v>
      </c>
    </row>
    <row r="1956" spans="1:27" ht="15" hidden="1" customHeight="1" x14ac:dyDescent="0.25">
      <c r="A1956">
        <v>2016</v>
      </c>
      <c r="B1956">
        <v>3</v>
      </c>
      <c r="C1956">
        <v>29</v>
      </c>
      <c r="D1956" t="s">
        <v>62</v>
      </c>
      <c r="E1956" t="s">
        <v>5</v>
      </c>
      <c r="F1956">
        <v>0</v>
      </c>
      <c r="G1956">
        <v>0</v>
      </c>
      <c r="H1956" t="s">
        <v>33</v>
      </c>
      <c r="J1956">
        <v>-2</v>
      </c>
      <c r="K1956">
        <v>1561</v>
      </c>
      <c r="L1956">
        <v>1580</v>
      </c>
      <c r="M1956">
        <f t="shared" si="390"/>
        <v>1563</v>
      </c>
      <c r="N1956">
        <f t="shared" si="391"/>
        <v>1578</v>
      </c>
      <c r="O1956">
        <f t="shared" si="392"/>
        <v>0.61994135904452341</v>
      </c>
      <c r="P1956">
        <f t="shared" si="393"/>
        <v>0.5</v>
      </c>
      <c r="Q1956">
        <f t="shared" si="394"/>
        <v>16.67481522581031</v>
      </c>
      <c r="R1956">
        <f t="shared" si="395"/>
        <v>20</v>
      </c>
      <c r="S1956">
        <f>INDEX(Weights!$B$1:$B$36,MATCH(Matches!H1218,Weights!$A$1:$A$36,0))</f>
        <v>40</v>
      </c>
      <c r="T1956">
        <f t="shared" si="396"/>
        <v>1663</v>
      </c>
      <c r="U1956">
        <f t="shared" si="397"/>
        <v>1578</v>
      </c>
      <c r="V1956">
        <f t="shared" si="398"/>
        <v>85</v>
      </c>
      <c r="W1956">
        <f t="shared" si="399"/>
        <v>0</v>
      </c>
      <c r="X1956">
        <f t="shared" si="400"/>
        <v>0</v>
      </c>
      <c r="Y1956">
        <f t="shared" si="401"/>
        <v>0</v>
      </c>
      <c r="AA1956" t="str">
        <f t="shared" si="402"/>
        <v>85-&gt;0,</v>
      </c>
    </row>
    <row r="1957" spans="1:27" ht="15" hidden="1" customHeight="1" x14ac:dyDescent="0.25">
      <c r="A1957">
        <v>2016</v>
      </c>
      <c r="B1957">
        <v>5</v>
      </c>
      <c r="C1957">
        <v>20</v>
      </c>
      <c r="D1957" t="s">
        <v>4</v>
      </c>
      <c r="E1957" t="s">
        <v>86</v>
      </c>
      <c r="F1957">
        <v>0</v>
      </c>
      <c r="G1957">
        <v>0</v>
      </c>
      <c r="H1957" t="s">
        <v>33</v>
      </c>
      <c r="J1957">
        <v>-2</v>
      </c>
      <c r="K1957">
        <v>1698</v>
      </c>
      <c r="L1957">
        <v>1725</v>
      </c>
      <c r="M1957">
        <f t="shared" si="390"/>
        <v>1700</v>
      </c>
      <c r="N1957">
        <f t="shared" si="391"/>
        <v>1723</v>
      </c>
      <c r="O1957">
        <f t="shared" si="392"/>
        <v>0.60903260340423959</v>
      </c>
      <c r="P1957">
        <f t="shared" si="393"/>
        <v>0.5</v>
      </c>
      <c r="Q1957">
        <f t="shared" si="394"/>
        <v>18.343137167742182</v>
      </c>
      <c r="R1957">
        <f t="shared" si="395"/>
        <v>20</v>
      </c>
      <c r="S1957">
        <f>INDEX(Weights!$B$1:$B$36,MATCH(Matches!H1248,Weights!$A$1:$A$36,0))</f>
        <v>20</v>
      </c>
      <c r="T1957">
        <f t="shared" si="396"/>
        <v>1800</v>
      </c>
      <c r="U1957">
        <f t="shared" si="397"/>
        <v>1723</v>
      </c>
      <c r="V1957">
        <f t="shared" si="398"/>
        <v>77</v>
      </c>
      <c r="W1957">
        <f t="shared" si="399"/>
        <v>0</v>
      </c>
      <c r="X1957">
        <f t="shared" si="400"/>
        <v>0</v>
      </c>
      <c r="Y1957">
        <f t="shared" si="401"/>
        <v>0</v>
      </c>
      <c r="AA1957" t="str">
        <f t="shared" si="402"/>
        <v>77-&gt;0,</v>
      </c>
    </row>
    <row r="1958" spans="1:27" ht="15" hidden="1" customHeight="1" x14ac:dyDescent="0.25">
      <c r="A1958">
        <v>2016</v>
      </c>
      <c r="B1958">
        <v>5</v>
      </c>
      <c r="C1958">
        <v>29</v>
      </c>
      <c r="D1958" t="s">
        <v>88</v>
      </c>
      <c r="E1958" t="s">
        <v>176</v>
      </c>
      <c r="F1958">
        <v>1</v>
      </c>
      <c r="G1958">
        <v>1</v>
      </c>
      <c r="H1958" t="s">
        <v>33</v>
      </c>
      <c r="J1958">
        <v>-2</v>
      </c>
      <c r="K1958">
        <v>1324</v>
      </c>
      <c r="L1958">
        <v>1346</v>
      </c>
      <c r="M1958">
        <f t="shared" si="390"/>
        <v>1326</v>
      </c>
      <c r="N1958">
        <f t="shared" si="391"/>
        <v>1344</v>
      </c>
      <c r="O1958">
        <f t="shared" si="392"/>
        <v>0.61586410425375604</v>
      </c>
      <c r="P1958">
        <f t="shared" si="393"/>
        <v>0.5</v>
      </c>
      <c r="Q1958">
        <f t="shared" si="394"/>
        <v>17.261601536397887</v>
      </c>
      <c r="R1958">
        <f t="shared" si="395"/>
        <v>20</v>
      </c>
      <c r="S1958">
        <f>INDEX(Weights!$B$1:$B$36,MATCH(Matches!H1288,Weights!$A$1:$A$36,0))</f>
        <v>20</v>
      </c>
      <c r="T1958">
        <f t="shared" si="396"/>
        <v>1426</v>
      </c>
      <c r="U1958">
        <f t="shared" si="397"/>
        <v>1344</v>
      </c>
      <c r="V1958">
        <f t="shared" si="398"/>
        <v>82</v>
      </c>
      <c r="W1958">
        <f t="shared" si="399"/>
        <v>0</v>
      </c>
      <c r="X1958">
        <f t="shared" si="400"/>
        <v>0</v>
      </c>
      <c r="Y1958">
        <f t="shared" si="401"/>
        <v>0</v>
      </c>
      <c r="AA1958" t="str">
        <f t="shared" si="402"/>
        <v>82-&gt;0,</v>
      </c>
    </row>
    <row r="1959" spans="1:27" ht="15" hidden="1" customHeight="1" x14ac:dyDescent="0.25">
      <c r="A1959">
        <v>2016</v>
      </c>
      <c r="B1959">
        <v>6</v>
      </c>
      <c r="C1959">
        <v>2</v>
      </c>
      <c r="D1959" t="s">
        <v>143</v>
      </c>
      <c r="E1959" t="s">
        <v>147</v>
      </c>
      <c r="F1959">
        <v>0</v>
      </c>
      <c r="G1959">
        <v>2</v>
      </c>
      <c r="H1959" t="s">
        <v>171</v>
      </c>
      <c r="J1959">
        <v>-2</v>
      </c>
      <c r="K1959">
        <v>985</v>
      </c>
      <c r="L1959">
        <v>1659</v>
      </c>
      <c r="M1959">
        <f t="shared" si="390"/>
        <v>987</v>
      </c>
      <c r="N1959">
        <f t="shared" si="391"/>
        <v>1657</v>
      </c>
      <c r="O1959">
        <f t="shared" si="392"/>
        <v>0.96377763166054375</v>
      </c>
      <c r="P1959">
        <f t="shared" si="393"/>
        <v>0</v>
      </c>
      <c r="Q1959">
        <f t="shared" si="394"/>
        <v>2.0751674808576888</v>
      </c>
      <c r="R1959">
        <f t="shared" si="395"/>
        <v>0</v>
      </c>
      <c r="S1959">
        <f>INDEX(Weights!$B$1:$B$36,MATCH(Matches!H1331,Weights!$A$1:$A$36,0))</f>
        <v>20</v>
      </c>
      <c r="T1959">
        <f t="shared" si="396"/>
        <v>1087</v>
      </c>
      <c r="U1959">
        <f t="shared" si="397"/>
        <v>1657</v>
      </c>
      <c r="V1959">
        <f t="shared" si="398"/>
        <v>570</v>
      </c>
      <c r="W1959">
        <f t="shared" si="399"/>
        <v>2</v>
      </c>
      <c r="X1959">
        <f t="shared" si="400"/>
        <v>0</v>
      </c>
      <c r="Y1959">
        <f t="shared" si="401"/>
        <v>2</v>
      </c>
      <c r="AA1959" t="str">
        <f t="shared" si="402"/>
        <v>570-&gt;2,</v>
      </c>
    </row>
    <row r="1960" spans="1:27" ht="15" hidden="1" customHeight="1" x14ac:dyDescent="0.25">
      <c r="A1960">
        <v>2016</v>
      </c>
      <c r="B1960">
        <v>8</v>
      </c>
      <c r="C1960">
        <v>31</v>
      </c>
      <c r="D1960" t="s">
        <v>45</v>
      </c>
      <c r="E1960" t="s">
        <v>187</v>
      </c>
      <c r="F1960">
        <v>0</v>
      </c>
      <c r="G1960">
        <v>0</v>
      </c>
      <c r="H1960" t="s">
        <v>33</v>
      </c>
      <c r="J1960">
        <v>-2</v>
      </c>
      <c r="K1960">
        <v>1257</v>
      </c>
      <c r="L1960">
        <v>1304</v>
      </c>
      <c r="M1960">
        <f t="shared" si="390"/>
        <v>1259</v>
      </c>
      <c r="N1960">
        <f t="shared" si="391"/>
        <v>1302</v>
      </c>
      <c r="O1960">
        <f t="shared" si="392"/>
        <v>0.58130147836891499</v>
      </c>
      <c r="P1960">
        <f t="shared" si="393"/>
        <v>0.5</v>
      </c>
      <c r="Q1960">
        <f t="shared" si="394"/>
        <v>24.599798676781319</v>
      </c>
      <c r="R1960">
        <f t="shared" si="395"/>
        <v>20</v>
      </c>
      <c r="S1960">
        <f>INDEX(Weights!$B$1:$B$36,MATCH(Matches!H1563,Weights!$A$1:$A$36,0))</f>
        <v>40</v>
      </c>
      <c r="T1960">
        <f t="shared" si="396"/>
        <v>1359</v>
      </c>
      <c r="U1960">
        <f t="shared" si="397"/>
        <v>1302</v>
      </c>
      <c r="V1960">
        <f t="shared" si="398"/>
        <v>57</v>
      </c>
      <c r="W1960">
        <f t="shared" si="399"/>
        <v>0</v>
      </c>
      <c r="X1960">
        <f t="shared" si="400"/>
        <v>0</v>
      </c>
      <c r="Y1960">
        <f t="shared" si="401"/>
        <v>0</v>
      </c>
      <c r="AA1960" t="str">
        <f t="shared" si="402"/>
        <v>57-&gt;0,</v>
      </c>
    </row>
    <row r="1961" spans="1:27" ht="15" hidden="1" customHeight="1" x14ac:dyDescent="0.25">
      <c r="A1961">
        <v>2016</v>
      </c>
      <c r="B1961">
        <v>10</v>
      </c>
      <c r="C1961">
        <v>11</v>
      </c>
      <c r="D1961" t="s">
        <v>74</v>
      </c>
      <c r="E1961" t="s">
        <v>95</v>
      </c>
      <c r="F1961">
        <v>1</v>
      </c>
      <c r="G1961">
        <v>1</v>
      </c>
      <c r="H1961" t="s">
        <v>33</v>
      </c>
      <c r="J1961">
        <v>-2</v>
      </c>
      <c r="K1961">
        <v>1119</v>
      </c>
      <c r="L1961">
        <v>1145</v>
      </c>
      <c r="M1961">
        <f t="shared" si="390"/>
        <v>1121</v>
      </c>
      <c r="N1961">
        <f t="shared" si="391"/>
        <v>1143</v>
      </c>
      <c r="O1961">
        <f t="shared" si="392"/>
        <v>0.61040242209468909</v>
      </c>
      <c r="P1961">
        <f t="shared" si="393"/>
        <v>0.5</v>
      </c>
      <c r="Q1961">
        <f t="shared" si="394"/>
        <v>18.115544587279576</v>
      </c>
      <c r="R1961">
        <f t="shared" si="395"/>
        <v>20</v>
      </c>
      <c r="S1961">
        <f>INDEX(Weights!$B$1:$B$36,MATCH(Matches!H1785,Weights!$A$1:$A$36,0))</f>
        <v>20</v>
      </c>
      <c r="T1961">
        <f t="shared" si="396"/>
        <v>1221</v>
      </c>
      <c r="U1961">
        <f t="shared" si="397"/>
        <v>1143</v>
      </c>
      <c r="V1961">
        <f t="shared" si="398"/>
        <v>78</v>
      </c>
      <c r="W1961">
        <f t="shared" si="399"/>
        <v>0</v>
      </c>
      <c r="X1961">
        <f t="shared" si="400"/>
        <v>0</v>
      </c>
      <c r="Y1961">
        <f t="shared" si="401"/>
        <v>0</v>
      </c>
      <c r="AA1961" t="str">
        <f t="shared" si="402"/>
        <v>78-&gt;0,</v>
      </c>
    </row>
    <row r="1962" spans="1:27" ht="15" hidden="1" customHeight="1" x14ac:dyDescent="0.25">
      <c r="A1962">
        <v>2016</v>
      </c>
      <c r="B1962">
        <v>10</v>
      </c>
      <c r="C1962">
        <v>11</v>
      </c>
      <c r="D1962" t="s">
        <v>30</v>
      </c>
      <c r="E1962" t="s">
        <v>148</v>
      </c>
      <c r="F1962">
        <v>1</v>
      </c>
      <c r="G1962">
        <v>1</v>
      </c>
      <c r="H1962" t="s">
        <v>33</v>
      </c>
      <c r="J1962">
        <v>-2</v>
      </c>
      <c r="K1962">
        <v>1592</v>
      </c>
      <c r="L1962">
        <v>1611</v>
      </c>
      <c r="M1962">
        <f t="shared" si="390"/>
        <v>1594</v>
      </c>
      <c r="N1962">
        <f t="shared" si="391"/>
        <v>1609</v>
      </c>
      <c r="O1962">
        <f t="shared" si="392"/>
        <v>0.61994135904452341</v>
      </c>
      <c r="P1962">
        <f t="shared" si="393"/>
        <v>0.5</v>
      </c>
      <c r="Q1962">
        <f t="shared" si="394"/>
        <v>16.67481522581031</v>
      </c>
      <c r="R1962">
        <f t="shared" si="395"/>
        <v>20</v>
      </c>
      <c r="S1962">
        <f>INDEX(Weights!$B$1:$B$36,MATCH(Matches!H1797,Weights!$A$1:$A$36,0))</f>
        <v>40</v>
      </c>
      <c r="T1962">
        <f t="shared" si="396"/>
        <v>1694</v>
      </c>
      <c r="U1962">
        <f t="shared" si="397"/>
        <v>1609</v>
      </c>
      <c r="V1962">
        <f t="shared" si="398"/>
        <v>85</v>
      </c>
      <c r="W1962">
        <f t="shared" si="399"/>
        <v>0</v>
      </c>
      <c r="X1962">
        <f t="shared" si="400"/>
        <v>0</v>
      </c>
      <c r="Y1962">
        <f t="shared" si="401"/>
        <v>0</v>
      </c>
      <c r="AA1962" t="str">
        <f t="shared" si="402"/>
        <v>85-&gt;0,</v>
      </c>
    </row>
    <row r="1963" spans="1:27" ht="15" hidden="1" customHeight="1" x14ac:dyDescent="0.25">
      <c r="A1963">
        <v>2016</v>
      </c>
      <c r="B1963">
        <v>11</v>
      </c>
      <c r="C1963">
        <v>12</v>
      </c>
      <c r="D1963" t="s">
        <v>1</v>
      </c>
      <c r="E1963" t="s">
        <v>16</v>
      </c>
      <c r="F1963">
        <v>0</v>
      </c>
      <c r="G1963">
        <v>4</v>
      </c>
      <c r="H1963" t="s">
        <v>76</v>
      </c>
      <c r="J1963">
        <v>-2</v>
      </c>
      <c r="K1963">
        <v>1180</v>
      </c>
      <c r="L1963">
        <v>1943</v>
      </c>
      <c r="M1963">
        <f t="shared" si="390"/>
        <v>1182</v>
      </c>
      <c r="N1963">
        <f t="shared" si="391"/>
        <v>1941</v>
      </c>
      <c r="O1963">
        <f t="shared" si="392"/>
        <v>0.9779793722871879</v>
      </c>
      <c r="P1963">
        <f t="shared" si="393"/>
        <v>0</v>
      </c>
      <c r="Q1963">
        <f t="shared" si="394"/>
        <v>2.0450329083348922</v>
      </c>
      <c r="R1963">
        <f t="shared" si="395"/>
        <v>0</v>
      </c>
      <c r="S1963">
        <f>INDEX(Weights!$B$1:$B$36,MATCH(Matches!H1871,Weights!$A$1:$A$36,0))</f>
        <v>20</v>
      </c>
      <c r="T1963">
        <f t="shared" si="396"/>
        <v>1282</v>
      </c>
      <c r="U1963">
        <f t="shared" si="397"/>
        <v>1941</v>
      </c>
      <c r="V1963">
        <f t="shared" si="398"/>
        <v>659</v>
      </c>
      <c r="W1963">
        <f t="shared" si="399"/>
        <v>4</v>
      </c>
      <c r="X1963">
        <f t="shared" si="400"/>
        <v>1</v>
      </c>
      <c r="Y1963">
        <f t="shared" si="401"/>
        <v>4</v>
      </c>
      <c r="AA1963" t="str">
        <f t="shared" si="402"/>
        <v>659-&gt;4,</v>
      </c>
    </row>
    <row r="1964" spans="1:27" ht="15" hidden="1" customHeight="1" x14ac:dyDescent="0.25">
      <c r="A1964">
        <v>2016</v>
      </c>
      <c r="B1964">
        <v>11</v>
      </c>
      <c r="C1964">
        <v>15</v>
      </c>
      <c r="D1964" t="s">
        <v>50</v>
      </c>
      <c r="E1964" t="s">
        <v>52</v>
      </c>
      <c r="F1964">
        <v>1</v>
      </c>
      <c r="G1964">
        <v>1</v>
      </c>
      <c r="H1964" t="s">
        <v>33</v>
      </c>
      <c r="J1964">
        <v>-2</v>
      </c>
      <c r="K1964">
        <v>1698</v>
      </c>
      <c r="L1964">
        <v>1717</v>
      </c>
      <c r="M1964">
        <f t="shared" si="390"/>
        <v>1700</v>
      </c>
      <c r="N1964">
        <f t="shared" si="391"/>
        <v>1715</v>
      </c>
      <c r="O1964">
        <f t="shared" si="392"/>
        <v>0.61994135904452341</v>
      </c>
      <c r="P1964">
        <f t="shared" si="393"/>
        <v>0.5</v>
      </c>
      <c r="Q1964">
        <f t="shared" si="394"/>
        <v>16.67481522581031</v>
      </c>
      <c r="R1964">
        <f t="shared" si="395"/>
        <v>20</v>
      </c>
      <c r="S1964">
        <f>INDEX(Weights!$B$1:$B$36,MATCH(Matches!H1911,Weights!$A$1:$A$36,0))</f>
        <v>20</v>
      </c>
      <c r="T1964">
        <f t="shared" si="396"/>
        <v>1800</v>
      </c>
      <c r="U1964">
        <f t="shared" si="397"/>
        <v>1715</v>
      </c>
      <c r="V1964">
        <f t="shared" si="398"/>
        <v>85</v>
      </c>
      <c r="W1964">
        <f t="shared" si="399"/>
        <v>0</v>
      </c>
      <c r="X1964">
        <f t="shared" si="400"/>
        <v>0</v>
      </c>
      <c r="Y1964">
        <f t="shared" si="401"/>
        <v>0</v>
      </c>
      <c r="AA1964" t="str">
        <f t="shared" si="402"/>
        <v>85-&gt;0,</v>
      </c>
    </row>
    <row r="1965" spans="1:27" ht="15" hidden="1" customHeight="1" x14ac:dyDescent="0.25">
      <c r="A1965">
        <v>2016</v>
      </c>
      <c r="B1965">
        <v>11</v>
      </c>
      <c r="C1965">
        <v>15</v>
      </c>
      <c r="D1965" t="s">
        <v>69</v>
      </c>
      <c r="E1965" t="s">
        <v>17</v>
      </c>
      <c r="F1965">
        <v>0</v>
      </c>
      <c r="G1965">
        <v>2</v>
      </c>
      <c r="H1965" t="s">
        <v>33</v>
      </c>
      <c r="J1965">
        <v>-2</v>
      </c>
      <c r="K1965">
        <v>1215</v>
      </c>
      <c r="L1965">
        <v>1765</v>
      </c>
      <c r="M1965">
        <f t="shared" si="390"/>
        <v>1217</v>
      </c>
      <c r="N1965">
        <f t="shared" si="391"/>
        <v>1763</v>
      </c>
      <c r="O1965">
        <f t="shared" si="392"/>
        <v>0.9287326342558504</v>
      </c>
      <c r="P1965">
        <f t="shared" si="393"/>
        <v>0</v>
      </c>
      <c r="Q1965">
        <f t="shared" si="394"/>
        <v>2.1534722978723639</v>
      </c>
      <c r="R1965">
        <f t="shared" si="395"/>
        <v>0</v>
      </c>
      <c r="S1965">
        <f>INDEX(Weights!$B$1:$B$36,MATCH(Matches!H1921,Weights!$A$1:$A$36,0))</f>
        <v>40</v>
      </c>
      <c r="T1965">
        <f t="shared" si="396"/>
        <v>1317</v>
      </c>
      <c r="U1965">
        <f t="shared" si="397"/>
        <v>1763</v>
      </c>
      <c r="V1965">
        <f t="shared" si="398"/>
        <v>446</v>
      </c>
      <c r="W1965">
        <f t="shared" si="399"/>
        <v>2</v>
      </c>
      <c r="X1965">
        <f t="shared" si="400"/>
        <v>0</v>
      </c>
      <c r="Y1965">
        <f t="shared" si="401"/>
        <v>2</v>
      </c>
      <c r="AA1965" t="str">
        <f t="shared" si="402"/>
        <v>446-&gt;2,</v>
      </c>
    </row>
    <row r="1966" spans="1:27" ht="15" hidden="1" customHeight="1" x14ac:dyDescent="0.25">
      <c r="A1966">
        <v>2017</v>
      </c>
      <c r="B1966">
        <v>3</v>
      </c>
      <c r="C1966">
        <v>24</v>
      </c>
      <c r="D1966" t="s">
        <v>175</v>
      </c>
      <c r="E1966" t="s">
        <v>170</v>
      </c>
      <c r="F1966">
        <v>0</v>
      </c>
      <c r="G1966">
        <v>0</v>
      </c>
      <c r="H1966" t="s">
        <v>33</v>
      </c>
      <c r="I1966" t="s">
        <v>151</v>
      </c>
      <c r="J1966">
        <v>-2</v>
      </c>
      <c r="K1966">
        <v>1461</v>
      </c>
      <c r="L1966">
        <v>1394</v>
      </c>
      <c r="M1966">
        <f t="shared" si="390"/>
        <v>1463</v>
      </c>
      <c r="N1966">
        <f t="shared" si="391"/>
        <v>1392</v>
      </c>
      <c r="O1966">
        <f t="shared" si="392"/>
        <v>0.60077824589001094</v>
      </c>
      <c r="P1966">
        <f t="shared" si="393"/>
        <v>0.5</v>
      </c>
      <c r="Q1966">
        <f t="shared" si="394"/>
        <v>19.845552800976449</v>
      </c>
      <c r="R1966">
        <f t="shared" si="395"/>
        <v>20</v>
      </c>
      <c r="S1966">
        <f>INDEX(Weights!$B$1:$B$36,MATCH(Matches!H2082,Weights!$A$1:$A$36,0))</f>
        <v>40</v>
      </c>
      <c r="T1966">
        <f t="shared" si="396"/>
        <v>1463</v>
      </c>
      <c r="U1966">
        <f t="shared" si="397"/>
        <v>1392</v>
      </c>
      <c r="V1966">
        <f t="shared" si="398"/>
        <v>71</v>
      </c>
      <c r="W1966">
        <f t="shared" si="399"/>
        <v>0</v>
      </c>
      <c r="X1966">
        <f t="shared" si="400"/>
        <v>0</v>
      </c>
      <c r="Y1966">
        <f t="shared" si="401"/>
        <v>0</v>
      </c>
      <c r="AA1966" t="str">
        <f t="shared" si="402"/>
        <v>71-&gt;0,</v>
      </c>
    </row>
    <row r="1967" spans="1:27" ht="15" hidden="1" customHeight="1" x14ac:dyDescent="0.25">
      <c r="A1967">
        <v>2017</v>
      </c>
      <c r="B1967">
        <v>3</v>
      </c>
      <c r="C1967">
        <v>26</v>
      </c>
      <c r="D1967" t="s">
        <v>40</v>
      </c>
      <c r="E1967" t="s">
        <v>27</v>
      </c>
      <c r="F1967">
        <v>0</v>
      </c>
      <c r="G1967">
        <v>0</v>
      </c>
      <c r="H1967" t="s">
        <v>33</v>
      </c>
      <c r="J1967">
        <v>-2</v>
      </c>
      <c r="K1967">
        <v>1404</v>
      </c>
      <c r="L1967">
        <v>1445</v>
      </c>
      <c r="M1967">
        <f t="shared" si="390"/>
        <v>1406</v>
      </c>
      <c r="N1967">
        <f t="shared" si="391"/>
        <v>1443</v>
      </c>
      <c r="O1967">
        <f t="shared" si="392"/>
        <v>0.5896835031399501</v>
      </c>
      <c r="P1967">
        <f t="shared" si="393"/>
        <v>0.5</v>
      </c>
      <c r="Q1967">
        <f t="shared" si="394"/>
        <v>22.300645380444408</v>
      </c>
      <c r="R1967">
        <f t="shared" si="395"/>
        <v>20</v>
      </c>
      <c r="S1967">
        <f>INDEX(Weights!$B$1:$B$36,MATCH(Matches!H2119,Weights!$A$1:$A$36,0))</f>
        <v>40</v>
      </c>
      <c r="T1967">
        <f t="shared" si="396"/>
        <v>1506</v>
      </c>
      <c r="U1967">
        <f t="shared" si="397"/>
        <v>1443</v>
      </c>
      <c r="V1967">
        <f t="shared" si="398"/>
        <v>63</v>
      </c>
      <c r="W1967">
        <f t="shared" si="399"/>
        <v>0</v>
      </c>
      <c r="X1967">
        <f t="shared" si="400"/>
        <v>0</v>
      </c>
      <c r="Y1967">
        <f t="shared" si="401"/>
        <v>0</v>
      </c>
      <c r="AA1967" t="str">
        <f t="shared" si="402"/>
        <v>63-&gt;0,</v>
      </c>
    </row>
    <row r="1968" spans="1:27" ht="15" hidden="1" customHeight="1" x14ac:dyDescent="0.25">
      <c r="A1968">
        <v>2017</v>
      </c>
      <c r="B1968">
        <v>6</v>
      </c>
      <c r="C1968">
        <v>13</v>
      </c>
      <c r="D1968" t="s">
        <v>118</v>
      </c>
      <c r="E1968" t="s">
        <v>77</v>
      </c>
      <c r="F1968">
        <v>2</v>
      </c>
      <c r="G1968">
        <v>2</v>
      </c>
      <c r="H1968" t="s">
        <v>76</v>
      </c>
      <c r="I1968" t="s">
        <v>74</v>
      </c>
      <c r="J1968">
        <v>-2</v>
      </c>
      <c r="K1968">
        <v>1570</v>
      </c>
      <c r="L1968">
        <v>1547</v>
      </c>
      <c r="M1968">
        <f t="shared" si="390"/>
        <v>1572</v>
      </c>
      <c r="N1968">
        <f t="shared" si="391"/>
        <v>1545</v>
      </c>
      <c r="O1968">
        <f t="shared" si="392"/>
        <v>0.53877809205717153</v>
      </c>
      <c r="P1968">
        <f t="shared" si="393"/>
        <v>0.5</v>
      </c>
      <c r="Q1968">
        <f t="shared" si="394"/>
        <v>51.575513231835878</v>
      </c>
      <c r="R1968">
        <f t="shared" si="395"/>
        <v>50</v>
      </c>
      <c r="S1968">
        <f>INDEX(Weights!$B$1:$B$36,MATCH(Matches!H2324,Weights!$A$1:$A$36,0))</f>
        <v>40</v>
      </c>
      <c r="T1968">
        <f t="shared" si="396"/>
        <v>1572</v>
      </c>
      <c r="U1968">
        <f t="shared" si="397"/>
        <v>1545</v>
      </c>
      <c r="V1968">
        <f t="shared" si="398"/>
        <v>27</v>
      </c>
      <c r="W1968">
        <f t="shared" si="399"/>
        <v>0</v>
      </c>
      <c r="X1968">
        <f t="shared" si="400"/>
        <v>0</v>
      </c>
      <c r="Y1968">
        <f t="shared" si="401"/>
        <v>0</v>
      </c>
      <c r="AA1968" t="str">
        <f t="shared" si="402"/>
        <v>27-&gt;0,</v>
      </c>
    </row>
    <row r="1969" spans="1:27" ht="15" hidden="1" customHeight="1" x14ac:dyDescent="0.25">
      <c r="A1969">
        <v>2017</v>
      </c>
      <c r="B1969">
        <v>6</v>
      </c>
      <c r="C1969">
        <v>22</v>
      </c>
      <c r="D1969" t="s">
        <v>93</v>
      </c>
      <c r="E1969" t="s">
        <v>190</v>
      </c>
      <c r="F1969">
        <v>1</v>
      </c>
      <c r="G1969">
        <v>1</v>
      </c>
      <c r="H1969" t="s">
        <v>221</v>
      </c>
      <c r="I1969" t="s">
        <v>21</v>
      </c>
      <c r="J1969">
        <v>-2</v>
      </c>
      <c r="K1969">
        <v>1705</v>
      </c>
      <c r="L1969">
        <v>1676</v>
      </c>
      <c r="M1969">
        <f t="shared" si="390"/>
        <v>1707</v>
      </c>
      <c r="N1969">
        <f t="shared" si="391"/>
        <v>1674</v>
      </c>
      <c r="O1969">
        <f t="shared" si="392"/>
        <v>0.54734851804586471</v>
      </c>
      <c r="P1969">
        <f t="shared" si="393"/>
        <v>0.5</v>
      </c>
      <c r="Q1969">
        <f t="shared" si="394"/>
        <v>42.239970384346059</v>
      </c>
      <c r="R1969">
        <f t="shared" si="395"/>
        <v>40</v>
      </c>
      <c r="S1969">
        <f>INDEX(Weights!$B$1:$B$36,MATCH(Matches!H2337,Weights!$A$1:$A$36,0))</f>
        <v>40</v>
      </c>
      <c r="T1969">
        <f t="shared" si="396"/>
        <v>1707</v>
      </c>
      <c r="U1969">
        <f t="shared" si="397"/>
        <v>1674</v>
      </c>
      <c r="V1969">
        <f t="shared" si="398"/>
        <v>33</v>
      </c>
      <c r="W1969">
        <f t="shared" si="399"/>
        <v>0</v>
      </c>
      <c r="X1969">
        <f t="shared" si="400"/>
        <v>0</v>
      </c>
      <c r="Y1969">
        <f t="shared" si="401"/>
        <v>0</v>
      </c>
      <c r="AA1969" t="str">
        <f t="shared" si="402"/>
        <v>33-&gt;0,</v>
      </c>
    </row>
    <row r="1970" spans="1:27" ht="15" hidden="1" customHeight="1" x14ac:dyDescent="0.25">
      <c r="A1970">
        <v>2017</v>
      </c>
      <c r="B1970">
        <v>7</v>
      </c>
      <c r="C1970">
        <v>28</v>
      </c>
      <c r="D1970" t="s">
        <v>42</v>
      </c>
      <c r="E1970" t="s">
        <v>82</v>
      </c>
      <c r="F1970">
        <v>0</v>
      </c>
      <c r="G1970">
        <v>0</v>
      </c>
      <c r="H1970" t="s">
        <v>33</v>
      </c>
      <c r="J1970">
        <v>-2</v>
      </c>
      <c r="K1970">
        <v>1170</v>
      </c>
      <c r="L1970">
        <v>1193</v>
      </c>
      <c r="M1970">
        <f t="shared" si="390"/>
        <v>1172</v>
      </c>
      <c r="N1970">
        <f t="shared" si="391"/>
        <v>1191</v>
      </c>
      <c r="O1970">
        <f t="shared" si="392"/>
        <v>0.61450136100855779</v>
      </c>
      <c r="P1970">
        <f t="shared" si="393"/>
        <v>0.5</v>
      </c>
      <c r="Q1970">
        <f t="shared" si="394"/>
        <v>17.467041285653547</v>
      </c>
      <c r="R1970">
        <f t="shared" si="395"/>
        <v>20</v>
      </c>
      <c r="S1970">
        <f>INDEX(Weights!$B$1:$B$36,MATCH(Matches!H2414,Weights!$A$1:$A$36,0))</f>
        <v>40</v>
      </c>
      <c r="T1970">
        <f t="shared" si="396"/>
        <v>1272</v>
      </c>
      <c r="U1970">
        <f t="shared" si="397"/>
        <v>1191</v>
      </c>
      <c r="V1970">
        <f t="shared" si="398"/>
        <v>81</v>
      </c>
      <c r="W1970">
        <f t="shared" si="399"/>
        <v>0</v>
      </c>
      <c r="X1970">
        <f t="shared" si="400"/>
        <v>0</v>
      </c>
      <c r="Y1970">
        <f t="shared" si="401"/>
        <v>0</v>
      </c>
      <c r="AA1970" t="str">
        <f t="shared" si="402"/>
        <v>81-&gt;0,</v>
      </c>
    </row>
    <row r="1971" spans="1:27" ht="15" hidden="1" customHeight="1" x14ac:dyDescent="0.25">
      <c r="A1971">
        <v>2017</v>
      </c>
      <c r="B1971">
        <v>8</v>
      </c>
      <c r="C1971">
        <v>22</v>
      </c>
      <c r="D1971" t="s">
        <v>74</v>
      </c>
      <c r="E1971" t="s">
        <v>118</v>
      </c>
      <c r="F1971">
        <v>1</v>
      </c>
      <c r="G1971">
        <v>2</v>
      </c>
      <c r="H1971" t="s">
        <v>33</v>
      </c>
      <c r="J1971">
        <v>-2</v>
      </c>
      <c r="K1971">
        <v>1097</v>
      </c>
      <c r="L1971">
        <v>1572</v>
      </c>
      <c r="M1971">
        <f t="shared" si="390"/>
        <v>1099</v>
      </c>
      <c r="N1971">
        <f t="shared" si="391"/>
        <v>1570</v>
      </c>
      <c r="O1971">
        <f t="shared" si="392"/>
        <v>0.89431996985112772</v>
      </c>
      <c r="P1971">
        <f t="shared" si="393"/>
        <v>0</v>
      </c>
      <c r="Q1971">
        <f t="shared" si="394"/>
        <v>2.2363360625089568</v>
      </c>
      <c r="R1971">
        <f t="shared" si="395"/>
        <v>0</v>
      </c>
      <c r="S1971">
        <f>INDEX(Weights!$B$1:$B$36,MATCH(Matches!H2417,Weights!$A$1:$A$36,0))</f>
        <v>20</v>
      </c>
      <c r="T1971">
        <f t="shared" si="396"/>
        <v>1199</v>
      </c>
      <c r="U1971">
        <f t="shared" si="397"/>
        <v>1570</v>
      </c>
      <c r="V1971">
        <f t="shared" si="398"/>
        <v>371</v>
      </c>
      <c r="W1971">
        <f t="shared" si="399"/>
        <v>1</v>
      </c>
      <c r="X1971">
        <f t="shared" si="400"/>
        <v>0</v>
      </c>
      <c r="Y1971">
        <f t="shared" si="401"/>
        <v>1</v>
      </c>
      <c r="AA1971" t="str">
        <f t="shared" si="402"/>
        <v>371-&gt;1,</v>
      </c>
    </row>
    <row r="1972" spans="1:27" ht="15" hidden="1" customHeight="1" x14ac:dyDescent="0.25">
      <c r="A1972">
        <v>2017</v>
      </c>
      <c r="B1972">
        <v>8</v>
      </c>
      <c r="C1972">
        <v>31</v>
      </c>
      <c r="D1972" t="s">
        <v>92</v>
      </c>
      <c r="E1972" t="s">
        <v>117</v>
      </c>
      <c r="F1972">
        <v>0</v>
      </c>
      <c r="G1972">
        <v>0</v>
      </c>
      <c r="H1972" t="s">
        <v>76</v>
      </c>
      <c r="J1972">
        <v>-2</v>
      </c>
      <c r="K1972">
        <v>1731</v>
      </c>
      <c r="L1972">
        <v>1795</v>
      </c>
      <c r="M1972">
        <f t="shared" si="390"/>
        <v>1733</v>
      </c>
      <c r="N1972">
        <f t="shared" si="391"/>
        <v>1793</v>
      </c>
      <c r="O1972">
        <f t="shared" si="392"/>
        <v>0.55731163376229276</v>
      </c>
      <c r="P1972">
        <f t="shared" si="393"/>
        <v>0.5</v>
      </c>
      <c r="Q1972">
        <f t="shared" si="394"/>
        <v>34.896928750892926</v>
      </c>
      <c r="R1972">
        <f t="shared" si="395"/>
        <v>30</v>
      </c>
      <c r="S1972">
        <f>INDEX(Weights!$B$1:$B$36,MATCH(Matches!H2443,Weights!$A$1:$A$36,0))</f>
        <v>20</v>
      </c>
      <c r="T1972">
        <f t="shared" si="396"/>
        <v>1833</v>
      </c>
      <c r="U1972">
        <f t="shared" si="397"/>
        <v>1793</v>
      </c>
      <c r="V1972">
        <f t="shared" si="398"/>
        <v>40</v>
      </c>
      <c r="W1972">
        <f t="shared" si="399"/>
        <v>0</v>
      </c>
      <c r="X1972">
        <f t="shared" si="400"/>
        <v>0</v>
      </c>
      <c r="Y1972">
        <f t="shared" si="401"/>
        <v>0</v>
      </c>
      <c r="AA1972" t="str">
        <f t="shared" si="402"/>
        <v>40-&gt;0,</v>
      </c>
    </row>
    <row r="1973" spans="1:27" ht="15" hidden="1" customHeight="1" x14ac:dyDescent="0.25">
      <c r="A1973">
        <v>2017</v>
      </c>
      <c r="B1973">
        <v>9</v>
      </c>
      <c r="C1973">
        <v>1</v>
      </c>
      <c r="D1973" t="s">
        <v>69</v>
      </c>
      <c r="E1973" t="s">
        <v>105</v>
      </c>
      <c r="F1973">
        <v>0</v>
      </c>
      <c r="G1973">
        <v>4</v>
      </c>
      <c r="H1973" t="s">
        <v>76</v>
      </c>
      <c r="J1973">
        <v>-2</v>
      </c>
      <c r="K1973">
        <v>1225</v>
      </c>
      <c r="L1973">
        <v>1914</v>
      </c>
      <c r="M1973">
        <f t="shared" si="390"/>
        <v>1227</v>
      </c>
      <c r="N1973">
        <f t="shared" si="391"/>
        <v>1912</v>
      </c>
      <c r="O1973">
        <f t="shared" si="392"/>
        <v>0.96667423382278939</v>
      </c>
      <c r="P1973">
        <f t="shared" si="393"/>
        <v>0</v>
      </c>
      <c r="Q1973">
        <f t="shared" si="394"/>
        <v>2.0689493213146299</v>
      </c>
      <c r="R1973">
        <f t="shared" si="395"/>
        <v>0</v>
      </c>
      <c r="S1973">
        <f>INDEX(Weights!$B$1:$B$36,MATCH(Matches!H2457,Weights!$A$1:$A$36,0))</f>
        <v>20</v>
      </c>
      <c r="T1973">
        <f t="shared" si="396"/>
        <v>1327</v>
      </c>
      <c r="U1973">
        <f t="shared" si="397"/>
        <v>1912</v>
      </c>
      <c r="V1973">
        <f t="shared" si="398"/>
        <v>585</v>
      </c>
      <c r="W1973">
        <f t="shared" si="399"/>
        <v>4</v>
      </c>
      <c r="X1973">
        <f t="shared" si="400"/>
        <v>1</v>
      </c>
      <c r="Y1973">
        <f t="shared" si="401"/>
        <v>4</v>
      </c>
      <c r="AA1973" t="str">
        <f t="shared" si="402"/>
        <v>585-&gt;4,</v>
      </c>
    </row>
    <row r="1974" spans="1:27" ht="15" hidden="1" customHeight="1" x14ac:dyDescent="0.25">
      <c r="A1974">
        <v>2017</v>
      </c>
      <c r="B1974">
        <v>9</v>
      </c>
      <c r="C1974">
        <v>3</v>
      </c>
      <c r="D1974" t="s">
        <v>57</v>
      </c>
      <c r="E1974" t="s">
        <v>14</v>
      </c>
      <c r="F1974">
        <v>0</v>
      </c>
      <c r="G1974">
        <v>4</v>
      </c>
      <c r="H1974" t="s">
        <v>76</v>
      </c>
      <c r="I1974" t="s">
        <v>34</v>
      </c>
      <c r="J1974">
        <v>-2</v>
      </c>
      <c r="K1974">
        <v>1087</v>
      </c>
      <c r="L1974">
        <v>1724</v>
      </c>
      <c r="M1974">
        <f t="shared" si="390"/>
        <v>1089</v>
      </c>
      <c r="N1974">
        <f t="shared" si="391"/>
        <v>1722</v>
      </c>
      <c r="O1974">
        <f t="shared" si="392"/>
        <v>0.9745147775254176</v>
      </c>
      <c r="P1974">
        <f t="shared" si="393"/>
        <v>0</v>
      </c>
      <c r="Q1974">
        <f t="shared" si="394"/>
        <v>2.0523034089627599</v>
      </c>
      <c r="R1974">
        <f t="shared" si="395"/>
        <v>0</v>
      </c>
      <c r="S1974">
        <f>INDEX(Weights!$B$1:$B$36,MATCH(Matches!H2490,Weights!$A$1:$A$36,0))</f>
        <v>40</v>
      </c>
      <c r="T1974">
        <f t="shared" si="396"/>
        <v>1089</v>
      </c>
      <c r="U1974">
        <f t="shared" si="397"/>
        <v>1722</v>
      </c>
      <c r="V1974">
        <f t="shared" si="398"/>
        <v>633</v>
      </c>
      <c r="W1974">
        <f t="shared" si="399"/>
        <v>4</v>
      </c>
      <c r="X1974">
        <f t="shared" si="400"/>
        <v>1</v>
      </c>
      <c r="Y1974">
        <f t="shared" si="401"/>
        <v>4</v>
      </c>
      <c r="AA1974" t="str">
        <f t="shared" si="402"/>
        <v>633-&gt;4,</v>
      </c>
    </row>
    <row r="1975" spans="1:27" ht="15" hidden="1" customHeight="1" x14ac:dyDescent="0.25">
      <c r="A1975">
        <v>2017</v>
      </c>
      <c r="B1975">
        <v>11</v>
      </c>
      <c r="C1975">
        <v>8</v>
      </c>
      <c r="D1975" t="s">
        <v>177</v>
      </c>
      <c r="E1975" t="s">
        <v>169</v>
      </c>
      <c r="F1975">
        <v>1</v>
      </c>
      <c r="G1975">
        <v>1</v>
      </c>
      <c r="H1975" t="s">
        <v>33</v>
      </c>
      <c r="J1975">
        <v>-2</v>
      </c>
      <c r="K1975">
        <v>1382</v>
      </c>
      <c r="L1975">
        <v>1420</v>
      </c>
      <c r="M1975">
        <f t="shared" si="390"/>
        <v>1384</v>
      </c>
      <c r="N1975">
        <f t="shared" si="391"/>
        <v>1418</v>
      </c>
      <c r="O1975">
        <f t="shared" si="392"/>
        <v>0.59385538523617787</v>
      </c>
      <c r="P1975">
        <f t="shared" si="393"/>
        <v>0.5</v>
      </c>
      <c r="Q1975">
        <f t="shared" si="394"/>
        <v>21.309379264356501</v>
      </c>
      <c r="R1975">
        <f t="shared" si="395"/>
        <v>20</v>
      </c>
      <c r="S1975">
        <f>INDEX(Weights!$B$1:$B$36,MATCH(Matches!H2675,Weights!$A$1:$A$36,0))</f>
        <v>20</v>
      </c>
      <c r="T1975">
        <f t="shared" si="396"/>
        <v>1484</v>
      </c>
      <c r="U1975">
        <f t="shared" si="397"/>
        <v>1418</v>
      </c>
      <c r="V1975">
        <f t="shared" si="398"/>
        <v>66</v>
      </c>
      <c r="W1975">
        <f t="shared" si="399"/>
        <v>0</v>
      </c>
      <c r="X1975">
        <f t="shared" si="400"/>
        <v>0</v>
      </c>
      <c r="Y1975">
        <f t="shared" si="401"/>
        <v>0</v>
      </c>
      <c r="AA1975" t="str">
        <f t="shared" si="402"/>
        <v>66-&gt;0,</v>
      </c>
    </row>
    <row r="1976" spans="1:27" ht="15" hidden="1" customHeight="1" x14ac:dyDescent="0.25">
      <c r="A1976">
        <v>2017</v>
      </c>
      <c r="B1976">
        <v>11</v>
      </c>
      <c r="C1976">
        <v>10</v>
      </c>
      <c r="D1976" t="s">
        <v>65</v>
      </c>
      <c r="E1976" t="s">
        <v>46</v>
      </c>
      <c r="F1976">
        <v>0</v>
      </c>
      <c r="G1976">
        <v>0</v>
      </c>
      <c r="H1976" t="s">
        <v>33</v>
      </c>
      <c r="J1976">
        <v>-2</v>
      </c>
      <c r="K1976">
        <v>1855</v>
      </c>
      <c r="L1976">
        <v>1878</v>
      </c>
      <c r="M1976">
        <f t="shared" si="390"/>
        <v>1857</v>
      </c>
      <c r="N1976">
        <f t="shared" si="391"/>
        <v>1876</v>
      </c>
      <c r="O1976">
        <f t="shared" si="392"/>
        <v>0.61450136100855779</v>
      </c>
      <c r="P1976">
        <f t="shared" si="393"/>
        <v>0.5</v>
      </c>
      <c r="Q1976">
        <f t="shared" si="394"/>
        <v>17.467041285653547</v>
      </c>
      <c r="R1976">
        <f t="shared" si="395"/>
        <v>20</v>
      </c>
      <c r="S1976">
        <f>INDEX(Weights!$B$1:$B$36,MATCH(Matches!H2699,Weights!$A$1:$A$36,0))</f>
        <v>40</v>
      </c>
      <c r="T1976">
        <f t="shared" si="396"/>
        <v>1957</v>
      </c>
      <c r="U1976">
        <f t="shared" si="397"/>
        <v>1876</v>
      </c>
      <c r="V1976">
        <f t="shared" si="398"/>
        <v>81</v>
      </c>
      <c r="W1976">
        <f t="shared" si="399"/>
        <v>0</v>
      </c>
      <c r="X1976">
        <f t="shared" si="400"/>
        <v>0</v>
      </c>
      <c r="Y1976">
        <f t="shared" si="401"/>
        <v>0</v>
      </c>
      <c r="AA1976" t="str">
        <f t="shared" si="402"/>
        <v>81-&gt;0,</v>
      </c>
    </row>
    <row r="1977" spans="1:27" ht="15" hidden="1" customHeight="1" x14ac:dyDescent="0.25">
      <c r="A1977">
        <v>2017</v>
      </c>
      <c r="B1977">
        <v>11</v>
      </c>
      <c r="C1977">
        <v>13</v>
      </c>
      <c r="D1977" t="s">
        <v>97</v>
      </c>
      <c r="E1977" t="s">
        <v>118</v>
      </c>
      <c r="F1977">
        <v>1</v>
      </c>
      <c r="G1977">
        <v>1</v>
      </c>
      <c r="H1977" t="s">
        <v>33</v>
      </c>
      <c r="J1977">
        <v>-2</v>
      </c>
      <c r="K1977">
        <v>1562</v>
      </c>
      <c r="L1977">
        <v>1609</v>
      </c>
      <c r="M1977">
        <f t="shared" si="390"/>
        <v>1564</v>
      </c>
      <c r="N1977">
        <f t="shared" si="391"/>
        <v>1607</v>
      </c>
      <c r="O1977">
        <f t="shared" si="392"/>
        <v>0.58130147836891499</v>
      </c>
      <c r="P1977">
        <f t="shared" si="393"/>
        <v>0.5</v>
      </c>
      <c r="Q1977">
        <f t="shared" si="394"/>
        <v>24.599798676781319</v>
      </c>
      <c r="R1977">
        <f t="shared" si="395"/>
        <v>20</v>
      </c>
      <c r="S1977">
        <f>INDEX(Weights!$B$1:$B$36,MATCH(Matches!H2733,Weights!$A$1:$A$36,0))</f>
        <v>40</v>
      </c>
      <c r="T1977">
        <f t="shared" si="396"/>
        <v>1664</v>
      </c>
      <c r="U1977">
        <f t="shared" si="397"/>
        <v>1607</v>
      </c>
      <c r="V1977">
        <f t="shared" si="398"/>
        <v>57</v>
      </c>
      <c r="W1977">
        <f t="shared" si="399"/>
        <v>0</v>
      </c>
      <c r="X1977">
        <f t="shared" si="400"/>
        <v>0</v>
      </c>
      <c r="Y1977">
        <f t="shared" si="401"/>
        <v>0</v>
      </c>
      <c r="AA1977" t="str">
        <f t="shared" si="402"/>
        <v>57-&gt;0,</v>
      </c>
    </row>
    <row r="1978" spans="1:27" ht="15" hidden="1" customHeight="1" x14ac:dyDescent="0.25">
      <c r="A1978">
        <v>2017</v>
      </c>
      <c r="B1978">
        <v>12</v>
      </c>
      <c r="C1978">
        <v>6</v>
      </c>
      <c r="D1978" t="s">
        <v>79</v>
      </c>
      <c r="E1978" t="s">
        <v>42</v>
      </c>
      <c r="F1978">
        <v>0</v>
      </c>
      <c r="G1978">
        <v>0</v>
      </c>
      <c r="H1978" t="s">
        <v>240</v>
      </c>
      <c r="I1978" t="s">
        <v>82</v>
      </c>
      <c r="J1978">
        <v>-2</v>
      </c>
      <c r="K1978">
        <v>1210</v>
      </c>
      <c r="L1978">
        <v>1183</v>
      </c>
      <c r="M1978">
        <f t="shared" si="390"/>
        <v>1212</v>
      </c>
      <c r="N1978">
        <f t="shared" si="391"/>
        <v>1181</v>
      </c>
      <c r="O1978">
        <f t="shared" si="392"/>
        <v>0.54449457308300797</v>
      </c>
      <c r="P1978">
        <f t="shared" si="393"/>
        <v>0.5</v>
      </c>
      <c r="Q1978">
        <f t="shared" si="394"/>
        <v>44.949301935515813</v>
      </c>
      <c r="R1978">
        <f t="shared" si="395"/>
        <v>40</v>
      </c>
      <c r="S1978">
        <f>INDEX(Weights!$B$1:$B$36,MATCH(Matches!H2794,Weights!$A$1:$A$36,0))</f>
        <v>40</v>
      </c>
      <c r="T1978">
        <f t="shared" si="396"/>
        <v>1212</v>
      </c>
      <c r="U1978">
        <f t="shared" si="397"/>
        <v>1181</v>
      </c>
      <c r="V1978">
        <f t="shared" si="398"/>
        <v>31</v>
      </c>
      <c r="W1978">
        <f t="shared" si="399"/>
        <v>0</v>
      </c>
      <c r="X1978">
        <f t="shared" si="400"/>
        <v>0</v>
      </c>
      <c r="Y1978">
        <f t="shared" si="401"/>
        <v>0</v>
      </c>
      <c r="AA1978" t="str">
        <f t="shared" si="402"/>
        <v>31-&gt;0,</v>
      </c>
    </row>
    <row r="1979" spans="1:27" ht="15" hidden="1" customHeight="1" x14ac:dyDescent="0.25">
      <c r="A1979">
        <v>2015</v>
      </c>
      <c r="B1979">
        <v>1</v>
      </c>
      <c r="C1979">
        <v>24</v>
      </c>
      <c r="D1979" t="s">
        <v>190</v>
      </c>
      <c r="E1979" t="s">
        <v>84</v>
      </c>
      <c r="F1979">
        <v>1</v>
      </c>
      <c r="G1979">
        <v>1</v>
      </c>
      <c r="H1979" t="s">
        <v>44</v>
      </c>
      <c r="I1979" t="s">
        <v>159</v>
      </c>
      <c r="J1979">
        <v>-3</v>
      </c>
      <c r="K1979">
        <v>1627</v>
      </c>
      <c r="L1979">
        <v>1590</v>
      </c>
      <c r="M1979">
        <f t="shared" si="390"/>
        <v>1630</v>
      </c>
      <c r="N1979">
        <f t="shared" si="391"/>
        <v>1587</v>
      </c>
      <c r="O1979">
        <f t="shared" si="392"/>
        <v>0.5615679389736461</v>
      </c>
      <c r="P1979">
        <f t="shared" si="393"/>
        <v>0.5</v>
      </c>
      <c r="Q1979">
        <f t="shared" si="394"/>
        <v>48.726659524596684</v>
      </c>
      <c r="R1979">
        <f t="shared" si="395"/>
        <v>50</v>
      </c>
      <c r="S1979">
        <f>INDEX(Weights!$B$1:$B$36,MATCH(Matches!H81,Weights!$A$1:$A$36,0))</f>
        <v>40</v>
      </c>
      <c r="T1979">
        <f t="shared" si="396"/>
        <v>1630</v>
      </c>
      <c r="U1979">
        <f t="shared" si="397"/>
        <v>1587</v>
      </c>
      <c r="V1979">
        <f t="shared" si="398"/>
        <v>43</v>
      </c>
      <c r="W1979">
        <f t="shared" si="399"/>
        <v>0</v>
      </c>
      <c r="X1979">
        <f t="shared" si="400"/>
        <v>0</v>
      </c>
      <c r="Y1979">
        <f t="shared" si="401"/>
        <v>0</v>
      </c>
      <c r="AA1979" t="str">
        <f t="shared" si="402"/>
        <v>43-&gt;0,</v>
      </c>
    </row>
    <row r="1980" spans="1:27" ht="15" hidden="1" customHeight="1" x14ac:dyDescent="0.25">
      <c r="A1980">
        <v>2015</v>
      </c>
      <c r="B1980">
        <v>1</v>
      </c>
      <c r="C1980">
        <v>28</v>
      </c>
      <c r="D1980" t="s">
        <v>84</v>
      </c>
      <c r="E1980" t="s">
        <v>153</v>
      </c>
      <c r="F1980">
        <v>1</v>
      </c>
      <c r="G1980">
        <v>1</v>
      </c>
      <c r="H1980" t="s">
        <v>44</v>
      </c>
      <c r="I1980" t="s">
        <v>159</v>
      </c>
      <c r="J1980">
        <v>-3</v>
      </c>
      <c r="K1980">
        <v>1587</v>
      </c>
      <c r="L1980">
        <v>1554</v>
      </c>
      <c r="M1980">
        <f t="shared" si="390"/>
        <v>1590</v>
      </c>
      <c r="N1980">
        <f t="shared" si="391"/>
        <v>1551</v>
      </c>
      <c r="O1980">
        <f t="shared" si="392"/>
        <v>0.5558909611168531</v>
      </c>
      <c r="P1980">
        <f t="shared" si="393"/>
        <v>0.5</v>
      </c>
      <c r="Q1980">
        <f t="shared" si="394"/>
        <v>53.67594222843654</v>
      </c>
      <c r="R1980">
        <f t="shared" si="395"/>
        <v>50</v>
      </c>
      <c r="S1980">
        <f>INDEX(Weights!$B$1:$B$36,MATCH(Matches!H92,Weights!$A$1:$A$36,0))</f>
        <v>40</v>
      </c>
      <c r="T1980">
        <f t="shared" si="396"/>
        <v>1590</v>
      </c>
      <c r="U1980">
        <f t="shared" si="397"/>
        <v>1551</v>
      </c>
      <c r="V1980">
        <f t="shared" si="398"/>
        <v>39</v>
      </c>
      <c r="W1980">
        <f t="shared" si="399"/>
        <v>0</v>
      </c>
      <c r="X1980">
        <f t="shared" si="400"/>
        <v>0</v>
      </c>
      <c r="Y1980">
        <f t="shared" si="401"/>
        <v>0</v>
      </c>
      <c r="AA1980" t="str">
        <f t="shared" si="402"/>
        <v>39-&gt;0,</v>
      </c>
    </row>
    <row r="1981" spans="1:27" ht="15" hidden="1" customHeight="1" x14ac:dyDescent="0.25">
      <c r="A1981">
        <v>2015</v>
      </c>
      <c r="B1981">
        <v>3</v>
      </c>
      <c r="C1981">
        <v>8</v>
      </c>
      <c r="D1981" t="s">
        <v>160</v>
      </c>
      <c r="E1981" t="s">
        <v>202</v>
      </c>
      <c r="F1981">
        <v>2</v>
      </c>
      <c r="G1981">
        <v>2</v>
      </c>
      <c r="H1981" t="s">
        <v>33</v>
      </c>
      <c r="J1981">
        <v>-3</v>
      </c>
      <c r="K1981">
        <v>1156</v>
      </c>
      <c r="L1981">
        <v>1162</v>
      </c>
      <c r="M1981">
        <f t="shared" si="390"/>
        <v>1159</v>
      </c>
      <c r="N1981">
        <f t="shared" si="391"/>
        <v>1159</v>
      </c>
      <c r="O1981">
        <f t="shared" si="392"/>
        <v>0.64006499980288512</v>
      </c>
      <c r="P1981">
        <f t="shared" si="393"/>
        <v>0.5</v>
      </c>
      <c r="Q1981">
        <f t="shared" si="394"/>
        <v>21.41862709614772</v>
      </c>
      <c r="R1981">
        <f t="shared" si="395"/>
        <v>20</v>
      </c>
      <c r="S1981">
        <f>INDEX(Weights!$B$1:$B$36,MATCH(Matches!H120,Weights!$A$1:$A$36,0))</f>
        <v>40</v>
      </c>
      <c r="T1981">
        <f t="shared" si="396"/>
        <v>1259</v>
      </c>
      <c r="U1981">
        <f t="shared" si="397"/>
        <v>1159</v>
      </c>
      <c r="V1981">
        <f t="shared" si="398"/>
        <v>100</v>
      </c>
      <c r="W1981">
        <f t="shared" si="399"/>
        <v>0</v>
      </c>
      <c r="X1981">
        <f t="shared" si="400"/>
        <v>0</v>
      </c>
      <c r="Y1981">
        <f t="shared" si="401"/>
        <v>0</v>
      </c>
      <c r="AA1981" t="str">
        <f t="shared" si="402"/>
        <v>100-&gt;0,</v>
      </c>
    </row>
    <row r="1982" spans="1:27" ht="15" hidden="1" customHeight="1" x14ac:dyDescent="0.25">
      <c r="A1982">
        <v>2015</v>
      </c>
      <c r="B1982">
        <v>3</v>
      </c>
      <c r="C1982">
        <v>25</v>
      </c>
      <c r="D1982" t="s">
        <v>157</v>
      </c>
      <c r="E1982" t="s">
        <v>190</v>
      </c>
      <c r="F1982">
        <v>0</v>
      </c>
      <c r="G1982">
        <v>1</v>
      </c>
      <c r="H1982" t="s">
        <v>33</v>
      </c>
      <c r="J1982">
        <v>-3</v>
      </c>
      <c r="K1982">
        <v>1205</v>
      </c>
      <c r="L1982">
        <v>1608</v>
      </c>
      <c r="M1982">
        <f t="shared" si="390"/>
        <v>1208</v>
      </c>
      <c r="N1982">
        <f t="shared" si="391"/>
        <v>1605</v>
      </c>
      <c r="O1982">
        <f t="shared" si="392"/>
        <v>0.84679340307268069</v>
      </c>
      <c r="P1982">
        <f t="shared" si="393"/>
        <v>0</v>
      </c>
      <c r="Q1982">
        <f t="shared" si="394"/>
        <v>3.5427767730761461</v>
      </c>
      <c r="R1982">
        <f t="shared" si="395"/>
        <v>0</v>
      </c>
      <c r="S1982">
        <f>INDEX(Weights!$B$1:$B$36,MATCH(Matches!H148,Weights!$A$1:$A$36,0))</f>
        <v>50</v>
      </c>
      <c r="T1982">
        <f t="shared" si="396"/>
        <v>1308</v>
      </c>
      <c r="U1982">
        <f t="shared" si="397"/>
        <v>1605</v>
      </c>
      <c r="V1982">
        <f t="shared" si="398"/>
        <v>297</v>
      </c>
      <c r="W1982">
        <f t="shared" si="399"/>
        <v>1</v>
      </c>
      <c r="X1982">
        <f t="shared" si="400"/>
        <v>0</v>
      </c>
      <c r="Y1982">
        <f t="shared" si="401"/>
        <v>1</v>
      </c>
      <c r="AA1982" t="str">
        <f t="shared" si="402"/>
        <v>297-&gt;1,</v>
      </c>
    </row>
    <row r="1983" spans="1:27" ht="15" hidden="1" customHeight="1" x14ac:dyDescent="0.25">
      <c r="A1983">
        <v>2015</v>
      </c>
      <c r="B1983">
        <v>3</v>
      </c>
      <c r="C1983">
        <v>25</v>
      </c>
      <c r="D1983" t="s">
        <v>260</v>
      </c>
      <c r="E1983" t="s">
        <v>30</v>
      </c>
      <c r="F1983">
        <v>1</v>
      </c>
      <c r="G1983">
        <v>3</v>
      </c>
      <c r="H1983" t="s">
        <v>33</v>
      </c>
      <c r="J1983">
        <v>-3</v>
      </c>
      <c r="K1983">
        <v>1137</v>
      </c>
      <c r="L1983">
        <v>1604</v>
      </c>
      <c r="M1983">
        <f t="shared" si="390"/>
        <v>1140</v>
      </c>
      <c r="N1983">
        <f t="shared" si="391"/>
        <v>1601</v>
      </c>
      <c r="O1983">
        <f t="shared" si="392"/>
        <v>0.88875464561767836</v>
      </c>
      <c r="P1983">
        <f t="shared" si="393"/>
        <v>0</v>
      </c>
      <c r="Q1983">
        <f t="shared" si="394"/>
        <v>3.3755097819095177</v>
      </c>
      <c r="R1983">
        <f t="shared" si="395"/>
        <v>0</v>
      </c>
      <c r="S1983">
        <f>INDEX(Weights!$B$1:$B$36,MATCH(Matches!H152,Weights!$A$1:$A$36,0))</f>
        <v>50</v>
      </c>
      <c r="T1983">
        <f t="shared" si="396"/>
        <v>1240</v>
      </c>
      <c r="U1983">
        <f t="shared" si="397"/>
        <v>1601</v>
      </c>
      <c r="V1983">
        <f t="shared" si="398"/>
        <v>361</v>
      </c>
      <c r="W1983">
        <f t="shared" si="399"/>
        <v>2</v>
      </c>
      <c r="X1983">
        <f t="shared" si="400"/>
        <v>0</v>
      </c>
      <c r="Y1983">
        <f t="shared" si="401"/>
        <v>2</v>
      </c>
      <c r="AA1983" t="str">
        <f t="shared" si="402"/>
        <v>361-&gt;2,</v>
      </c>
    </row>
    <row r="1984" spans="1:27" ht="15" hidden="1" customHeight="1" x14ac:dyDescent="0.25">
      <c r="A1984">
        <v>2015</v>
      </c>
      <c r="B1984">
        <v>3</v>
      </c>
      <c r="C1984">
        <v>26</v>
      </c>
      <c r="D1984" t="s">
        <v>259</v>
      </c>
      <c r="E1984" t="s">
        <v>135</v>
      </c>
      <c r="F1984">
        <v>0</v>
      </c>
      <c r="G1984">
        <v>6</v>
      </c>
      <c r="H1984" t="s">
        <v>33</v>
      </c>
      <c r="J1984">
        <v>-3</v>
      </c>
      <c r="K1984">
        <v>1475</v>
      </c>
      <c r="L1984">
        <v>2022</v>
      </c>
      <c r="M1984">
        <f t="shared" si="390"/>
        <v>1478</v>
      </c>
      <c r="N1984">
        <f t="shared" si="391"/>
        <v>2019</v>
      </c>
      <c r="O1984">
        <f t="shared" si="392"/>
        <v>0.9268039139277936</v>
      </c>
      <c r="P1984">
        <f t="shared" si="393"/>
        <v>0</v>
      </c>
      <c r="Q1984">
        <f t="shared" si="394"/>
        <v>3.2369306548199654</v>
      </c>
      <c r="R1984">
        <f t="shared" si="395"/>
        <v>0</v>
      </c>
      <c r="S1984">
        <f>INDEX(Weights!$B$1:$B$36,MATCH(Matches!H153,Weights!$A$1:$A$36,0))</f>
        <v>40</v>
      </c>
      <c r="T1984">
        <f t="shared" si="396"/>
        <v>1578</v>
      </c>
      <c r="U1984">
        <f t="shared" si="397"/>
        <v>2019</v>
      </c>
      <c r="V1984">
        <f t="shared" si="398"/>
        <v>441</v>
      </c>
      <c r="W1984">
        <f t="shared" si="399"/>
        <v>6</v>
      </c>
      <c r="X1984">
        <f t="shared" si="400"/>
        <v>0</v>
      </c>
      <c r="Y1984">
        <f t="shared" si="401"/>
        <v>6</v>
      </c>
      <c r="AA1984" t="str">
        <f t="shared" si="402"/>
        <v>441-&gt;6,</v>
      </c>
    </row>
    <row r="1985" spans="1:27" ht="15" hidden="1" customHeight="1" x14ac:dyDescent="0.25">
      <c r="A1985">
        <v>2015</v>
      </c>
      <c r="B1985">
        <v>3</v>
      </c>
      <c r="C1985">
        <v>29</v>
      </c>
      <c r="D1985" t="s">
        <v>176</v>
      </c>
      <c r="E1985" t="s">
        <v>73</v>
      </c>
      <c r="F1985">
        <v>1</v>
      </c>
      <c r="G1985">
        <v>1</v>
      </c>
      <c r="H1985" t="s">
        <v>33</v>
      </c>
      <c r="J1985">
        <v>-3</v>
      </c>
      <c r="K1985">
        <v>1344</v>
      </c>
      <c r="L1985">
        <v>1360</v>
      </c>
      <c r="M1985">
        <f t="shared" si="390"/>
        <v>1347</v>
      </c>
      <c r="N1985">
        <f t="shared" si="391"/>
        <v>1357</v>
      </c>
      <c r="O1985">
        <f t="shared" si="392"/>
        <v>0.62669908166673205</v>
      </c>
      <c r="P1985">
        <f t="shared" si="393"/>
        <v>0.5</v>
      </c>
      <c r="Q1985">
        <f t="shared" si="394"/>
        <v>23.678151100504177</v>
      </c>
      <c r="R1985">
        <f t="shared" si="395"/>
        <v>20</v>
      </c>
      <c r="S1985">
        <f>INDEX(Weights!$B$1:$B$36,MATCH(Matches!H219,Weights!$A$1:$A$36,0))</f>
        <v>50</v>
      </c>
      <c r="T1985">
        <f t="shared" si="396"/>
        <v>1447</v>
      </c>
      <c r="U1985">
        <f t="shared" si="397"/>
        <v>1357</v>
      </c>
      <c r="V1985">
        <f t="shared" si="398"/>
        <v>90</v>
      </c>
      <c r="W1985">
        <f t="shared" si="399"/>
        <v>0</v>
      </c>
      <c r="X1985">
        <f t="shared" si="400"/>
        <v>0</v>
      </c>
      <c r="Y1985">
        <f t="shared" si="401"/>
        <v>0</v>
      </c>
      <c r="AA1985" t="str">
        <f t="shared" si="402"/>
        <v>90-&gt;0,</v>
      </c>
    </row>
    <row r="1986" spans="1:27" ht="15" hidden="1" customHeight="1" x14ac:dyDescent="0.25">
      <c r="A1986">
        <v>2015</v>
      </c>
      <c r="B1986">
        <v>3</v>
      </c>
      <c r="C1986">
        <v>31</v>
      </c>
      <c r="D1986" t="s">
        <v>48</v>
      </c>
      <c r="E1986" t="s">
        <v>14</v>
      </c>
      <c r="F1986">
        <v>1</v>
      </c>
      <c r="G1986">
        <v>1</v>
      </c>
      <c r="H1986" t="s">
        <v>33</v>
      </c>
      <c r="J1986">
        <v>-3</v>
      </c>
      <c r="K1986">
        <v>1720</v>
      </c>
      <c r="L1986">
        <v>1716</v>
      </c>
      <c r="M1986">
        <f t="shared" ref="M1986:M2049" si="403">K1986-J1986</f>
        <v>1723</v>
      </c>
      <c r="N1986">
        <f t="shared" ref="N1986:N2049" si="404">L1986+J1986</f>
        <v>1713</v>
      </c>
      <c r="O1986">
        <f t="shared" ref="O1986:O2049" si="405">1/(10^(-V1986/400)+1)</f>
        <v>0.6532171672188698</v>
      </c>
      <c r="P1986">
        <f t="shared" ref="P1986:P2049" si="406">IF(F1986&gt;G1986,1,IF(F1986=G1986,0.5,0))</f>
        <v>0.5</v>
      </c>
      <c r="Q1986">
        <f t="shared" ref="Q1986:Q2049" si="407">(M1986-K1986)/(O1986-P1986)</f>
        <v>19.580051337945168</v>
      </c>
      <c r="R1986">
        <f t="shared" ref="R1986:R2049" si="408">ROUND((Q1986/IF(W1986=2,1.5,IF(W1986=3,1.75,IF(W1986&gt;3,1.75+(W1986-3)/8,1))))/10,0)*10</f>
        <v>20</v>
      </c>
      <c r="S1986">
        <f>INDEX(Weights!$B$1:$B$36,MATCH(Matches!H233,Weights!$A$1:$A$36,0))</f>
        <v>50</v>
      </c>
      <c r="T1986">
        <f t="shared" ref="T1986:T2049" si="409">M1986+IF(ISBLANK(I1986),100,0)</f>
        <v>1823</v>
      </c>
      <c r="U1986">
        <f t="shared" ref="U1986:U2049" si="410">N1986</f>
        <v>1713</v>
      </c>
      <c r="V1986">
        <f t="shared" ref="V1986:V2049" si="411">ABS(T1986-U1986)</f>
        <v>110</v>
      </c>
      <c r="W1986">
        <f t="shared" ref="W1986:W2049" si="412">IF(U1986&gt;T1986,G1986-F1986,F1986-G1986)</f>
        <v>0</v>
      </c>
      <c r="X1986">
        <f t="shared" ref="X1986:X2049" si="413">IF(W1986=4,1,0)</f>
        <v>0</v>
      </c>
      <c r="Y1986">
        <f t="shared" ref="Y1986:Y2049" si="414">IF(W1986&lt;0,MAX(W1986,-3),MIN(W1986,7))</f>
        <v>0</v>
      </c>
      <c r="AA1986" t="str">
        <f t="shared" si="402"/>
        <v>110-&gt;0,</v>
      </c>
    </row>
    <row r="1987" spans="1:27" ht="15" hidden="1" customHeight="1" x14ac:dyDescent="0.25">
      <c r="A1987">
        <v>2015</v>
      </c>
      <c r="B1987">
        <v>3</v>
      </c>
      <c r="C1987">
        <v>31</v>
      </c>
      <c r="D1987" t="s">
        <v>131</v>
      </c>
      <c r="E1987" t="s">
        <v>125</v>
      </c>
      <c r="F1987">
        <v>1</v>
      </c>
      <c r="G1987">
        <v>1</v>
      </c>
      <c r="H1987" t="s">
        <v>33</v>
      </c>
      <c r="J1987">
        <v>-3</v>
      </c>
      <c r="K1987">
        <v>1795</v>
      </c>
      <c r="L1987">
        <v>1811</v>
      </c>
      <c r="M1987">
        <f t="shared" si="403"/>
        <v>1798</v>
      </c>
      <c r="N1987">
        <f t="shared" si="404"/>
        <v>1808</v>
      </c>
      <c r="O1987">
        <f t="shared" si="405"/>
        <v>0.62669908166673205</v>
      </c>
      <c r="P1987">
        <f t="shared" si="406"/>
        <v>0.5</v>
      </c>
      <c r="Q1987">
        <f t="shared" si="407"/>
        <v>23.678151100504177</v>
      </c>
      <c r="R1987">
        <f t="shared" si="408"/>
        <v>20</v>
      </c>
      <c r="S1987">
        <f>INDEX(Weights!$B$1:$B$36,MATCH(Matches!H255,Weights!$A$1:$A$36,0))</f>
        <v>20</v>
      </c>
      <c r="T1987">
        <f t="shared" si="409"/>
        <v>1898</v>
      </c>
      <c r="U1987">
        <f t="shared" si="410"/>
        <v>1808</v>
      </c>
      <c r="V1987">
        <f t="shared" si="411"/>
        <v>90</v>
      </c>
      <c r="W1987">
        <f t="shared" si="412"/>
        <v>0</v>
      </c>
      <c r="X1987">
        <f t="shared" si="413"/>
        <v>0</v>
      </c>
      <c r="Y1987">
        <f t="shared" si="414"/>
        <v>0</v>
      </c>
      <c r="AA1987" t="str">
        <f t="shared" ref="AA1987:AA2050" si="415">V1987&amp;"-&gt;"&amp;Y1987&amp;","</f>
        <v>90-&gt;0,</v>
      </c>
    </row>
    <row r="1988" spans="1:27" ht="15" hidden="1" customHeight="1" x14ac:dyDescent="0.25">
      <c r="A1988">
        <v>2015</v>
      </c>
      <c r="B1988">
        <v>5</v>
      </c>
      <c r="C1988">
        <v>22</v>
      </c>
      <c r="D1988" t="s">
        <v>89</v>
      </c>
      <c r="E1988" t="s">
        <v>260</v>
      </c>
      <c r="F1988">
        <v>1</v>
      </c>
      <c r="G1988">
        <v>1</v>
      </c>
      <c r="H1988" t="s">
        <v>29</v>
      </c>
      <c r="I1988" t="s">
        <v>30</v>
      </c>
      <c r="J1988">
        <v>-3</v>
      </c>
      <c r="K1988">
        <v>1249</v>
      </c>
      <c r="L1988">
        <v>1206</v>
      </c>
      <c r="M1988">
        <f t="shared" si="403"/>
        <v>1252</v>
      </c>
      <c r="N1988">
        <f t="shared" si="404"/>
        <v>1203</v>
      </c>
      <c r="O1988">
        <f t="shared" si="405"/>
        <v>0.57005282358398823</v>
      </c>
      <c r="P1988">
        <f t="shared" si="406"/>
        <v>0.5</v>
      </c>
      <c r="Q1988">
        <f t="shared" si="407"/>
        <v>42.824826274178918</v>
      </c>
      <c r="R1988">
        <f t="shared" si="408"/>
        <v>40</v>
      </c>
      <c r="S1988">
        <f>INDEX(Weights!$B$1:$B$36,MATCH(Matches!H287,Weights!$A$1:$A$36,0))</f>
        <v>40</v>
      </c>
      <c r="T1988">
        <f t="shared" si="409"/>
        <v>1252</v>
      </c>
      <c r="U1988">
        <f t="shared" si="410"/>
        <v>1203</v>
      </c>
      <c r="V1988">
        <f t="shared" si="411"/>
        <v>49</v>
      </c>
      <c r="W1988">
        <f t="shared" si="412"/>
        <v>0</v>
      </c>
      <c r="X1988">
        <f t="shared" si="413"/>
        <v>0</v>
      </c>
      <c r="Y1988">
        <f t="shared" si="414"/>
        <v>0</v>
      </c>
      <c r="AA1988" t="str">
        <f t="shared" si="415"/>
        <v>49-&gt;0,</v>
      </c>
    </row>
    <row r="1989" spans="1:27" ht="15" hidden="1" customHeight="1" x14ac:dyDescent="0.25">
      <c r="A1989">
        <v>2015</v>
      </c>
      <c r="B1989">
        <v>6</v>
      </c>
      <c r="C1989">
        <v>6</v>
      </c>
      <c r="D1989" t="s">
        <v>20</v>
      </c>
      <c r="E1989" t="s">
        <v>159</v>
      </c>
      <c r="F1989">
        <v>0</v>
      </c>
      <c r="G1989">
        <v>1</v>
      </c>
      <c r="H1989" t="s">
        <v>33</v>
      </c>
      <c r="J1989">
        <v>-3</v>
      </c>
      <c r="K1989">
        <v>971</v>
      </c>
      <c r="L1989">
        <v>1395</v>
      </c>
      <c r="M1989">
        <f t="shared" si="403"/>
        <v>974</v>
      </c>
      <c r="N1989">
        <f t="shared" si="404"/>
        <v>1392</v>
      </c>
      <c r="O1989">
        <f t="shared" si="405"/>
        <v>0.86182784757991771</v>
      </c>
      <c r="P1989">
        <f t="shared" si="406"/>
        <v>0</v>
      </c>
      <c r="Q1989">
        <f t="shared" si="407"/>
        <v>3.4809736172070127</v>
      </c>
      <c r="R1989">
        <f t="shared" si="408"/>
        <v>0</v>
      </c>
      <c r="S1989">
        <f>INDEX(Weights!$B$1:$B$36,MATCH(Matches!H324,Weights!$A$1:$A$36,0))</f>
        <v>50</v>
      </c>
      <c r="T1989">
        <f t="shared" si="409"/>
        <v>1074</v>
      </c>
      <c r="U1989">
        <f t="shared" si="410"/>
        <v>1392</v>
      </c>
      <c r="V1989">
        <f t="shared" si="411"/>
        <v>318</v>
      </c>
      <c r="W1989">
        <f t="shared" si="412"/>
        <v>1</v>
      </c>
      <c r="X1989">
        <f t="shared" si="413"/>
        <v>0</v>
      </c>
      <c r="Y1989">
        <f t="shared" si="414"/>
        <v>1</v>
      </c>
      <c r="AA1989" t="str">
        <f t="shared" si="415"/>
        <v>318-&gt;1,</v>
      </c>
    </row>
    <row r="1990" spans="1:27" ht="15" hidden="1" customHeight="1" x14ac:dyDescent="0.25">
      <c r="A1990">
        <v>2015</v>
      </c>
      <c r="B1990">
        <v>6</v>
      </c>
      <c r="C1990">
        <v>12</v>
      </c>
      <c r="D1990" t="s">
        <v>9</v>
      </c>
      <c r="E1990" t="s">
        <v>16</v>
      </c>
      <c r="F1990">
        <v>1</v>
      </c>
      <c r="G1990">
        <v>1</v>
      </c>
      <c r="H1990" t="s">
        <v>2</v>
      </c>
      <c r="J1990">
        <v>-3</v>
      </c>
      <c r="K1990">
        <v>1833</v>
      </c>
      <c r="L1990">
        <v>1878</v>
      </c>
      <c r="M1990">
        <f t="shared" si="403"/>
        <v>1836</v>
      </c>
      <c r="N1990">
        <f t="shared" si="404"/>
        <v>1875</v>
      </c>
      <c r="O1990">
        <f t="shared" si="405"/>
        <v>0.58689502337910004</v>
      </c>
      <c r="P1990">
        <f t="shared" si="406"/>
        <v>0.5</v>
      </c>
      <c r="Q1990">
        <f t="shared" si="407"/>
        <v>34.524416742622783</v>
      </c>
      <c r="R1990">
        <f t="shared" si="408"/>
        <v>30</v>
      </c>
      <c r="S1990">
        <f>INDEX(Weights!$B$1:$B$36,MATCH(Matches!H389,Weights!$A$1:$A$36,0))</f>
        <v>40</v>
      </c>
      <c r="T1990">
        <f t="shared" si="409"/>
        <v>1936</v>
      </c>
      <c r="U1990">
        <f t="shared" si="410"/>
        <v>1875</v>
      </c>
      <c r="V1990">
        <f t="shared" si="411"/>
        <v>61</v>
      </c>
      <c r="W1990">
        <f t="shared" si="412"/>
        <v>0</v>
      </c>
      <c r="X1990">
        <f t="shared" si="413"/>
        <v>0</v>
      </c>
      <c r="Y1990">
        <f t="shared" si="414"/>
        <v>0</v>
      </c>
      <c r="AA1990" t="str">
        <f t="shared" si="415"/>
        <v>61-&gt;0,</v>
      </c>
    </row>
    <row r="1991" spans="1:27" ht="15" hidden="1" customHeight="1" x14ac:dyDescent="0.25">
      <c r="A1991">
        <v>2015</v>
      </c>
      <c r="B1991">
        <v>7</v>
      </c>
      <c r="C1991">
        <v>8</v>
      </c>
      <c r="D1991" t="s">
        <v>164</v>
      </c>
      <c r="E1991" t="s">
        <v>136</v>
      </c>
      <c r="F1991">
        <v>0</v>
      </c>
      <c r="G1991">
        <v>0</v>
      </c>
      <c r="H1991" t="s">
        <v>219</v>
      </c>
      <c r="I1991" t="s">
        <v>125</v>
      </c>
      <c r="J1991">
        <v>-3</v>
      </c>
      <c r="K1991">
        <v>1525</v>
      </c>
      <c r="L1991">
        <v>1494</v>
      </c>
      <c r="M1991">
        <f t="shared" si="403"/>
        <v>1528</v>
      </c>
      <c r="N1991">
        <f t="shared" si="404"/>
        <v>1491</v>
      </c>
      <c r="O1991">
        <f t="shared" si="405"/>
        <v>0.55304689516946248</v>
      </c>
      <c r="P1991">
        <f t="shared" si="406"/>
        <v>0.5</v>
      </c>
      <c r="Q1991">
        <f t="shared" si="407"/>
        <v>56.55373401998861</v>
      </c>
      <c r="R1991">
        <f t="shared" si="408"/>
        <v>60</v>
      </c>
      <c r="S1991">
        <f>INDEX(Weights!$B$1:$B$36,MATCH(Matches!H502,Weights!$A$1:$A$36,0))</f>
        <v>50</v>
      </c>
      <c r="T1991">
        <f t="shared" si="409"/>
        <v>1528</v>
      </c>
      <c r="U1991">
        <f t="shared" si="410"/>
        <v>1491</v>
      </c>
      <c r="V1991">
        <f t="shared" si="411"/>
        <v>37</v>
      </c>
      <c r="W1991">
        <f t="shared" si="412"/>
        <v>0</v>
      </c>
      <c r="X1991">
        <f t="shared" si="413"/>
        <v>0</v>
      </c>
      <c r="Y1991">
        <f t="shared" si="414"/>
        <v>0</v>
      </c>
      <c r="AA1991" t="str">
        <f t="shared" si="415"/>
        <v>37-&gt;0,</v>
      </c>
    </row>
    <row r="1992" spans="1:27" ht="15" hidden="1" customHeight="1" x14ac:dyDescent="0.25">
      <c r="A1992">
        <v>2015</v>
      </c>
      <c r="B1992">
        <v>8</v>
      </c>
      <c r="C1992">
        <v>2</v>
      </c>
      <c r="D1992" t="s">
        <v>89</v>
      </c>
      <c r="E1992" t="s">
        <v>272</v>
      </c>
      <c r="F1992">
        <v>1</v>
      </c>
      <c r="G1992">
        <v>1</v>
      </c>
      <c r="H1992" t="s">
        <v>242</v>
      </c>
      <c r="I1992" t="s">
        <v>273</v>
      </c>
      <c r="J1992">
        <v>-3</v>
      </c>
      <c r="K1992">
        <v>1283</v>
      </c>
      <c r="L1992">
        <v>1215</v>
      </c>
      <c r="M1992">
        <f t="shared" si="403"/>
        <v>1286</v>
      </c>
      <c r="N1992">
        <f t="shared" si="404"/>
        <v>1212</v>
      </c>
      <c r="O1992">
        <f t="shared" si="405"/>
        <v>0.60491290200795689</v>
      </c>
      <c r="P1992">
        <f t="shared" si="406"/>
        <v>0.5</v>
      </c>
      <c r="Q1992">
        <f t="shared" si="407"/>
        <v>28.595148381011057</v>
      </c>
      <c r="R1992">
        <f t="shared" si="408"/>
        <v>30</v>
      </c>
      <c r="S1992">
        <f>INDEX(Weights!$B$1:$B$36,MATCH(Matches!H529,Weights!$A$1:$A$36,0))</f>
        <v>20</v>
      </c>
      <c r="T1992">
        <f t="shared" si="409"/>
        <v>1286</v>
      </c>
      <c r="U1992">
        <f t="shared" si="410"/>
        <v>1212</v>
      </c>
      <c r="V1992">
        <f t="shared" si="411"/>
        <v>74</v>
      </c>
      <c r="W1992">
        <f t="shared" si="412"/>
        <v>0</v>
      </c>
      <c r="X1992">
        <f t="shared" si="413"/>
        <v>0</v>
      </c>
      <c r="Y1992">
        <f t="shared" si="414"/>
        <v>0</v>
      </c>
      <c r="AA1992" t="str">
        <f t="shared" si="415"/>
        <v>74-&gt;0,</v>
      </c>
    </row>
    <row r="1993" spans="1:27" ht="15" hidden="1" customHeight="1" x14ac:dyDescent="0.25">
      <c r="A1993">
        <v>2015</v>
      </c>
      <c r="B1993">
        <v>9</v>
      </c>
      <c r="C1993">
        <v>6</v>
      </c>
      <c r="D1993" t="s">
        <v>24</v>
      </c>
      <c r="E1993" t="s">
        <v>7</v>
      </c>
      <c r="F1993">
        <v>0</v>
      </c>
      <c r="G1993">
        <v>1</v>
      </c>
      <c r="H1993" t="s">
        <v>2</v>
      </c>
      <c r="J1993">
        <v>-3</v>
      </c>
      <c r="K1993">
        <v>1398</v>
      </c>
      <c r="L1993">
        <v>1912</v>
      </c>
      <c r="M1993">
        <f t="shared" si="403"/>
        <v>1401</v>
      </c>
      <c r="N1993">
        <f t="shared" si="404"/>
        <v>1909</v>
      </c>
      <c r="O1993">
        <f t="shared" si="405"/>
        <v>0.91282581174541322</v>
      </c>
      <c r="P1993">
        <f t="shared" si="406"/>
        <v>0</v>
      </c>
      <c r="Q1993">
        <f t="shared" si="407"/>
        <v>3.2864977758064304</v>
      </c>
      <c r="R1993">
        <f t="shared" si="408"/>
        <v>0</v>
      </c>
      <c r="S1993">
        <f>INDEX(Weights!$B$1:$B$36,MATCH(Matches!H638,Weights!$A$1:$A$36,0))</f>
        <v>20</v>
      </c>
      <c r="T1993">
        <f t="shared" si="409"/>
        <v>1501</v>
      </c>
      <c r="U1993">
        <f t="shared" si="410"/>
        <v>1909</v>
      </c>
      <c r="V1993">
        <f t="shared" si="411"/>
        <v>408</v>
      </c>
      <c r="W1993">
        <f t="shared" si="412"/>
        <v>1</v>
      </c>
      <c r="X1993">
        <f t="shared" si="413"/>
        <v>0</v>
      </c>
      <c r="Y1993">
        <f t="shared" si="414"/>
        <v>1</v>
      </c>
      <c r="AA1993" t="str">
        <f t="shared" si="415"/>
        <v>408-&gt;1,</v>
      </c>
    </row>
    <row r="1994" spans="1:27" ht="15" hidden="1" customHeight="1" x14ac:dyDescent="0.25">
      <c r="A1994">
        <v>2015</v>
      </c>
      <c r="B1994">
        <v>9</v>
      </c>
      <c r="C1994">
        <v>8</v>
      </c>
      <c r="D1994" t="s">
        <v>263</v>
      </c>
      <c r="E1994" t="s">
        <v>55</v>
      </c>
      <c r="F1994">
        <v>0</v>
      </c>
      <c r="G1994">
        <v>1</v>
      </c>
      <c r="H1994" t="s">
        <v>2</v>
      </c>
      <c r="J1994">
        <v>-3</v>
      </c>
      <c r="K1994">
        <v>1429</v>
      </c>
      <c r="L1994">
        <v>1976</v>
      </c>
      <c r="M1994">
        <f t="shared" si="403"/>
        <v>1432</v>
      </c>
      <c r="N1994">
        <f t="shared" si="404"/>
        <v>1973</v>
      </c>
      <c r="O1994">
        <f t="shared" si="405"/>
        <v>0.9268039139277936</v>
      </c>
      <c r="P1994">
        <f t="shared" si="406"/>
        <v>0</v>
      </c>
      <c r="Q1994">
        <f t="shared" si="407"/>
        <v>3.2369306548199654</v>
      </c>
      <c r="R1994">
        <f t="shared" si="408"/>
        <v>0</v>
      </c>
      <c r="S1994">
        <f>INDEX(Weights!$B$1:$B$36,MATCH(Matches!H687,Weights!$A$1:$A$36,0))</f>
        <v>20</v>
      </c>
      <c r="T1994">
        <f t="shared" si="409"/>
        <v>1532</v>
      </c>
      <c r="U1994">
        <f t="shared" si="410"/>
        <v>1973</v>
      </c>
      <c r="V1994">
        <f t="shared" si="411"/>
        <v>441</v>
      </c>
      <c r="W1994">
        <f t="shared" si="412"/>
        <v>1</v>
      </c>
      <c r="X1994">
        <f t="shared" si="413"/>
        <v>0</v>
      </c>
      <c r="Y1994">
        <f t="shared" si="414"/>
        <v>1</v>
      </c>
      <c r="AA1994" t="str">
        <f t="shared" si="415"/>
        <v>441-&gt;1,</v>
      </c>
    </row>
    <row r="1995" spans="1:27" ht="15" hidden="1" customHeight="1" x14ac:dyDescent="0.25">
      <c r="A1995">
        <v>2015</v>
      </c>
      <c r="B1995">
        <v>10</v>
      </c>
      <c r="C1995">
        <v>10</v>
      </c>
      <c r="D1995" t="s">
        <v>8</v>
      </c>
      <c r="E1995" t="s">
        <v>104</v>
      </c>
      <c r="F1995">
        <v>1</v>
      </c>
      <c r="G1995">
        <v>2</v>
      </c>
      <c r="H1995" t="s">
        <v>2</v>
      </c>
      <c r="J1995">
        <v>-3</v>
      </c>
      <c r="K1995">
        <v>1356</v>
      </c>
      <c r="L1995">
        <v>1925</v>
      </c>
      <c r="M1995">
        <f t="shared" si="403"/>
        <v>1359</v>
      </c>
      <c r="N1995">
        <f t="shared" si="404"/>
        <v>1922</v>
      </c>
      <c r="O1995">
        <f t="shared" si="405"/>
        <v>0.93494424622246608</v>
      </c>
      <c r="P1995">
        <f t="shared" si="406"/>
        <v>0</v>
      </c>
      <c r="Q1995">
        <f t="shared" si="407"/>
        <v>3.2087474864101817</v>
      </c>
      <c r="R1995">
        <f t="shared" si="408"/>
        <v>0</v>
      </c>
      <c r="S1995">
        <f>INDEX(Weights!$B$1:$B$36,MATCH(Matches!H777,Weights!$A$1:$A$36,0))</f>
        <v>20</v>
      </c>
      <c r="T1995">
        <f t="shared" si="409"/>
        <v>1459</v>
      </c>
      <c r="U1995">
        <f t="shared" si="410"/>
        <v>1922</v>
      </c>
      <c r="V1995">
        <f t="shared" si="411"/>
        <v>463</v>
      </c>
      <c r="W1995">
        <f t="shared" si="412"/>
        <v>1</v>
      </c>
      <c r="X1995">
        <f t="shared" si="413"/>
        <v>0</v>
      </c>
      <c r="Y1995">
        <f t="shared" si="414"/>
        <v>1</v>
      </c>
      <c r="AA1995" t="str">
        <f t="shared" si="415"/>
        <v>463-&gt;1,</v>
      </c>
    </row>
    <row r="1996" spans="1:27" ht="15" hidden="1" customHeight="1" x14ac:dyDescent="0.25">
      <c r="A1996">
        <v>2015</v>
      </c>
      <c r="B1996">
        <v>10</v>
      </c>
      <c r="C1996">
        <v>13</v>
      </c>
      <c r="D1996" t="s">
        <v>127</v>
      </c>
      <c r="E1996" t="s">
        <v>30</v>
      </c>
      <c r="F1996">
        <v>1</v>
      </c>
      <c r="G1996">
        <v>1</v>
      </c>
      <c r="H1996" t="s">
        <v>33</v>
      </c>
      <c r="J1996">
        <v>-3</v>
      </c>
      <c r="K1996">
        <v>1530</v>
      </c>
      <c r="L1996">
        <v>1538</v>
      </c>
      <c r="M1996">
        <f t="shared" si="403"/>
        <v>1533</v>
      </c>
      <c r="N1996">
        <f t="shared" si="404"/>
        <v>1535</v>
      </c>
      <c r="O1996">
        <f t="shared" si="405"/>
        <v>0.63740837674448447</v>
      </c>
      <c r="P1996">
        <f t="shared" si="406"/>
        <v>0.5</v>
      </c>
      <c r="Q1996">
        <f t="shared" si="407"/>
        <v>21.8327300785934</v>
      </c>
      <c r="R1996">
        <f t="shared" si="408"/>
        <v>20</v>
      </c>
      <c r="S1996">
        <f>INDEX(Weights!$B$1:$B$36,MATCH(Matches!H822,Weights!$A$1:$A$36,0))</f>
        <v>30</v>
      </c>
      <c r="T1996">
        <f t="shared" si="409"/>
        <v>1633</v>
      </c>
      <c r="U1996">
        <f t="shared" si="410"/>
        <v>1535</v>
      </c>
      <c r="V1996">
        <f t="shared" si="411"/>
        <v>98</v>
      </c>
      <c r="W1996">
        <f t="shared" si="412"/>
        <v>0</v>
      </c>
      <c r="X1996">
        <f t="shared" si="413"/>
        <v>0</v>
      </c>
      <c r="Y1996">
        <f t="shared" si="414"/>
        <v>0</v>
      </c>
      <c r="AA1996" t="str">
        <f t="shared" si="415"/>
        <v>98-&gt;0,</v>
      </c>
    </row>
    <row r="1997" spans="1:27" ht="15" hidden="1" customHeight="1" x14ac:dyDescent="0.25">
      <c r="A1997">
        <v>2015</v>
      </c>
      <c r="B1997">
        <v>10</v>
      </c>
      <c r="C1997">
        <v>13</v>
      </c>
      <c r="D1997" t="s">
        <v>69</v>
      </c>
      <c r="E1997" t="s">
        <v>9</v>
      </c>
      <c r="F1997">
        <v>0</v>
      </c>
      <c r="G1997">
        <v>1</v>
      </c>
      <c r="H1997" t="s">
        <v>2</v>
      </c>
      <c r="J1997">
        <v>-3</v>
      </c>
      <c r="K1997">
        <v>1237</v>
      </c>
      <c r="L1997">
        <v>1795</v>
      </c>
      <c r="M1997">
        <f t="shared" si="403"/>
        <v>1240</v>
      </c>
      <c r="N1997">
        <f t="shared" si="404"/>
        <v>1792</v>
      </c>
      <c r="O1997">
        <f t="shared" si="405"/>
        <v>0.93098511963181751</v>
      </c>
      <c r="P1997">
        <f t="shared" si="406"/>
        <v>0</v>
      </c>
      <c r="Q1997">
        <f t="shared" si="407"/>
        <v>3.2223930723902749</v>
      </c>
      <c r="R1997">
        <f t="shared" si="408"/>
        <v>0</v>
      </c>
      <c r="S1997">
        <f>INDEX(Weights!$B$1:$B$36,MATCH(Matches!H831,Weights!$A$1:$A$36,0))</f>
        <v>40</v>
      </c>
      <c r="T1997">
        <f t="shared" si="409"/>
        <v>1340</v>
      </c>
      <c r="U1997">
        <f t="shared" si="410"/>
        <v>1792</v>
      </c>
      <c r="V1997">
        <f t="shared" si="411"/>
        <v>452</v>
      </c>
      <c r="W1997">
        <f t="shared" si="412"/>
        <v>1</v>
      </c>
      <c r="X1997">
        <f t="shared" si="413"/>
        <v>0</v>
      </c>
      <c r="Y1997">
        <f t="shared" si="414"/>
        <v>1</v>
      </c>
      <c r="AA1997" t="str">
        <f t="shared" si="415"/>
        <v>452-&gt;1,</v>
      </c>
    </row>
    <row r="1998" spans="1:27" ht="15" hidden="1" customHeight="1" x14ac:dyDescent="0.25">
      <c r="A1998">
        <v>2015</v>
      </c>
      <c r="B1998">
        <v>11</v>
      </c>
      <c r="C1998">
        <v>17</v>
      </c>
      <c r="D1998" t="s">
        <v>136</v>
      </c>
      <c r="E1998" t="s">
        <v>164</v>
      </c>
      <c r="F1998">
        <v>0</v>
      </c>
      <c r="G1998">
        <v>0</v>
      </c>
      <c r="H1998" t="s">
        <v>76</v>
      </c>
      <c r="J1998">
        <v>-3</v>
      </c>
      <c r="K1998">
        <v>1476</v>
      </c>
      <c r="L1998">
        <v>1529</v>
      </c>
      <c r="M1998">
        <f t="shared" si="403"/>
        <v>1479</v>
      </c>
      <c r="N1998">
        <f t="shared" si="404"/>
        <v>1526</v>
      </c>
      <c r="O1998">
        <f t="shared" si="405"/>
        <v>0.57568695237642964</v>
      </c>
      <c r="P1998">
        <f t="shared" si="406"/>
        <v>0.5</v>
      </c>
      <c r="Q1998">
        <f t="shared" si="407"/>
        <v>39.636950700293454</v>
      </c>
      <c r="R1998">
        <f t="shared" si="408"/>
        <v>40</v>
      </c>
      <c r="S1998">
        <f>INDEX(Weights!$B$1:$B$36,MATCH(Matches!H957,Weights!$A$1:$A$36,0))</f>
        <v>20</v>
      </c>
      <c r="T1998">
        <f t="shared" si="409"/>
        <v>1579</v>
      </c>
      <c r="U1998">
        <f t="shared" si="410"/>
        <v>1526</v>
      </c>
      <c r="V1998">
        <f t="shared" si="411"/>
        <v>53</v>
      </c>
      <c r="W1998">
        <f t="shared" si="412"/>
        <v>0</v>
      </c>
      <c r="X1998">
        <f t="shared" si="413"/>
        <v>0</v>
      </c>
      <c r="Y1998">
        <f t="shared" si="414"/>
        <v>0</v>
      </c>
      <c r="AA1998" t="str">
        <f t="shared" si="415"/>
        <v>53-&gt;0,</v>
      </c>
    </row>
    <row r="1999" spans="1:27" ht="15" hidden="1" customHeight="1" x14ac:dyDescent="0.25">
      <c r="A1999">
        <v>2015</v>
      </c>
      <c r="B1999">
        <v>11</v>
      </c>
      <c r="C1999">
        <v>28</v>
      </c>
      <c r="D1999" t="s">
        <v>267</v>
      </c>
      <c r="E1999" t="s">
        <v>176</v>
      </c>
      <c r="F1999">
        <v>1</v>
      </c>
      <c r="G1999">
        <v>1</v>
      </c>
      <c r="H1999" t="s">
        <v>234</v>
      </c>
      <c r="J1999">
        <v>-3</v>
      </c>
      <c r="K1999">
        <v>1271</v>
      </c>
      <c r="L1999">
        <v>1318</v>
      </c>
      <c r="M1999">
        <f t="shared" si="403"/>
        <v>1274</v>
      </c>
      <c r="N1999">
        <f t="shared" si="404"/>
        <v>1315</v>
      </c>
      <c r="O1999">
        <f t="shared" si="405"/>
        <v>0.58410095881367796</v>
      </c>
      <c r="P1999">
        <f t="shared" si="406"/>
        <v>0.5</v>
      </c>
      <c r="Q1999">
        <f t="shared" si="407"/>
        <v>35.671412577428164</v>
      </c>
      <c r="R1999">
        <f t="shared" si="408"/>
        <v>40</v>
      </c>
      <c r="S1999">
        <f>INDEX(Weights!$B$1:$B$36,MATCH(Matches!H1010,Weights!$A$1:$A$36,0))</f>
        <v>50</v>
      </c>
      <c r="T1999">
        <f t="shared" si="409"/>
        <v>1374</v>
      </c>
      <c r="U1999">
        <f t="shared" si="410"/>
        <v>1315</v>
      </c>
      <c r="V1999">
        <f t="shared" si="411"/>
        <v>59</v>
      </c>
      <c r="W1999">
        <f t="shared" si="412"/>
        <v>0</v>
      </c>
      <c r="X1999">
        <f t="shared" si="413"/>
        <v>0</v>
      </c>
      <c r="Y1999">
        <f t="shared" si="414"/>
        <v>0</v>
      </c>
      <c r="AA1999" t="str">
        <f t="shared" si="415"/>
        <v>59-&gt;0,</v>
      </c>
    </row>
    <row r="2000" spans="1:27" ht="15" hidden="1" customHeight="1" x14ac:dyDescent="0.25">
      <c r="A2000">
        <v>2015</v>
      </c>
      <c r="B2000">
        <v>11</v>
      </c>
      <c r="C2000">
        <v>30</v>
      </c>
      <c r="D2000" t="s">
        <v>267</v>
      </c>
      <c r="E2000" t="s">
        <v>176</v>
      </c>
      <c r="F2000">
        <v>1</v>
      </c>
      <c r="G2000">
        <v>1</v>
      </c>
      <c r="H2000" t="s">
        <v>234</v>
      </c>
      <c r="J2000">
        <v>-3</v>
      </c>
      <c r="K2000">
        <v>1268</v>
      </c>
      <c r="L2000">
        <v>1321</v>
      </c>
      <c r="M2000">
        <f t="shared" si="403"/>
        <v>1271</v>
      </c>
      <c r="N2000">
        <f t="shared" si="404"/>
        <v>1318</v>
      </c>
      <c r="O2000">
        <f t="shared" si="405"/>
        <v>0.57568695237642964</v>
      </c>
      <c r="P2000">
        <f t="shared" si="406"/>
        <v>0.5</v>
      </c>
      <c r="Q2000">
        <f t="shared" si="407"/>
        <v>39.636950700293454</v>
      </c>
      <c r="R2000">
        <f t="shared" si="408"/>
        <v>40</v>
      </c>
      <c r="S2000">
        <f>INDEX(Weights!$B$1:$B$36,MATCH(Matches!H1012,Weights!$A$1:$A$36,0))</f>
        <v>30</v>
      </c>
      <c r="T2000">
        <f t="shared" si="409"/>
        <v>1371</v>
      </c>
      <c r="U2000">
        <f t="shared" si="410"/>
        <v>1318</v>
      </c>
      <c r="V2000">
        <f t="shared" si="411"/>
        <v>53</v>
      </c>
      <c r="W2000">
        <f t="shared" si="412"/>
        <v>0</v>
      </c>
      <c r="X2000">
        <f t="shared" si="413"/>
        <v>0</v>
      </c>
      <c r="Y2000">
        <f t="shared" si="414"/>
        <v>0</v>
      </c>
      <c r="AA2000" t="str">
        <f t="shared" si="415"/>
        <v>53-&gt;0,</v>
      </c>
    </row>
    <row r="2001" spans="1:27" ht="15" hidden="1" customHeight="1" x14ac:dyDescent="0.25">
      <c r="A2001">
        <v>2016</v>
      </c>
      <c r="B2001">
        <v>3</v>
      </c>
      <c r="C2001">
        <v>25</v>
      </c>
      <c r="D2001" t="s">
        <v>136</v>
      </c>
      <c r="E2001" t="s">
        <v>127</v>
      </c>
      <c r="F2001">
        <v>2</v>
      </c>
      <c r="G2001">
        <v>2</v>
      </c>
      <c r="H2001" t="s">
        <v>76</v>
      </c>
      <c r="J2001">
        <v>-3</v>
      </c>
      <c r="K2001">
        <v>1460</v>
      </c>
      <c r="L2001">
        <v>1508</v>
      </c>
      <c r="M2001">
        <f t="shared" si="403"/>
        <v>1463</v>
      </c>
      <c r="N2001">
        <f t="shared" si="404"/>
        <v>1505</v>
      </c>
      <c r="O2001">
        <f t="shared" si="405"/>
        <v>0.58270188496423014</v>
      </c>
      <c r="P2001">
        <f t="shared" si="406"/>
        <v>0.5</v>
      </c>
      <c r="Q2001">
        <f t="shared" si="407"/>
        <v>36.274868478482041</v>
      </c>
      <c r="R2001">
        <f t="shared" si="408"/>
        <v>40</v>
      </c>
      <c r="S2001">
        <f>INDEX(Weights!$B$1:$B$36,MATCH(Matches!H1126,Weights!$A$1:$A$36,0))</f>
        <v>40</v>
      </c>
      <c r="T2001">
        <f t="shared" si="409"/>
        <v>1563</v>
      </c>
      <c r="U2001">
        <f t="shared" si="410"/>
        <v>1505</v>
      </c>
      <c r="V2001">
        <f t="shared" si="411"/>
        <v>58</v>
      </c>
      <c r="W2001">
        <f t="shared" si="412"/>
        <v>0</v>
      </c>
      <c r="X2001">
        <f t="shared" si="413"/>
        <v>0</v>
      </c>
      <c r="Y2001">
        <f t="shared" si="414"/>
        <v>0</v>
      </c>
      <c r="AA2001" t="str">
        <f t="shared" si="415"/>
        <v>58-&gt;0,</v>
      </c>
    </row>
    <row r="2002" spans="1:27" ht="15" hidden="1" customHeight="1" x14ac:dyDescent="0.25">
      <c r="A2002">
        <v>2016</v>
      </c>
      <c r="B2002">
        <v>3</v>
      </c>
      <c r="C2002">
        <v>27</v>
      </c>
      <c r="D2002" t="s">
        <v>38</v>
      </c>
      <c r="E2002" t="s">
        <v>92</v>
      </c>
      <c r="F2002">
        <v>0</v>
      </c>
      <c r="G2002">
        <v>1</v>
      </c>
      <c r="H2002" t="s">
        <v>33</v>
      </c>
      <c r="J2002">
        <v>-3</v>
      </c>
      <c r="K2002">
        <v>1410</v>
      </c>
      <c r="L2002">
        <v>1795</v>
      </c>
      <c r="M2002">
        <f t="shared" si="403"/>
        <v>1413</v>
      </c>
      <c r="N2002">
        <f t="shared" si="404"/>
        <v>1792</v>
      </c>
      <c r="O2002">
        <f t="shared" si="405"/>
        <v>0.83286269026037951</v>
      </c>
      <c r="P2002">
        <f t="shared" si="406"/>
        <v>0</v>
      </c>
      <c r="Q2002">
        <f t="shared" si="407"/>
        <v>3.6020343270054562</v>
      </c>
      <c r="R2002">
        <f t="shared" si="408"/>
        <v>0</v>
      </c>
      <c r="S2002">
        <f>INDEX(Weights!$B$1:$B$36,MATCH(Matches!H1172,Weights!$A$1:$A$36,0))</f>
        <v>40</v>
      </c>
      <c r="T2002">
        <f t="shared" si="409"/>
        <v>1513</v>
      </c>
      <c r="U2002">
        <f t="shared" si="410"/>
        <v>1792</v>
      </c>
      <c r="V2002">
        <f t="shared" si="411"/>
        <v>279</v>
      </c>
      <c r="W2002">
        <f t="shared" si="412"/>
        <v>1</v>
      </c>
      <c r="X2002">
        <f t="shared" si="413"/>
        <v>0</v>
      </c>
      <c r="Y2002">
        <f t="shared" si="414"/>
        <v>1</v>
      </c>
      <c r="AA2002" t="str">
        <f t="shared" si="415"/>
        <v>279-&gt;1,</v>
      </c>
    </row>
    <row r="2003" spans="1:27" ht="15" hidden="1" customHeight="1" x14ac:dyDescent="0.25">
      <c r="A2003">
        <v>2016</v>
      </c>
      <c r="B2003">
        <v>3</v>
      </c>
      <c r="C2003">
        <v>29</v>
      </c>
      <c r="D2003" t="s">
        <v>68</v>
      </c>
      <c r="E2003" t="s">
        <v>50</v>
      </c>
      <c r="F2003">
        <v>1</v>
      </c>
      <c r="G2003">
        <v>1</v>
      </c>
      <c r="H2003" t="s">
        <v>33</v>
      </c>
      <c r="J2003">
        <v>-3</v>
      </c>
      <c r="K2003">
        <v>1761</v>
      </c>
      <c r="L2003">
        <v>1755</v>
      </c>
      <c r="M2003">
        <f t="shared" si="403"/>
        <v>1764</v>
      </c>
      <c r="N2003">
        <f t="shared" si="404"/>
        <v>1752</v>
      </c>
      <c r="O2003">
        <f t="shared" si="405"/>
        <v>0.65582050591239505</v>
      </c>
      <c r="P2003">
        <f t="shared" si="406"/>
        <v>0.5</v>
      </c>
      <c r="Q2003">
        <f t="shared" si="407"/>
        <v>19.252921702658643</v>
      </c>
      <c r="R2003">
        <f t="shared" si="408"/>
        <v>20</v>
      </c>
      <c r="S2003">
        <f>INDEX(Weights!$B$1:$B$36,MATCH(Matches!H1235,Weights!$A$1:$A$36,0))</f>
        <v>20</v>
      </c>
      <c r="T2003">
        <f t="shared" si="409"/>
        <v>1864</v>
      </c>
      <c r="U2003">
        <f t="shared" si="410"/>
        <v>1752</v>
      </c>
      <c r="V2003">
        <f t="shared" si="411"/>
        <v>112</v>
      </c>
      <c r="W2003">
        <f t="shared" si="412"/>
        <v>0</v>
      </c>
      <c r="X2003">
        <f t="shared" si="413"/>
        <v>0</v>
      </c>
      <c r="Y2003">
        <f t="shared" si="414"/>
        <v>0</v>
      </c>
      <c r="AA2003" t="str">
        <f t="shared" si="415"/>
        <v>112-&gt;0,</v>
      </c>
    </row>
    <row r="2004" spans="1:27" ht="15" hidden="1" customHeight="1" x14ac:dyDescent="0.25">
      <c r="A2004">
        <v>2016</v>
      </c>
      <c r="B2004">
        <v>5</v>
      </c>
      <c r="C2004">
        <v>31</v>
      </c>
      <c r="D2004" t="s">
        <v>88</v>
      </c>
      <c r="E2004" t="s">
        <v>200</v>
      </c>
      <c r="F2004">
        <v>1</v>
      </c>
      <c r="G2004">
        <v>1</v>
      </c>
      <c r="H2004" t="s">
        <v>33</v>
      </c>
      <c r="J2004">
        <v>-3</v>
      </c>
      <c r="K2004">
        <v>1321</v>
      </c>
      <c r="L2004">
        <v>1306</v>
      </c>
      <c r="M2004">
        <f t="shared" si="403"/>
        <v>1324</v>
      </c>
      <c r="N2004">
        <f t="shared" si="404"/>
        <v>1303</v>
      </c>
      <c r="O2004">
        <f t="shared" si="405"/>
        <v>0.66741842187322298</v>
      </c>
      <c r="P2004">
        <f t="shared" si="406"/>
        <v>0.5</v>
      </c>
      <c r="Q2004">
        <f t="shared" si="407"/>
        <v>17.919175001373144</v>
      </c>
      <c r="R2004">
        <f t="shared" si="408"/>
        <v>20</v>
      </c>
      <c r="S2004">
        <f>INDEX(Weights!$B$1:$B$36,MATCH(Matches!H1304,Weights!$A$1:$A$36,0))</f>
        <v>20</v>
      </c>
      <c r="T2004">
        <f t="shared" si="409"/>
        <v>1424</v>
      </c>
      <c r="U2004">
        <f t="shared" si="410"/>
        <v>1303</v>
      </c>
      <c r="V2004">
        <f t="shared" si="411"/>
        <v>121</v>
      </c>
      <c r="W2004">
        <f t="shared" si="412"/>
        <v>0</v>
      </c>
      <c r="X2004">
        <f t="shared" si="413"/>
        <v>0</v>
      </c>
      <c r="Y2004">
        <f t="shared" si="414"/>
        <v>0</v>
      </c>
      <c r="AA2004" t="str">
        <f t="shared" si="415"/>
        <v>121-&gt;0,</v>
      </c>
    </row>
    <row r="2005" spans="1:27" ht="15" hidden="1" customHeight="1" x14ac:dyDescent="0.25">
      <c r="A2005">
        <v>2016</v>
      </c>
      <c r="B2005">
        <v>6</v>
      </c>
      <c r="C2005">
        <v>4</v>
      </c>
      <c r="D2005" t="s">
        <v>129</v>
      </c>
      <c r="E2005" t="s">
        <v>126</v>
      </c>
      <c r="F2005">
        <v>0</v>
      </c>
      <c r="G2005">
        <v>0</v>
      </c>
      <c r="H2005" t="s">
        <v>164</v>
      </c>
      <c r="I2005" t="s">
        <v>125</v>
      </c>
      <c r="J2005">
        <v>-3</v>
      </c>
      <c r="K2005">
        <v>1788</v>
      </c>
      <c r="L2005">
        <v>1750</v>
      </c>
      <c r="M2005">
        <f t="shared" si="403"/>
        <v>1791</v>
      </c>
      <c r="N2005">
        <f t="shared" si="404"/>
        <v>1747</v>
      </c>
      <c r="O2005">
        <f t="shared" si="405"/>
        <v>0.56298472810359579</v>
      </c>
      <c r="P2005">
        <f t="shared" si="406"/>
        <v>0.5</v>
      </c>
      <c r="Q2005">
        <f t="shared" si="407"/>
        <v>47.630593801495358</v>
      </c>
      <c r="R2005">
        <f t="shared" si="408"/>
        <v>50</v>
      </c>
      <c r="S2005">
        <f>INDEX(Weights!$B$1:$B$36,MATCH(Matches!H1356,Weights!$A$1:$A$36,0))</f>
        <v>40</v>
      </c>
      <c r="T2005">
        <f t="shared" si="409"/>
        <v>1791</v>
      </c>
      <c r="U2005">
        <f t="shared" si="410"/>
        <v>1747</v>
      </c>
      <c r="V2005">
        <f t="shared" si="411"/>
        <v>44</v>
      </c>
      <c r="W2005">
        <f t="shared" si="412"/>
        <v>0</v>
      </c>
      <c r="X2005">
        <f t="shared" si="413"/>
        <v>0</v>
      </c>
      <c r="Y2005">
        <f t="shared" si="414"/>
        <v>0</v>
      </c>
      <c r="AA2005" t="str">
        <f t="shared" si="415"/>
        <v>44-&gt;0,</v>
      </c>
    </row>
    <row r="2006" spans="1:27" ht="15" hidden="1" customHeight="1" x14ac:dyDescent="0.25">
      <c r="A2006">
        <v>2016</v>
      </c>
      <c r="B2006">
        <v>8</v>
      </c>
      <c r="C2006">
        <v>13</v>
      </c>
      <c r="D2006" t="s">
        <v>106</v>
      </c>
      <c r="E2006" t="s">
        <v>43</v>
      </c>
      <c r="F2006">
        <v>0</v>
      </c>
      <c r="G2006">
        <v>3</v>
      </c>
      <c r="H2006" t="s">
        <v>33</v>
      </c>
      <c r="J2006">
        <v>-3</v>
      </c>
      <c r="K2006">
        <v>547</v>
      </c>
      <c r="L2006">
        <v>1088</v>
      </c>
      <c r="M2006">
        <f t="shared" si="403"/>
        <v>550</v>
      </c>
      <c r="N2006">
        <f t="shared" si="404"/>
        <v>1085</v>
      </c>
      <c r="O2006">
        <f t="shared" si="405"/>
        <v>0.92442604142592544</v>
      </c>
      <c r="P2006">
        <f t="shared" si="406"/>
        <v>0</v>
      </c>
      <c r="Q2006">
        <f t="shared" si="407"/>
        <v>3.2452569113830951</v>
      </c>
      <c r="R2006">
        <f t="shared" si="408"/>
        <v>0</v>
      </c>
      <c r="S2006">
        <f>INDEX(Weights!$B$1:$B$36,MATCH(Matches!H1541,Weights!$A$1:$A$36,0))</f>
        <v>20</v>
      </c>
      <c r="T2006">
        <f t="shared" si="409"/>
        <v>650</v>
      </c>
      <c r="U2006">
        <f t="shared" si="410"/>
        <v>1085</v>
      </c>
      <c r="V2006">
        <f t="shared" si="411"/>
        <v>435</v>
      </c>
      <c r="W2006">
        <f t="shared" si="412"/>
        <v>3</v>
      </c>
      <c r="X2006">
        <f t="shared" si="413"/>
        <v>0</v>
      </c>
      <c r="Y2006">
        <f t="shared" si="414"/>
        <v>3</v>
      </c>
      <c r="AA2006" t="str">
        <f t="shared" si="415"/>
        <v>435-&gt;3,</v>
      </c>
    </row>
    <row r="2007" spans="1:27" ht="15" hidden="1" customHeight="1" x14ac:dyDescent="0.25">
      <c r="A2007">
        <v>2016</v>
      </c>
      <c r="B2007">
        <v>9</v>
      </c>
      <c r="C2007">
        <v>2</v>
      </c>
      <c r="D2007" t="s">
        <v>202</v>
      </c>
      <c r="E2007" t="s">
        <v>125</v>
      </c>
      <c r="F2007">
        <v>0</v>
      </c>
      <c r="G2007">
        <v>6</v>
      </c>
      <c r="H2007" t="s">
        <v>76</v>
      </c>
      <c r="J2007">
        <v>-3</v>
      </c>
      <c r="K2007">
        <v>1110</v>
      </c>
      <c r="L2007">
        <v>1767</v>
      </c>
      <c r="M2007">
        <f t="shared" si="403"/>
        <v>1113</v>
      </c>
      <c r="N2007">
        <f t="shared" si="404"/>
        <v>1764</v>
      </c>
      <c r="O2007">
        <f t="shared" si="405"/>
        <v>0.9597595843686243</v>
      </c>
      <c r="P2007">
        <f t="shared" si="406"/>
        <v>0</v>
      </c>
      <c r="Q2007">
        <f t="shared" si="407"/>
        <v>3.1257827990053815</v>
      </c>
      <c r="R2007">
        <f t="shared" si="408"/>
        <v>0</v>
      </c>
      <c r="S2007">
        <f>INDEX(Weights!$B$1:$B$36,MATCH(Matches!H1590,Weights!$A$1:$A$36,0))</f>
        <v>20</v>
      </c>
      <c r="T2007">
        <f t="shared" si="409"/>
        <v>1213</v>
      </c>
      <c r="U2007">
        <f t="shared" si="410"/>
        <v>1764</v>
      </c>
      <c r="V2007">
        <f t="shared" si="411"/>
        <v>551</v>
      </c>
      <c r="W2007">
        <f t="shared" si="412"/>
        <v>6</v>
      </c>
      <c r="X2007">
        <f t="shared" si="413"/>
        <v>0</v>
      </c>
      <c r="Y2007">
        <f t="shared" si="414"/>
        <v>6</v>
      </c>
      <c r="AA2007" t="str">
        <f t="shared" si="415"/>
        <v>551-&gt;6,</v>
      </c>
    </row>
    <row r="2008" spans="1:27" ht="15" hidden="1" customHeight="1" x14ac:dyDescent="0.25">
      <c r="A2008">
        <v>2016</v>
      </c>
      <c r="B2008">
        <v>9</v>
      </c>
      <c r="C2008">
        <v>6</v>
      </c>
      <c r="D2008" t="s">
        <v>20</v>
      </c>
      <c r="E2008" t="s">
        <v>58</v>
      </c>
      <c r="F2008">
        <v>0</v>
      </c>
      <c r="G2008">
        <v>1</v>
      </c>
      <c r="H2008" t="s">
        <v>76</v>
      </c>
      <c r="J2008">
        <v>-3</v>
      </c>
      <c r="K2008">
        <v>958</v>
      </c>
      <c r="L2008">
        <v>1487</v>
      </c>
      <c r="M2008">
        <f t="shared" si="403"/>
        <v>961</v>
      </c>
      <c r="N2008">
        <f t="shared" si="404"/>
        <v>1484</v>
      </c>
      <c r="O2008">
        <f t="shared" si="405"/>
        <v>0.91945638242691186</v>
      </c>
      <c r="P2008">
        <f t="shared" si="406"/>
        <v>0</v>
      </c>
      <c r="Q2008">
        <f t="shared" si="407"/>
        <v>3.2627975152899347</v>
      </c>
      <c r="R2008">
        <f t="shared" si="408"/>
        <v>0</v>
      </c>
      <c r="S2008">
        <f>INDEX(Weights!$B$1:$B$36,MATCH(Matches!H1637,Weights!$A$1:$A$36,0))</f>
        <v>20</v>
      </c>
      <c r="T2008">
        <f t="shared" si="409"/>
        <v>1061</v>
      </c>
      <c r="U2008">
        <f t="shared" si="410"/>
        <v>1484</v>
      </c>
      <c r="V2008">
        <f t="shared" si="411"/>
        <v>423</v>
      </c>
      <c r="W2008">
        <f t="shared" si="412"/>
        <v>1</v>
      </c>
      <c r="X2008">
        <f t="shared" si="413"/>
        <v>0</v>
      </c>
      <c r="Y2008">
        <f t="shared" si="414"/>
        <v>1</v>
      </c>
      <c r="AA2008" t="str">
        <f t="shared" si="415"/>
        <v>423-&gt;1,</v>
      </c>
    </row>
    <row r="2009" spans="1:27" ht="15" hidden="1" customHeight="1" x14ac:dyDescent="0.25">
      <c r="A2009">
        <v>2016</v>
      </c>
      <c r="B2009">
        <v>9</v>
      </c>
      <c r="C2009">
        <v>6</v>
      </c>
      <c r="D2009" t="s">
        <v>57</v>
      </c>
      <c r="E2009" t="s">
        <v>15</v>
      </c>
      <c r="F2009">
        <v>1</v>
      </c>
      <c r="G2009">
        <v>4</v>
      </c>
      <c r="H2009" t="s">
        <v>76</v>
      </c>
      <c r="I2009" t="s">
        <v>34</v>
      </c>
      <c r="J2009">
        <v>-3</v>
      </c>
      <c r="K2009">
        <v>1108</v>
      </c>
      <c r="L2009">
        <v>1637</v>
      </c>
      <c r="M2009">
        <f t="shared" si="403"/>
        <v>1111</v>
      </c>
      <c r="N2009">
        <f t="shared" si="404"/>
        <v>1634</v>
      </c>
      <c r="O2009">
        <f t="shared" si="405"/>
        <v>0.95305205139409421</v>
      </c>
      <c r="P2009">
        <f t="shared" si="406"/>
        <v>0</v>
      </c>
      <c r="Q2009">
        <f t="shared" si="407"/>
        <v>3.1477819030048733</v>
      </c>
      <c r="R2009">
        <f t="shared" si="408"/>
        <v>0</v>
      </c>
      <c r="S2009">
        <f>INDEX(Weights!$B$1:$B$36,MATCH(Matches!H1650,Weights!$A$1:$A$36,0))</f>
        <v>40</v>
      </c>
      <c r="T2009">
        <f t="shared" si="409"/>
        <v>1111</v>
      </c>
      <c r="U2009">
        <f t="shared" si="410"/>
        <v>1634</v>
      </c>
      <c r="V2009">
        <f t="shared" si="411"/>
        <v>523</v>
      </c>
      <c r="W2009">
        <f t="shared" si="412"/>
        <v>3</v>
      </c>
      <c r="X2009">
        <f t="shared" si="413"/>
        <v>0</v>
      </c>
      <c r="Y2009">
        <f t="shared" si="414"/>
        <v>3</v>
      </c>
      <c r="AA2009" t="str">
        <f t="shared" si="415"/>
        <v>523-&gt;3,</v>
      </c>
    </row>
    <row r="2010" spans="1:27" ht="15" hidden="1" customHeight="1" x14ac:dyDescent="0.25">
      <c r="A2010">
        <v>2016</v>
      </c>
      <c r="B2010">
        <v>10</v>
      </c>
      <c r="C2010">
        <v>6</v>
      </c>
      <c r="D2010" t="s">
        <v>48</v>
      </c>
      <c r="E2010" t="s">
        <v>10</v>
      </c>
      <c r="F2010">
        <v>2</v>
      </c>
      <c r="G2010">
        <v>2</v>
      </c>
      <c r="H2010" t="s">
        <v>76</v>
      </c>
      <c r="J2010">
        <v>-3</v>
      </c>
      <c r="K2010">
        <v>1724</v>
      </c>
      <c r="L2010">
        <v>1785</v>
      </c>
      <c r="M2010">
        <f t="shared" si="403"/>
        <v>1727</v>
      </c>
      <c r="N2010">
        <f t="shared" si="404"/>
        <v>1782</v>
      </c>
      <c r="O2010">
        <f t="shared" si="405"/>
        <v>0.56440049024042127</v>
      </c>
      <c r="P2010">
        <f t="shared" si="406"/>
        <v>0.5</v>
      </c>
      <c r="Q2010">
        <f t="shared" si="407"/>
        <v>46.583496318123302</v>
      </c>
      <c r="R2010">
        <f t="shared" si="408"/>
        <v>50</v>
      </c>
      <c r="S2010">
        <f>INDEX(Weights!$B$1:$B$36,MATCH(Matches!H1679,Weights!$A$1:$A$36,0))</f>
        <v>40</v>
      </c>
      <c r="T2010">
        <f t="shared" si="409"/>
        <v>1827</v>
      </c>
      <c r="U2010">
        <f t="shared" si="410"/>
        <v>1782</v>
      </c>
      <c r="V2010">
        <f t="shared" si="411"/>
        <v>45</v>
      </c>
      <c r="W2010">
        <f t="shared" si="412"/>
        <v>0</v>
      </c>
      <c r="X2010">
        <f t="shared" si="413"/>
        <v>0</v>
      </c>
      <c r="Y2010">
        <f t="shared" si="414"/>
        <v>0</v>
      </c>
      <c r="AA2010" t="str">
        <f t="shared" si="415"/>
        <v>45-&gt;0,</v>
      </c>
    </row>
    <row r="2011" spans="1:27" ht="15" hidden="1" customHeight="1" x14ac:dyDescent="0.25">
      <c r="A2011">
        <v>2016</v>
      </c>
      <c r="B2011">
        <v>10</v>
      </c>
      <c r="C2011">
        <v>7</v>
      </c>
      <c r="D2011" t="s">
        <v>140</v>
      </c>
      <c r="E2011" t="s">
        <v>125</v>
      </c>
      <c r="F2011">
        <v>0</v>
      </c>
      <c r="G2011">
        <v>2</v>
      </c>
      <c r="H2011" t="s">
        <v>33</v>
      </c>
      <c r="J2011">
        <v>-3</v>
      </c>
      <c r="K2011">
        <v>1309</v>
      </c>
      <c r="L2011">
        <v>1781</v>
      </c>
      <c r="M2011">
        <f t="shared" si="403"/>
        <v>1312</v>
      </c>
      <c r="N2011">
        <f t="shared" si="404"/>
        <v>1778</v>
      </c>
      <c r="O2011">
        <f t="shared" si="405"/>
        <v>0.89156866687336656</v>
      </c>
      <c r="P2011">
        <f t="shared" si="406"/>
        <v>0</v>
      </c>
      <c r="Q2011">
        <f t="shared" si="407"/>
        <v>3.3648558001939106</v>
      </c>
      <c r="R2011">
        <f t="shared" si="408"/>
        <v>0</v>
      </c>
      <c r="S2011">
        <f>INDEX(Weights!$B$1:$B$36,MATCH(Matches!H1704,Weights!$A$1:$A$36,0))</f>
        <v>20</v>
      </c>
      <c r="T2011">
        <f t="shared" si="409"/>
        <v>1412</v>
      </c>
      <c r="U2011">
        <f t="shared" si="410"/>
        <v>1778</v>
      </c>
      <c r="V2011">
        <f t="shared" si="411"/>
        <v>366</v>
      </c>
      <c r="W2011">
        <f t="shared" si="412"/>
        <v>2</v>
      </c>
      <c r="X2011">
        <f t="shared" si="413"/>
        <v>0</v>
      </c>
      <c r="Y2011">
        <f t="shared" si="414"/>
        <v>2</v>
      </c>
      <c r="AA2011" t="str">
        <f t="shared" si="415"/>
        <v>366-&gt;2,</v>
      </c>
    </row>
    <row r="2012" spans="1:27" ht="15" hidden="1" customHeight="1" x14ac:dyDescent="0.25">
      <c r="A2012">
        <v>2016</v>
      </c>
      <c r="B2012">
        <v>10</v>
      </c>
      <c r="C2012">
        <v>7</v>
      </c>
      <c r="D2012" t="s">
        <v>41</v>
      </c>
      <c r="E2012" t="s">
        <v>74</v>
      </c>
      <c r="F2012">
        <v>0</v>
      </c>
      <c r="G2012">
        <v>0</v>
      </c>
      <c r="H2012" t="s">
        <v>33</v>
      </c>
      <c r="J2012">
        <v>-3</v>
      </c>
      <c r="K2012">
        <v>1133</v>
      </c>
      <c r="L2012">
        <v>1121</v>
      </c>
      <c r="M2012">
        <f t="shared" si="403"/>
        <v>1136</v>
      </c>
      <c r="N2012">
        <f t="shared" si="404"/>
        <v>1118</v>
      </c>
      <c r="O2012">
        <f t="shared" si="405"/>
        <v>0.66357409804129552</v>
      </c>
      <c r="P2012">
        <f t="shared" si="406"/>
        <v>0.5</v>
      </c>
      <c r="Q2012">
        <f t="shared" si="407"/>
        <v>18.340312041596142</v>
      </c>
      <c r="R2012">
        <f t="shared" si="408"/>
        <v>20</v>
      </c>
      <c r="S2012">
        <f>INDEX(Weights!$B$1:$B$36,MATCH(Matches!H1716,Weights!$A$1:$A$36,0))</f>
        <v>20</v>
      </c>
      <c r="T2012">
        <f t="shared" si="409"/>
        <v>1236</v>
      </c>
      <c r="U2012">
        <f t="shared" si="410"/>
        <v>1118</v>
      </c>
      <c r="V2012">
        <f t="shared" si="411"/>
        <v>118</v>
      </c>
      <c r="W2012">
        <f t="shared" si="412"/>
        <v>0</v>
      </c>
      <c r="X2012">
        <f t="shared" si="413"/>
        <v>0</v>
      </c>
      <c r="Y2012">
        <f t="shared" si="414"/>
        <v>0</v>
      </c>
      <c r="AA2012" t="str">
        <f t="shared" si="415"/>
        <v>118-&gt;0,</v>
      </c>
    </row>
    <row r="2013" spans="1:27" ht="15" hidden="1" customHeight="1" x14ac:dyDescent="0.25">
      <c r="A2013">
        <v>2016</v>
      </c>
      <c r="B2013">
        <v>10</v>
      </c>
      <c r="C2013">
        <v>8</v>
      </c>
      <c r="D2013" t="s">
        <v>183</v>
      </c>
      <c r="E2013" t="s">
        <v>127</v>
      </c>
      <c r="F2013">
        <v>1</v>
      </c>
      <c r="G2013">
        <v>2</v>
      </c>
      <c r="H2013" t="s">
        <v>33</v>
      </c>
      <c r="J2013">
        <v>-3</v>
      </c>
      <c r="K2013">
        <v>1182</v>
      </c>
      <c r="L2013">
        <v>1562</v>
      </c>
      <c r="M2013">
        <f t="shared" si="403"/>
        <v>1185</v>
      </c>
      <c r="N2013">
        <f t="shared" si="404"/>
        <v>1559</v>
      </c>
      <c r="O2013">
        <f t="shared" si="405"/>
        <v>0.82881764775427569</v>
      </c>
      <c r="P2013">
        <f t="shared" si="406"/>
        <v>0</v>
      </c>
      <c r="Q2013">
        <f t="shared" si="407"/>
        <v>3.619614046743159</v>
      </c>
      <c r="R2013">
        <f t="shared" si="408"/>
        <v>0</v>
      </c>
      <c r="S2013">
        <f>INDEX(Weights!$B$1:$B$36,MATCH(Matches!H1720,Weights!$A$1:$A$36,0))</f>
        <v>20</v>
      </c>
      <c r="T2013">
        <f t="shared" si="409"/>
        <v>1285</v>
      </c>
      <c r="U2013">
        <f t="shared" si="410"/>
        <v>1559</v>
      </c>
      <c r="V2013">
        <f t="shared" si="411"/>
        <v>274</v>
      </c>
      <c r="W2013">
        <f t="shared" si="412"/>
        <v>1</v>
      </c>
      <c r="X2013">
        <f t="shared" si="413"/>
        <v>0</v>
      </c>
      <c r="Y2013">
        <f t="shared" si="414"/>
        <v>1</v>
      </c>
      <c r="AA2013" t="str">
        <f t="shared" si="415"/>
        <v>274-&gt;1,</v>
      </c>
    </row>
    <row r="2014" spans="1:27" ht="15" hidden="1" customHeight="1" x14ac:dyDescent="0.25">
      <c r="A2014">
        <v>2016</v>
      </c>
      <c r="B2014">
        <v>10</v>
      </c>
      <c r="C2014">
        <v>9</v>
      </c>
      <c r="D2014" t="s">
        <v>263</v>
      </c>
      <c r="E2014" t="s">
        <v>16</v>
      </c>
      <c r="F2014">
        <v>2</v>
      </c>
      <c r="G2014">
        <v>3</v>
      </c>
      <c r="H2014" t="s">
        <v>76</v>
      </c>
      <c r="J2014">
        <v>-3</v>
      </c>
      <c r="K2014">
        <v>1404</v>
      </c>
      <c r="L2014">
        <v>1941</v>
      </c>
      <c r="M2014">
        <f t="shared" si="403"/>
        <v>1407</v>
      </c>
      <c r="N2014">
        <f t="shared" si="404"/>
        <v>1938</v>
      </c>
      <c r="O2014">
        <f t="shared" si="405"/>
        <v>0.92280159351561952</v>
      </c>
      <c r="P2014">
        <f t="shared" si="406"/>
        <v>0</v>
      </c>
      <c r="Q2014">
        <f t="shared" si="407"/>
        <v>3.2509696787267428</v>
      </c>
      <c r="R2014">
        <f t="shared" si="408"/>
        <v>0</v>
      </c>
      <c r="S2014">
        <f>INDEX(Weights!$B$1:$B$36,MATCH(Matches!H1747,Weights!$A$1:$A$36,0))</f>
        <v>20</v>
      </c>
      <c r="T2014">
        <f t="shared" si="409"/>
        <v>1507</v>
      </c>
      <c r="U2014">
        <f t="shared" si="410"/>
        <v>1938</v>
      </c>
      <c r="V2014">
        <f t="shared" si="411"/>
        <v>431</v>
      </c>
      <c r="W2014">
        <f t="shared" si="412"/>
        <v>1</v>
      </c>
      <c r="X2014">
        <f t="shared" si="413"/>
        <v>0</v>
      </c>
      <c r="Y2014">
        <f t="shared" si="414"/>
        <v>1</v>
      </c>
      <c r="AA2014" t="str">
        <f t="shared" si="415"/>
        <v>431-&gt;1,</v>
      </c>
    </row>
    <row r="2015" spans="1:27" ht="15" hidden="1" customHeight="1" x14ac:dyDescent="0.25">
      <c r="A2015">
        <v>2016</v>
      </c>
      <c r="B2015">
        <v>11</v>
      </c>
      <c r="C2015">
        <v>9</v>
      </c>
      <c r="D2015" t="s">
        <v>104</v>
      </c>
      <c r="E2015" t="s">
        <v>7</v>
      </c>
      <c r="F2015">
        <v>1</v>
      </c>
      <c r="G2015">
        <v>1</v>
      </c>
      <c r="H2015" t="s">
        <v>33</v>
      </c>
      <c r="J2015">
        <v>-3</v>
      </c>
      <c r="K2015">
        <v>1886</v>
      </c>
      <c r="L2015">
        <v>1902</v>
      </c>
      <c r="M2015">
        <f t="shared" si="403"/>
        <v>1889</v>
      </c>
      <c r="N2015">
        <f t="shared" si="404"/>
        <v>1899</v>
      </c>
      <c r="O2015">
        <f t="shared" si="405"/>
        <v>0.62669908166673205</v>
      </c>
      <c r="P2015">
        <f t="shared" si="406"/>
        <v>0.5</v>
      </c>
      <c r="Q2015">
        <f t="shared" si="407"/>
        <v>23.678151100504177</v>
      </c>
      <c r="R2015">
        <f t="shared" si="408"/>
        <v>20</v>
      </c>
      <c r="S2015">
        <f>INDEX(Weights!$B$1:$B$36,MATCH(Matches!H1829,Weights!$A$1:$A$36,0))</f>
        <v>40</v>
      </c>
      <c r="T2015">
        <f t="shared" si="409"/>
        <v>1989</v>
      </c>
      <c r="U2015">
        <f t="shared" si="410"/>
        <v>1899</v>
      </c>
      <c r="V2015">
        <f t="shared" si="411"/>
        <v>90</v>
      </c>
      <c r="W2015">
        <f t="shared" si="412"/>
        <v>0</v>
      </c>
      <c r="X2015">
        <f t="shared" si="413"/>
        <v>0</v>
      </c>
      <c r="Y2015">
        <f t="shared" si="414"/>
        <v>0</v>
      </c>
      <c r="AA2015" t="str">
        <f t="shared" si="415"/>
        <v>90-&gt;0,</v>
      </c>
    </row>
    <row r="2016" spans="1:27" ht="15" hidden="1" customHeight="1" x14ac:dyDescent="0.25">
      <c r="A2016">
        <v>2016</v>
      </c>
      <c r="B2016">
        <v>11</v>
      </c>
      <c r="C2016">
        <v>13</v>
      </c>
      <c r="D2016" t="s">
        <v>61</v>
      </c>
      <c r="E2016" t="s">
        <v>104</v>
      </c>
      <c r="F2016">
        <v>1</v>
      </c>
      <c r="G2016">
        <v>3</v>
      </c>
      <c r="H2016" t="s">
        <v>76</v>
      </c>
      <c r="J2016">
        <v>-3</v>
      </c>
      <c r="K2016">
        <v>1243</v>
      </c>
      <c r="L2016">
        <v>1889</v>
      </c>
      <c r="M2016">
        <f t="shared" si="403"/>
        <v>1246</v>
      </c>
      <c r="N2016">
        <f t="shared" si="404"/>
        <v>1886</v>
      </c>
      <c r="O2016">
        <f t="shared" si="405"/>
        <v>0.957241588853464</v>
      </c>
      <c r="P2016">
        <f t="shared" si="406"/>
        <v>0</v>
      </c>
      <c r="Q2016">
        <f t="shared" si="407"/>
        <v>3.1340050776452886</v>
      </c>
      <c r="R2016">
        <f t="shared" si="408"/>
        <v>0</v>
      </c>
      <c r="S2016">
        <f>INDEX(Weights!$B$1:$B$36,MATCH(Matches!H1891,Weights!$A$1:$A$36,0))</f>
        <v>50</v>
      </c>
      <c r="T2016">
        <f t="shared" si="409"/>
        <v>1346</v>
      </c>
      <c r="U2016">
        <f t="shared" si="410"/>
        <v>1886</v>
      </c>
      <c r="V2016">
        <f t="shared" si="411"/>
        <v>540</v>
      </c>
      <c r="W2016">
        <f t="shared" si="412"/>
        <v>2</v>
      </c>
      <c r="X2016">
        <f t="shared" si="413"/>
        <v>0</v>
      </c>
      <c r="Y2016">
        <f t="shared" si="414"/>
        <v>2</v>
      </c>
      <c r="AA2016" t="str">
        <f t="shared" si="415"/>
        <v>540-&gt;2,</v>
      </c>
    </row>
    <row r="2017" spans="1:27" ht="15" hidden="1" customHeight="1" x14ac:dyDescent="0.25">
      <c r="A2017">
        <v>2016</v>
      </c>
      <c r="B2017">
        <v>11</v>
      </c>
      <c r="C2017">
        <v>15</v>
      </c>
      <c r="D2017" t="s">
        <v>77</v>
      </c>
      <c r="E2017" t="s">
        <v>122</v>
      </c>
      <c r="F2017">
        <v>0</v>
      </c>
      <c r="G2017">
        <v>0</v>
      </c>
      <c r="H2017" t="s">
        <v>76</v>
      </c>
      <c r="J2017">
        <v>-3</v>
      </c>
      <c r="K2017">
        <v>1521</v>
      </c>
      <c r="L2017">
        <v>1566</v>
      </c>
      <c r="M2017">
        <f t="shared" si="403"/>
        <v>1524</v>
      </c>
      <c r="N2017">
        <f t="shared" si="404"/>
        <v>1563</v>
      </c>
      <c r="O2017">
        <f t="shared" si="405"/>
        <v>0.58689502337910004</v>
      </c>
      <c r="P2017">
        <f t="shared" si="406"/>
        <v>0.5</v>
      </c>
      <c r="Q2017">
        <f t="shared" si="407"/>
        <v>34.524416742622783</v>
      </c>
      <c r="R2017">
        <f t="shared" si="408"/>
        <v>30</v>
      </c>
      <c r="S2017">
        <f>INDEX(Weights!$B$1:$B$36,MATCH(Matches!H1908,Weights!$A$1:$A$36,0))</f>
        <v>20</v>
      </c>
      <c r="T2017">
        <f t="shared" si="409"/>
        <v>1624</v>
      </c>
      <c r="U2017">
        <f t="shared" si="410"/>
        <v>1563</v>
      </c>
      <c r="V2017">
        <f t="shared" si="411"/>
        <v>61</v>
      </c>
      <c r="W2017">
        <f t="shared" si="412"/>
        <v>0</v>
      </c>
      <c r="X2017">
        <f t="shared" si="413"/>
        <v>0</v>
      </c>
      <c r="Y2017">
        <f t="shared" si="414"/>
        <v>0</v>
      </c>
      <c r="AA2017" t="str">
        <f t="shared" si="415"/>
        <v>61-&gt;0,</v>
      </c>
    </row>
    <row r="2018" spans="1:27" ht="15" hidden="1" customHeight="1" x14ac:dyDescent="0.25">
      <c r="A2018">
        <v>2017</v>
      </c>
      <c r="B2018">
        <v>1</v>
      </c>
      <c r="C2018">
        <v>29</v>
      </c>
      <c r="D2018" t="s">
        <v>125</v>
      </c>
      <c r="E2018" t="s">
        <v>71</v>
      </c>
      <c r="F2018">
        <v>0</v>
      </c>
      <c r="G2018">
        <v>0</v>
      </c>
      <c r="H2018" t="s">
        <v>33</v>
      </c>
      <c r="J2018">
        <v>-3</v>
      </c>
      <c r="K2018">
        <v>1732</v>
      </c>
      <c r="L2018">
        <v>1728</v>
      </c>
      <c r="M2018">
        <f t="shared" si="403"/>
        <v>1735</v>
      </c>
      <c r="N2018">
        <f t="shared" si="404"/>
        <v>1725</v>
      </c>
      <c r="O2018">
        <f t="shared" si="405"/>
        <v>0.6532171672188698</v>
      </c>
      <c r="P2018">
        <f t="shared" si="406"/>
        <v>0.5</v>
      </c>
      <c r="Q2018">
        <f t="shared" si="407"/>
        <v>19.580051337945168</v>
      </c>
      <c r="R2018">
        <f t="shared" si="408"/>
        <v>20</v>
      </c>
      <c r="S2018">
        <f>INDEX(Weights!$B$1:$B$36,MATCH(Matches!H2027,Weights!$A$1:$A$36,0))</f>
        <v>40</v>
      </c>
      <c r="T2018">
        <f t="shared" si="409"/>
        <v>1835</v>
      </c>
      <c r="U2018">
        <f t="shared" si="410"/>
        <v>1725</v>
      </c>
      <c r="V2018">
        <f t="shared" si="411"/>
        <v>110</v>
      </c>
      <c r="W2018">
        <f t="shared" si="412"/>
        <v>0</v>
      </c>
      <c r="X2018">
        <f t="shared" si="413"/>
        <v>0</v>
      </c>
      <c r="Y2018">
        <f t="shared" si="414"/>
        <v>0</v>
      </c>
      <c r="AA2018" t="str">
        <f t="shared" si="415"/>
        <v>110-&gt;0,</v>
      </c>
    </row>
    <row r="2019" spans="1:27" ht="15" hidden="1" customHeight="1" x14ac:dyDescent="0.25">
      <c r="A2019">
        <v>2017</v>
      </c>
      <c r="B2019">
        <v>3</v>
      </c>
      <c r="C2019">
        <v>19</v>
      </c>
      <c r="D2019" t="s">
        <v>22</v>
      </c>
      <c r="E2019" t="s">
        <v>19</v>
      </c>
      <c r="F2019">
        <v>0</v>
      </c>
      <c r="G2019">
        <v>2</v>
      </c>
      <c r="H2019" t="s">
        <v>33</v>
      </c>
      <c r="J2019">
        <v>-3</v>
      </c>
      <c r="K2019">
        <v>859</v>
      </c>
      <c r="L2019">
        <v>1352</v>
      </c>
      <c r="M2019">
        <f t="shared" si="403"/>
        <v>862</v>
      </c>
      <c r="N2019">
        <f t="shared" si="404"/>
        <v>1349</v>
      </c>
      <c r="O2019">
        <f t="shared" si="405"/>
        <v>0.90271403426852181</v>
      </c>
      <c r="P2019">
        <f t="shared" si="406"/>
        <v>0</v>
      </c>
      <c r="Q2019">
        <f t="shared" si="407"/>
        <v>3.3233115761082965</v>
      </c>
      <c r="R2019">
        <f t="shared" si="408"/>
        <v>0</v>
      </c>
      <c r="S2019">
        <f>INDEX(Weights!$B$1:$B$36,MATCH(Matches!H2043,Weights!$A$1:$A$36,0))</f>
        <v>40</v>
      </c>
      <c r="T2019">
        <f t="shared" si="409"/>
        <v>962</v>
      </c>
      <c r="U2019">
        <f t="shared" si="410"/>
        <v>1349</v>
      </c>
      <c r="V2019">
        <f t="shared" si="411"/>
        <v>387</v>
      </c>
      <c r="W2019">
        <f t="shared" si="412"/>
        <v>2</v>
      </c>
      <c r="X2019">
        <f t="shared" si="413"/>
        <v>0</v>
      </c>
      <c r="Y2019">
        <f t="shared" si="414"/>
        <v>2</v>
      </c>
      <c r="AA2019" t="str">
        <f t="shared" si="415"/>
        <v>387-&gt;2,</v>
      </c>
    </row>
    <row r="2020" spans="1:27" ht="15" hidden="1" customHeight="1" x14ac:dyDescent="0.25">
      <c r="A2020">
        <v>2017</v>
      </c>
      <c r="B2020">
        <v>6</v>
      </c>
      <c r="C2020">
        <v>4</v>
      </c>
      <c r="D2020" t="s">
        <v>189</v>
      </c>
      <c r="E2020" t="s">
        <v>27</v>
      </c>
      <c r="F2020">
        <v>0</v>
      </c>
      <c r="G2020">
        <v>0</v>
      </c>
      <c r="H2020" t="s">
        <v>33</v>
      </c>
      <c r="J2020">
        <v>-3</v>
      </c>
      <c r="K2020">
        <v>1443</v>
      </c>
      <c r="L2020">
        <v>1448</v>
      </c>
      <c r="M2020">
        <f t="shared" si="403"/>
        <v>1446</v>
      </c>
      <c r="N2020">
        <f t="shared" si="404"/>
        <v>1445</v>
      </c>
      <c r="O2020">
        <f t="shared" si="405"/>
        <v>0.64139011195561801</v>
      </c>
      <c r="P2020">
        <f t="shared" si="406"/>
        <v>0.5</v>
      </c>
      <c r="Q2020">
        <f t="shared" si="407"/>
        <v>21.217891113500865</v>
      </c>
      <c r="R2020">
        <f t="shared" si="408"/>
        <v>20</v>
      </c>
      <c r="S2020">
        <f>INDEX(Weights!$B$1:$B$36,MATCH(Matches!H2195,Weights!$A$1:$A$36,0))</f>
        <v>20</v>
      </c>
      <c r="T2020">
        <f t="shared" si="409"/>
        <v>1546</v>
      </c>
      <c r="U2020">
        <f t="shared" si="410"/>
        <v>1445</v>
      </c>
      <c r="V2020">
        <f t="shared" si="411"/>
        <v>101</v>
      </c>
      <c r="W2020">
        <f t="shared" si="412"/>
        <v>0</v>
      </c>
      <c r="X2020">
        <f t="shared" si="413"/>
        <v>0</v>
      </c>
      <c r="Y2020">
        <f t="shared" si="414"/>
        <v>0</v>
      </c>
      <c r="AA2020" t="str">
        <f t="shared" si="415"/>
        <v>101-&gt;0,</v>
      </c>
    </row>
    <row r="2021" spans="1:27" ht="15" hidden="1" customHeight="1" x14ac:dyDescent="0.25">
      <c r="A2021">
        <v>2017</v>
      </c>
      <c r="B2021">
        <v>6</v>
      </c>
      <c r="C2021">
        <v>6</v>
      </c>
      <c r="D2021" t="s">
        <v>122</v>
      </c>
      <c r="E2021" t="s">
        <v>99</v>
      </c>
      <c r="F2021">
        <v>2</v>
      </c>
      <c r="G2021">
        <v>2</v>
      </c>
      <c r="H2021" t="s">
        <v>33</v>
      </c>
      <c r="J2021">
        <v>-3</v>
      </c>
      <c r="K2021">
        <v>1517</v>
      </c>
      <c r="L2021">
        <v>1525</v>
      </c>
      <c r="M2021">
        <f t="shared" si="403"/>
        <v>1520</v>
      </c>
      <c r="N2021">
        <f t="shared" si="404"/>
        <v>1522</v>
      </c>
      <c r="O2021">
        <f t="shared" si="405"/>
        <v>0.63740837674448447</v>
      </c>
      <c r="P2021">
        <f t="shared" si="406"/>
        <v>0.5</v>
      </c>
      <c r="Q2021">
        <f t="shared" si="407"/>
        <v>21.8327300785934</v>
      </c>
      <c r="R2021">
        <f t="shared" si="408"/>
        <v>20</v>
      </c>
      <c r="S2021">
        <f>INDEX(Weights!$B$1:$B$36,MATCH(Matches!H2215,Weights!$A$1:$A$36,0))</f>
        <v>40</v>
      </c>
      <c r="T2021">
        <f t="shared" si="409"/>
        <v>1620</v>
      </c>
      <c r="U2021">
        <f t="shared" si="410"/>
        <v>1522</v>
      </c>
      <c r="V2021">
        <f t="shared" si="411"/>
        <v>98</v>
      </c>
      <c r="W2021">
        <f t="shared" si="412"/>
        <v>0</v>
      </c>
      <c r="X2021">
        <f t="shared" si="413"/>
        <v>0</v>
      </c>
      <c r="Y2021">
        <f t="shared" si="414"/>
        <v>0</v>
      </c>
      <c r="AA2021" t="str">
        <f t="shared" si="415"/>
        <v>98-&gt;0,</v>
      </c>
    </row>
    <row r="2022" spans="1:27" ht="15" hidden="1" customHeight="1" x14ac:dyDescent="0.25">
      <c r="A2022">
        <v>2017</v>
      </c>
      <c r="B2022">
        <v>6</v>
      </c>
      <c r="C2022">
        <v>8</v>
      </c>
      <c r="D2022" t="s">
        <v>138</v>
      </c>
      <c r="E2022" t="s">
        <v>124</v>
      </c>
      <c r="F2022">
        <v>1</v>
      </c>
      <c r="G2022">
        <v>1</v>
      </c>
      <c r="H2022" t="s">
        <v>33</v>
      </c>
      <c r="I2022" t="s">
        <v>125</v>
      </c>
      <c r="J2022">
        <v>-3</v>
      </c>
      <c r="K2022">
        <v>1798</v>
      </c>
      <c r="L2022">
        <v>1688</v>
      </c>
      <c r="M2022">
        <f t="shared" si="403"/>
        <v>1801</v>
      </c>
      <c r="N2022">
        <f t="shared" si="404"/>
        <v>1685</v>
      </c>
      <c r="O2022">
        <f t="shared" si="405"/>
        <v>0.66099909124635825</v>
      </c>
      <c r="P2022">
        <f t="shared" si="406"/>
        <v>0.5</v>
      </c>
      <c r="Q2022">
        <f t="shared" si="407"/>
        <v>18.633645549026408</v>
      </c>
      <c r="R2022">
        <f t="shared" si="408"/>
        <v>20</v>
      </c>
      <c r="S2022">
        <f>INDEX(Weights!$B$1:$B$36,MATCH(Matches!H2234,Weights!$A$1:$A$36,0))</f>
        <v>20</v>
      </c>
      <c r="T2022">
        <f t="shared" si="409"/>
        <v>1801</v>
      </c>
      <c r="U2022">
        <f t="shared" si="410"/>
        <v>1685</v>
      </c>
      <c r="V2022">
        <f t="shared" si="411"/>
        <v>116</v>
      </c>
      <c r="W2022">
        <f t="shared" si="412"/>
        <v>0</v>
      </c>
      <c r="X2022">
        <f t="shared" si="413"/>
        <v>0</v>
      </c>
      <c r="Y2022">
        <f t="shared" si="414"/>
        <v>0</v>
      </c>
      <c r="AA2022" t="str">
        <f t="shared" si="415"/>
        <v>116-&gt;0,</v>
      </c>
    </row>
    <row r="2023" spans="1:27" ht="15" hidden="1" customHeight="1" x14ac:dyDescent="0.25">
      <c r="A2023">
        <v>2017</v>
      </c>
      <c r="B2023">
        <v>6</v>
      </c>
      <c r="C2023">
        <v>11</v>
      </c>
      <c r="D2023" t="s">
        <v>263</v>
      </c>
      <c r="E2023" t="s">
        <v>55</v>
      </c>
      <c r="F2023">
        <v>1</v>
      </c>
      <c r="G2023">
        <v>2</v>
      </c>
      <c r="H2023" t="s">
        <v>76</v>
      </c>
      <c r="J2023">
        <v>-3</v>
      </c>
      <c r="K2023">
        <v>1448</v>
      </c>
      <c r="L2023">
        <v>2003</v>
      </c>
      <c r="M2023">
        <f t="shared" si="403"/>
        <v>1451</v>
      </c>
      <c r="N2023">
        <f t="shared" si="404"/>
        <v>2000</v>
      </c>
      <c r="O2023">
        <f t="shared" si="405"/>
        <v>0.92986723744842492</v>
      </c>
      <c r="P2023">
        <f t="shared" si="406"/>
        <v>0</v>
      </c>
      <c r="Q2023">
        <f t="shared" si="407"/>
        <v>3.2262670187542715</v>
      </c>
      <c r="R2023">
        <f t="shared" si="408"/>
        <v>0</v>
      </c>
      <c r="S2023">
        <f>INDEX(Weights!$B$1:$B$36,MATCH(Matches!H2290,Weights!$A$1:$A$36,0))</f>
        <v>40</v>
      </c>
      <c r="T2023">
        <f t="shared" si="409"/>
        <v>1551</v>
      </c>
      <c r="U2023">
        <f t="shared" si="410"/>
        <v>2000</v>
      </c>
      <c r="V2023">
        <f t="shared" si="411"/>
        <v>449</v>
      </c>
      <c r="W2023">
        <f t="shared" si="412"/>
        <v>1</v>
      </c>
      <c r="X2023">
        <f t="shared" si="413"/>
        <v>0</v>
      </c>
      <c r="Y2023">
        <f t="shared" si="414"/>
        <v>1</v>
      </c>
      <c r="AA2023" t="str">
        <f t="shared" si="415"/>
        <v>449-&gt;1,</v>
      </c>
    </row>
    <row r="2024" spans="1:27" ht="15" hidden="1" customHeight="1" x14ac:dyDescent="0.25">
      <c r="A2024">
        <v>2017</v>
      </c>
      <c r="B2024">
        <v>9</v>
      </c>
      <c r="C2024">
        <v>2</v>
      </c>
      <c r="D2024" t="s">
        <v>157</v>
      </c>
      <c r="E2024" t="s">
        <v>79</v>
      </c>
      <c r="F2024">
        <v>0</v>
      </c>
      <c r="G2024">
        <v>0</v>
      </c>
      <c r="H2024" t="s">
        <v>33</v>
      </c>
      <c r="J2024">
        <v>-3</v>
      </c>
      <c r="K2024">
        <v>1226</v>
      </c>
      <c r="L2024">
        <v>1214</v>
      </c>
      <c r="M2024">
        <f t="shared" si="403"/>
        <v>1229</v>
      </c>
      <c r="N2024">
        <f t="shared" si="404"/>
        <v>1211</v>
      </c>
      <c r="O2024">
        <f t="shared" si="405"/>
        <v>0.66357409804129552</v>
      </c>
      <c r="P2024">
        <f t="shared" si="406"/>
        <v>0.5</v>
      </c>
      <c r="Q2024">
        <f t="shared" si="407"/>
        <v>18.340312041596142</v>
      </c>
      <c r="R2024">
        <f t="shared" si="408"/>
        <v>20</v>
      </c>
      <c r="S2024">
        <f>INDEX(Weights!$B$1:$B$36,MATCH(Matches!H2474,Weights!$A$1:$A$36,0))</f>
        <v>40</v>
      </c>
      <c r="T2024">
        <f t="shared" si="409"/>
        <v>1329</v>
      </c>
      <c r="U2024">
        <f t="shared" si="410"/>
        <v>1211</v>
      </c>
      <c r="V2024">
        <f t="shared" si="411"/>
        <v>118</v>
      </c>
      <c r="W2024">
        <f t="shared" si="412"/>
        <v>0</v>
      </c>
      <c r="X2024">
        <f t="shared" si="413"/>
        <v>0</v>
      </c>
      <c r="Y2024">
        <f t="shared" si="414"/>
        <v>0</v>
      </c>
      <c r="AA2024" t="str">
        <f t="shared" si="415"/>
        <v>118-&gt;0,</v>
      </c>
    </row>
    <row r="2025" spans="1:27" ht="15" hidden="1" customHeight="1" x14ac:dyDescent="0.25">
      <c r="A2025">
        <v>2017</v>
      </c>
      <c r="B2025">
        <v>9</v>
      </c>
      <c r="C2025">
        <v>5</v>
      </c>
      <c r="D2025" t="s">
        <v>129</v>
      </c>
      <c r="E2025" t="s">
        <v>123</v>
      </c>
      <c r="F2025">
        <v>1</v>
      </c>
      <c r="G2025">
        <v>1</v>
      </c>
      <c r="H2025" t="s">
        <v>76</v>
      </c>
      <c r="J2025">
        <v>-3</v>
      </c>
      <c r="K2025">
        <v>1798</v>
      </c>
      <c r="L2025">
        <v>1857</v>
      </c>
      <c r="M2025">
        <f t="shared" si="403"/>
        <v>1801</v>
      </c>
      <c r="N2025">
        <f t="shared" si="404"/>
        <v>1854</v>
      </c>
      <c r="O2025">
        <f t="shared" si="405"/>
        <v>0.56722884434295218</v>
      </c>
      <c r="P2025">
        <f t="shared" si="406"/>
        <v>0.5</v>
      </c>
      <c r="Q2025">
        <f t="shared" si="407"/>
        <v>44.623703252969868</v>
      </c>
      <c r="R2025">
        <f t="shared" si="408"/>
        <v>40</v>
      </c>
      <c r="S2025">
        <f>INDEX(Weights!$B$1:$B$36,MATCH(Matches!H2518,Weights!$A$1:$A$36,0))</f>
        <v>40</v>
      </c>
      <c r="T2025">
        <f t="shared" si="409"/>
        <v>1901</v>
      </c>
      <c r="U2025">
        <f t="shared" si="410"/>
        <v>1854</v>
      </c>
      <c r="V2025">
        <f t="shared" si="411"/>
        <v>47</v>
      </c>
      <c r="W2025">
        <f t="shared" si="412"/>
        <v>0</v>
      </c>
      <c r="X2025">
        <f t="shared" si="413"/>
        <v>0</v>
      </c>
      <c r="Y2025">
        <f t="shared" si="414"/>
        <v>0</v>
      </c>
      <c r="AA2025" t="str">
        <f t="shared" si="415"/>
        <v>47-&gt;0,</v>
      </c>
    </row>
    <row r="2026" spans="1:27" ht="15" hidden="1" customHeight="1" x14ac:dyDescent="0.25">
      <c r="A2026">
        <v>2017</v>
      </c>
      <c r="B2026">
        <v>10</v>
      </c>
      <c r="C2026">
        <v>5</v>
      </c>
      <c r="D2026" t="s">
        <v>22</v>
      </c>
      <c r="E2026" t="s">
        <v>66</v>
      </c>
      <c r="F2026">
        <v>0</v>
      </c>
      <c r="G2026">
        <v>8</v>
      </c>
      <c r="H2026" t="s">
        <v>76</v>
      </c>
      <c r="J2026">
        <v>-3</v>
      </c>
      <c r="K2026">
        <v>852</v>
      </c>
      <c r="L2026">
        <v>1579</v>
      </c>
      <c r="M2026">
        <f t="shared" si="403"/>
        <v>855</v>
      </c>
      <c r="N2026">
        <f t="shared" si="404"/>
        <v>1576</v>
      </c>
      <c r="O2026">
        <f t="shared" si="405"/>
        <v>0.97274177528856287</v>
      </c>
      <c r="P2026">
        <f t="shared" si="406"/>
        <v>0</v>
      </c>
      <c r="Q2026">
        <f t="shared" si="407"/>
        <v>3.0840661686500028</v>
      </c>
      <c r="R2026">
        <f t="shared" si="408"/>
        <v>0</v>
      </c>
      <c r="S2026">
        <f>INDEX(Weights!$B$1:$B$36,MATCH(Matches!H2572,Weights!$A$1:$A$36,0))</f>
        <v>40</v>
      </c>
      <c r="T2026">
        <f t="shared" si="409"/>
        <v>955</v>
      </c>
      <c r="U2026">
        <f t="shared" si="410"/>
        <v>1576</v>
      </c>
      <c r="V2026">
        <f t="shared" si="411"/>
        <v>621</v>
      </c>
      <c r="W2026">
        <f t="shared" si="412"/>
        <v>8</v>
      </c>
      <c r="X2026">
        <f t="shared" si="413"/>
        <v>0</v>
      </c>
      <c r="Y2026">
        <f t="shared" si="414"/>
        <v>7</v>
      </c>
      <c r="AA2026" t="str">
        <f t="shared" si="415"/>
        <v>621-&gt;7,</v>
      </c>
    </row>
    <row r="2027" spans="1:27" ht="15" hidden="1" customHeight="1" x14ac:dyDescent="0.25">
      <c r="A2027">
        <v>2017</v>
      </c>
      <c r="B2027">
        <v>10</v>
      </c>
      <c r="C2027">
        <v>8</v>
      </c>
      <c r="D2027" t="s">
        <v>60</v>
      </c>
      <c r="E2027" t="s">
        <v>105</v>
      </c>
      <c r="F2027">
        <v>0</v>
      </c>
      <c r="G2027">
        <v>1</v>
      </c>
      <c r="H2027" t="s">
        <v>76</v>
      </c>
      <c r="J2027">
        <v>-3</v>
      </c>
      <c r="K2027">
        <v>1406</v>
      </c>
      <c r="L2027">
        <v>1929</v>
      </c>
      <c r="M2027">
        <f t="shared" si="403"/>
        <v>1409</v>
      </c>
      <c r="N2027">
        <f t="shared" si="404"/>
        <v>1926</v>
      </c>
      <c r="O2027">
        <f t="shared" si="405"/>
        <v>0.91686122759572986</v>
      </c>
      <c r="P2027">
        <f t="shared" si="406"/>
        <v>0</v>
      </c>
      <c r="Q2027">
        <f t="shared" si="407"/>
        <v>3.2720327893751717</v>
      </c>
      <c r="R2027">
        <f t="shared" si="408"/>
        <v>0</v>
      </c>
      <c r="S2027">
        <f>INDEX(Weights!$B$1:$B$36,MATCH(Matches!H2619,Weights!$A$1:$A$36,0))</f>
        <v>20</v>
      </c>
      <c r="T2027">
        <f t="shared" si="409"/>
        <v>1509</v>
      </c>
      <c r="U2027">
        <f t="shared" si="410"/>
        <v>1926</v>
      </c>
      <c r="V2027">
        <f t="shared" si="411"/>
        <v>417</v>
      </c>
      <c r="W2027">
        <f t="shared" si="412"/>
        <v>1</v>
      </c>
      <c r="X2027">
        <f t="shared" si="413"/>
        <v>0</v>
      </c>
      <c r="Y2027">
        <f t="shared" si="414"/>
        <v>1</v>
      </c>
      <c r="AA2027" t="str">
        <f t="shared" si="415"/>
        <v>417-&gt;1,</v>
      </c>
    </row>
    <row r="2028" spans="1:27" ht="15" hidden="1" customHeight="1" x14ac:dyDescent="0.25">
      <c r="A2028">
        <v>2017</v>
      </c>
      <c r="B2028">
        <v>10</v>
      </c>
      <c r="C2028">
        <v>24</v>
      </c>
      <c r="D2028" t="s">
        <v>168</v>
      </c>
      <c r="E2028" t="s">
        <v>47</v>
      </c>
      <c r="F2028">
        <v>0</v>
      </c>
      <c r="G2028">
        <v>5</v>
      </c>
      <c r="H2028" t="s">
        <v>33</v>
      </c>
      <c r="J2028">
        <v>-3</v>
      </c>
      <c r="K2028">
        <v>1106</v>
      </c>
      <c r="L2028">
        <v>1673</v>
      </c>
      <c r="M2028">
        <f t="shared" si="403"/>
        <v>1109</v>
      </c>
      <c r="N2028">
        <f t="shared" si="404"/>
        <v>1670</v>
      </c>
      <c r="O2028">
        <f t="shared" si="405"/>
        <v>0.93424047341446192</v>
      </c>
      <c r="P2028">
        <f t="shared" si="406"/>
        <v>0</v>
      </c>
      <c r="Q2028">
        <f t="shared" si="407"/>
        <v>3.2111646683809369</v>
      </c>
      <c r="R2028">
        <f t="shared" si="408"/>
        <v>0</v>
      </c>
      <c r="S2028">
        <f>INDEX(Weights!$B$1:$B$36,MATCH(Matches!H2672,Weights!$A$1:$A$36,0))</f>
        <v>30</v>
      </c>
      <c r="T2028">
        <f t="shared" si="409"/>
        <v>1209</v>
      </c>
      <c r="U2028">
        <f t="shared" si="410"/>
        <v>1670</v>
      </c>
      <c r="V2028">
        <f t="shared" si="411"/>
        <v>461</v>
      </c>
      <c r="W2028">
        <f t="shared" si="412"/>
        <v>5</v>
      </c>
      <c r="X2028">
        <f t="shared" si="413"/>
        <v>0</v>
      </c>
      <c r="Y2028">
        <f t="shared" si="414"/>
        <v>5</v>
      </c>
      <c r="AA2028" t="str">
        <f t="shared" si="415"/>
        <v>461-&gt;5,</v>
      </c>
    </row>
    <row r="2029" spans="1:27" ht="15" hidden="1" customHeight="1" x14ac:dyDescent="0.25">
      <c r="A2029">
        <v>2017</v>
      </c>
      <c r="B2029">
        <v>11</v>
      </c>
      <c r="C2029">
        <v>13</v>
      </c>
      <c r="D2029" t="s">
        <v>56</v>
      </c>
      <c r="E2029" t="s">
        <v>5</v>
      </c>
      <c r="F2029">
        <v>2</v>
      </c>
      <c r="G2029">
        <v>2</v>
      </c>
      <c r="H2029" t="s">
        <v>33</v>
      </c>
      <c r="J2029">
        <v>-3</v>
      </c>
      <c r="K2029">
        <v>1483</v>
      </c>
      <c r="L2029">
        <v>1497</v>
      </c>
      <c r="M2029">
        <f t="shared" si="403"/>
        <v>1486</v>
      </c>
      <c r="N2029">
        <f t="shared" si="404"/>
        <v>1494</v>
      </c>
      <c r="O2029">
        <f t="shared" si="405"/>
        <v>0.62938854721750226</v>
      </c>
      <c r="P2029">
        <f t="shared" si="406"/>
        <v>0.5</v>
      </c>
      <c r="Q2029">
        <f t="shared" si="407"/>
        <v>23.185977928610615</v>
      </c>
      <c r="R2029">
        <f t="shared" si="408"/>
        <v>20</v>
      </c>
      <c r="S2029">
        <f>INDEX(Weights!$B$1:$B$36,MATCH(Matches!H2731,Weights!$A$1:$A$36,0))</f>
        <v>20</v>
      </c>
      <c r="T2029">
        <f t="shared" si="409"/>
        <v>1586</v>
      </c>
      <c r="U2029">
        <f t="shared" si="410"/>
        <v>1494</v>
      </c>
      <c r="V2029">
        <f t="shared" si="411"/>
        <v>92</v>
      </c>
      <c r="W2029">
        <f t="shared" si="412"/>
        <v>0</v>
      </c>
      <c r="X2029">
        <f t="shared" si="413"/>
        <v>0</v>
      </c>
      <c r="Y2029">
        <f t="shared" si="414"/>
        <v>0</v>
      </c>
      <c r="AA2029" t="str">
        <f t="shared" si="415"/>
        <v>92-&gt;0,</v>
      </c>
    </row>
    <row r="2030" spans="1:27" ht="15" hidden="1" customHeight="1" x14ac:dyDescent="0.25">
      <c r="A2030">
        <v>2017</v>
      </c>
      <c r="B2030">
        <v>11</v>
      </c>
      <c r="C2030">
        <v>14</v>
      </c>
      <c r="D2030" t="s">
        <v>113</v>
      </c>
      <c r="E2030" t="s">
        <v>257</v>
      </c>
      <c r="F2030">
        <v>3</v>
      </c>
      <c r="G2030">
        <v>4</v>
      </c>
      <c r="H2030" t="s">
        <v>23</v>
      </c>
      <c r="J2030">
        <v>-3</v>
      </c>
      <c r="K2030">
        <v>677</v>
      </c>
      <c r="L2030">
        <v>1207</v>
      </c>
      <c r="M2030">
        <f t="shared" si="403"/>
        <v>680</v>
      </c>
      <c r="N2030">
        <f t="shared" si="404"/>
        <v>1204</v>
      </c>
      <c r="O2030">
        <f t="shared" si="405"/>
        <v>0.91988165697098079</v>
      </c>
      <c r="P2030">
        <f t="shared" si="406"/>
        <v>0</v>
      </c>
      <c r="Q2030">
        <f t="shared" si="407"/>
        <v>3.2612890769868237</v>
      </c>
      <c r="R2030">
        <f t="shared" si="408"/>
        <v>0</v>
      </c>
      <c r="S2030">
        <f>INDEX(Weights!$B$1:$B$36,MATCH(Matches!H2753,Weights!$A$1:$A$36,0))</f>
        <v>40</v>
      </c>
      <c r="T2030">
        <f t="shared" si="409"/>
        <v>780</v>
      </c>
      <c r="U2030">
        <f t="shared" si="410"/>
        <v>1204</v>
      </c>
      <c r="V2030">
        <f t="shared" si="411"/>
        <v>424</v>
      </c>
      <c r="W2030">
        <f t="shared" si="412"/>
        <v>1</v>
      </c>
      <c r="X2030">
        <f t="shared" si="413"/>
        <v>0</v>
      </c>
      <c r="Y2030">
        <f t="shared" si="414"/>
        <v>1</v>
      </c>
      <c r="AA2030" t="str">
        <f t="shared" si="415"/>
        <v>424-&gt;1,</v>
      </c>
    </row>
    <row r="2031" spans="1:27" ht="15" hidden="1" customHeight="1" x14ac:dyDescent="0.25">
      <c r="A2031">
        <v>2017</v>
      </c>
      <c r="B2031">
        <v>12</v>
      </c>
      <c r="C2031">
        <v>25</v>
      </c>
      <c r="D2031" t="s">
        <v>91</v>
      </c>
      <c r="E2031" t="s">
        <v>175</v>
      </c>
      <c r="F2031">
        <v>1</v>
      </c>
      <c r="G2031">
        <v>1</v>
      </c>
      <c r="H2031" t="s">
        <v>33</v>
      </c>
      <c r="J2031">
        <v>-3</v>
      </c>
      <c r="K2031">
        <v>1477</v>
      </c>
      <c r="L2031">
        <v>1475</v>
      </c>
      <c r="M2031">
        <f t="shared" si="403"/>
        <v>1480</v>
      </c>
      <c r="N2031">
        <f t="shared" si="404"/>
        <v>1472</v>
      </c>
      <c r="O2031">
        <f t="shared" si="405"/>
        <v>0.65060462793387253</v>
      </c>
      <c r="P2031">
        <f t="shared" si="406"/>
        <v>0.5</v>
      </c>
      <c r="Q2031">
        <f t="shared" si="407"/>
        <v>19.919706593061935</v>
      </c>
      <c r="R2031">
        <f t="shared" si="408"/>
        <v>20</v>
      </c>
      <c r="S2031">
        <f>INDEX(Weights!$B$1:$B$36,MATCH(Matches!H2833,Weights!$A$1:$A$36,0))</f>
        <v>40</v>
      </c>
      <c r="T2031">
        <f t="shared" si="409"/>
        <v>1580</v>
      </c>
      <c r="U2031">
        <f t="shared" si="410"/>
        <v>1472</v>
      </c>
      <c r="V2031">
        <f t="shared" si="411"/>
        <v>108</v>
      </c>
      <c r="W2031">
        <f t="shared" si="412"/>
        <v>0</v>
      </c>
      <c r="X2031">
        <f t="shared" si="413"/>
        <v>0</v>
      </c>
      <c r="Y2031">
        <f t="shared" si="414"/>
        <v>0</v>
      </c>
      <c r="AA2031" t="str">
        <f t="shared" si="415"/>
        <v>108-&gt;0,</v>
      </c>
    </row>
    <row r="2032" spans="1:27" ht="15" hidden="1" customHeight="1" x14ac:dyDescent="0.25">
      <c r="A2032">
        <v>2017</v>
      </c>
      <c r="B2032">
        <v>12</v>
      </c>
      <c r="C2032">
        <v>25</v>
      </c>
      <c r="D2032" t="s">
        <v>158</v>
      </c>
      <c r="E2032" t="s">
        <v>154</v>
      </c>
      <c r="F2032">
        <v>0</v>
      </c>
      <c r="G2032">
        <v>0</v>
      </c>
      <c r="H2032" t="s">
        <v>231</v>
      </c>
      <c r="I2032" t="s">
        <v>155</v>
      </c>
      <c r="J2032">
        <v>-3</v>
      </c>
      <c r="K2032">
        <v>1616</v>
      </c>
      <c r="L2032">
        <v>1565</v>
      </c>
      <c r="M2032">
        <f t="shared" si="403"/>
        <v>1619</v>
      </c>
      <c r="N2032">
        <f t="shared" si="404"/>
        <v>1562</v>
      </c>
      <c r="O2032">
        <f t="shared" si="405"/>
        <v>0.58130147836891499</v>
      </c>
      <c r="P2032">
        <f t="shared" si="406"/>
        <v>0.5</v>
      </c>
      <c r="Q2032">
        <f t="shared" si="407"/>
        <v>36.899698015171978</v>
      </c>
      <c r="R2032">
        <f t="shared" si="408"/>
        <v>40</v>
      </c>
      <c r="S2032">
        <f>INDEX(Weights!$B$1:$B$36,MATCH(Matches!H2835,Weights!$A$1:$A$36,0))</f>
        <v>40</v>
      </c>
      <c r="T2032">
        <f t="shared" si="409"/>
        <v>1619</v>
      </c>
      <c r="U2032">
        <f t="shared" si="410"/>
        <v>1562</v>
      </c>
      <c r="V2032">
        <f t="shared" si="411"/>
        <v>57</v>
      </c>
      <c r="W2032">
        <f t="shared" si="412"/>
        <v>0</v>
      </c>
      <c r="X2032">
        <f t="shared" si="413"/>
        <v>0</v>
      </c>
      <c r="Y2032">
        <f t="shared" si="414"/>
        <v>0</v>
      </c>
      <c r="AA2032" t="str">
        <f t="shared" si="415"/>
        <v>57-&gt;0,</v>
      </c>
    </row>
    <row r="2033" spans="1:27" ht="15" hidden="1" customHeight="1" x14ac:dyDescent="0.25">
      <c r="A2033">
        <v>2015</v>
      </c>
      <c r="B2033">
        <v>3</v>
      </c>
      <c r="C2033">
        <v>6</v>
      </c>
      <c r="D2033" t="s">
        <v>100</v>
      </c>
      <c r="E2033" t="s">
        <v>168</v>
      </c>
      <c r="F2033">
        <v>2</v>
      </c>
      <c r="G2033">
        <v>2</v>
      </c>
      <c r="H2033" t="s">
        <v>33</v>
      </c>
      <c r="J2033">
        <v>-4</v>
      </c>
      <c r="K2033">
        <v>1197</v>
      </c>
      <c r="L2033">
        <v>1167</v>
      </c>
      <c r="M2033">
        <f t="shared" si="403"/>
        <v>1201</v>
      </c>
      <c r="N2033">
        <f t="shared" si="404"/>
        <v>1163</v>
      </c>
      <c r="O2033">
        <f t="shared" si="405"/>
        <v>0.6887735686687132</v>
      </c>
      <c r="P2033">
        <f t="shared" si="406"/>
        <v>0.5</v>
      </c>
      <c r="Q2033">
        <f t="shared" si="407"/>
        <v>21.189407119911849</v>
      </c>
      <c r="R2033">
        <f t="shared" si="408"/>
        <v>20</v>
      </c>
      <c r="S2033">
        <f>INDEX(Weights!$B$1:$B$36,MATCH(Matches!H118,Weights!$A$1:$A$36,0))</f>
        <v>50</v>
      </c>
      <c r="T2033">
        <f t="shared" si="409"/>
        <v>1301</v>
      </c>
      <c r="U2033">
        <f t="shared" si="410"/>
        <v>1163</v>
      </c>
      <c r="V2033">
        <f t="shared" si="411"/>
        <v>138</v>
      </c>
      <c r="W2033">
        <f t="shared" si="412"/>
        <v>0</v>
      </c>
      <c r="X2033">
        <f t="shared" si="413"/>
        <v>0</v>
      </c>
      <c r="Y2033">
        <f t="shared" si="414"/>
        <v>0</v>
      </c>
      <c r="AA2033" t="str">
        <f t="shared" si="415"/>
        <v>138-&gt;0,</v>
      </c>
    </row>
    <row r="2034" spans="1:27" ht="15" hidden="1" customHeight="1" x14ac:dyDescent="0.25">
      <c r="A2034">
        <v>2015</v>
      </c>
      <c r="B2034">
        <v>3</v>
      </c>
      <c r="C2034">
        <v>28</v>
      </c>
      <c r="D2034" t="s">
        <v>85</v>
      </c>
      <c r="E2034" t="s">
        <v>46</v>
      </c>
      <c r="F2034">
        <v>0</v>
      </c>
      <c r="G2034">
        <v>1</v>
      </c>
      <c r="H2034" t="s">
        <v>33</v>
      </c>
      <c r="J2034">
        <v>-4</v>
      </c>
      <c r="K2034">
        <v>1540</v>
      </c>
      <c r="L2034">
        <v>1913</v>
      </c>
      <c r="M2034">
        <f t="shared" si="403"/>
        <v>1544</v>
      </c>
      <c r="N2034">
        <f t="shared" si="404"/>
        <v>1909</v>
      </c>
      <c r="O2034">
        <f t="shared" si="405"/>
        <v>0.821341471737012</v>
      </c>
      <c r="P2034">
        <f t="shared" si="406"/>
        <v>0</v>
      </c>
      <c r="Q2034">
        <f t="shared" si="407"/>
        <v>4.8700816136078089</v>
      </c>
      <c r="R2034">
        <f t="shared" si="408"/>
        <v>0</v>
      </c>
      <c r="S2034">
        <f>INDEX(Weights!$B$1:$B$36,MATCH(Matches!H197,Weights!$A$1:$A$36,0))</f>
        <v>50</v>
      </c>
      <c r="T2034">
        <f t="shared" si="409"/>
        <v>1644</v>
      </c>
      <c r="U2034">
        <f t="shared" si="410"/>
        <v>1909</v>
      </c>
      <c r="V2034">
        <f t="shared" si="411"/>
        <v>265</v>
      </c>
      <c r="W2034">
        <f t="shared" si="412"/>
        <v>1</v>
      </c>
      <c r="X2034">
        <f t="shared" si="413"/>
        <v>0</v>
      </c>
      <c r="Y2034">
        <f t="shared" si="414"/>
        <v>1</v>
      </c>
      <c r="AA2034" t="str">
        <f t="shared" si="415"/>
        <v>265-&gt;1,</v>
      </c>
    </row>
    <row r="2035" spans="1:27" ht="15" hidden="1" customHeight="1" x14ac:dyDescent="0.25">
      <c r="A2035">
        <v>2015</v>
      </c>
      <c r="B2035">
        <v>3</v>
      </c>
      <c r="C2035">
        <v>30</v>
      </c>
      <c r="D2035" t="s">
        <v>167</v>
      </c>
      <c r="E2035" t="s">
        <v>164</v>
      </c>
      <c r="F2035">
        <v>0</v>
      </c>
      <c r="G2035">
        <v>3</v>
      </c>
      <c r="H2035" t="s">
        <v>33</v>
      </c>
      <c r="J2035">
        <v>-4</v>
      </c>
      <c r="K2035">
        <v>1054</v>
      </c>
      <c r="L2035">
        <v>1522</v>
      </c>
      <c r="M2035">
        <f t="shared" si="403"/>
        <v>1058</v>
      </c>
      <c r="N2035">
        <f t="shared" si="404"/>
        <v>1518</v>
      </c>
      <c r="O2035">
        <f t="shared" si="405"/>
        <v>0.88818423022188309</v>
      </c>
      <c r="P2035">
        <f t="shared" si="406"/>
        <v>0</v>
      </c>
      <c r="Q2035">
        <f t="shared" si="407"/>
        <v>4.5035701647176669</v>
      </c>
      <c r="R2035">
        <f t="shared" si="408"/>
        <v>0</v>
      </c>
      <c r="S2035">
        <f>INDEX(Weights!$B$1:$B$36,MATCH(Matches!H228,Weights!$A$1:$A$36,0))</f>
        <v>40</v>
      </c>
      <c r="T2035">
        <f t="shared" si="409"/>
        <v>1158</v>
      </c>
      <c r="U2035">
        <f t="shared" si="410"/>
        <v>1518</v>
      </c>
      <c r="V2035">
        <f t="shared" si="411"/>
        <v>360</v>
      </c>
      <c r="W2035">
        <f t="shared" si="412"/>
        <v>3</v>
      </c>
      <c r="X2035">
        <f t="shared" si="413"/>
        <v>0</v>
      </c>
      <c r="Y2035">
        <f t="shared" si="414"/>
        <v>3</v>
      </c>
      <c r="AA2035" t="str">
        <f t="shared" si="415"/>
        <v>360-&gt;3,</v>
      </c>
    </row>
    <row r="2036" spans="1:27" ht="15" hidden="1" customHeight="1" x14ac:dyDescent="0.25">
      <c r="A2036">
        <v>2015</v>
      </c>
      <c r="B2036">
        <v>3</v>
      </c>
      <c r="C2036">
        <v>31</v>
      </c>
      <c r="D2036" t="s">
        <v>77</v>
      </c>
      <c r="E2036" t="s">
        <v>96</v>
      </c>
      <c r="F2036">
        <v>1</v>
      </c>
      <c r="G2036">
        <v>1</v>
      </c>
      <c r="H2036" t="s">
        <v>33</v>
      </c>
      <c r="J2036">
        <v>-4</v>
      </c>
      <c r="K2036">
        <v>1598</v>
      </c>
      <c r="L2036">
        <v>1569</v>
      </c>
      <c r="M2036">
        <f t="shared" si="403"/>
        <v>1602</v>
      </c>
      <c r="N2036">
        <f t="shared" si="404"/>
        <v>1565</v>
      </c>
      <c r="O2036">
        <f t="shared" si="405"/>
        <v>0.68753824821234177</v>
      </c>
      <c r="P2036">
        <f t="shared" si="406"/>
        <v>0.5</v>
      </c>
      <c r="Q2036">
        <f t="shared" si="407"/>
        <v>21.328982424273079</v>
      </c>
      <c r="R2036">
        <f t="shared" si="408"/>
        <v>20</v>
      </c>
      <c r="S2036">
        <f>INDEX(Weights!$B$1:$B$36,MATCH(Matches!H234,Weights!$A$1:$A$36,0))</f>
        <v>50</v>
      </c>
      <c r="T2036">
        <f t="shared" si="409"/>
        <v>1702</v>
      </c>
      <c r="U2036">
        <f t="shared" si="410"/>
        <v>1565</v>
      </c>
      <c r="V2036">
        <f t="shared" si="411"/>
        <v>137</v>
      </c>
      <c r="W2036">
        <f t="shared" si="412"/>
        <v>0</v>
      </c>
      <c r="X2036">
        <f t="shared" si="413"/>
        <v>0</v>
      </c>
      <c r="Y2036">
        <f t="shared" si="414"/>
        <v>0</v>
      </c>
      <c r="AA2036" t="str">
        <f t="shared" si="415"/>
        <v>137-&gt;0,</v>
      </c>
    </row>
    <row r="2037" spans="1:27" ht="15" hidden="1" customHeight="1" x14ac:dyDescent="0.25">
      <c r="A2037">
        <v>2015</v>
      </c>
      <c r="B2037">
        <v>5</v>
      </c>
      <c r="C2037">
        <v>30</v>
      </c>
      <c r="D2037" t="s">
        <v>91</v>
      </c>
      <c r="E2037" t="s">
        <v>225</v>
      </c>
      <c r="F2037">
        <v>0</v>
      </c>
      <c r="G2037">
        <v>0</v>
      </c>
      <c r="H2037" t="s">
        <v>33</v>
      </c>
      <c r="J2037">
        <v>-4</v>
      </c>
      <c r="K2037">
        <v>1469</v>
      </c>
      <c r="L2037">
        <v>1418</v>
      </c>
      <c r="M2037">
        <f t="shared" si="403"/>
        <v>1473</v>
      </c>
      <c r="N2037">
        <f t="shared" si="404"/>
        <v>1414</v>
      </c>
      <c r="O2037">
        <f t="shared" si="405"/>
        <v>0.71407890258535023</v>
      </c>
      <c r="P2037">
        <f t="shared" si="406"/>
        <v>0.5</v>
      </c>
      <c r="Q2037">
        <f t="shared" si="407"/>
        <v>18.684699667708998</v>
      </c>
      <c r="R2037">
        <f t="shared" si="408"/>
        <v>20</v>
      </c>
      <c r="S2037">
        <f>INDEX(Weights!$B$1:$B$36,MATCH(Matches!H303,Weights!$A$1:$A$36,0))</f>
        <v>40</v>
      </c>
      <c r="T2037">
        <f t="shared" si="409"/>
        <v>1573</v>
      </c>
      <c r="U2037">
        <f t="shared" si="410"/>
        <v>1414</v>
      </c>
      <c r="V2037">
        <f t="shared" si="411"/>
        <v>159</v>
      </c>
      <c r="W2037">
        <f t="shared" si="412"/>
        <v>0</v>
      </c>
      <c r="X2037">
        <f t="shared" si="413"/>
        <v>0</v>
      </c>
      <c r="Y2037">
        <f t="shared" si="414"/>
        <v>0</v>
      </c>
      <c r="AA2037" t="str">
        <f t="shared" si="415"/>
        <v>159-&gt;0,</v>
      </c>
    </row>
    <row r="2038" spans="1:27" ht="15" hidden="1" customHeight="1" x14ac:dyDescent="0.25">
      <c r="A2038">
        <v>2015</v>
      </c>
      <c r="B2038">
        <v>6</v>
      </c>
      <c r="C2038">
        <v>6</v>
      </c>
      <c r="D2038" t="s">
        <v>74</v>
      </c>
      <c r="E2038" t="s">
        <v>264</v>
      </c>
      <c r="F2038">
        <v>0</v>
      </c>
      <c r="G2038">
        <v>0</v>
      </c>
      <c r="H2038" t="s">
        <v>33</v>
      </c>
      <c r="J2038">
        <v>-4</v>
      </c>
      <c r="K2038">
        <v>1216</v>
      </c>
      <c r="L2038">
        <v>1157</v>
      </c>
      <c r="M2038">
        <f t="shared" si="403"/>
        <v>1220</v>
      </c>
      <c r="N2038">
        <f t="shared" si="404"/>
        <v>1153</v>
      </c>
      <c r="O2038">
        <f t="shared" si="405"/>
        <v>0.72338786943917055</v>
      </c>
      <c r="P2038">
        <f t="shared" si="406"/>
        <v>0.5</v>
      </c>
      <c r="Q2038">
        <f t="shared" si="407"/>
        <v>17.906075249485365</v>
      </c>
      <c r="R2038">
        <f t="shared" si="408"/>
        <v>20</v>
      </c>
      <c r="S2038">
        <f>INDEX(Weights!$B$1:$B$36,MATCH(Matches!H331,Weights!$A$1:$A$36,0))</f>
        <v>40</v>
      </c>
      <c r="T2038">
        <f t="shared" si="409"/>
        <v>1320</v>
      </c>
      <c r="U2038">
        <f t="shared" si="410"/>
        <v>1153</v>
      </c>
      <c r="V2038">
        <f t="shared" si="411"/>
        <v>167</v>
      </c>
      <c r="W2038">
        <f t="shared" si="412"/>
        <v>0</v>
      </c>
      <c r="X2038">
        <f t="shared" si="413"/>
        <v>0</v>
      </c>
      <c r="Y2038">
        <f t="shared" si="414"/>
        <v>0</v>
      </c>
      <c r="AA2038" t="str">
        <f t="shared" si="415"/>
        <v>167-&gt;0,</v>
      </c>
    </row>
    <row r="2039" spans="1:27" ht="15" hidden="1" customHeight="1" x14ac:dyDescent="0.25">
      <c r="A2039">
        <v>2015</v>
      </c>
      <c r="B2039">
        <v>6</v>
      </c>
      <c r="C2039">
        <v>9</v>
      </c>
      <c r="D2039" t="s">
        <v>190</v>
      </c>
      <c r="E2039" t="s">
        <v>174</v>
      </c>
      <c r="F2039">
        <v>1</v>
      </c>
      <c r="G2039">
        <v>1</v>
      </c>
      <c r="H2039" t="s">
        <v>33</v>
      </c>
      <c r="I2039" t="s">
        <v>7</v>
      </c>
      <c r="J2039">
        <v>-4</v>
      </c>
      <c r="K2039">
        <v>1616</v>
      </c>
      <c r="L2039">
        <v>1494</v>
      </c>
      <c r="M2039">
        <f t="shared" si="403"/>
        <v>1620</v>
      </c>
      <c r="N2039">
        <f t="shared" si="404"/>
        <v>1490</v>
      </c>
      <c r="O2039">
        <f t="shared" si="405"/>
        <v>0.67881691979475667</v>
      </c>
      <c r="P2039">
        <f t="shared" si="406"/>
        <v>0.5</v>
      </c>
      <c r="Q2039">
        <f t="shared" si="407"/>
        <v>22.369247857479813</v>
      </c>
      <c r="R2039">
        <f t="shared" si="408"/>
        <v>20</v>
      </c>
      <c r="S2039">
        <f>INDEX(Weights!$B$1:$B$36,MATCH(Matches!H352,Weights!$A$1:$A$36,0))</f>
        <v>40</v>
      </c>
      <c r="T2039">
        <f t="shared" si="409"/>
        <v>1620</v>
      </c>
      <c r="U2039">
        <f t="shared" si="410"/>
        <v>1490</v>
      </c>
      <c r="V2039">
        <f t="shared" si="411"/>
        <v>130</v>
      </c>
      <c r="W2039">
        <f t="shared" si="412"/>
        <v>0</v>
      </c>
      <c r="X2039">
        <f t="shared" si="413"/>
        <v>0</v>
      </c>
      <c r="Y2039">
        <f t="shared" si="414"/>
        <v>0</v>
      </c>
      <c r="AA2039" t="str">
        <f t="shared" si="415"/>
        <v>130-&gt;0,</v>
      </c>
    </row>
    <row r="2040" spans="1:27" ht="15" hidden="1" customHeight="1" x14ac:dyDescent="0.25">
      <c r="A2040">
        <v>2015</v>
      </c>
      <c r="B2040">
        <v>6</v>
      </c>
      <c r="C2040">
        <v>10</v>
      </c>
      <c r="D2040" t="s">
        <v>202</v>
      </c>
      <c r="E2040" t="s">
        <v>101</v>
      </c>
      <c r="F2040">
        <v>2</v>
      </c>
      <c r="G2040">
        <v>2</v>
      </c>
      <c r="H2040" t="s">
        <v>76</v>
      </c>
      <c r="J2040">
        <v>-4</v>
      </c>
      <c r="K2040">
        <v>1195</v>
      </c>
      <c r="L2040">
        <v>1234</v>
      </c>
      <c r="M2040">
        <f t="shared" si="403"/>
        <v>1199</v>
      </c>
      <c r="N2040">
        <f t="shared" si="404"/>
        <v>1230</v>
      </c>
      <c r="O2040">
        <f t="shared" si="405"/>
        <v>0.59801376576934362</v>
      </c>
      <c r="P2040">
        <f t="shared" si="406"/>
        <v>0.5</v>
      </c>
      <c r="Q2040">
        <f t="shared" si="407"/>
        <v>40.810593987514203</v>
      </c>
      <c r="R2040">
        <f t="shared" si="408"/>
        <v>40</v>
      </c>
      <c r="S2040">
        <f>INDEX(Weights!$B$1:$B$36,MATCH(Matches!H362,Weights!$A$1:$A$36,0))</f>
        <v>50</v>
      </c>
      <c r="T2040">
        <f t="shared" si="409"/>
        <v>1299</v>
      </c>
      <c r="U2040">
        <f t="shared" si="410"/>
        <v>1230</v>
      </c>
      <c r="V2040">
        <f t="shared" si="411"/>
        <v>69</v>
      </c>
      <c r="W2040">
        <f t="shared" si="412"/>
        <v>0</v>
      </c>
      <c r="X2040">
        <f t="shared" si="413"/>
        <v>0</v>
      </c>
      <c r="Y2040">
        <f t="shared" si="414"/>
        <v>0</v>
      </c>
      <c r="AA2040" t="str">
        <f t="shared" si="415"/>
        <v>69-&gt;0,</v>
      </c>
    </row>
    <row r="2041" spans="1:27" ht="15" hidden="1" customHeight="1" x14ac:dyDescent="0.25">
      <c r="A2041">
        <v>2015</v>
      </c>
      <c r="B2041">
        <v>6</v>
      </c>
      <c r="C2041">
        <v>11</v>
      </c>
      <c r="D2041" t="s">
        <v>179</v>
      </c>
      <c r="E2041" t="s">
        <v>164</v>
      </c>
      <c r="F2041">
        <v>0</v>
      </c>
      <c r="G2041">
        <v>2</v>
      </c>
      <c r="H2041" t="s">
        <v>76</v>
      </c>
      <c r="J2041">
        <v>-4</v>
      </c>
      <c r="K2041">
        <v>958</v>
      </c>
      <c r="L2041">
        <v>1526</v>
      </c>
      <c r="M2041">
        <f t="shared" si="403"/>
        <v>962</v>
      </c>
      <c r="N2041">
        <f t="shared" si="404"/>
        <v>1522</v>
      </c>
      <c r="O2041">
        <f t="shared" si="405"/>
        <v>0.93388593866280434</v>
      </c>
      <c r="P2041">
        <f t="shared" si="406"/>
        <v>0</v>
      </c>
      <c r="Q2041">
        <f t="shared" si="407"/>
        <v>4.2831783137536554</v>
      </c>
      <c r="R2041">
        <f t="shared" si="408"/>
        <v>0</v>
      </c>
      <c r="S2041">
        <f>INDEX(Weights!$B$1:$B$36,MATCH(Matches!H367,Weights!$A$1:$A$36,0))</f>
        <v>40</v>
      </c>
      <c r="T2041">
        <f t="shared" si="409"/>
        <v>1062</v>
      </c>
      <c r="U2041">
        <f t="shared" si="410"/>
        <v>1522</v>
      </c>
      <c r="V2041">
        <f t="shared" si="411"/>
        <v>460</v>
      </c>
      <c r="W2041">
        <f t="shared" si="412"/>
        <v>2</v>
      </c>
      <c r="X2041">
        <f t="shared" si="413"/>
        <v>0</v>
      </c>
      <c r="Y2041">
        <f t="shared" si="414"/>
        <v>2</v>
      </c>
      <c r="AA2041" t="str">
        <f t="shared" si="415"/>
        <v>460-&gt;2,</v>
      </c>
    </row>
    <row r="2042" spans="1:27" ht="15" hidden="1" customHeight="1" x14ac:dyDescent="0.25">
      <c r="A2042">
        <v>2015</v>
      </c>
      <c r="B2042">
        <v>6</v>
      </c>
      <c r="C2042">
        <v>11</v>
      </c>
      <c r="D2042" t="s">
        <v>262</v>
      </c>
      <c r="E2042" t="s">
        <v>122</v>
      </c>
      <c r="F2042">
        <v>0</v>
      </c>
      <c r="G2042">
        <v>1</v>
      </c>
      <c r="H2042" t="s">
        <v>108</v>
      </c>
      <c r="J2042">
        <v>-4</v>
      </c>
      <c r="K2042">
        <v>1053</v>
      </c>
      <c r="L2042">
        <v>1529</v>
      </c>
      <c r="M2042">
        <f t="shared" si="403"/>
        <v>1057</v>
      </c>
      <c r="N2042">
        <f t="shared" si="404"/>
        <v>1525</v>
      </c>
      <c r="O2042">
        <f t="shared" si="405"/>
        <v>0.89267666000615409</v>
      </c>
      <c r="P2042">
        <f t="shared" si="406"/>
        <v>0</v>
      </c>
      <c r="Q2042">
        <f t="shared" si="407"/>
        <v>4.4809057738469651</v>
      </c>
      <c r="R2042">
        <f t="shared" si="408"/>
        <v>0</v>
      </c>
      <c r="S2042">
        <f>INDEX(Weights!$B$1:$B$36,MATCH(Matches!H376,Weights!$A$1:$A$36,0))</f>
        <v>40</v>
      </c>
      <c r="T2042">
        <f t="shared" si="409"/>
        <v>1157</v>
      </c>
      <c r="U2042">
        <f t="shared" si="410"/>
        <v>1525</v>
      </c>
      <c r="V2042">
        <f t="shared" si="411"/>
        <v>368</v>
      </c>
      <c r="W2042">
        <f t="shared" si="412"/>
        <v>1</v>
      </c>
      <c r="X2042">
        <f t="shared" si="413"/>
        <v>0</v>
      </c>
      <c r="Y2042">
        <f t="shared" si="414"/>
        <v>1</v>
      </c>
      <c r="AA2042" t="str">
        <f t="shared" si="415"/>
        <v>368-&gt;1,</v>
      </c>
    </row>
    <row r="2043" spans="1:27" ht="15" hidden="1" customHeight="1" x14ac:dyDescent="0.25">
      <c r="A2043">
        <v>2015</v>
      </c>
      <c r="B2043">
        <v>6</v>
      </c>
      <c r="C2043">
        <v>16</v>
      </c>
      <c r="D2043" t="s">
        <v>111</v>
      </c>
      <c r="E2043" t="s">
        <v>225</v>
      </c>
      <c r="F2043">
        <v>0</v>
      </c>
      <c r="G2043">
        <v>2</v>
      </c>
      <c r="H2043" t="s">
        <v>108</v>
      </c>
      <c r="J2043">
        <v>-4</v>
      </c>
      <c r="K2043">
        <v>830</v>
      </c>
      <c r="L2043">
        <v>1399</v>
      </c>
      <c r="M2043">
        <f t="shared" si="403"/>
        <v>834</v>
      </c>
      <c r="N2043">
        <f t="shared" si="404"/>
        <v>1395</v>
      </c>
      <c r="O2043">
        <f t="shared" si="405"/>
        <v>0.93424047341446192</v>
      </c>
      <c r="P2043">
        <f t="shared" si="406"/>
        <v>0</v>
      </c>
      <c r="Q2043">
        <f t="shared" si="407"/>
        <v>4.2815528911745826</v>
      </c>
      <c r="R2043">
        <f t="shared" si="408"/>
        <v>0</v>
      </c>
      <c r="S2043">
        <f>INDEX(Weights!$B$1:$B$36,MATCH(Matches!H467,Weights!$A$1:$A$36,0))</f>
        <v>40</v>
      </c>
      <c r="T2043">
        <f t="shared" si="409"/>
        <v>934</v>
      </c>
      <c r="U2043">
        <f t="shared" si="410"/>
        <v>1395</v>
      </c>
      <c r="V2043">
        <f t="shared" si="411"/>
        <v>461</v>
      </c>
      <c r="W2043">
        <f t="shared" si="412"/>
        <v>2</v>
      </c>
      <c r="X2043">
        <f t="shared" si="413"/>
        <v>0</v>
      </c>
      <c r="Y2043">
        <f t="shared" si="414"/>
        <v>2</v>
      </c>
      <c r="AA2043" t="str">
        <f t="shared" si="415"/>
        <v>461-&gt;2,</v>
      </c>
    </row>
    <row r="2044" spans="1:27" ht="15" hidden="1" customHeight="1" x14ac:dyDescent="0.25">
      <c r="A2044">
        <v>2015</v>
      </c>
      <c r="B2044">
        <v>6</v>
      </c>
      <c r="C2044">
        <v>16</v>
      </c>
      <c r="D2044" t="s">
        <v>119</v>
      </c>
      <c r="E2044" t="s">
        <v>38</v>
      </c>
      <c r="F2044">
        <v>0</v>
      </c>
      <c r="G2044">
        <v>2</v>
      </c>
      <c r="H2044" t="s">
        <v>108</v>
      </c>
      <c r="J2044">
        <v>-4</v>
      </c>
      <c r="K2044">
        <v>785</v>
      </c>
      <c r="L2044">
        <v>1365</v>
      </c>
      <c r="M2044">
        <f t="shared" si="403"/>
        <v>789</v>
      </c>
      <c r="N2044">
        <f t="shared" si="404"/>
        <v>1361</v>
      </c>
      <c r="O2044">
        <f t="shared" si="405"/>
        <v>0.93802528407464192</v>
      </c>
      <c r="P2044">
        <f t="shared" si="406"/>
        <v>0</v>
      </c>
      <c r="Q2044">
        <f t="shared" si="407"/>
        <v>4.2642773792030386</v>
      </c>
      <c r="R2044">
        <f t="shared" si="408"/>
        <v>0</v>
      </c>
      <c r="S2044">
        <f>INDEX(Weights!$B$1:$B$36,MATCH(Matches!H477,Weights!$A$1:$A$36,0))</f>
        <v>20</v>
      </c>
      <c r="T2044">
        <f t="shared" si="409"/>
        <v>889</v>
      </c>
      <c r="U2044">
        <f t="shared" si="410"/>
        <v>1361</v>
      </c>
      <c r="V2044">
        <f t="shared" si="411"/>
        <v>472</v>
      </c>
      <c r="W2044">
        <f t="shared" si="412"/>
        <v>2</v>
      </c>
      <c r="X2044">
        <f t="shared" si="413"/>
        <v>0</v>
      </c>
      <c r="Y2044">
        <f t="shared" si="414"/>
        <v>2</v>
      </c>
      <c r="AA2044" t="str">
        <f t="shared" si="415"/>
        <v>472-&gt;2,</v>
      </c>
    </row>
    <row r="2045" spans="1:27" ht="15" hidden="1" customHeight="1" x14ac:dyDescent="0.25">
      <c r="A2045">
        <v>2015</v>
      </c>
      <c r="B2045">
        <v>6</v>
      </c>
      <c r="C2045">
        <v>26</v>
      </c>
      <c r="D2045" t="s">
        <v>44</v>
      </c>
      <c r="E2045" t="s">
        <v>135</v>
      </c>
      <c r="F2045">
        <v>0</v>
      </c>
      <c r="G2045">
        <v>0</v>
      </c>
      <c r="H2045" t="s">
        <v>164</v>
      </c>
      <c r="I2045" t="s">
        <v>102</v>
      </c>
      <c r="J2045">
        <v>-4</v>
      </c>
      <c r="K2045">
        <v>2054</v>
      </c>
      <c r="L2045">
        <v>2002</v>
      </c>
      <c r="M2045">
        <f t="shared" si="403"/>
        <v>2058</v>
      </c>
      <c r="N2045">
        <f t="shared" si="404"/>
        <v>1998</v>
      </c>
      <c r="O2045">
        <f t="shared" si="405"/>
        <v>0.58549867867180949</v>
      </c>
      <c r="P2045">
        <f t="shared" si="406"/>
        <v>0.5</v>
      </c>
      <c r="Q2045">
        <f t="shared" si="407"/>
        <v>46.784348742442901</v>
      </c>
      <c r="R2045">
        <f t="shared" si="408"/>
        <v>50</v>
      </c>
      <c r="S2045">
        <f>INDEX(Weights!$B$1:$B$36,MATCH(Matches!H489,Weights!$A$1:$A$36,0))</f>
        <v>40</v>
      </c>
      <c r="T2045">
        <f t="shared" si="409"/>
        <v>2058</v>
      </c>
      <c r="U2045">
        <f t="shared" si="410"/>
        <v>1998</v>
      </c>
      <c r="V2045">
        <f t="shared" si="411"/>
        <v>60</v>
      </c>
      <c r="W2045">
        <f t="shared" si="412"/>
        <v>0</v>
      </c>
      <c r="X2045">
        <f t="shared" si="413"/>
        <v>0</v>
      </c>
      <c r="Y2045">
        <f t="shared" si="414"/>
        <v>0</v>
      </c>
      <c r="AA2045" t="str">
        <f t="shared" si="415"/>
        <v>60-&gt;0,</v>
      </c>
    </row>
    <row r="2046" spans="1:27" ht="15" hidden="1" customHeight="1" x14ac:dyDescent="0.25">
      <c r="A2046">
        <v>2015</v>
      </c>
      <c r="B2046">
        <v>8</v>
      </c>
      <c r="C2046">
        <v>28</v>
      </c>
      <c r="D2046" t="s">
        <v>202</v>
      </c>
      <c r="E2046" t="s">
        <v>160</v>
      </c>
      <c r="F2046">
        <v>2</v>
      </c>
      <c r="G2046">
        <v>2</v>
      </c>
      <c r="H2046" t="s">
        <v>33</v>
      </c>
      <c r="J2046">
        <v>-4</v>
      </c>
      <c r="K2046">
        <v>1199</v>
      </c>
      <c r="L2046">
        <v>1147</v>
      </c>
      <c r="M2046">
        <f t="shared" si="403"/>
        <v>1203</v>
      </c>
      <c r="N2046">
        <f t="shared" si="404"/>
        <v>1143</v>
      </c>
      <c r="O2046">
        <f t="shared" si="405"/>
        <v>0.71525275104919872</v>
      </c>
      <c r="P2046">
        <f t="shared" si="406"/>
        <v>0.5</v>
      </c>
      <c r="Q2046">
        <f t="shared" si="407"/>
        <v>18.582805471720775</v>
      </c>
      <c r="R2046">
        <f t="shared" si="408"/>
        <v>20</v>
      </c>
      <c r="S2046">
        <f>INDEX(Weights!$B$1:$B$36,MATCH(Matches!H549,Weights!$A$1:$A$36,0))</f>
        <v>50</v>
      </c>
      <c r="T2046">
        <f t="shared" si="409"/>
        <v>1303</v>
      </c>
      <c r="U2046">
        <f t="shared" si="410"/>
        <v>1143</v>
      </c>
      <c r="V2046">
        <f t="shared" si="411"/>
        <v>160</v>
      </c>
      <c r="W2046">
        <f t="shared" si="412"/>
        <v>0</v>
      </c>
      <c r="X2046">
        <f t="shared" si="413"/>
        <v>0</v>
      </c>
      <c r="Y2046">
        <f t="shared" si="414"/>
        <v>0</v>
      </c>
      <c r="AA2046" t="str">
        <f t="shared" si="415"/>
        <v>160-&gt;0,</v>
      </c>
    </row>
    <row r="2047" spans="1:27" ht="15" hidden="1" customHeight="1" x14ac:dyDescent="0.25">
      <c r="A2047">
        <v>2015</v>
      </c>
      <c r="B2047">
        <v>9</v>
      </c>
      <c r="C2047">
        <v>8</v>
      </c>
      <c r="D2047" t="s">
        <v>27</v>
      </c>
      <c r="E2047" t="s">
        <v>189</v>
      </c>
      <c r="F2047">
        <v>1</v>
      </c>
      <c r="G2047">
        <v>1</v>
      </c>
      <c r="H2047" t="s">
        <v>33</v>
      </c>
      <c r="J2047">
        <v>-4</v>
      </c>
      <c r="K2047">
        <v>1526</v>
      </c>
      <c r="L2047">
        <v>1495</v>
      </c>
      <c r="M2047">
        <f t="shared" si="403"/>
        <v>1530</v>
      </c>
      <c r="N2047">
        <f t="shared" si="404"/>
        <v>1491</v>
      </c>
      <c r="O2047">
        <f t="shared" si="405"/>
        <v>0.69000620728031392</v>
      </c>
      <c r="P2047">
        <f t="shared" si="406"/>
        <v>0.5</v>
      </c>
      <c r="Q2047">
        <f t="shared" si="407"/>
        <v>21.051943814124172</v>
      </c>
      <c r="R2047">
        <f t="shared" si="408"/>
        <v>20</v>
      </c>
      <c r="S2047">
        <f>INDEX(Weights!$B$1:$B$36,MATCH(Matches!H703,Weights!$A$1:$A$36,0))</f>
        <v>20</v>
      </c>
      <c r="T2047">
        <f t="shared" si="409"/>
        <v>1630</v>
      </c>
      <c r="U2047">
        <f t="shared" si="410"/>
        <v>1491</v>
      </c>
      <c r="V2047">
        <f t="shared" si="411"/>
        <v>139</v>
      </c>
      <c r="W2047">
        <f t="shared" si="412"/>
        <v>0</v>
      </c>
      <c r="X2047">
        <f t="shared" si="413"/>
        <v>0</v>
      </c>
      <c r="Y2047">
        <f t="shared" si="414"/>
        <v>0</v>
      </c>
      <c r="AA2047" t="str">
        <f t="shared" si="415"/>
        <v>139-&gt;0,</v>
      </c>
    </row>
    <row r="2048" spans="1:27" ht="15" hidden="1" customHeight="1" x14ac:dyDescent="0.25">
      <c r="A2048">
        <v>2015</v>
      </c>
      <c r="B2048">
        <v>10</v>
      </c>
      <c r="C2048">
        <v>8</v>
      </c>
      <c r="D2048" t="s">
        <v>23</v>
      </c>
      <c r="E2048" t="s">
        <v>65</v>
      </c>
      <c r="F2048">
        <v>2</v>
      </c>
      <c r="G2048">
        <v>2</v>
      </c>
      <c r="H2048" t="s">
        <v>2</v>
      </c>
      <c r="J2048">
        <v>-4</v>
      </c>
      <c r="K2048">
        <v>1696</v>
      </c>
      <c r="L2048">
        <v>1739</v>
      </c>
      <c r="M2048">
        <f t="shared" si="403"/>
        <v>1700</v>
      </c>
      <c r="N2048">
        <f t="shared" si="404"/>
        <v>1735</v>
      </c>
      <c r="O2048">
        <f t="shared" si="405"/>
        <v>0.59246623058433179</v>
      </c>
      <c r="P2048">
        <f t="shared" si="406"/>
        <v>0.5</v>
      </c>
      <c r="Q2048">
        <f t="shared" si="407"/>
        <v>43.259036025610321</v>
      </c>
      <c r="R2048">
        <f t="shared" si="408"/>
        <v>40</v>
      </c>
      <c r="S2048">
        <f>INDEX(Weights!$B$1:$B$36,MATCH(Matches!H743,Weights!$A$1:$A$36,0))</f>
        <v>20</v>
      </c>
      <c r="T2048">
        <f t="shared" si="409"/>
        <v>1800</v>
      </c>
      <c r="U2048">
        <f t="shared" si="410"/>
        <v>1735</v>
      </c>
      <c r="V2048">
        <f t="shared" si="411"/>
        <v>65</v>
      </c>
      <c r="W2048">
        <f t="shared" si="412"/>
        <v>0</v>
      </c>
      <c r="X2048">
        <f t="shared" si="413"/>
        <v>0</v>
      </c>
      <c r="Y2048">
        <f t="shared" si="414"/>
        <v>0</v>
      </c>
      <c r="AA2048" t="str">
        <f t="shared" si="415"/>
        <v>65-&gt;0,</v>
      </c>
    </row>
    <row r="2049" spans="1:27" ht="15" hidden="1" customHeight="1" x14ac:dyDescent="0.25">
      <c r="A2049">
        <v>2015</v>
      </c>
      <c r="B2049">
        <v>10</v>
      </c>
      <c r="C2049">
        <v>9</v>
      </c>
      <c r="D2049" t="s">
        <v>96</v>
      </c>
      <c r="E2049" t="s">
        <v>189</v>
      </c>
      <c r="F2049">
        <v>3</v>
      </c>
      <c r="G2049">
        <v>3</v>
      </c>
      <c r="H2049" t="s">
        <v>33</v>
      </c>
      <c r="J2049">
        <v>-4</v>
      </c>
      <c r="K2049">
        <v>1536</v>
      </c>
      <c r="L2049">
        <v>1509</v>
      </c>
      <c r="M2049">
        <f t="shared" si="403"/>
        <v>1540</v>
      </c>
      <c r="N2049">
        <f t="shared" si="404"/>
        <v>1505</v>
      </c>
      <c r="O2049">
        <f t="shared" si="405"/>
        <v>0.68505960899335028</v>
      </c>
      <c r="P2049">
        <f t="shared" si="406"/>
        <v>0.5</v>
      </c>
      <c r="Q2049">
        <f t="shared" si="407"/>
        <v>21.614657146194077</v>
      </c>
      <c r="R2049">
        <f t="shared" si="408"/>
        <v>20</v>
      </c>
      <c r="S2049">
        <f>INDEX(Weights!$B$1:$B$36,MATCH(Matches!H767,Weights!$A$1:$A$36,0))</f>
        <v>40</v>
      </c>
      <c r="T2049">
        <f t="shared" si="409"/>
        <v>1640</v>
      </c>
      <c r="U2049">
        <f t="shared" si="410"/>
        <v>1505</v>
      </c>
      <c r="V2049">
        <f t="shared" si="411"/>
        <v>135</v>
      </c>
      <c r="W2049">
        <f t="shared" si="412"/>
        <v>0</v>
      </c>
      <c r="X2049">
        <f t="shared" si="413"/>
        <v>0</v>
      </c>
      <c r="Y2049">
        <f t="shared" si="414"/>
        <v>0</v>
      </c>
      <c r="AA2049" t="str">
        <f t="shared" si="415"/>
        <v>135-&gt;0,</v>
      </c>
    </row>
    <row r="2050" spans="1:27" ht="15" hidden="1" customHeight="1" x14ac:dyDescent="0.25">
      <c r="A2050">
        <v>2015</v>
      </c>
      <c r="B2050">
        <v>10</v>
      </c>
      <c r="C2050">
        <v>12</v>
      </c>
      <c r="D2050" t="s">
        <v>85</v>
      </c>
      <c r="E2050" t="s">
        <v>84</v>
      </c>
      <c r="F2050">
        <v>1</v>
      </c>
      <c r="G2050">
        <v>1</v>
      </c>
      <c r="H2050" t="s">
        <v>33</v>
      </c>
      <c r="J2050">
        <v>-4</v>
      </c>
      <c r="K2050">
        <v>1547</v>
      </c>
      <c r="L2050">
        <v>1524</v>
      </c>
      <c r="M2050">
        <f t="shared" ref="M2050:M2113" si="416">K2050-J2050</f>
        <v>1551</v>
      </c>
      <c r="N2050">
        <f t="shared" ref="N2050:N2113" si="417">L2050+J2050</f>
        <v>1520</v>
      </c>
      <c r="O2050">
        <f t="shared" ref="O2050:O2113" si="418">1/(10^(-V2050/400)+1)</f>
        <v>0.68007067573722146</v>
      </c>
      <c r="P2050">
        <f t="shared" ref="P2050:P2113" si="419">IF(F2050&gt;G2050,1,IF(F2050=G2050,0.5,0))</f>
        <v>0.5</v>
      </c>
      <c r="Q2050">
        <f t="shared" ref="Q2050:Q2113" si="420">(M2050-K2050)/(O2050-P2050)</f>
        <v>22.213500247187561</v>
      </c>
      <c r="R2050">
        <f t="shared" ref="R2050:R2113" si="421">ROUND((Q2050/IF(W2050=2,1.5,IF(W2050=3,1.75,IF(W2050&gt;3,1.75+(W2050-3)/8,1))))/10,0)*10</f>
        <v>20</v>
      </c>
      <c r="S2050">
        <f>INDEX(Weights!$B$1:$B$36,MATCH(Matches!H802,Weights!$A$1:$A$36,0))</f>
        <v>20</v>
      </c>
      <c r="T2050">
        <f t="shared" ref="T2050:T2113" si="422">M2050+IF(ISBLANK(I2050),100,0)</f>
        <v>1651</v>
      </c>
      <c r="U2050">
        <f t="shared" ref="U2050:U2113" si="423">N2050</f>
        <v>1520</v>
      </c>
      <c r="V2050">
        <f t="shared" ref="V2050:V2113" si="424">ABS(T2050-U2050)</f>
        <v>131</v>
      </c>
      <c r="W2050">
        <f t="shared" ref="W2050:W2113" si="425">IF(U2050&gt;T2050,G2050-F2050,F2050-G2050)</f>
        <v>0</v>
      </c>
      <c r="X2050">
        <f t="shared" ref="X2050:X2113" si="426">IF(W2050=4,1,0)</f>
        <v>0</v>
      </c>
      <c r="Y2050">
        <f t="shared" ref="Y2050:Y2113" si="427">IF(W2050&lt;0,MAX(W2050,-3),MIN(W2050,7))</f>
        <v>0</v>
      </c>
      <c r="AA2050" t="str">
        <f t="shared" si="415"/>
        <v>131-&gt;0,</v>
      </c>
    </row>
    <row r="2051" spans="1:27" ht="15" hidden="1" customHeight="1" x14ac:dyDescent="0.25">
      <c r="A2051">
        <v>2015</v>
      </c>
      <c r="B2051">
        <v>11</v>
      </c>
      <c r="C2051">
        <v>17</v>
      </c>
      <c r="D2051" t="s">
        <v>52</v>
      </c>
      <c r="E2051" t="s">
        <v>68</v>
      </c>
      <c r="F2051">
        <v>2</v>
      </c>
      <c r="G2051">
        <v>2</v>
      </c>
      <c r="H2051" t="s">
        <v>2</v>
      </c>
      <c r="J2051">
        <v>-4</v>
      </c>
      <c r="K2051">
        <v>1727</v>
      </c>
      <c r="L2051">
        <v>1767</v>
      </c>
      <c r="M2051">
        <f t="shared" si="416"/>
        <v>1731</v>
      </c>
      <c r="N2051">
        <f t="shared" si="417"/>
        <v>1763</v>
      </c>
      <c r="O2051">
        <f t="shared" si="418"/>
        <v>0.59662917330577392</v>
      </c>
      <c r="P2051">
        <f t="shared" si="419"/>
        <v>0.5</v>
      </c>
      <c r="Q2051">
        <f t="shared" si="420"/>
        <v>41.395366048950628</v>
      </c>
      <c r="R2051">
        <f t="shared" si="421"/>
        <v>40</v>
      </c>
      <c r="S2051">
        <f>INDEX(Weights!$B$1:$B$36,MATCH(Matches!H954,Weights!$A$1:$A$36,0))</f>
        <v>40</v>
      </c>
      <c r="T2051">
        <f t="shared" si="422"/>
        <v>1831</v>
      </c>
      <c r="U2051">
        <f t="shared" si="423"/>
        <v>1763</v>
      </c>
      <c r="V2051">
        <f t="shared" si="424"/>
        <v>68</v>
      </c>
      <c r="W2051">
        <f t="shared" si="425"/>
        <v>0</v>
      </c>
      <c r="X2051">
        <f t="shared" si="426"/>
        <v>0</v>
      </c>
      <c r="Y2051">
        <f t="shared" si="427"/>
        <v>0</v>
      </c>
      <c r="AA2051" t="str">
        <f t="shared" ref="AA2051:AA2114" si="428">V2051&amp;"-&gt;"&amp;Y2051&amp;","</f>
        <v>68-&gt;0,</v>
      </c>
    </row>
    <row r="2052" spans="1:27" ht="15" hidden="1" customHeight="1" x14ac:dyDescent="0.25">
      <c r="A2052">
        <v>2015</v>
      </c>
      <c r="B2052">
        <v>11</v>
      </c>
      <c r="C2052">
        <v>17</v>
      </c>
      <c r="D2052" t="s">
        <v>74</v>
      </c>
      <c r="E2052" t="s">
        <v>154</v>
      </c>
      <c r="F2052">
        <v>1</v>
      </c>
      <c r="G2052">
        <v>2</v>
      </c>
      <c r="H2052" t="s">
        <v>108</v>
      </c>
      <c r="J2052">
        <v>-4</v>
      </c>
      <c r="K2052">
        <v>1117</v>
      </c>
      <c r="L2052">
        <v>1627</v>
      </c>
      <c r="M2052">
        <f t="shared" si="416"/>
        <v>1121</v>
      </c>
      <c r="N2052">
        <f t="shared" si="417"/>
        <v>1623</v>
      </c>
      <c r="O2052">
        <f t="shared" si="418"/>
        <v>0.91003791981151627</v>
      </c>
      <c r="P2052">
        <f t="shared" si="419"/>
        <v>0</v>
      </c>
      <c r="Q2052">
        <f t="shared" si="420"/>
        <v>4.3954212378627755</v>
      </c>
      <c r="R2052">
        <f t="shared" si="421"/>
        <v>0</v>
      </c>
      <c r="S2052">
        <f>INDEX(Weights!$B$1:$B$36,MATCH(Matches!H971,Weights!$A$1:$A$36,0))</f>
        <v>40</v>
      </c>
      <c r="T2052">
        <f t="shared" si="422"/>
        <v>1221</v>
      </c>
      <c r="U2052">
        <f t="shared" si="423"/>
        <v>1623</v>
      </c>
      <c r="V2052">
        <f t="shared" si="424"/>
        <v>402</v>
      </c>
      <c r="W2052">
        <f t="shared" si="425"/>
        <v>1</v>
      </c>
      <c r="X2052">
        <f t="shared" si="426"/>
        <v>0</v>
      </c>
      <c r="Y2052">
        <f t="shared" si="427"/>
        <v>1</v>
      </c>
      <c r="AA2052" t="str">
        <f t="shared" si="428"/>
        <v>402-&gt;1,</v>
      </c>
    </row>
    <row r="2053" spans="1:27" ht="15" hidden="1" customHeight="1" x14ac:dyDescent="0.25">
      <c r="A2053">
        <v>2015</v>
      </c>
      <c r="B2053">
        <v>12</v>
      </c>
      <c r="C2053">
        <v>3</v>
      </c>
      <c r="D2053" t="s">
        <v>191</v>
      </c>
      <c r="E2053" t="s">
        <v>200</v>
      </c>
      <c r="F2053">
        <v>1</v>
      </c>
      <c r="G2053">
        <v>1</v>
      </c>
      <c r="H2053" t="s">
        <v>234</v>
      </c>
      <c r="I2053" t="s">
        <v>267</v>
      </c>
      <c r="J2053">
        <v>-4</v>
      </c>
      <c r="K2053">
        <v>1348</v>
      </c>
      <c r="L2053">
        <v>1285</v>
      </c>
      <c r="M2053">
        <f t="shared" si="416"/>
        <v>1352</v>
      </c>
      <c r="N2053">
        <f t="shared" si="417"/>
        <v>1281</v>
      </c>
      <c r="O2053">
        <f t="shared" si="418"/>
        <v>0.60077824589001094</v>
      </c>
      <c r="P2053">
        <f t="shared" si="419"/>
        <v>0.5</v>
      </c>
      <c r="Q2053">
        <f t="shared" si="420"/>
        <v>39.691105601952898</v>
      </c>
      <c r="R2053">
        <f t="shared" si="421"/>
        <v>40</v>
      </c>
      <c r="S2053">
        <f>INDEX(Weights!$B$1:$B$36,MATCH(Matches!H1017,Weights!$A$1:$A$36,0))</f>
        <v>40</v>
      </c>
      <c r="T2053">
        <f t="shared" si="422"/>
        <v>1352</v>
      </c>
      <c r="U2053">
        <f t="shared" si="423"/>
        <v>1281</v>
      </c>
      <c r="V2053">
        <f t="shared" si="424"/>
        <v>71</v>
      </c>
      <c r="W2053">
        <f t="shared" si="425"/>
        <v>0</v>
      </c>
      <c r="X2053">
        <f t="shared" si="426"/>
        <v>0</v>
      </c>
      <c r="Y2053">
        <f t="shared" si="427"/>
        <v>0</v>
      </c>
      <c r="AA2053" t="str">
        <f t="shared" si="428"/>
        <v>71-&gt;0,</v>
      </c>
    </row>
    <row r="2054" spans="1:27" ht="15" hidden="1" customHeight="1" x14ac:dyDescent="0.25">
      <c r="A2054">
        <v>2016</v>
      </c>
      <c r="B2054">
        <v>3</v>
      </c>
      <c r="C2054">
        <v>22</v>
      </c>
      <c r="D2054" t="s">
        <v>271</v>
      </c>
      <c r="E2054" t="s">
        <v>73</v>
      </c>
      <c r="F2054">
        <v>1</v>
      </c>
      <c r="G2054">
        <v>1</v>
      </c>
      <c r="H2054" t="s">
        <v>33</v>
      </c>
      <c r="J2054">
        <v>-4</v>
      </c>
      <c r="K2054">
        <v>1333</v>
      </c>
      <c r="L2054">
        <v>1314</v>
      </c>
      <c r="M2054">
        <f t="shared" si="416"/>
        <v>1337</v>
      </c>
      <c r="N2054">
        <f t="shared" si="417"/>
        <v>1310</v>
      </c>
      <c r="O2054">
        <f t="shared" si="418"/>
        <v>0.67504020104029872</v>
      </c>
      <c r="P2054">
        <f t="shared" si="419"/>
        <v>0.5</v>
      </c>
      <c r="Q2054">
        <f t="shared" si="420"/>
        <v>22.851893314948249</v>
      </c>
      <c r="R2054">
        <f t="shared" si="421"/>
        <v>20</v>
      </c>
      <c r="S2054">
        <f>INDEX(Weights!$B$1:$B$36,MATCH(Matches!H1073,Weights!$A$1:$A$36,0))</f>
        <v>50</v>
      </c>
      <c r="T2054">
        <f t="shared" si="422"/>
        <v>1437</v>
      </c>
      <c r="U2054">
        <f t="shared" si="423"/>
        <v>1310</v>
      </c>
      <c r="V2054">
        <f t="shared" si="424"/>
        <v>127</v>
      </c>
      <c r="W2054">
        <f t="shared" si="425"/>
        <v>0</v>
      </c>
      <c r="X2054">
        <f t="shared" si="426"/>
        <v>0</v>
      </c>
      <c r="Y2054">
        <f t="shared" si="427"/>
        <v>0</v>
      </c>
      <c r="AA2054" t="str">
        <f t="shared" si="428"/>
        <v>127-&gt;0,</v>
      </c>
    </row>
    <row r="2055" spans="1:27" ht="15" hidden="1" customHeight="1" x14ac:dyDescent="0.25">
      <c r="A2055">
        <v>2016</v>
      </c>
      <c r="B2055">
        <v>3</v>
      </c>
      <c r="C2055">
        <v>25</v>
      </c>
      <c r="D2055" t="s">
        <v>61</v>
      </c>
      <c r="E2055" t="s">
        <v>14</v>
      </c>
      <c r="F2055">
        <v>0</v>
      </c>
      <c r="G2055">
        <v>3</v>
      </c>
      <c r="H2055" t="s">
        <v>33</v>
      </c>
      <c r="J2055">
        <v>-4</v>
      </c>
      <c r="K2055">
        <v>1250</v>
      </c>
      <c r="L2055">
        <v>1726</v>
      </c>
      <c r="M2055">
        <f t="shared" si="416"/>
        <v>1254</v>
      </c>
      <c r="N2055">
        <f t="shared" si="417"/>
        <v>1722</v>
      </c>
      <c r="O2055">
        <f t="shared" si="418"/>
        <v>0.89267666000615409</v>
      </c>
      <c r="P2055">
        <f t="shared" si="419"/>
        <v>0</v>
      </c>
      <c r="Q2055">
        <f t="shared" si="420"/>
        <v>4.4809057738469651</v>
      </c>
      <c r="R2055">
        <f t="shared" si="421"/>
        <v>0</v>
      </c>
      <c r="S2055">
        <f>INDEX(Weights!$B$1:$B$36,MATCH(Matches!H1134,Weights!$A$1:$A$36,0))</f>
        <v>40</v>
      </c>
      <c r="T2055">
        <f t="shared" si="422"/>
        <v>1354</v>
      </c>
      <c r="U2055">
        <f t="shared" si="423"/>
        <v>1722</v>
      </c>
      <c r="V2055">
        <f t="shared" si="424"/>
        <v>368</v>
      </c>
      <c r="W2055">
        <f t="shared" si="425"/>
        <v>3</v>
      </c>
      <c r="X2055">
        <f t="shared" si="426"/>
        <v>0</v>
      </c>
      <c r="Y2055">
        <f t="shared" si="427"/>
        <v>3</v>
      </c>
      <c r="AA2055" t="str">
        <f t="shared" si="428"/>
        <v>368-&gt;3,</v>
      </c>
    </row>
    <row r="2056" spans="1:27" ht="15" hidden="1" customHeight="1" x14ac:dyDescent="0.25">
      <c r="A2056">
        <v>2016</v>
      </c>
      <c r="B2056">
        <v>3</v>
      </c>
      <c r="C2056">
        <v>29</v>
      </c>
      <c r="D2056" t="s">
        <v>53</v>
      </c>
      <c r="E2056" t="s">
        <v>90</v>
      </c>
      <c r="F2056">
        <v>2</v>
      </c>
      <c r="G2056">
        <v>2</v>
      </c>
      <c r="H2056" t="s">
        <v>33</v>
      </c>
      <c r="J2056">
        <v>-4</v>
      </c>
      <c r="K2056">
        <v>1775</v>
      </c>
      <c r="L2056">
        <v>1740</v>
      </c>
      <c r="M2056">
        <f t="shared" si="416"/>
        <v>1779</v>
      </c>
      <c r="N2056">
        <f t="shared" si="417"/>
        <v>1736</v>
      </c>
      <c r="O2056">
        <f t="shared" si="418"/>
        <v>0.69490971272950253</v>
      </c>
      <c r="P2056">
        <f t="shared" si="419"/>
        <v>0.5</v>
      </c>
      <c r="Q2056">
        <f t="shared" si="420"/>
        <v>20.522322587131594</v>
      </c>
      <c r="R2056">
        <f t="shared" si="421"/>
        <v>20</v>
      </c>
      <c r="S2056">
        <f>INDEX(Weights!$B$1:$B$36,MATCH(Matches!H1207,Weights!$A$1:$A$36,0))</f>
        <v>40</v>
      </c>
      <c r="T2056">
        <f t="shared" si="422"/>
        <v>1879</v>
      </c>
      <c r="U2056">
        <f t="shared" si="423"/>
        <v>1736</v>
      </c>
      <c r="V2056">
        <f t="shared" si="424"/>
        <v>143</v>
      </c>
      <c r="W2056">
        <f t="shared" si="425"/>
        <v>0</v>
      </c>
      <c r="X2056">
        <f t="shared" si="426"/>
        <v>0</v>
      </c>
      <c r="Y2056">
        <f t="shared" si="427"/>
        <v>0</v>
      </c>
      <c r="AA2056" t="str">
        <f t="shared" si="428"/>
        <v>143-&gt;0,</v>
      </c>
    </row>
    <row r="2057" spans="1:27" ht="15" hidden="1" customHeight="1" x14ac:dyDescent="0.25">
      <c r="A2057">
        <v>2016</v>
      </c>
      <c r="B2057">
        <v>6</v>
      </c>
      <c r="C2057">
        <v>4</v>
      </c>
      <c r="D2057" t="s">
        <v>11</v>
      </c>
      <c r="E2057" t="s">
        <v>58</v>
      </c>
      <c r="F2057">
        <v>0</v>
      </c>
      <c r="G2057">
        <v>0</v>
      </c>
      <c r="H2057" t="s">
        <v>243</v>
      </c>
      <c r="J2057">
        <v>-4</v>
      </c>
      <c r="K2057">
        <v>1470</v>
      </c>
      <c r="L2057">
        <v>1480</v>
      </c>
      <c r="M2057">
        <f t="shared" si="416"/>
        <v>1474</v>
      </c>
      <c r="N2057">
        <f t="shared" si="417"/>
        <v>1476</v>
      </c>
      <c r="O2057">
        <f t="shared" si="418"/>
        <v>0.63740837674448447</v>
      </c>
      <c r="P2057">
        <f t="shared" si="419"/>
        <v>0.5</v>
      </c>
      <c r="Q2057">
        <f t="shared" si="420"/>
        <v>29.110306771457868</v>
      </c>
      <c r="R2057">
        <f t="shared" si="421"/>
        <v>30</v>
      </c>
      <c r="S2057">
        <f>INDEX(Weights!$B$1:$B$36,MATCH(Matches!H1358,Weights!$A$1:$A$36,0))</f>
        <v>40</v>
      </c>
      <c r="T2057">
        <f t="shared" si="422"/>
        <v>1574</v>
      </c>
      <c r="U2057">
        <f t="shared" si="423"/>
        <v>1476</v>
      </c>
      <c r="V2057">
        <f t="shared" si="424"/>
        <v>98</v>
      </c>
      <c r="W2057">
        <f t="shared" si="425"/>
        <v>0</v>
      </c>
      <c r="X2057">
        <f t="shared" si="426"/>
        <v>0</v>
      </c>
      <c r="Y2057">
        <f t="shared" si="427"/>
        <v>0</v>
      </c>
      <c r="AA2057" t="str">
        <f t="shared" si="428"/>
        <v>98-&gt;0,</v>
      </c>
    </row>
    <row r="2058" spans="1:27" ht="15" hidden="1" customHeight="1" x14ac:dyDescent="0.25">
      <c r="A2058">
        <v>2016</v>
      </c>
      <c r="B2058">
        <v>6</v>
      </c>
      <c r="C2058">
        <v>5</v>
      </c>
      <c r="D2058" t="s">
        <v>87</v>
      </c>
      <c r="E2058" t="s">
        <v>199</v>
      </c>
      <c r="F2058">
        <v>0</v>
      </c>
      <c r="G2058">
        <v>1</v>
      </c>
      <c r="H2058" t="s">
        <v>171</v>
      </c>
      <c r="J2058">
        <v>-4</v>
      </c>
      <c r="K2058">
        <v>965</v>
      </c>
      <c r="L2058">
        <v>1464</v>
      </c>
      <c r="M2058">
        <f t="shared" si="416"/>
        <v>969</v>
      </c>
      <c r="N2058">
        <f t="shared" si="417"/>
        <v>1460</v>
      </c>
      <c r="O2058">
        <f t="shared" si="418"/>
        <v>0.90471753028218238</v>
      </c>
      <c r="P2058">
        <f t="shared" si="419"/>
        <v>0</v>
      </c>
      <c r="Q2058">
        <f t="shared" si="420"/>
        <v>4.4212694748518864</v>
      </c>
      <c r="R2058">
        <f t="shared" si="421"/>
        <v>0</v>
      </c>
      <c r="S2058">
        <f>INDEX(Weights!$B$1:$B$36,MATCH(Matches!H1380,Weights!$A$1:$A$36,0))</f>
        <v>20</v>
      </c>
      <c r="T2058">
        <f t="shared" si="422"/>
        <v>1069</v>
      </c>
      <c r="U2058">
        <f t="shared" si="423"/>
        <v>1460</v>
      </c>
      <c r="V2058">
        <f t="shared" si="424"/>
        <v>391</v>
      </c>
      <c r="W2058">
        <f t="shared" si="425"/>
        <v>1</v>
      </c>
      <c r="X2058">
        <f t="shared" si="426"/>
        <v>0</v>
      </c>
      <c r="Y2058">
        <f t="shared" si="427"/>
        <v>1</v>
      </c>
      <c r="AA2058" t="str">
        <f t="shared" si="428"/>
        <v>391-&gt;1,</v>
      </c>
    </row>
    <row r="2059" spans="1:27" ht="15" hidden="1" customHeight="1" x14ac:dyDescent="0.25">
      <c r="A2059">
        <v>2016</v>
      </c>
      <c r="B2059">
        <v>6</v>
      </c>
      <c r="C2059">
        <v>8</v>
      </c>
      <c r="D2059" t="s">
        <v>142</v>
      </c>
      <c r="E2059" t="s">
        <v>73</v>
      </c>
      <c r="F2059">
        <v>0</v>
      </c>
      <c r="G2059">
        <v>0</v>
      </c>
      <c r="H2059" t="s">
        <v>33</v>
      </c>
      <c r="J2059">
        <v>-4</v>
      </c>
      <c r="K2059">
        <v>1341</v>
      </c>
      <c r="L2059">
        <v>1301</v>
      </c>
      <c r="M2059">
        <f t="shared" si="416"/>
        <v>1345</v>
      </c>
      <c r="N2059">
        <f t="shared" si="417"/>
        <v>1297</v>
      </c>
      <c r="O2059">
        <f t="shared" si="418"/>
        <v>0.70097739861010799</v>
      </c>
      <c r="P2059">
        <f t="shared" si="419"/>
        <v>0.5</v>
      </c>
      <c r="Q2059">
        <f t="shared" si="420"/>
        <v>19.902735470071029</v>
      </c>
      <c r="R2059">
        <f t="shared" si="421"/>
        <v>20</v>
      </c>
      <c r="S2059">
        <f>INDEX(Weights!$B$1:$B$36,MATCH(Matches!H1426,Weights!$A$1:$A$36,0))</f>
        <v>40</v>
      </c>
      <c r="T2059">
        <f t="shared" si="422"/>
        <v>1445</v>
      </c>
      <c r="U2059">
        <f t="shared" si="423"/>
        <v>1297</v>
      </c>
      <c r="V2059">
        <f t="shared" si="424"/>
        <v>148</v>
      </c>
      <c r="W2059">
        <f t="shared" si="425"/>
        <v>0</v>
      </c>
      <c r="X2059">
        <f t="shared" si="426"/>
        <v>0</v>
      </c>
      <c r="Y2059">
        <f t="shared" si="427"/>
        <v>0</v>
      </c>
      <c r="AA2059" t="str">
        <f t="shared" si="428"/>
        <v>148-&gt;0,</v>
      </c>
    </row>
    <row r="2060" spans="1:27" ht="15" hidden="1" customHeight="1" x14ac:dyDescent="0.25">
      <c r="A2060">
        <v>2016</v>
      </c>
      <c r="B2060">
        <v>6</v>
      </c>
      <c r="C2060">
        <v>18</v>
      </c>
      <c r="D2060" t="s">
        <v>4</v>
      </c>
      <c r="E2060" t="s">
        <v>17</v>
      </c>
      <c r="F2060">
        <v>1</v>
      </c>
      <c r="G2060">
        <v>1</v>
      </c>
      <c r="H2060" t="s">
        <v>138</v>
      </c>
      <c r="I2060" t="s">
        <v>26</v>
      </c>
      <c r="J2060">
        <v>-4</v>
      </c>
      <c r="K2060">
        <v>1738</v>
      </c>
      <c r="L2060">
        <v>1685</v>
      </c>
      <c r="M2060">
        <f t="shared" si="416"/>
        <v>1742</v>
      </c>
      <c r="N2060">
        <f t="shared" si="417"/>
        <v>1681</v>
      </c>
      <c r="O2060">
        <f t="shared" si="418"/>
        <v>0.58689502337910004</v>
      </c>
      <c r="P2060">
        <f t="shared" si="419"/>
        <v>0.5</v>
      </c>
      <c r="Q2060">
        <f t="shared" si="420"/>
        <v>46.032555656830382</v>
      </c>
      <c r="R2060">
        <f t="shared" si="421"/>
        <v>50</v>
      </c>
      <c r="S2060">
        <f>INDEX(Weights!$B$1:$B$36,MATCH(Matches!H1484,Weights!$A$1:$A$36,0))</f>
        <v>40</v>
      </c>
      <c r="T2060">
        <f t="shared" si="422"/>
        <v>1742</v>
      </c>
      <c r="U2060">
        <f t="shared" si="423"/>
        <v>1681</v>
      </c>
      <c r="V2060">
        <f t="shared" si="424"/>
        <v>61</v>
      </c>
      <c r="W2060">
        <f t="shared" si="425"/>
        <v>0</v>
      </c>
      <c r="X2060">
        <f t="shared" si="426"/>
        <v>0</v>
      </c>
      <c r="Y2060">
        <f t="shared" si="427"/>
        <v>0</v>
      </c>
      <c r="AA2060" t="str">
        <f t="shared" si="428"/>
        <v>61-&gt;0,</v>
      </c>
    </row>
    <row r="2061" spans="1:27" ht="15" hidden="1" customHeight="1" x14ac:dyDescent="0.25">
      <c r="A2061">
        <v>2016</v>
      </c>
      <c r="B2061">
        <v>8</v>
      </c>
      <c r="C2061">
        <v>31</v>
      </c>
      <c r="D2061" t="s">
        <v>18</v>
      </c>
      <c r="E2061" t="s">
        <v>85</v>
      </c>
      <c r="F2061">
        <v>0</v>
      </c>
      <c r="G2061">
        <v>0</v>
      </c>
      <c r="H2061" t="s">
        <v>33</v>
      </c>
      <c r="J2061">
        <v>-4</v>
      </c>
      <c r="K2061">
        <v>1630</v>
      </c>
      <c r="L2061">
        <v>1580</v>
      </c>
      <c r="M2061">
        <f t="shared" si="416"/>
        <v>1634</v>
      </c>
      <c r="N2061">
        <f t="shared" si="417"/>
        <v>1576</v>
      </c>
      <c r="O2061">
        <f t="shared" si="418"/>
        <v>0.71290215740545393</v>
      </c>
      <c r="P2061">
        <f t="shared" si="419"/>
        <v>0.5</v>
      </c>
      <c r="Q2061">
        <f t="shared" si="420"/>
        <v>18.787973070570359</v>
      </c>
      <c r="R2061">
        <f t="shared" si="421"/>
        <v>20</v>
      </c>
      <c r="S2061">
        <f>INDEX(Weights!$B$1:$B$36,MATCH(Matches!H1556,Weights!$A$1:$A$36,0))</f>
        <v>50</v>
      </c>
      <c r="T2061">
        <f t="shared" si="422"/>
        <v>1734</v>
      </c>
      <c r="U2061">
        <f t="shared" si="423"/>
        <v>1576</v>
      </c>
      <c r="V2061">
        <f t="shared" si="424"/>
        <v>158</v>
      </c>
      <c r="W2061">
        <f t="shared" si="425"/>
        <v>0</v>
      </c>
      <c r="X2061">
        <f t="shared" si="426"/>
        <v>0</v>
      </c>
      <c r="Y2061">
        <f t="shared" si="427"/>
        <v>0</v>
      </c>
      <c r="AA2061" t="str">
        <f t="shared" si="428"/>
        <v>158-&gt;0,</v>
      </c>
    </row>
    <row r="2062" spans="1:27" ht="15" hidden="1" customHeight="1" x14ac:dyDescent="0.25">
      <c r="A2062">
        <v>2016</v>
      </c>
      <c r="B2062">
        <v>9</v>
      </c>
      <c r="C2062">
        <v>4</v>
      </c>
      <c r="D2062" t="s">
        <v>22</v>
      </c>
      <c r="E2062" t="s">
        <v>3</v>
      </c>
      <c r="F2062">
        <v>0</v>
      </c>
      <c r="G2062">
        <v>1</v>
      </c>
      <c r="H2062" t="s">
        <v>76</v>
      </c>
      <c r="J2062">
        <v>-4</v>
      </c>
      <c r="K2062">
        <v>879</v>
      </c>
      <c r="L2062">
        <v>1392</v>
      </c>
      <c r="M2062">
        <f t="shared" si="416"/>
        <v>883</v>
      </c>
      <c r="N2062">
        <f t="shared" si="417"/>
        <v>1388</v>
      </c>
      <c r="O2062">
        <f t="shared" si="418"/>
        <v>0.91144177000301585</v>
      </c>
      <c r="P2062">
        <f t="shared" si="419"/>
        <v>0</v>
      </c>
      <c r="Q2062">
        <f t="shared" si="420"/>
        <v>4.3886511806308421</v>
      </c>
      <c r="R2062">
        <f t="shared" si="421"/>
        <v>0</v>
      </c>
      <c r="S2062">
        <f>INDEX(Weights!$B$1:$B$36,MATCH(Matches!H1621,Weights!$A$1:$A$36,0))</f>
        <v>40</v>
      </c>
      <c r="T2062">
        <f t="shared" si="422"/>
        <v>983</v>
      </c>
      <c r="U2062">
        <f t="shared" si="423"/>
        <v>1388</v>
      </c>
      <c r="V2062">
        <f t="shared" si="424"/>
        <v>405</v>
      </c>
      <c r="W2062">
        <f t="shared" si="425"/>
        <v>1</v>
      </c>
      <c r="X2062">
        <f t="shared" si="426"/>
        <v>0</v>
      </c>
      <c r="Y2062">
        <f t="shared" si="427"/>
        <v>1</v>
      </c>
      <c r="AA2062" t="str">
        <f t="shared" si="428"/>
        <v>405-&gt;1,</v>
      </c>
    </row>
    <row r="2063" spans="1:27" ht="15" hidden="1" customHeight="1" x14ac:dyDescent="0.25">
      <c r="A2063">
        <v>2016</v>
      </c>
      <c r="B2063">
        <v>9</v>
      </c>
      <c r="C2063">
        <v>5</v>
      </c>
      <c r="D2063" t="s">
        <v>71</v>
      </c>
      <c r="E2063" t="s">
        <v>53</v>
      </c>
      <c r="F2063">
        <v>2</v>
      </c>
      <c r="G2063">
        <v>2</v>
      </c>
      <c r="H2063" t="s">
        <v>76</v>
      </c>
      <c r="J2063">
        <v>-4</v>
      </c>
      <c r="K2063">
        <v>1722</v>
      </c>
      <c r="L2063">
        <v>1768</v>
      </c>
      <c r="M2063">
        <f t="shared" si="416"/>
        <v>1726</v>
      </c>
      <c r="N2063">
        <f t="shared" si="417"/>
        <v>1764</v>
      </c>
      <c r="O2063">
        <f t="shared" si="418"/>
        <v>0.58828997186316279</v>
      </c>
      <c r="P2063">
        <f t="shared" si="419"/>
        <v>0.5</v>
      </c>
      <c r="Q2063">
        <f t="shared" si="420"/>
        <v>45.305258520179905</v>
      </c>
      <c r="R2063">
        <f t="shared" si="421"/>
        <v>50</v>
      </c>
      <c r="S2063">
        <f>INDEX(Weights!$B$1:$B$36,MATCH(Matches!H1632,Weights!$A$1:$A$36,0))</f>
        <v>20</v>
      </c>
      <c r="T2063">
        <f t="shared" si="422"/>
        <v>1826</v>
      </c>
      <c r="U2063">
        <f t="shared" si="423"/>
        <v>1764</v>
      </c>
      <c r="V2063">
        <f t="shared" si="424"/>
        <v>62</v>
      </c>
      <c r="W2063">
        <f t="shared" si="425"/>
        <v>0</v>
      </c>
      <c r="X2063">
        <f t="shared" si="426"/>
        <v>0</v>
      </c>
      <c r="Y2063">
        <f t="shared" si="427"/>
        <v>0</v>
      </c>
      <c r="AA2063" t="str">
        <f t="shared" si="428"/>
        <v>62-&gt;0,</v>
      </c>
    </row>
    <row r="2064" spans="1:27" ht="15" hidden="1" customHeight="1" x14ac:dyDescent="0.25">
      <c r="A2064">
        <v>2016</v>
      </c>
      <c r="B2064">
        <v>10</v>
      </c>
      <c r="C2064">
        <v>6</v>
      </c>
      <c r="D2064" t="s">
        <v>109</v>
      </c>
      <c r="E2064" t="s">
        <v>264</v>
      </c>
      <c r="F2064">
        <v>0</v>
      </c>
      <c r="G2064">
        <v>2</v>
      </c>
      <c r="H2064" t="s">
        <v>33</v>
      </c>
      <c r="J2064">
        <v>-4</v>
      </c>
      <c r="K2064">
        <v>777</v>
      </c>
      <c r="L2064">
        <v>1188</v>
      </c>
      <c r="M2064">
        <f t="shared" si="416"/>
        <v>781</v>
      </c>
      <c r="N2064">
        <f t="shared" si="417"/>
        <v>1184</v>
      </c>
      <c r="O2064">
        <f t="shared" si="418"/>
        <v>0.85122079762490277</v>
      </c>
      <c r="P2064">
        <f t="shared" si="419"/>
        <v>0</v>
      </c>
      <c r="Q2064">
        <f t="shared" si="420"/>
        <v>4.6991333049672876</v>
      </c>
      <c r="R2064">
        <f t="shared" si="421"/>
        <v>0</v>
      </c>
      <c r="S2064">
        <f>INDEX(Weights!$B$1:$B$36,MATCH(Matches!H1681,Weights!$A$1:$A$36,0))</f>
        <v>40</v>
      </c>
      <c r="T2064">
        <f t="shared" si="422"/>
        <v>881</v>
      </c>
      <c r="U2064">
        <f t="shared" si="423"/>
        <v>1184</v>
      </c>
      <c r="V2064">
        <f t="shared" si="424"/>
        <v>303</v>
      </c>
      <c r="W2064">
        <f t="shared" si="425"/>
        <v>2</v>
      </c>
      <c r="X2064">
        <f t="shared" si="426"/>
        <v>0</v>
      </c>
      <c r="Y2064">
        <f t="shared" si="427"/>
        <v>2</v>
      </c>
      <c r="AA2064" t="str">
        <f t="shared" si="428"/>
        <v>303-&gt;2,</v>
      </c>
    </row>
    <row r="2065" spans="1:27" ht="15" hidden="1" customHeight="1" x14ac:dyDescent="0.25">
      <c r="A2065">
        <v>2016</v>
      </c>
      <c r="B2065">
        <v>10</v>
      </c>
      <c r="C2065">
        <v>7</v>
      </c>
      <c r="D2065" t="s">
        <v>61</v>
      </c>
      <c r="E2065" t="s">
        <v>68</v>
      </c>
      <c r="F2065">
        <v>0</v>
      </c>
      <c r="G2065">
        <v>1</v>
      </c>
      <c r="H2065" t="s">
        <v>76</v>
      </c>
      <c r="J2065">
        <v>-4</v>
      </c>
      <c r="K2065">
        <v>1228</v>
      </c>
      <c r="L2065">
        <v>1743</v>
      </c>
      <c r="M2065">
        <f t="shared" si="416"/>
        <v>1232</v>
      </c>
      <c r="N2065">
        <f t="shared" si="417"/>
        <v>1739</v>
      </c>
      <c r="O2065">
        <f t="shared" si="418"/>
        <v>0.91236665220546309</v>
      </c>
      <c r="P2065">
        <f t="shared" si="419"/>
        <v>0</v>
      </c>
      <c r="Q2065">
        <f t="shared" si="420"/>
        <v>4.384202327354692</v>
      </c>
      <c r="R2065">
        <f t="shared" si="421"/>
        <v>0</v>
      </c>
      <c r="S2065">
        <f>INDEX(Weights!$B$1:$B$36,MATCH(Matches!H1711,Weights!$A$1:$A$36,0))</f>
        <v>40</v>
      </c>
      <c r="T2065">
        <f t="shared" si="422"/>
        <v>1332</v>
      </c>
      <c r="U2065">
        <f t="shared" si="423"/>
        <v>1739</v>
      </c>
      <c r="V2065">
        <f t="shared" si="424"/>
        <v>407</v>
      </c>
      <c r="W2065">
        <f t="shared" si="425"/>
        <v>1</v>
      </c>
      <c r="X2065">
        <f t="shared" si="426"/>
        <v>0</v>
      </c>
      <c r="Y2065">
        <f t="shared" si="427"/>
        <v>1</v>
      </c>
      <c r="AA2065" t="str">
        <f t="shared" si="428"/>
        <v>407-&gt;1,</v>
      </c>
    </row>
    <row r="2066" spans="1:27" ht="15" hidden="1" customHeight="1" x14ac:dyDescent="0.25">
      <c r="A2066">
        <v>2016</v>
      </c>
      <c r="B2066">
        <v>10</v>
      </c>
      <c r="C2066">
        <v>10</v>
      </c>
      <c r="D2066" t="s">
        <v>54</v>
      </c>
      <c r="E2066" t="s">
        <v>34</v>
      </c>
      <c r="F2066">
        <v>0</v>
      </c>
      <c r="G2066">
        <v>6</v>
      </c>
      <c r="H2066" t="s">
        <v>76</v>
      </c>
      <c r="J2066">
        <v>-4</v>
      </c>
      <c r="K2066">
        <v>1297</v>
      </c>
      <c r="L2066">
        <v>1928</v>
      </c>
      <c r="M2066">
        <f t="shared" si="416"/>
        <v>1301</v>
      </c>
      <c r="N2066">
        <f t="shared" si="417"/>
        <v>1924</v>
      </c>
      <c r="O2066">
        <f t="shared" si="418"/>
        <v>0.95305205139409421</v>
      </c>
      <c r="P2066">
        <f t="shared" si="419"/>
        <v>0</v>
      </c>
      <c r="Q2066">
        <f t="shared" si="420"/>
        <v>4.197042537339831</v>
      </c>
      <c r="R2066">
        <f t="shared" si="421"/>
        <v>0</v>
      </c>
      <c r="S2066">
        <f>INDEX(Weights!$B$1:$B$36,MATCH(Matches!H1762,Weights!$A$1:$A$36,0))</f>
        <v>20</v>
      </c>
      <c r="T2066">
        <f t="shared" si="422"/>
        <v>1401</v>
      </c>
      <c r="U2066">
        <f t="shared" si="423"/>
        <v>1924</v>
      </c>
      <c r="V2066">
        <f t="shared" si="424"/>
        <v>523</v>
      </c>
      <c r="W2066">
        <f t="shared" si="425"/>
        <v>6</v>
      </c>
      <c r="X2066">
        <f t="shared" si="426"/>
        <v>0</v>
      </c>
      <c r="Y2066">
        <f t="shared" si="427"/>
        <v>6</v>
      </c>
      <c r="AA2066" t="str">
        <f t="shared" si="428"/>
        <v>523-&gt;6,</v>
      </c>
    </row>
    <row r="2067" spans="1:27" ht="15" hidden="1" customHeight="1" x14ac:dyDescent="0.25">
      <c r="A2067">
        <v>2016</v>
      </c>
      <c r="B2067">
        <v>10</v>
      </c>
      <c r="C2067">
        <v>11</v>
      </c>
      <c r="D2067" t="s">
        <v>225</v>
      </c>
      <c r="E2067" t="s">
        <v>159</v>
      </c>
      <c r="F2067">
        <v>1</v>
      </c>
      <c r="G2067">
        <v>1</v>
      </c>
      <c r="H2067" t="s">
        <v>33</v>
      </c>
      <c r="J2067">
        <v>-4</v>
      </c>
      <c r="K2067">
        <v>1370</v>
      </c>
      <c r="L2067">
        <v>1345</v>
      </c>
      <c r="M2067">
        <f t="shared" si="416"/>
        <v>1374</v>
      </c>
      <c r="N2067">
        <f t="shared" si="417"/>
        <v>1341</v>
      </c>
      <c r="O2067">
        <f t="shared" si="418"/>
        <v>0.68257038547477189</v>
      </c>
      <c r="P2067">
        <f t="shared" si="419"/>
        <v>0.5</v>
      </c>
      <c r="Q2067">
        <f t="shared" si="420"/>
        <v>21.909358352933594</v>
      </c>
      <c r="R2067">
        <f t="shared" si="421"/>
        <v>20</v>
      </c>
      <c r="S2067">
        <f>INDEX(Weights!$B$1:$B$36,MATCH(Matches!H1783,Weights!$A$1:$A$36,0))</f>
        <v>40</v>
      </c>
      <c r="T2067">
        <f t="shared" si="422"/>
        <v>1474</v>
      </c>
      <c r="U2067">
        <f t="shared" si="423"/>
        <v>1341</v>
      </c>
      <c r="V2067">
        <f t="shared" si="424"/>
        <v>133</v>
      </c>
      <c r="W2067">
        <f t="shared" si="425"/>
        <v>0</v>
      </c>
      <c r="X2067">
        <f t="shared" si="426"/>
        <v>0</v>
      </c>
      <c r="Y2067">
        <f t="shared" si="427"/>
        <v>0</v>
      </c>
      <c r="AA2067" t="str">
        <f t="shared" si="428"/>
        <v>133-&gt;0,</v>
      </c>
    </row>
    <row r="2068" spans="1:27" ht="15" hidden="1" customHeight="1" x14ac:dyDescent="0.25">
      <c r="A2068">
        <v>2016</v>
      </c>
      <c r="B2068">
        <v>10</v>
      </c>
      <c r="C2068">
        <v>11</v>
      </c>
      <c r="D2068" t="s">
        <v>194</v>
      </c>
      <c r="E2068" t="s">
        <v>259</v>
      </c>
      <c r="F2068">
        <v>2</v>
      </c>
      <c r="G2068">
        <v>2</v>
      </c>
      <c r="H2068" t="s">
        <v>33</v>
      </c>
      <c r="J2068">
        <v>-4</v>
      </c>
      <c r="K2068">
        <v>1464</v>
      </c>
      <c r="L2068">
        <v>1442</v>
      </c>
      <c r="M2068">
        <f t="shared" si="416"/>
        <v>1468</v>
      </c>
      <c r="N2068">
        <f t="shared" si="417"/>
        <v>1438</v>
      </c>
      <c r="O2068">
        <f t="shared" si="418"/>
        <v>0.67881691979475667</v>
      </c>
      <c r="P2068">
        <f t="shared" si="419"/>
        <v>0.5</v>
      </c>
      <c r="Q2068">
        <f t="shared" si="420"/>
        <v>22.369247857479813</v>
      </c>
      <c r="R2068">
        <f t="shared" si="421"/>
        <v>20</v>
      </c>
      <c r="S2068">
        <f>INDEX(Weights!$B$1:$B$36,MATCH(Matches!H1790,Weights!$A$1:$A$36,0))</f>
        <v>40</v>
      </c>
      <c r="T2068">
        <f t="shared" si="422"/>
        <v>1568</v>
      </c>
      <c r="U2068">
        <f t="shared" si="423"/>
        <v>1438</v>
      </c>
      <c r="V2068">
        <f t="shared" si="424"/>
        <v>130</v>
      </c>
      <c r="W2068">
        <f t="shared" si="425"/>
        <v>0</v>
      </c>
      <c r="X2068">
        <f t="shared" si="426"/>
        <v>0</v>
      </c>
      <c r="Y2068">
        <f t="shared" si="427"/>
        <v>0</v>
      </c>
      <c r="AA2068" t="str">
        <f t="shared" si="428"/>
        <v>130-&gt;0,</v>
      </c>
    </row>
    <row r="2069" spans="1:27" ht="15" hidden="1" customHeight="1" x14ac:dyDescent="0.25">
      <c r="A2069">
        <v>2016</v>
      </c>
      <c r="B2069">
        <v>11</v>
      </c>
      <c r="C2069">
        <v>6</v>
      </c>
      <c r="D2069" t="s">
        <v>91</v>
      </c>
      <c r="E2069" t="s">
        <v>97</v>
      </c>
      <c r="F2069">
        <v>0</v>
      </c>
      <c r="G2069">
        <v>0</v>
      </c>
      <c r="H2069" t="s">
        <v>33</v>
      </c>
      <c r="J2069">
        <v>-4</v>
      </c>
      <c r="K2069">
        <v>1509</v>
      </c>
      <c r="L2069">
        <v>1487</v>
      </c>
      <c r="M2069">
        <f t="shared" si="416"/>
        <v>1513</v>
      </c>
      <c r="N2069">
        <f t="shared" si="417"/>
        <v>1483</v>
      </c>
      <c r="O2069">
        <f t="shared" si="418"/>
        <v>0.67881691979475667</v>
      </c>
      <c r="P2069">
        <f t="shared" si="419"/>
        <v>0.5</v>
      </c>
      <c r="Q2069">
        <f t="shared" si="420"/>
        <v>22.369247857479813</v>
      </c>
      <c r="R2069">
        <f t="shared" si="421"/>
        <v>20</v>
      </c>
      <c r="S2069">
        <f>INDEX(Weights!$B$1:$B$36,MATCH(Matches!H1816,Weights!$A$1:$A$36,0))</f>
        <v>40</v>
      </c>
      <c r="T2069">
        <f t="shared" si="422"/>
        <v>1613</v>
      </c>
      <c r="U2069">
        <f t="shared" si="423"/>
        <v>1483</v>
      </c>
      <c r="V2069">
        <f t="shared" si="424"/>
        <v>130</v>
      </c>
      <c r="W2069">
        <f t="shared" si="425"/>
        <v>0</v>
      </c>
      <c r="X2069">
        <f t="shared" si="426"/>
        <v>0</v>
      </c>
      <c r="Y2069">
        <f t="shared" si="427"/>
        <v>0</v>
      </c>
      <c r="AA2069" t="str">
        <f t="shared" si="428"/>
        <v>130-&gt;0,</v>
      </c>
    </row>
    <row r="2070" spans="1:27" ht="15" hidden="1" customHeight="1" x14ac:dyDescent="0.25">
      <c r="A2070">
        <v>2016</v>
      </c>
      <c r="B2070">
        <v>11</v>
      </c>
      <c r="C2070">
        <v>10</v>
      </c>
      <c r="D2070" t="s">
        <v>225</v>
      </c>
      <c r="E2070" t="s">
        <v>258</v>
      </c>
      <c r="F2070">
        <v>1</v>
      </c>
      <c r="G2070">
        <v>1</v>
      </c>
      <c r="H2070" t="s">
        <v>33</v>
      </c>
      <c r="J2070">
        <v>-4</v>
      </c>
      <c r="K2070">
        <v>1366</v>
      </c>
      <c r="L2070">
        <v>1336</v>
      </c>
      <c r="M2070">
        <f t="shared" si="416"/>
        <v>1370</v>
      </c>
      <c r="N2070">
        <f t="shared" si="417"/>
        <v>1332</v>
      </c>
      <c r="O2070">
        <f t="shared" si="418"/>
        <v>0.6887735686687132</v>
      </c>
      <c r="P2070">
        <f t="shared" si="419"/>
        <v>0.5</v>
      </c>
      <c r="Q2070">
        <f t="shared" si="420"/>
        <v>21.189407119911849</v>
      </c>
      <c r="R2070">
        <f t="shared" si="421"/>
        <v>20</v>
      </c>
      <c r="S2070">
        <f>INDEX(Weights!$B$1:$B$36,MATCH(Matches!H1838,Weights!$A$1:$A$36,0))</f>
        <v>40</v>
      </c>
      <c r="T2070">
        <f t="shared" si="422"/>
        <v>1470</v>
      </c>
      <c r="U2070">
        <f t="shared" si="423"/>
        <v>1332</v>
      </c>
      <c r="V2070">
        <f t="shared" si="424"/>
        <v>138</v>
      </c>
      <c r="W2070">
        <f t="shared" si="425"/>
        <v>0</v>
      </c>
      <c r="X2070">
        <f t="shared" si="426"/>
        <v>0</v>
      </c>
      <c r="Y2070">
        <f t="shared" si="427"/>
        <v>0</v>
      </c>
      <c r="AA2070" t="str">
        <f t="shared" si="428"/>
        <v>138-&gt;0,</v>
      </c>
    </row>
    <row r="2071" spans="1:27" ht="15" hidden="1" customHeight="1" x14ac:dyDescent="0.25">
      <c r="A2071">
        <v>2017</v>
      </c>
      <c r="B2071">
        <v>1</v>
      </c>
      <c r="C2071">
        <v>11</v>
      </c>
      <c r="D2071" t="s">
        <v>102</v>
      </c>
      <c r="E2071" t="s">
        <v>9</v>
      </c>
      <c r="F2071">
        <v>1</v>
      </c>
      <c r="G2071">
        <v>1</v>
      </c>
      <c r="H2071" t="s">
        <v>81</v>
      </c>
      <c r="I2071" t="s">
        <v>77</v>
      </c>
      <c r="J2071">
        <v>-4</v>
      </c>
      <c r="K2071">
        <v>1978</v>
      </c>
      <c r="L2071">
        <v>1890</v>
      </c>
      <c r="M2071">
        <f t="shared" si="416"/>
        <v>1982</v>
      </c>
      <c r="N2071">
        <f t="shared" si="417"/>
        <v>1886</v>
      </c>
      <c r="O2071">
        <f t="shared" si="418"/>
        <v>0.63474333505231673</v>
      </c>
      <c r="P2071">
        <f t="shared" si="419"/>
        <v>0.5</v>
      </c>
      <c r="Q2071">
        <f t="shared" si="420"/>
        <v>29.686069433021842</v>
      </c>
      <c r="R2071">
        <f t="shared" si="421"/>
        <v>30</v>
      </c>
      <c r="S2071">
        <f>INDEX(Weights!$B$1:$B$36,MATCH(Matches!H1973,Weights!$A$1:$A$36,0))</f>
        <v>40</v>
      </c>
      <c r="T2071">
        <f t="shared" si="422"/>
        <v>1982</v>
      </c>
      <c r="U2071">
        <f t="shared" si="423"/>
        <v>1886</v>
      </c>
      <c r="V2071">
        <f t="shared" si="424"/>
        <v>96</v>
      </c>
      <c r="W2071">
        <f t="shared" si="425"/>
        <v>0</v>
      </c>
      <c r="X2071">
        <f t="shared" si="426"/>
        <v>0</v>
      </c>
      <c r="Y2071">
        <f t="shared" si="427"/>
        <v>0</v>
      </c>
      <c r="AA2071" t="str">
        <f t="shared" si="428"/>
        <v>96-&gt;0,</v>
      </c>
    </row>
    <row r="2072" spans="1:27" ht="15" hidden="1" customHeight="1" x14ac:dyDescent="0.25">
      <c r="A2072">
        <v>2017</v>
      </c>
      <c r="B2072">
        <v>3</v>
      </c>
      <c r="C2072">
        <v>24</v>
      </c>
      <c r="D2072" t="s">
        <v>63</v>
      </c>
      <c r="E2072" t="s">
        <v>17</v>
      </c>
      <c r="F2072">
        <v>1</v>
      </c>
      <c r="G2072">
        <v>2</v>
      </c>
      <c r="H2072" t="s">
        <v>76</v>
      </c>
      <c r="I2072" t="s">
        <v>18</v>
      </c>
      <c r="J2072">
        <v>-4</v>
      </c>
      <c r="K2072">
        <v>1390</v>
      </c>
      <c r="L2072">
        <v>1770</v>
      </c>
      <c r="M2072">
        <f t="shared" si="416"/>
        <v>1394</v>
      </c>
      <c r="N2072">
        <f t="shared" si="417"/>
        <v>1766</v>
      </c>
      <c r="O2072">
        <f t="shared" si="418"/>
        <v>0.89486278964408039</v>
      </c>
      <c r="P2072">
        <f t="shared" si="419"/>
        <v>0</v>
      </c>
      <c r="Q2072">
        <f t="shared" si="420"/>
        <v>4.4699590219758116</v>
      </c>
      <c r="R2072">
        <f t="shared" si="421"/>
        <v>0</v>
      </c>
      <c r="S2072">
        <f>INDEX(Weights!$B$1:$B$36,MATCH(Matches!H2081,Weights!$A$1:$A$36,0))</f>
        <v>20</v>
      </c>
      <c r="T2072">
        <f t="shared" si="422"/>
        <v>1394</v>
      </c>
      <c r="U2072">
        <f t="shared" si="423"/>
        <v>1766</v>
      </c>
      <c r="V2072">
        <f t="shared" si="424"/>
        <v>372</v>
      </c>
      <c r="W2072">
        <f t="shared" si="425"/>
        <v>1</v>
      </c>
      <c r="X2072">
        <f t="shared" si="426"/>
        <v>0</v>
      </c>
      <c r="Y2072">
        <f t="shared" si="427"/>
        <v>1</v>
      </c>
      <c r="AA2072" t="str">
        <f t="shared" si="428"/>
        <v>372-&gt;1,</v>
      </c>
    </row>
    <row r="2073" spans="1:27" ht="15" hidden="1" customHeight="1" x14ac:dyDescent="0.25">
      <c r="A2073">
        <v>2017</v>
      </c>
      <c r="B2073">
        <v>3</v>
      </c>
      <c r="C2073">
        <v>25</v>
      </c>
      <c r="D2073" t="s">
        <v>24</v>
      </c>
      <c r="E2073" t="s">
        <v>11</v>
      </c>
      <c r="F2073">
        <v>0</v>
      </c>
      <c r="G2073">
        <v>0</v>
      </c>
      <c r="H2073" t="s">
        <v>76</v>
      </c>
      <c r="J2073">
        <v>-4</v>
      </c>
      <c r="K2073">
        <v>1413</v>
      </c>
      <c r="L2073">
        <v>1442</v>
      </c>
      <c r="M2073">
        <f t="shared" si="416"/>
        <v>1417</v>
      </c>
      <c r="N2073">
        <f t="shared" si="417"/>
        <v>1438</v>
      </c>
      <c r="O2073">
        <f t="shared" si="418"/>
        <v>0.61177050078106432</v>
      </c>
      <c r="P2073">
        <f t="shared" si="419"/>
        <v>0.5</v>
      </c>
      <c r="Q2073">
        <f t="shared" si="420"/>
        <v>35.787618128643679</v>
      </c>
      <c r="R2073">
        <f t="shared" si="421"/>
        <v>40</v>
      </c>
      <c r="S2073">
        <f>INDEX(Weights!$B$1:$B$36,MATCH(Matches!H2097,Weights!$A$1:$A$36,0))</f>
        <v>20</v>
      </c>
      <c r="T2073">
        <f t="shared" si="422"/>
        <v>1517</v>
      </c>
      <c r="U2073">
        <f t="shared" si="423"/>
        <v>1438</v>
      </c>
      <c r="V2073">
        <f t="shared" si="424"/>
        <v>79</v>
      </c>
      <c r="W2073">
        <f t="shared" si="425"/>
        <v>0</v>
      </c>
      <c r="X2073">
        <f t="shared" si="426"/>
        <v>0</v>
      </c>
      <c r="Y2073">
        <f t="shared" si="427"/>
        <v>0</v>
      </c>
      <c r="AA2073" t="str">
        <f t="shared" si="428"/>
        <v>79-&gt;0,</v>
      </c>
    </row>
    <row r="2074" spans="1:27" ht="15" hidden="1" customHeight="1" x14ac:dyDescent="0.25">
      <c r="A2074">
        <v>2017</v>
      </c>
      <c r="B2074">
        <v>3</v>
      </c>
      <c r="C2074">
        <v>26</v>
      </c>
      <c r="D2074" t="s">
        <v>3</v>
      </c>
      <c r="E2074" t="s">
        <v>6</v>
      </c>
      <c r="F2074">
        <v>1</v>
      </c>
      <c r="G2074">
        <v>4</v>
      </c>
      <c r="H2074" t="s">
        <v>76</v>
      </c>
      <c r="J2074">
        <v>-4</v>
      </c>
      <c r="K2074">
        <v>1436</v>
      </c>
      <c r="L2074">
        <v>2047</v>
      </c>
      <c r="M2074">
        <f t="shared" si="416"/>
        <v>1440</v>
      </c>
      <c r="N2074">
        <f t="shared" si="417"/>
        <v>2043</v>
      </c>
      <c r="O2074">
        <f t="shared" si="418"/>
        <v>0.94762357447058754</v>
      </c>
      <c r="P2074">
        <f t="shared" si="419"/>
        <v>0</v>
      </c>
      <c r="Q2074">
        <f t="shared" si="420"/>
        <v>4.2210853631777736</v>
      </c>
      <c r="R2074">
        <f t="shared" si="421"/>
        <v>0</v>
      </c>
      <c r="S2074">
        <f>INDEX(Weights!$B$1:$B$36,MATCH(Matches!H2107,Weights!$A$1:$A$36,0))</f>
        <v>40</v>
      </c>
      <c r="T2074">
        <f t="shared" si="422"/>
        <v>1540</v>
      </c>
      <c r="U2074">
        <f t="shared" si="423"/>
        <v>2043</v>
      </c>
      <c r="V2074">
        <f t="shared" si="424"/>
        <v>503</v>
      </c>
      <c r="W2074">
        <f t="shared" si="425"/>
        <v>3</v>
      </c>
      <c r="X2074">
        <f t="shared" si="426"/>
        <v>0</v>
      </c>
      <c r="Y2074">
        <f t="shared" si="427"/>
        <v>3</v>
      </c>
      <c r="AA2074" t="str">
        <f t="shared" si="428"/>
        <v>503-&gt;3,</v>
      </c>
    </row>
    <row r="2075" spans="1:27" ht="15" hidden="1" customHeight="1" x14ac:dyDescent="0.25">
      <c r="A2075">
        <v>2017</v>
      </c>
      <c r="B2075">
        <v>3</v>
      </c>
      <c r="C2075">
        <v>26</v>
      </c>
      <c r="D2075" t="s">
        <v>69</v>
      </c>
      <c r="E2075" t="s">
        <v>90</v>
      </c>
      <c r="F2075">
        <v>1</v>
      </c>
      <c r="G2075">
        <v>3</v>
      </c>
      <c r="H2075" t="s">
        <v>76</v>
      </c>
      <c r="J2075">
        <v>-4</v>
      </c>
      <c r="K2075">
        <v>1211</v>
      </c>
      <c r="L2075">
        <v>1757</v>
      </c>
      <c r="M2075">
        <f t="shared" si="416"/>
        <v>1215</v>
      </c>
      <c r="N2075">
        <f t="shared" si="417"/>
        <v>1753</v>
      </c>
      <c r="O2075">
        <f t="shared" si="418"/>
        <v>0.9256237164516562</v>
      </c>
      <c r="P2075">
        <f t="shared" si="419"/>
        <v>0</v>
      </c>
      <c r="Q2075">
        <f t="shared" si="420"/>
        <v>4.3214104488742464</v>
      </c>
      <c r="R2075">
        <f t="shared" si="421"/>
        <v>0</v>
      </c>
      <c r="S2075">
        <f>INDEX(Weights!$B$1:$B$36,MATCH(Matches!H2112,Weights!$A$1:$A$36,0))</f>
        <v>20</v>
      </c>
      <c r="T2075">
        <f t="shared" si="422"/>
        <v>1315</v>
      </c>
      <c r="U2075">
        <f t="shared" si="423"/>
        <v>1753</v>
      </c>
      <c r="V2075">
        <f t="shared" si="424"/>
        <v>438</v>
      </c>
      <c r="W2075">
        <f t="shared" si="425"/>
        <v>2</v>
      </c>
      <c r="X2075">
        <f t="shared" si="426"/>
        <v>0</v>
      </c>
      <c r="Y2075">
        <f t="shared" si="427"/>
        <v>2</v>
      </c>
      <c r="AA2075" t="str">
        <f t="shared" si="428"/>
        <v>438-&gt;2,</v>
      </c>
    </row>
    <row r="2076" spans="1:27" ht="15" hidden="1" customHeight="1" x14ac:dyDescent="0.25">
      <c r="A2076">
        <v>2017</v>
      </c>
      <c r="B2076">
        <v>3</v>
      </c>
      <c r="C2076">
        <v>26</v>
      </c>
      <c r="D2076" t="s">
        <v>67</v>
      </c>
      <c r="E2076" t="s">
        <v>52</v>
      </c>
      <c r="F2076">
        <v>0</v>
      </c>
      <c r="G2076">
        <v>0</v>
      </c>
      <c r="H2076" t="s">
        <v>76</v>
      </c>
      <c r="J2076">
        <v>-4</v>
      </c>
      <c r="K2076">
        <v>1677</v>
      </c>
      <c r="L2076">
        <v>1721</v>
      </c>
      <c r="M2076">
        <f t="shared" si="416"/>
        <v>1681</v>
      </c>
      <c r="N2076">
        <f t="shared" si="417"/>
        <v>1717</v>
      </c>
      <c r="O2076">
        <f t="shared" si="418"/>
        <v>0.59107559631494333</v>
      </c>
      <c r="P2076">
        <f t="shared" si="419"/>
        <v>0.5</v>
      </c>
      <c r="Q2076">
        <f t="shared" si="420"/>
        <v>43.91955871656144</v>
      </c>
      <c r="R2076">
        <f t="shared" si="421"/>
        <v>40</v>
      </c>
      <c r="S2076">
        <f>INDEX(Weights!$B$1:$B$36,MATCH(Matches!H2115,Weights!$A$1:$A$36,0))</f>
        <v>40</v>
      </c>
      <c r="T2076">
        <f t="shared" si="422"/>
        <v>1781</v>
      </c>
      <c r="U2076">
        <f t="shared" si="423"/>
        <v>1717</v>
      </c>
      <c r="V2076">
        <f t="shared" si="424"/>
        <v>64</v>
      </c>
      <c r="W2076">
        <f t="shared" si="425"/>
        <v>0</v>
      </c>
      <c r="X2076">
        <f t="shared" si="426"/>
        <v>0</v>
      </c>
      <c r="Y2076">
        <f t="shared" si="427"/>
        <v>0</v>
      </c>
      <c r="AA2076" t="str">
        <f t="shared" si="428"/>
        <v>64-&gt;0,</v>
      </c>
    </row>
    <row r="2077" spans="1:27" ht="15" hidden="1" customHeight="1" x14ac:dyDescent="0.25">
      <c r="A2077">
        <v>2017</v>
      </c>
      <c r="B2077">
        <v>3</v>
      </c>
      <c r="C2077">
        <v>28</v>
      </c>
      <c r="D2077" t="s">
        <v>133</v>
      </c>
      <c r="E2077" t="s">
        <v>123</v>
      </c>
      <c r="F2077">
        <v>0</v>
      </c>
      <c r="G2077">
        <v>1</v>
      </c>
      <c r="H2077" t="s">
        <v>76</v>
      </c>
      <c r="J2077">
        <v>-4</v>
      </c>
      <c r="K2077">
        <v>1457</v>
      </c>
      <c r="L2077">
        <v>1934</v>
      </c>
      <c r="M2077">
        <f t="shared" si="416"/>
        <v>1461</v>
      </c>
      <c r="N2077">
        <f t="shared" si="417"/>
        <v>1930</v>
      </c>
      <c r="O2077">
        <f t="shared" si="418"/>
        <v>0.89322691282579114</v>
      </c>
      <c r="P2077">
        <f t="shared" si="419"/>
        <v>0</v>
      </c>
      <c r="Q2077">
        <f t="shared" si="420"/>
        <v>4.4781454102694873</v>
      </c>
      <c r="R2077">
        <f t="shared" si="421"/>
        <v>0</v>
      </c>
      <c r="S2077">
        <f>INDEX(Weights!$B$1:$B$36,MATCH(Matches!H2168,Weights!$A$1:$A$36,0))</f>
        <v>20</v>
      </c>
      <c r="T2077">
        <f t="shared" si="422"/>
        <v>1561</v>
      </c>
      <c r="U2077">
        <f t="shared" si="423"/>
        <v>1930</v>
      </c>
      <c r="V2077">
        <f t="shared" si="424"/>
        <v>369</v>
      </c>
      <c r="W2077">
        <f t="shared" si="425"/>
        <v>1</v>
      </c>
      <c r="X2077">
        <f t="shared" si="426"/>
        <v>0</v>
      </c>
      <c r="Y2077">
        <f t="shared" si="427"/>
        <v>1</v>
      </c>
      <c r="AA2077" t="str">
        <f t="shared" si="428"/>
        <v>369-&gt;1,</v>
      </c>
    </row>
    <row r="2078" spans="1:27" ht="15" hidden="1" customHeight="1" x14ac:dyDescent="0.25">
      <c r="A2078">
        <v>2017</v>
      </c>
      <c r="B2078">
        <v>6</v>
      </c>
      <c r="C2078">
        <v>2</v>
      </c>
      <c r="D2078" t="s">
        <v>45</v>
      </c>
      <c r="E2078" t="s">
        <v>137</v>
      </c>
      <c r="F2078">
        <v>0</v>
      </c>
      <c r="G2078">
        <v>1</v>
      </c>
      <c r="H2078" t="s">
        <v>33</v>
      </c>
      <c r="J2078">
        <v>-4</v>
      </c>
      <c r="K2078">
        <v>1316</v>
      </c>
      <c r="L2078">
        <v>1685</v>
      </c>
      <c r="M2078">
        <f t="shared" si="416"/>
        <v>1320</v>
      </c>
      <c r="N2078">
        <f t="shared" si="417"/>
        <v>1681</v>
      </c>
      <c r="O2078">
        <f t="shared" si="418"/>
        <v>0.81793763105811568</v>
      </c>
      <c r="P2078">
        <f t="shared" si="419"/>
        <v>0</v>
      </c>
      <c r="Q2078">
        <f t="shared" si="420"/>
        <v>4.8903484179172017</v>
      </c>
      <c r="R2078">
        <f t="shared" si="421"/>
        <v>0</v>
      </c>
      <c r="S2078">
        <f>INDEX(Weights!$B$1:$B$36,MATCH(Matches!H2188,Weights!$A$1:$A$36,0))</f>
        <v>40</v>
      </c>
      <c r="T2078">
        <f t="shared" si="422"/>
        <v>1420</v>
      </c>
      <c r="U2078">
        <f t="shared" si="423"/>
        <v>1681</v>
      </c>
      <c r="V2078">
        <f t="shared" si="424"/>
        <v>261</v>
      </c>
      <c r="W2078">
        <f t="shared" si="425"/>
        <v>1</v>
      </c>
      <c r="X2078">
        <f t="shared" si="426"/>
        <v>0</v>
      </c>
      <c r="Y2078">
        <f t="shared" si="427"/>
        <v>1</v>
      </c>
      <c r="AA2078" t="str">
        <f t="shared" si="428"/>
        <v>261-&gt;1,</v>
      </c>
    </row>
    <row r="2079" spans="1:27" ht="15" hidden="1" customHeight="1" x14ac:dyDescent="0.25">
      <c r="A2079">
        <v>2017</v>
      </c>
      <c r="B2079">
        <v>6</v>
      </c>
      <c r="C2079">
        <v>6</v>
      </c>
      <c r="D2079" t="s">
        <v>41</v>
      </c>
      <c r="E2079" t="s">
        <v>156</v>
      </c>
      <c r="F2079">
        <v>1</v>
      </c>
      <c r="G2079">
        <v>1</v>
      </c>
      <c r="H2079" t="s">
        <v>33</v>
      </c>
      <c r="J2079">
        <v>-4</v>
      </c>
      <c r="K2079">
        <v>1116</v>
      </c>
      <c r="L2079">
        <v>1061</v>
      </c>
      <c r="M2079">
        <f t="shared" si="416"/>
        <v>1120</v>
      </c>
      <c r="N2079">
        <f t="shared" si="417"/>
        <v>1057</v>
      </c>
      <c r="O2079">
        <f t="shared" si="418"/>
        <v>0.71875682989878198</v>
      </c>
      <c r="P2079">
        <f t="shared" si="419"/>
        <v>0.5</v>
      </c>
      <c r="Q2079">
        <f t="shared" si="420"/>
        <v>18.285143379755439</v>
      </c>
      <c r="R2079">
        <f t="shared" si="421"/>
        <v>20</v>
      </c>
      <c r="S2079">
        <f>INDEX(Weights!$B$1:$B$36,MATCH(Matches!H2216,Weights!$A$1:$A$36,0))</f>
        <v>20</v>
      </c>
      <c r="T2079">
        <f t="shared" si="422"/>
        <v>1220</v>
      </c>
      <c r="U2079">
        <f t="shared" si="423"/>
        <v>1057</v>
      </c>
      <c r="V2079">
        <f t="shared" si="424"/>
        <v>163</v>
      </c>
      <c r="W2079">
        <f t="shared" si="425"/>
        <v>0</v>
      </c>
      <c r="X2079">
        <f t="shared" si="426"/>
        <v>0</v>
      </c>
      <c r="Y2079">
        <f t="shared" si="427"/>
        <v>0</v>
      </c>
      <c r="AA2079" t="str">
        <f t="shared" si="428"/>
        <v>163-&gt;0,</v>
      </c>
    </row>
    <row r="2080" spans="1:27" ht="15" hidden="1" customHeight="1" x14ac:dyDescent="0.25">
      <c r="A2080">
        <v>2017</v>
      </c>
      <c r="B2080">
        <v>6</v>
      </c>
      <c r="C2080">
        <v>7</v>
      </c>
      <c r="D2080" t="s">
        <v>55</v>
      </c>
      <c r="E2080" t="s">
        <v>135</v>
      </c>
      <c r="F2080">
        <v>2</v>
      </c>
      <c r="G2080">
        <v>2</v>
      </c>
      <c r="H2080" t="s">
        <v>33</v>
      </c>
      <c r="J2080">
        <v>-4</v>
      </c>
      <c r="K2080">
        <v>2000</v>
      </c>
      <c r="L2080">
        <v>1964</v>
      </c>
      <c r="M2080">
        <f t="shared" si="416"/>
        <v>2004</v>
      </c>
      <c r="N2080">
        <f t="shared" si="417"/>
        <v>1960</v>
      </c>
      <c r="O2080">
        <f t="shared" si="418"/>
        <v>0.69612877042959986</v>
      </c>
      <c r="P2080">
        <f t="shared" si="419"/>
        <v>0.5</v>
      </c>
      <c r="Q2080">
        <f t="shared" si="420"/>
        <v>20.394764068720832</v>
      </c>
      <c r="R2080">
        <f t="shared" si="421"/>
        <v>20</v>
      </c>
      <c r="S2080">
        <f>INDEX(Weights!$B$1:$B$36,MATCH(Matches!H2229,Weights!$A$1:$A$36,0))</f>
        <v>50</v>
      </c>
      <c r="T2080">
        <f t="shared" si="422"/>
        <v>2104</v>
      </c>
      <c r="U2080">
        <f t="shared" si="423"/>
        <v>1960</v>
      </c>
      <c r="V2080">
        <f t="shared" si="424"/>
        <v>144</v>
      </c>
      <c r="W2080">
        <f t="shared" si="425"/>
        <v>0</v>
      </c>
      <c r="X2080">
        <f t="shared" si="426"/>
        <v>0</v>
      </c>
      <c r="Y2080">
        <f t="shared" si="427"/>
        <v>0</v>
      </c>
      <c r="AA2080" t="str">
        <f t="shared" si="428"/>
        <v>144-&gt;0,</v>
      </c>
    </row>
    <row r="2081" spans="1:27" ht="15" hidden="1" customHeight="1" x14ac:dyDescent="0.25">
      <c r="A2081">
        <v>2017</v>
      </c>
      <c r="B2081">
        <v>6</v>
      </c>
      <c r="C2081">
        <v>8</v>
      </c>
      <c r="D2081" t="s">
        <v>109</v>
      </c>
      <c r="E2081" t="s">
        <v>157</v>
      </c>
      <c r="F2081">
        <v>0</v>
      </c>
      <c r="G2081">
        <v>2</v>
      </c>
      <c r="H2081" t="s">
        <v>33</v>
      </c>
      <c r="J2081">
        <v>-4</v>
      </c>
      <c r="K2081">
        <v>794</v>
      </c>
      <c r="L2081">
        <v>1236</v>
      </c>
      <c r="M2081">
        <f t="shared" si="416"/>
        <v>798</v>
      </c>
      <c r="N2081">
        <f t="shared" si="417"/>
        <v>1232</v>
      </c>
      <c r="O2081">
        <f t="shared" si="418"/>
        <v>0.87243460363575975</v>
      </c>
      <c r="P2081">
        <f t="shared" si="419"/>
        <v>0</v>
      </c>
      <c r="Q2081">
        <f t="shared" si="420"/>
        <v>4.5848708697826872</v>
      </c>
      <c r="R2081">
        <f t="shared" si="421"/>
        <v>0</v>
      </c>
      <c r="S2081">
        <f>INDEX(Weights!$B$1:$B$36,MATCH(Matches!H2232,Weights!$A$1:$A$36,0))</f>
        <v>40</v>
      </c>
      <c r="T2081">
        <f t="shared" si="422"/>
        <v>898</v>
      </c>
      <c r="U2081">
        <f t="shared" si="423"/>
        <v>1232</v>
      </c>
      <c r="V2081">
        <f t="shared" si="424"/>
        <v>334</v>
      </c>
      <c r="W2081">
        <f t="shared" si="425"/>
        <v>2</v>
      </c>
      <c r="X2081">
        <f t="shared" si="426"/>
        <v>0</v>
      </c>
      <c r="Y2081">
        <f t="shared" si="427"/>
        <v>2</v>
      </c>
      <c r="AA2081" t="str">
        <f t="shared" si="428"/>
        <v>334-&gt;2,</v>
      </c>
    </row>
    <row r="2082" spans="1:27" ht="15" hidden="1" customHeight="1" x14ac:dyDescent="0.25">
      <c r="A2082">
        <v>2017</v>
      </c>
      <c r="B2082">
        <v>6</v>
      </c>
      <c r="C2082">
        <v>9</v>
      </c>
      <c r="D2082" t="s">
        <v>54</v>
      </c>
      <c r="E2082" t="s">
        <v>131</v>
      </c>
      <c r="F2082">
        <v>0</v>
      </c>
      <c r="G2082">
        <v>2</v>
      </c>
      <c r="H2082" t="s">
        <v>76</v>
      </c>
      <c r="J2082">
        <v>-4</v>
      </c>
      <c r="K2082">
        <v>1281</v>
      </c>
      <c r="L2082">
        <v>1865</v>
      </c>
      <c r="M2082">
        <f t="shared" si="416"/>
        <v>1285</v>
      </c>
      <c r="N2082">
        <f t="shared" si="417"/>
        <v>1861</v>
      </c>
      <c r="O2082">
        <f t="shared" si="418"/>
        <v>0.93935044149060221</v>
      </c>
      <c r="P2082">
        <f t="shared" si="419"/>
        <v>0</v>
      </c>
      <c r="Q2082">
        <f t="shared" si="420"/>
        <v>4.2582616916138623</v>
      </c>
      <c r="R2082">
        <f t="shared" si="421"/>
        <v>0</v>
      </c>
      <c r="S2082">
        <f>INDEX(Weights!$B$1:$B$36,MATCH(Matches!H2245,Weights!$A$1:$A$36,0))</f>
        <v>40</v>
      </c>
      <c r="T2082">
        <f t="shared" si="422"/>
        <v>1385</v>
      </c>
      <c r="U2082">
        <f t="shared" si="423"/>
        <v>1861</v>
      </c>
      <c r="V2082">
        <f t="shared" si="424"/>
        <v>476</v>
      </c>
      <c r="W2082">
        <f t="shared" si="425"/>
        <v>2</v>
      </c>
      <c r="X2082">
        <f t="shared" si="426"/>
        <v>0</v>
      </c>
      <c r="Y2082">
        <f t="shared" si="427"/>
        <v>2</v>
      </c>
      <c r="AA2082" t="str">
        <f t="shared" si="428"/>
        <v>476-&gt;2,</v>
      </c>
    </row>
    <row r="2083" spans="1:27" ht="15" hidden="1" customHeight="1" x14ac:dyDescent="0.25">
      <c r="A2083">
        <v>2017</v>
      </c>
      <c r="B2083">
        <v>6</v>
      </c>
      <c r="C2083">
        <v>10</v>
      </c>
      <c r="D2083" t="s">
        <v>193</v>
      </c>
      <c r="E2083" t="s">
        <v>260</v>
      </c>
      <c r="F2083">
        <v>0</v>
      </c>
      <c r="G2083">
        <v>0</v>
      </c>
      <c r="H2083" t="s">
        <v>171</v>
      </c>
      <c r="J2083">
        <v>-4</v>
      </c>
      <c r="K2083">
        <v>1289</v>
      </c>
      <c r="L2083">
        <v>1327</v>
      </c>
      <c r="M2083">
        <f t="shared" si="416"/>
        <v>1293</v>
      </c>
      <c r="N2083">
        <f t="shared" si="417"/>
        <v>1323</v>
      </c>
      <c r="O2083">
        <f t="shared" si="418"/>
        <v>0.59939679670925683</v>
      </c>
      <c r="P2083">
        <f t="shared" si="419"/>
        <v>0.5</v>
      </c>
      <c r="Q2083">
        <f t="shared" si="420"/>
        <v>40.242745565536715</v>
      </c>
      <c r="R2083">
        <f t="shared" si="421"/>
        <v>40</v>
      </c>
      <c r="S2083">
        <f>INDEX(Weights!$B$1:$B$36,MATCH(Matches!H2268,Weights!$A$1:$A$36,0))</f>
        <v>20</v>
      </c>
      <c r="T2083">
        <f t="shared" si="422"/>
        <v>1393</v>
      </c>
      <c r="U2083">
        <f t="shared" si="423"/>
        <v>1323</v>
      </c>
      <c r="V2083">
        <f t="shared" si="424"/>
        <v>70</v>
      </c>
      <c r="W2083">
        <f t="shared" si="425"/>
        <v>0</v>
      </c>
      <c r="X2083">
        <f t="shared" si="426"/>
        <v>0</v>
      </c>
      <c r="Y2083">
        <f t="shared" si="427"/>
        <v>0</v>
      </c>
      <c r="AA2083" t="str">
        <f t="shared" si="428"/>
        <v>70-&gt;0,</v>
      </c>
    </row>
    <row r="2084" spans="1:27" ht="15" hidden="1" customHeight="1" x14ac:dyDescent="0.25">
      <c r="A2084">
        <v>2017</v>
      </c>
      <c r="B2084">
        <v>6</v>
      </c>
      <c r="C2084">
        <v>11</v>
      </c>
      <c r="D2084" t="s">
        <v>71</v>
      </c>
      <c r="E2084" t="s">
        <v>10</v>
      </c>
      <c r="F2084">
        <v>1</v>
      </c>
      <c r="G2084">
        <v>1</v>
      </c>
      <c r="H2084" t="s">
        <v>76</v>
      </c>
      <c r="J2084">
        <v>-4</v>
      </c>
      <c r="K2084">
        <v>1741</v>
      </c>
      <c r="L2084">
        <v>1772</v>
      </c>
      <c r="M2084">
        <f t="shared" si="416"/>
        <v>1745</v>
      </c>
      <c r="N2084">
        <f t="shared" si="417"/>
        <v>1768</v>
      </c>
      <c r="O2084">
        <f t="shared" si="418"/>
        <v>0.60903260340423959</v>
      </c>
      <c r="P2084">
        <f t="shared" si="419"/>
        <v>0.5</v>
      </c>
      <c r="Q2084">
        <f t="shared" si="420"/>
        <v>36.686274335484363</v>
      </c>
      <c r="R2084">
        <f t="shared" si="421"/>
        <v>40</v>
      </c>
      <c r="S2084">
        <f>INDEX(Weights!$B$1:$B$36,MATCH(Matches!H2294,Weights!$A$1:$A$36,0))</f>
        <v>40</v>
      </c>
      <c r="T2084">
        <f t="shared" si="422"/>
        <v>1845</v>
      </c>
      <c r="U2084">
        <f t="shared" si="423"/>
        <v>1768</v>
      </c>
      <c r="V2084">
        <f t="shared" si="424"/>
        <v>77</v>
      </c>
      <c r="W2084">
        <f t="shared" si="425"/>
        <v>0</v>
      </c>
      <c r="X2084">
        <f t="shared" si="426"/>
        <v>0</v>
      </c>
      <c r="Y2084">
        <f t="shared" si="427"/>
        <v>0</v>
      </c>
      <c r="AA2084" t="str">
        <f t="shared" si="428"/>
        <v>77-&gt;0,</v>
      </c>
    </row>
    <row r="2085" spans="1:27" ht="15" hidden="1" customHeight="1" x14ac:dyDescent="0.25">
      <c r="A2085">
        <v>2017</v>
      </c>
      <c r="B2085">
        <v>9</v>
      </c>
      <c r="C2085">
        <v>4</v>
      </c>
      <c r="D2085" t="s">
        <v>190</v>
      </c>
      <c r="E2085" t="s">
        <v>39</v>
      </c>
      <c r="F2085">
        <v>1</v>
      </c>
      <c r="G2085">
        <v>1</v>
      </c>
      <c r="H2085" t="s">
        <v>76</v>
      </c>
      <c r="J2085">
        <v>-4</v>
      </c>
      <c r="K2085">
        <v>1633</v>
      </c>
      <c r="L2085">
        <v>1665</v>
      </c>
      <c r="M2085">
        <f t="shared" si="416"/>
        <v>1637</v>
      </c>
      <c r="N2085">
        <f t="shared" si="417"/>
        <v>1661</v>
      </c>
      <c r="O2085">
        <f t="shared" si="418"/>
        <v>0.60766106412681986</v>
      </c>
      <c r="P2085">
        <f t="shared" si="419"/>
        <v>0.5</v>
      </c>
      <c r="Q2085">
        <f t="shared" si="420"/>
        <v>37.153636112013352</v>
      </c>
      <c r="R2085">
        <f t="shared" si="421"/>
        <v>40</v>
      </c>
      <c r="S2085">
        <f>INDEX(Weights!$B$1:$B$36,MATCH(Matches!H2497,Weights!$A$1:$A$36,0))</f>
        <v>40</v>
      </c>
      <c r="T2085">
        <f t="shared" si="422"/>
        <v>1737</v>
      </c>
      <c r="U2085">
        <f t="shared" si="423"/>
        <v>1661</v>
      </c>
      <c r="V2085">
        <f t="shared" si="424"/>
        <v>76</v>
      </c>
      <c r="W2085">
        <f t="shared" si="425"/>
        <v>0</v>
      </c>
      <c r="X2085">
        <f t="shared" si="426"/>
        <v>0</v>
      </c>
      <c r="Y2085">
        <f t="shared" si="427"/>
        <v>0</v>
      </c>
      <c r="AA2085" t="str">
        <f t="shared" si="428"/>
        <v>76-&gt;0,</v>
      </c>
    </row>
    <row r="2086" spans="1:27" ht="15" hidden="1" customHeight="1" x14ac:dyDescent="0.25">
      <c r="A2086">
        <v>2017</v>
      </c>
      <c r="B2086">
        <v>10</v>
      </c>
      <c r="C2086">
        <v>7</v>
      </c>
      <c r="D2086" t="s">
        <v>176</v>
      </c>
      <c r="E2086" t="s">
        <v>73</v>
      </c>
      <c r="F2086">
        <v>1</v>
      </c>
      <c r="G2086">
        <v>1</v>
      </c>
      <c r="H2086" t="s">
        <v>33</v>
      </c>
      <c r="J2086">
        <v>-4</v>
      </c>
      <c r="K2086">
        <v>1344</v>
      </c>
      <c r="L2086">
        <v>1308</v>
      </c>
      <c r="M2086">
        <f t="shared" si="416"/>
        <v>1348</v>
      </c>
      <c r="N2086">
        <f t="shared" si="417"/>
        <v>1304</v>
      </c>
      <c r="O2086">
        <f t="shared" si="418"/>
        <v>0.69612877042959986</v>
      </c>
      <c r="P2086">
        <f t="shared" si="419"/>
        <v>0.5</v>
      </c>
      <c r="Q2086">
        <f t="shared" si="420"/>
        <v>20.394764068720832</v>
      </c>
      <c r="R2086">
        <f t="shared" si="421"/>
        <v>20</v>
      </c>
      <c r="S2086">
        <f>INDEX(Weights!$B$1:$B$36,MATCH(Matches!H2611,Weights!$A$1:$A$36,0))</f>
        <v>20</v>
      </c>
      <c r="T2086">
        <f t="shared" si="422"/>
        <v>1448</v>
      </c>
      <c r="U2086">
        <f t="shared" si="423"/>
        <v>1304</v>
      </c>
      <c r="V2086">
        <f t="shared" si="424"/>
        <v>144</v>
      </c>
      <c r="W2086">
        <f t="shared" si="425"/>
        <v>0</v>
      </c>
      <c r="X2086">
        <f t="shared" si="426"/>
        <v>0</v>
      </c>
      <c r="Y2086">
        <f t="shared" si="427"/>
        <v>0</v>
      </c>
      <c r="AA2086" t="str">
        <f t="shared" si="428"/>
        <v>144-&gt;0,</v>
      </c>
    </row>
    <row r="2087" spans="1:27" ht="15" hidden="1" customHeight="1" x14ac:dyDescent="0.25">
      <c r="A2087">
        <v>2017</v>
      </c>
      <c r="B2087">
        <v>10</v>
      </c>
      <c r="C2087">
        <v>9</v>
      </c>
      <c r="D2087" t="s">
        <v>59</v>
      </c>
      <c r="E2087" t="s">
        <v>55</v>
      </c>
      <c r="F2087">
        <v>0</v>
      </c>
      <c r="G2087">
        <v>1</v>
      </c>
      <c r="H2087" t="s">
        <v>76</v>
      </c>
      <c r="J2087">
        <v>-4</v>
      </c>
      <c r="K2087">
        <v>1534</v>
      </c>
      <c r="L2087">
        <v>2033</v>
      </c>
      <c r="M2087">
        <f t="shared" si="416"/>
        <v>1538</v>
      </c>
      <c r="N2087">
        <f t="shared" si="417"/>
        <v>2029</v>
      </c>
      <c r="O2087">
        <f t="shared" si="418"/>
        <v>0.90471753028218238</v>
      </c>
      <c r="P2087">
        <f t="shared" si="419"/>
        <v>0</v>
      </c>
      <c r="Q2087">
        <f t="shared" si="420"/>
        <v>4.4212694748518864</v>
      </c>
      <c r="R2087">
        <f t="shared" si="421"/>
        <v>0</v>
      </c>
      <c r="S2087">
        <f>INDEX(Weights!$B$1:$B$36,MATCH(Matches!H2629,Weights!$A$1:$A$36,0))</f>
        <v>40</v>
      </c>
      <c r="T2087">
        <f t="shared" si="422"/>
        <v>1638</v>
      </c>
      <c r="U2087">
        <f t="shared" si="423"/>
        <v>2029</v>
      </c>
      <c r="V2087">
        <f t="shared" si="424"/>
        <v>391</v>
      </c>
      <c r="W2087">
        <f t="shared" si="425"/>
        <v>1</v>
      </c>
      <c r="X2087">
        <f t="shared" si="426"/>
        <v>0</v>
      </c>
      <c r="Y2087">
        <f t="shared" si="427"/>
        <v>1</v>
      </c>
      <c r="AA2087" t="str">
        <f t="shared" si="428"/>
        <v>391-&gt;1,</v>
      </c>
    </row>
    <row r="2088" spans="1:27" ht="15" hidden="1" customHeight="1" x14ac:dyDescent="0.25">
      <c r="A2088">
        <v>2017</v>
      </c>
      <c r="B2088">
        <v>10</v>
      </c>
      <c r="C2088">
        <v>10</v>
      </c>
      <c r="D2088" t="s">
        <v>128</v>
      </c>
      <c r="E2088" t="s">
        <v>135</v>
      </c>
      <c r="F2088">
        <v>1</v>
      </c>
      <c r="G2088">
        <v>1</v>
      </c>
      <c r="H2088" t="s">
        <v>76</v>
      </c>
      <c r="J2088">
        <v>-4</v>
      </c>
      <c r="K2088">
        <v>1890</v>
      </c>
      <c r="L2088">
        <v>1934</v>
      </c>
      <c r="M2088">
        <f t="shared" si="416"/>
        <v>1894</v>
      </c>
      <c r="N2088">
        <f t="shared" si="417"/>
        <v>1930</v>
      </c>
      <c r="O2088">
        <f t="shared" si="418"/>
        <v>0.59107559631494333</v>
      </c>
      <c r="P2088">
        <f t="shared" si="419"/>
        <v>0.5</v>
      </c>
      <c r="Q2088">
        <f t="shared" si="420"/>
        <v>43.91955871656144</v>
      </c>
      <c r="R2088">
        <f t="shared" si="421"/>
        <v>40</v>
      </c>
      <c r="S2088">
        <f>INDEX(Weights!$B$1:$B$36,MATCH(Matches!H2659,Weights!$A$1:$A$36,0))</f>
        <v>40</v>
      </c>
      <c r="T2088">
        <f t="shared" si="422"/>
        <v>1994</v>
      </c>
      <c r="U2088">
        <f t="shared" si="423"/>
        <v>1930</v>
      </c>
      <c r="V2088">
        <f t="shared" si="424"/>
        <v>64</v>
      </c>
      <c r="W2088">
        <f t="shared" si="425"/>
        <v>0</v>
      </c>
      <c r="X2088">
        <f t="shared" si="426"/>
        <v>0</v>
      </c>
      <c r="Y2088">
        <f t="shared" si="427"/>
        <v>0</v>
      </c>
      <c r="AA2088" t="str">
        <f t="shared" si="428"/>
        <v>64-&gt;0,</v>
      </c>
    </row>
    <row r="2089" spans="1:27" ht="15" hidden="1" customHeight="1" x14ac:dyDescent="0.25">
      <c r="A2089">
        <v>2017</v>
      </c>
      <c r="B2089">
        <v>11</v>
      </c>
      <c r="C2089">
        <v>9</v>
      </c>
      <c r="D2089" t="s">
        <v>41</v>
      </c>
      <c r="E2089" t="s">
        <v>225</v>
      </c>
      <c r="F2089">
        <v>0</v>
      </c>
      <c r="G2089">
        <v>1</v>
      </c>
      <c r="H2089" t="s">
        <v>33</v>
      </c>
      <c r="J2089">
        <v>-4</v>
      </c>
      <c r="K2089">
        <v>1073</v>
      </c>
      <c r="L2089">
        <v>1444</v>
      </c>
      <c r="M2089">
        <f t="shared" si="416"/>
        <v>1077</v>
      </c>
      <c r="N2089">
        <f t="shared" si="417"/>
        <v>1440</v>
      </c>
      <c r="O2089">
        <f t="shared" si="418"/>
        <v>0.81964581449468921</v>
      </c>
      <c r="P2089">
        <f t="shared" si="419"/>
        <v>0</v>
      </c>
      <c r="Q2089">
        <f t="shared" si="420"/>
        <v>4.8801566838549597</v>
      </c>
      <c r="R2089">
        <f t="shared" si="421"/>
        <v>0</v>
      </c>
      <c r="S2089">
        <f>INDEX(Weights!$B$1:$B$36,MATCH(Matches!H2689,Weights!$A$1:$A$36,0))</f>
        <v>40</v>
      </c>
      <c r="T2089">
        <f t="shared" si="422"/>
        <v>1177</v>
      </c>
      <c r="U2089">
        <f t="shared" si="423"/>
        <v>1440</v>
      </c>
      <c r="V2089">
        <f t="shared" si="424"/>
        <v>263</v>
      </c>
      <c r="W2089">
        <f t="shared" si="425"/>
        <v>1</v>
      </c>
      <c r="X2089">
        <f t="shared" si="426"/>
        <v>0</v>
      </c>
      <c r="Y2089">
        <f t="shared" si="427"/>
        <v>1</v>
      </c>
      <c r="AA2089" t="str">
        <f t="shared" si="428"/>
        <v>263-&gt;1,</v>
      </c>
    </row>
    <row r="2090" spans="1:27" ht="15" hidden="1" customHeight="1" x14ac:dyDescent="0.25">
      <c r="A2090">
        <v>2017</v>
      </c>
      <c r="B2090">
        <v>11</v>
      </c>
      <c r="C2090">
        <v>11</v>
      </c>
      <c r="D2090" t="s">
        <v>73</v>
      </c>
      <c r="E2090" t="s">
        <v>72</v>
      </c>
      <c r="F2090">
        <v>1</v>
      </c>
      <c r="G2090">
        <v>1</v>
      </c>
      <c r="H2090" t="s">
        <v>33</v>
      </c>
      <c r="J2090">
        <v>-4</v>
      </c>
      <c r="K2090">
        <v>1304</v>
      </c>
      <c r="L2090">
        <v>1270</v>
      </c>
      <c r="M2090">
        <f t="shared" si="416"/>
        <v>1308</v>
      </c>
      <c r="N2090">
        <f t="shared" si="417"/>
        <v>1266</v>
      </c>
      <c r="O2090">
        <f t="shared" si="418"/>
        <v>0.69368791642196537</v>
      </c>
      <c r="P2090">
        <f t="shared" si="419"/>
        <v>0.5</v>
      </c>
      <c r="Q2090">
        <f t="shared" si="420"/>
        <v>20.651778768096531</v>
      </c>
      <c r="R2090">
        <f t="shared" si="421"/>
        <v>20</v>
      </c>
      <c r="S2090">
        <f>INDEX(Weights!$B$1:$B$36,MATCH(Matches!H2713,Weights!$A$1:$A$36,0))</f>
        <v>40</v>
      </c>
      <c r="T2090">
        <f t="shared" si="422"/>
        <v>1408</v>
      </c>
      <c r="U2090">
        <f t="shared" si="423"/>
        <v>1266</v>
      </c>
      <c r="V2090">
        <f t="shared" si="424"/>
        <v>142</v>
      </c>
      <c r="W2090">
        <f t="shared" si="425"/>
        <v>0</v>
      </c>
      <c r="X2090">
        <f t="shared" si="426"/>
        <v>0</v>
      </c>
      <c r="Y2090">
        <f t="shared" si="427"/>
        <v>0</v>
      </c>
      <c r="AA2090" t="str">
        <f t="shared" si="428"/>
        <v>142-&gt;0,</v>
      </c>
    </row>
    <row r="2091" spans="1:27" ht="15" hidden="1" customHeight="1" x14ac:dyDescent="0.25">
      <c r="A2091">
        <v>2017</v>
      </c>
      <c r="B2091">
        <v>11</v>
      </c>
      <c r="C2091">
        <v>12</v>
      </c>
      <c r="D2091" t="s">
        <v>148</v>
      </c>
      <c r="E2091" t="s">
        <v>151</v>
      </c>
      <c r="F2091">
        <v>1</v>
      </c>
      <c r="G2091">
        <v>1</v>
      </c>
      <c r="H2091" t="s">
        <v>76</v>
      </c>
      <c r="J2091">
        <v>-4</v>
      </c>
      <c r="K2091">
        <v>1617</v>
      </c>
      <c r="L2091">
        <v>1659</v>
      </c>
      <c r="M2091">
        <f t="shared" si="416"/>
        <v>1621</v>
      </c>
      <c r="N2091">
        <f t="shared" si="417"/>
        <v>1655</v>
      </c>
      <c r="O2091">
        <f t="shared" si="418"/>
        <v>0.59385538523617787</v>
      </c>
      <c r="P2091">
        <f t="shared" si="419"/>
        <v>0.5</v>
      </c>
      <c r="Q2091">
        <f t="shared" si="420"/>
        <v>42.618758528713002</v>
      </c>
      <c r="R2091">
        <f t="shared" si="421"/>
        <v>40</v>
      </c>
      <c r="S2091">
        <f>INDEX(Weights!$B$1:$B$36,MATCH(Matches!H2724,Weights!$A$1:$A$36,0))</f>
        <v>40</v>
      </c>
      <c r="T2091">
        <f t="shared" si="422"/>
        <v>1721</v>
      </c>
      <c r="U2091">
        <f t="shared" si="423"/>
        <v>1655</v>
      </c>
      <c r="V2091">
        <f t="shared" si="424"/>
        <v>66</v>
      </c>
      <c r="W2091">
        <f t="shared" si="425"/>
        <v>0</v>
      </c>
      <c r="X2091">
        <f t="shared" si="426"/>
        <v>0</v>
      </c>
      <c r="Y2091">
        <f t="shared" si="427"/>
        <v>0</v>
      </c>
      <c r="AA2091" t="str">
        <f t="shared" si="428"/>
        <v>66-&gt;0,</v>
      </c>
    </row>
    <row r="2092" spans="1:27" ht="15" hidden="1" customHeight="1" x14ac:dyDescent="0.25">
      <c r="A2092">
        <v>2015</v>
      </c>
      <c r="B2092">
        <v>1</v>
      </c>
      <c r="C2092">
        <v>7</v>
      </c>
      <c r="D2092" t="s">
        <v>172</v>
      </c>
      <c r="E2092" t="s">
        <v>159</v>
      </c>
      <c r="F2092">
        <v>1</v>
      </c>
      <c r="G2092">
        <v>1</v>
      </c>
      <c r="H2092" t="s">
        <v>33</v>
      </c>
      <c r="I2092" t="s">
        <v>34</v>
      </c>
      <c r="J2092">
        <v>-5</v>
      </c>
      <c r="K2092">
        <v>1500</v>
      </c>
      <c r="L2092">
        <v>1313</v>
      </c>
      <c r="M2092">
        <f t="shared" si="416"/>
        <v>1505</v>
      </c>
      <c r="N2092">
        <f t="shared" si="417"/>
        <v>1308</v>
      </c>
      <c r="O2092">
        <f t="shared" si="418"/>
        <v>0.75658059429505287</v>
      </c>
      <c r="P2092">
        <f t="shared" si="419"/>
        <v>0.5</v>
      </c>
      <c r="Q2092">
        <f t="shared" si="420"/>
        <v>19.487054403850546</v>
      </c>
      <c r="R2092">
        <f t="shared" si="421"/>
        <v>20</v>
      </c>
      <c r="S2092">
        <f>INDEX(Weights!$B$1:$B$36,MATCH(Matches!H26,Weights!$A$1:$A$36,0))</f>
        <v>40</v>
      </c>
      <c r="T2092">
        <f t="shared" si="422"/>
        <v>1505</v>
      </c>
      <c r="U2092">
        <f t="shared" si="423"/>
        <v>1308</v>
      </c>
      <c r="V2092">
        <f t="shared" si="424"/>
        <v>197</v>
      </c>
      <c r="W2092">
        <f t="shared" si="425"/>
        <v>0</v>
      </c>
      <c r="X2092">
        <f t="shared" si="426"/>
        <v>0</v>
      </c>
      <c r="Y2092">
        <f t="shared" si="427"/>
        <v>0</v>
      </c>
      <c r="AA2092" t="str">
        <f t="shared" si="428"/>
        <v>197-&gt;0,</v>
      </c>
    </row>
    <row r="2093" spans="1:27" ht="15" hidden="1" customHeight="1" x14ac:dyDescent="0.25">
      <c r="A2093">
        <v>2015</v>
      </c>
      <c r="B2093">
        <v>1</v>
      </c>
      <c r="C2093">
        <v>23</v>
      </c>
      <c r="D2093" t="s">
        <v>152</v>
      </c>
      <c r="E2093" t="s">
        <v>30</v>
      </c>
      <c r="F2093">
        <v>1</v>
      </c>
      <c r="G2093">
        <v>1</v>
      </c>
      <c r="H2093" t="s">
        <v>44</v>
      </c>
      <c r="I2093" t="s">
        <v>159</v>
      </c>
      <c r="J2093">
        <v>-5</v>
      </c>
      <c r="K2093">
        <v>1686</v>
      </c>
      <c r="L2093">
        <v>1621</v>
      </c>
      <c r="M2093">
        <f t="shared" si="416"/>
        <v>1691</v>
      </c>
      <c r="N2093">
        <f t="shared" si="417"/>
        <v>1616</v>
      </c>
      <c r="O2093">
        <f t="shared" si="418"/>
        <v>0.60628782378542811</v>
      </c>
      <c r="P2093">
        <f t="shared" si="419"/>
        <v>0.5</v>
      </c>
      <c r="Q2093">
        <f t="shared" si="420"/>
        <v>47.04207708771898</v>
      </c>
      <c r="R2093">
        <f t="shared" si="421"/>
        <v>50</v>
      </c>
      <c r="S2093">
        <f>INDEX(Weights!$B$1:$B$36,MATCH(Matches!H80,Weights!$A$1:$A$36,0))</f>
        <v>40</v>
      </c>
      <c r="T2093">
        <f t="shared" si="422"/>
        <v>1691</v>
      </c>
      <c r="U2093">
        <f t="shared" si="423"/>
        <v>1616</v>
      </c>
      <c r="V2093">
        <f t="shared" si="424"/>
        <v>75</v>
      </c>
      <c r="W2093">
        <f t="shared" si="425"/>
        <v>0</v>
      </c>
      <c r="X2093">
        <f t="shared" si="426"/>
        <v>0</v>
      </c>
      <c r="Y2093">
        <f t="shared" si="427"/>
        <v>0</v>
      </c>
      <c r="AA2093" t="str">
        <f t="shared" si="428"/>
        <v>75-&gt;0,</v>
      </c>
    </row>
    <row r="2094" spans="1:27" ht="15" hidden="1" customHeight="1" x14ac:dyDescent="0.25">
      <c r="A2094">
        <v>2015</v>
      </c>
      <c r="B2094">
        <v>3</v>
      </c>
      <c r="C2094">
        <v>27</v>
      </c>
      <c r="D2094" t="s">
        <v>92</v>
      </c>
      <c r="E2094" t="s">
        <v>98</v>
      </c>
      <c r="F2094">
        <v>1</v>
      </c>
      <c r="G2094">
        <v>1</v>
      </c>
      <c r="H2094" t="s">
        <v>33</v>
      </c>
      <c r="J2094">
        <v>-5</v>
      </c>
      <c r="K2094">
        <v>1731</v>
      </c>
      <c r="L2094">
        <v>1630</v>
      </c>
      <c r="M2094">
        <f t="shared" si="416"/>
        <v>1736</v>
      </c>
      <c r="N2094">
        <f t="shared" si="417"/>
        <v>1625</v>
      </c>
      <c r="O2094">
        <f t="shared" si="418"/>
        <v>0.77111426068759747</v>
      </c>
      <c r="P2094">
        <f t="shared" si="419"/>
        <v>0.5</v>
      </c>
      <c r="Q2094">
        <f t="shared" si="420"/>
        <v>18.442408700003632</v>
      </c>
      <c r="R2094">
        <f t="shared" si="421"/>
        <v>20</v>
      </c>
      <c r="S2094">
        <f>INDEX(Weights!$B$1:$B$36,MATCH(Matches!H180,Weights!$A$1:$A$36,0))</f>
        <v>40</v>
      </c>
      <c r="T2094">
        <f t="shared" si="422"/>
        <v>1836</v>
      </c>
      <c r="U2094">
        <f t="shared" si="423"/>
        <v>1625</v>
      </c>
      <c r="V2094">
        <f t="shared" si="424"/>
        <v>211</v>
      </c>
      <c r="W2094">
        <f t="shared" si="425"/>
        <v>0</v>
      </c>
      <c r="X2094">
        <f t="shared" si="426"/>
        <v>0</v>
      </c>
      <c r="Y2094">
        <f t="shared" si="427"/>
        <v>0</v>
      </c>
      <c r="AA2094" t="str">
        <f t="shared" si="428"/>
        <v>211-&gt;0,</v>
      </c>
    </row>
    <row r="2095" spans="1:27" ht="15" hidden="1" customHeight="1" x14ac:dyDescent="0.25">
      <c r="A2095">
        <v>2015</v>
      </c>
      <c r="B2095">
        <v>3</v>
      </c>
      <c r="C2095">
        <v>29</v>
      </c>
      <c r="D2095" t="s">
        <v>163</v>
      </c>
      <c r="E2095" t="s">
        <v>45</v>
      </c>
      <c r="F2095">
        <v>0</v>
      </c>
      <c r="G2095">
        <v>3</v>
      </c>
      <c r="H2095" t="s">
        <v>76</v>
      </c>
      <c r="J2095">
        <v>-5</v>
      </c>
      <c r="K2095">
        <v>572</v>
      </c>
      <c r="L2095">
        <v>1110</v>
      </c>
      <c r="M2095">
        <f t="shared" si="416"/>
        <v>577</v>
      </c>
      <c r="N2095">
        <f t="shared" si="417"/>
        <v>1105</v>
      </c>
      <c r="O2095">
        <f t="shared" si="418"/>
        <v>0.92156232505697822</v>
      </c>
      <c r="P2095">
        <f t="shared" si="419"/>
        <v>0</v>
      </c>
      <c r="Q2095">
        <f t="shared" si="420"/>
        <v>5.4255690191011885</v>
      </c>
      <c r="R2095">
        <f t="shared" si="421"/>
        <v>0</v>
      </c>
      <c r="S2095">
        <f>INDEX(Weights!$B$1:$B$36,MATCH(Matches!H201,Weights!$A$1:$A$36,0))</f>
        <v>40</v>
      </c>
      <c r="T2095">
        <f t="shared" si="422"/>
        <v>677</v>
      </c>
      <c r="U2095">
        <f t="shared" si="423"/>
        <v>1105</v>
      </c>
      <c r="V2095">
        <f t="shared" si="424"/>
        <v>428</v>
      </c>
      <c r="W2095">
        <f t="shared" si="425"/>
        <v>3</v>
      </c>
      <c r="X2095">
        <f t="shared" si="426"/>
        <v>0</v>
      </c>
      <c r="Y2095">
        <f t="shared" si="427"/>
        <v>3</v>
      </c>
      <c r="AA2095" t="str">
        <f t="shared" si="428"/>
        <v>428-&gt;3,</v>
      </c>
    </row>
    <row r="2096" spans="1:27" ht="15" hidden="1" customHeight="1" x14ac:dyDescent="0.25">
      <c r="A2096">
        <v>2015</v>
      </c>
      <c r="B2096">
        <v>3</v>
      </c>
      <c r="C2096">
        <v>29</v>
      </c>
      <c r="D2096" t="s">
        <v>4</v>
      </c>
      <c r="E2096" t="s">
        <v>15</v>
      </c>
      <c r="F2096">
        <v>0</v>
      </c>
      <c r="G2096">
        <v>0</v>
      </c>
      <c r="H2096" t="s">
        <v>2</v>
      </c>
      <c r="J2096">
        <v>-5</v>
      </c>
      <c r="K2096">
        <v>1653</v>
      </c>
      <c r="L2096">
        <v>1677</v>
      </c>
      <c r="M2096">
        <f t="shared" si="416"/>
        <v>1658</v>
      </c>
      <c r="N2096">
        <f t="shared" si="417"/>
        <v>1672</v>
      </c>
      <c r="O2096">
        <f t="shared" si="418"/>
        <v>0.62129672312245454</v>
      </c>
      <c r="P2096">
        <f t="shared" si="419"/>
        <v>0.5</v>
      </c>
      <c r="Q2096">
        <f t="shared" si="420"/>
        <v>41.221228993567067</v>
      </c>
      <c r="R2096">
        <f t="shared" si="421"/>
        <v>40</v>
      </c>
      <c r="S2096">
        <f>INDEX(Weights!$B$1:$B$36,MATCH(Matches!H211,Weights!$A$1:$A$36,0))</f>
        <v>50</v>
      </c>
      <c r="T2096">
        <f t="shared" si="422"/>
        <v>1758</v>
      </c>
      <c r="U2096">
        <f t="shared" si="423"/>
        <v>1672</v>
      </c>
      <c r="V2096">
        <f t="shared" si="424"/>
        <v>86</v>
      </c>
      <c r="W2096">
        <f t="shared" si="425"/>
        <v>0</v>
      </c>
      <c r="X2096">
        <f t="shared" si="426"/>
        <v>0</v>
      </c>
      <c r="Y2096">
        <f t="shared" si="427"/>
        <v>0</v>
      </c>
      <c r="AA2096" t="str">
        <f t="shared" si="428"/>
        <v>86-&gt;0,</v>
      </c>
    </row>
    <row r="2097" spans="1:27" ht="15" hidden="1" customHeight="1" x14ac:dyDescent="0.25">
      <c r="A2097">
        <v>2015</v>
      </c>
      <c r="B2097">
        <v>3</v>
      </c>
      <c r="C2097">
        <v>31</v>
      </c>
      <c r="D2097" t="s">
        <v>148</v>
      </c>
      <c r="E2097" t="s">
        <v>153</v>
      </c>
      <c r="F2097">
        <v>1</v>
      </c>
      <c r="G2097">
        <v>1</v>
      </c>
      <c r="H2097" t="s">
        <v>33</v>
      </c>
      <c r="I2097" t="s">
        <v>26</v>
      </c>
      <c r="J2097">
        <v>-5</v>
      </c>
      <c r="K2097">
        <v>1734</v>
      </c>
      <c r="L2097">
        <v>1547</v>
      </c>
      <c r="M2097">
        <f t="shared" si="416"/>
        <v>1739</v>
      </c>
      <c r="N2097">
        <f t="shared" si="417"/>
        <v>1542</v>
      </c>
      <c r="O2097">
        <f t="shared" si="418"/>
        <v>0.75658059429505287</v>
      </c>
      <c r="P2097">
        <f t="shared" si="419"/>
        <v>0.5</v>
      </c>
      <c r="Q2097">
        <f t="shared" si="420"/>
        <v>19.487054403850546</v>
      </c>
      <c r="R2097">
        <f t="shared" si="421"/>
        <v>20</v>
      </c>
      <c r="S2097">
        <f>INDEX(Weights!$B$1:$B$36,MATCH(Matches!H237,Weights!$A$1:$A$36,0))</f>
        <v>40</v>
      </c>
      <c r="T2097">
        <f t="shared" si="422"/>
        <v>1739</v>
      </c>
      <c r="U2097">
        <f t="shared" si="423"/>
        <v>1542</v>
      </c>
      <c r="V2097">
        <f t="shared" si="424"/>
        <v>197</v>
      </c>
      <c r="W2097">
        <f t="shared" si="425"/>
        <v>0</v>
      </c>
      <c r="X2097">
        <f t="shared" si="426"/>
        <v>0</v>
      </c>
      <c r="Y2097">
        <f t="shared" si="427"/>
        <v>0</v>
      </c>
      <c r="AA2097" t="str">
        <f t="shared" si="428"/>
        <v>197-&gt;0,</v>
      </c>
    </row>
    <row r="2098" spans="1:27" ht="15" hidden="1" customHeight="1" x14ac:dyDescent="0.25">
      <c r="A2098">
        <v>2015</v>
      </c>
      <c r="B2098">
        <v>6</v>
      </c>
      <c r="C2098">
        <v>6</v>
      </c>
      <c r="D2098" t="s">
        <v>191</v>
      </c>
      <c r="E2098" t="s">
        <v>88</v>
      </c>
      <c r="F2098">
        <v>0</v>
      </c>
      <c r="G2098">
        <v>0</v>
      </c>
      <c r="H2098" t="s">
        <v>81</v>
      </c>
      <c r="J2098">
        <v>-5</v>
      </c>
      <c r="K2098">
        <v>1381</v>
      </c>
      <c r="L2098">
        <v>1379</v>
      </c>
      <c r="M2098">
        <f t="shared" si="416"/>
        <v>1386</v>
      </c>
      <c r="N2098">
        <f t="shared" si="417"/>
        <v>1374</v>
      </c>
      <c r="O2098">
        <f t="shared" si="418"/>
        <v>0.65582050591239505</v>
      </c>
      <c r="P2098">
        <f t="shared" si="419"/>
        <v>0.5</v>
      </c>
      <c r="Q2098">
        <f t="shared" si="420"/>
        <v>32.088202837764406</v>
      </c>
      <c r="R2098">
        <f t="shared" si="421"/>
        <v>30</v>
      </c>
      <c r="S2098">
        <f>INDEX(Weights!$B$1:$B$36,MATCH(Matches!H334,Weights!$A$1:$A$36,0))</f>
        <v>40</v>
      </c>
      <c r="T2098">
        <f t="shared" si="422"/>
        <v>1486</v>
      </c>
      <c r="U2098">
        <f t="shared" si="423"/>
        <v>1374</v>
      </c>
      <c r="V2098">
        <f t="shared" si="424"/>
        <v>112</v>
      </c>
      <c r="W2098">
        <f t="shared" si="425"/>
        <v>0</v>
      </c>
      <c r="X2098">
        <f t="shared" si="426"/>
        <v>0</v>
      </c>
      <c r="Y2098">
        <f t="shared" si="427"/>
        <v>0</v>
      </c>
      <c r="AA2098" t="str">
        <f t="shared" si="428"/>
        <v>112-&gt;0,</v>
      </c>
    </row>
    <row r="2099" spans="1:27" ht="15" hidden="1" customHeight="1" x14ac:dyDescent="0.25">
      <c r="A2099">
        <v>2015</v>
      </c>
      <c r="B2099">
        <v>6</v>
      </c>
      <c r="C2099">
        <v>11</v>
      </c>
      <c r="D2099" t="s">
        <v>43</v>
      </c>
      <c r="E2099" t="s">
        <v>194</v>
      </c>
      <c r="F2099">
        <v>1</v>
      </c>
      <c r="G2099">
        <v>2</v>
      </c>
      <c r="H2099" t="s">
        <v>108</v>
      </c>
      <c r="J2099">
        <v>-5</v>
      </c>
      <c r="K2099">
        <v>1067</v>
      </c>
      <c r="L2099">
        <v>1512</v>
      </c>
      <c r="M2099">
        <f t="shared" si="416"/>
        <v>1072</v>
      </c>
      <c r="N2099">
        <f t="shared" si="417"/>
        <v>1507</v>
      </c>
      <c r="O2099">
        <f t="shared" si="418"/>
        <v>0.87307388225026961</v>
      </c>
      <c r="P2099">
        <f t="shared" si="419"/>
        <v>0</v>
      </c>
      <c r="Q2099">
        <f t="shared" si="420"/>
        <v>5.726892192803831</v>
      </c>
      <c r="R2099">
        <f t="shared" si="421"/>
        <v>10</v>
      </c>
      <c r="S2099">
        <f>INDEX(Weights!$B$1:$B$36,MATCH(Matches!H371,Weights!$A$1:$A$36,0))</f>
        <v>50</v>
      </c>
      <c r="T2099">
        <f t="shared" si="422"/>
        <v>1172</v>
      </c>
      <c r="U2099">
        <f t="shared" si="423"/>
        <v>1507</v>
      </c>
      <c r="V2099">
        <f t="shared" si="424"/>
        <v>335</v>
      </c>
      <c r="W2099">
        <f t="shared" si="425"/>
        <v>1</v>
      </c>
      <c r="X2099">
        <f t="shared" si="426"/>
        <v>0</v>
      </c>
      <c r="Y2099">
        <f t="shared" si="427"/>
        <v>1</v>
      </c>
      <c r="AA2099" t="str">
        <f t="shared" si="428"/>
        <v>335-&gt;1,</v>
      </c>
    </row>
    <row r="2100" spans="1:27" ht="15" hidden="1" customHeight="1" x14ac:dyDescent="0.25">
      <c r="A2100">
        <v>2015</v>
      </c>
      <c r="B2100">
        <v>6</v>
      </c>
      <c r="C2100">
        <v>12</v>
      </c>
      <c r="D2100" t="s">
        <v>58</v>
      </c>
      <c r="E2100" t="s">
        <v>104</v>
      </c>
      <c r="F2100">
        <v>0</v>
      </c>
      <c r="G2100">
        <v>2</v>
      </c>
      <c r="H2100" t="s">
        <v>2</v>
      </c>
      <c r="J2100">
        <v>-5</v>
      </c>
      <c r="K2100">
        <v>1466</v>
      </c>
      <c r="L2100">
        <v>2010</v>
      </c>
      <c r="M2100">
        <f t="shared" si="416"/>
        <v>1471</v>
      </c>
      <c r="N2100">
        <f t="shared" si="417"/>
        <v>2005</v>
      </c>
      <c r="O2100">
        <f t="shared" si="418"/>
        <v>0.92402289649723457</v>
      </c>
      <c r="P2100">
        <f t="shared" si="419"/>
        <v>0</v>
      </c>
      <c r="Q2100">
        <f t="shared" si="420"/>
        <v>5.4111213249735357</v>
      </c>
      <c r="R2100">
        <f t="shared" si="421"/>
        <v>0</v>
      </c>
      <c r="S2100">
        <f>INDEX(Weights!$B$1:$B$36,MATCH(Matches!H393,Weights!$A$1:$A$36,0))</f>
        <v>20</v>
      </c>
      <c r="T2100">
        <f t="shared" si="422"/>
        <v>1571</v>
      </c>
      <c r="U2100">
        <f t="shared" si="423"/>
        <v>2005</v>
      </c>
      <c r="V2100">
        <f t="shared" si="424"/>
        <v>434</v>
      </c>
      <c r="W2100">
        <f t="shared" si="425"/>
        <v>2</v>
      </c>
      <c r="X2100">
        <f t="shared" si="426"/>
        <v>0</v>
      </c>
      <c r="Y2100">
        <f t="shared" si="427"/>
        <v>2</v>
      </c>
      <c r="AA2100" t="str">
        <f t="shared" si="428"/>
        <v>434-&gt;2,</v>
      </c>
    </row>
    <row r="2101" spans="1:27" ht="15" hidden="1" customHeight="1" x14ac:dyDescent="0.25">
      <c r="A2101">
        <v>2015</v>
      </c>
      <c r="B2101">
        <v>6</v>
      </c>
      <c r="C2101">
        <v>13</v>
      </c>
      <c r="D2101" t="s">
        <v>53</v>
      </c>
      <c r="E2101" t="s">
        <v>23</v>
      </c>
      <c r="F2101">
        <v>1</v>
      </c>
      <c r="G2101">
        <v>1</v>
      </c>
      <c r="H2101" t="s">
        <v>2</v>
      </c>
      <c r="J2101">
        <v>-5</v>
      </c>
      <c r="K2101">
        <v>1718</v>
      </c>
      <c r="L2101">
        <v>1735</v>
      </c>
      <c r="M2101">
        <f t="shared" si="416"/>
        <v>1723</v>
      </c>
      <c r="N2101">
        <f t="shared" si="417"/>
        <v>1730</v>
      </c>
      <c r="O2101">
        <f t="shared" si="418"/>
        <v>0.63073028861620217</v>
      </c>
      <c r="P2101">
        <f t="shared" si="419"/>
        <v>0.5</v>
      </c>
      <c r="Q2101">
        <f t="shared" si="420"/>
        <v>38.246683709840141</v>
      </c>
      <c r="R2101">
        <f t="shared" si="421"/>
        <v>40</v>
      </c>
      <c r="S2101">
        <f>INDEX(Weights!$B$1:$B$36,MATCH(Matches!H412,Weights!$A$1:$A$36,0))</f>
        <v>40</v>
      </c>
      <c r="T2101">
        <f t="shared" si="422"/>
        <v>1823</v>
      </c>
      <c r="U2101">
        <f t="shared" si="423"/>
        <v>1730</v>
      </c>
      <c r="V2101">
        <f t="shared" si="424"/>
        <v>93</v>
      </c>
      <c r="W2101">
        <f t="shared" si="425"/>
        <v>0</v>
      </c>
      <c r="X2101">
        <f t="shared" si="426"/>
        <v>0</v>
      </c>
      <c r="Y2101">
        <f t="shared" si="427"/>
        <v>0</v>
      </c>
      <c r="AA2101" t="str">
        <f t="shared" si="428"/>
        <v>93-&gt;0,</v>
      </c>
    </row>
    <row r="2102" spans="1:27" ht="15" hidden="1" customHeight="1" x14ac:dyDescent="0.25">
      <c r="A2102">
        <v>2015</v>
      </c>
      <c r="B2102">
        <v>6</v>
      </c>
      <c r="C2102">
        <v>16</v>
      </c>
      <c r="D2102" t="s">
        <v>65</v>
      </c>
      <c r="E2102" t="s">
        <v>15</v>
      </c>
      <c r="F2102">
        <v>0</v>
      </c>
      <c r="G2102">
        <v>0</v>
      </c>
      <c r="H2102" t="s">
        <v>33</v>
      </c>
      <c r="J2102">
        <v>-5</v>
      </c>
      <c r="K2102">
        <v>1737</v>
      </c>
      <c r="L2102">
        <v>1647</v>
      </c>
      <c r="M2102">
        <f t="shared" si="416"/>
        <v>1742</v>
      </c>
      <c r="N2102">
        <f t="shared" si="417"/>
        <v>1642</v>
      </c>
      <c r="O2102">
        <f t="shared" si="418"/>
        <v>0.75974692664795784</v>
      </c>
      <c r="P2102">
        <f t="shared" si="419"/>
        <v>0.5</v>
      </c>
      <c r="Q2102">
        <f t="shared" si="420"/>
        <v>19.249505911485286</v>
      </c>
      <c r="R2102">
        <f t="shared" si="421"/>
        <v>20</v>
      </c>
      <c r="S2102">
        <f>INDEX(Weights!$B$1:$B$36,MATCH(Matches!H472,Weights!$A$1:$A$36,0))</f>
        <v>40</v>
      </c>
      <c r="T2102">
        <f t="shared" si="422"/>
        <v>1842</v>
      </c>
      <c r="U2102">
        <f t="shared" si="423"/>
        <v>1642</v>
      </c>
      <c r="V2102">
        <f t="shared" si="424"/>
        <v>200</v>
      </c>
      <c r="W2102">
        <f t="shared" si="425"/>
        <v>0</v>
      </c>
      <c r="X2102">
        <f t="shared" si="426"/>
        <v>0</v>
      </c>
      <c r="Y2102">
        <f t="shared" si="427"/>
        <v>0</v>
      </c>
      <c r="AA2102" t="str">
        <f t="shared" si="428"/>
        <v>200-&gt;0,</v>
      </c>
    </row>
    <row r="2103" spans="1:27" ht="15" hidden="1" customHeight="1" x14ac:dyDescent="0.25">
      <c r="A2103">
        <v>2015</v>
      </c>
      <c r="B2103">
        <v>8</v>
      </c>
      <c r="C2103">
        <v>31</v>
      </c>
      <c r="D2103" t="s">
        <v>225</v>
      </c>
      <c r="E2103" t="s">
        <v>258</v>
      </c>
      <c r="F2103">
        <v>0</v>
      </c>
      <c r="G2103">
        <v>0</v>
      </c>
      <c r="H2103" t="s">
        <v>33</v>
      </c>
      <c r="J2103">
        <v>-5</v>
      </c>
      <c r="K2103">
        <v>1385</v>
      </c>
      <c r="L2103">
        <v>1314</v>
      </c>
      <c r="M2103">
        <f t="shared" si="416"/>
        <v>1390</v>
      </c>
      <c r="N2103">
        <f t="shared" si="417"/>
        <v>1309</v>
      </c>
      <c r="O2103">
        <f t="shared" si="418"/>
        <v>0.73922025414066794</v>
      </c>
      <c r="P2103">
        <f t="shared" si="419"/>
        <v>0.5</v>
      </c>
      <c r="Q2103">
        <f t="shared" si="420"/>
        <v>20.901240231355434</v>
      </c>
      <c r="R2103">
        <f t="shared" si="421"/>
        <v>20</v>
      </c>
      <c r="S2103">
        <f>INDEX(Weights!$B$1:$B$36,MATCH(Matches!H554,Weights!$A$1:$A$36,0))</f>
        <v>40</v>
      </c>
      <c r="T2103">
        <f t="shared" si="422"/>
        <v>1490</v>
      </c>
      <c r="U2103">
        <f t="shared" si="423"/>
        <v>1309</v>
      </c>
      <c r="V2103">
        <f t="shared" si="424"/>
        <v>181</v>
      </c>
      <c r="W2103">
        <f t="shared" si="425"/>
        <v>0</v>
      </c>
      <c r="X2103">
        <f t="shared" si="426"/>
        <v>0</v>
      </c>
      <c r="Y2103">
        <f t="shared" si="427"/>
        <v>0</v>
      </c>
      <c r="AA2103" t="str">
        <f t="shared" si="428"/>
        <v>181-&gt;0,</v>
      </c>
    </row>
    <row r="2104" spans="1:27" ht="15" hidden="1" customHeight="1" x14ac:dyDescent="0.25">
      <c r="A2104">
        <v>2015</v>
      </c>
      <c r="B2104">
        <v>9</v>
      </c>
      <c r="C2104">
        <v>8</v>
      </c>
      <c r="D2104" t="s">
        <v>44</v>
      </c>
      <c r="E2104" t="s">
        <v>123</v>
      </c>
      <c r="F2104">
        <v>2</v>
      </c>
      <c r="G2104">
        <v>2</v>
      </c>
      <c r="H2104" t="s">
        <v>33</v>
      </c>
      <c r="I2104" t="s">
        <v>125</v>
      </c>
      <c r="J2104">
        <v>-5</v>
      </c>
      <c r="K2104">
        <v>2067</v>
      </c>
      <c r="L2104">
        <v>1868</v>
      </c>
      <c r="M2104">
        <f t="shared" si="416"/>
        <v>2072</v>
      </c>
      <c r="N2104">
        <f t="shared" si="417"/>
        <v>1863</v>
      </c>
      <c r="O2104">
        <f t="shared" si="418"/>
        <v>0.76907592343339293</v>
      </c>
      <c r="P2104">
        <f t="shared" si="419"/>
        <v>0.5</v>
      </c>
      <c r="Q2104">
        <f t="shared" si="420"/>
        <v>18.582115918066151</v>
      </c>
      <c r="R2104">
        <f t="shared" si="421"/>
        <v>20</v>
      </c>
      <c r="S2104">
        <f>INDEX(Weights!$B$1:$B$36,MATCH(Matches!H664,Weights!$A$1:$A$36,0))</f>
        <v>20</v>
      </c>
      <c r="T2104">
        <f t="shared" si="422"/>
        <v>2072</v>
      </c>
      <c r="U2104">
        <f t="shared" si="423"/>
        <v>1863</v>
      </c>
      <c r="V2104">
        <f t="shared" si="424"/>
        <v>209</v>
      </c>
      <c r="W2104">
        <f t="shared" si="425"/>
        <v>0</v>
      </c>
      <c r="X2104">
        <f t="shared" si="426"/>
        <v>0</v>
      </c>
      <c r="Y2104">
        <f t="shared" si="427"/>
        <v>0</v>
      </c>
      <c r="AA2104" t="str">
        <f t="shared" si="428"/>
        <v>209-&gt;0,</v>
      </c>
    </row>
    <row r="2105" spans="1:27" ht="15" hidden="1" customHeight="1" x14ac:dyDescent="0.25">
      <c r="A2105">
        <v>2015</v>
      </c>
      <c r="B2105">
        <v>9</v>
      </c>
      <c r="C2105">
        <v>8</v>
      </c>
      <c r="D2105" t="s">
        <v>112</v>
      </c>
      <c r="E2105" t="s">
        <v>91</v>
      </c>
      <c r="F2105">
        <v>0</v>
      </c>
      <c r="G2105">
        <v>4</v>
      </c>
      <c r="H2105" t="s">
        <v>108</v>
      </c>
      <c r="J2105">
        <v>-5</v>
      </c>
      <c r="K2105">
        <v>934</v>
      </c>
      <c r="L2105">
        <v>1490</v>
      </c>
      <c r="M2105">
        <f t="shared" si="416"/>
        <v>939</v>
      </c>
      <c r="N2105">
        <f t="shared" si="417"/>
        <v>1485</v>
      </c>
      <c r="O2105">
        <f t="shared" si="418"/>
        <v>0.9287326342558504</v>
      </c>
      <c r="P2105">
        <f t="shared" si="419"/>
        <v>0</v>
      </c>
      <c r="Q2105">
        <f t="shared" si="420"/>
        <v>5.3836807446809098</v>
      </c>
      <c r="R2105">
        <f t="shared" si="421"/>
        <v>0</v>
      </c>
      <c r="S2105">
        <f>INDEX(Weights!$B$1:$B$36,MATCH(Matches!H667,Weights!$A$1:$A$36,0))</f>
        <v>40</v>
      </c>
      <c r="T2105">
        <f t="shared" si="422"/>
        <v>1039</v>
      </c>
      <c r="U2105">
        <f t="shared" si="423"/>
        <v>1485</v>
      </c>
      <c r="V2105">
        <f t="shared" si="424"/>
        <v>446</v>
      </c>
      <c r="W2105">
        <f t="shared" si="425"/>
        <v>4</v>
      </c>
      <c r="X2105">
        <f t="shared" si="426"/>
        <v>1</v>
      </c>
      <c r="Y2105">
        <f t="shared" si="427"/>
        <v>4</v>
      </c>
      <c r="AA2105" t="str">
        <f t="shared" si="428"/>
        <v>446-&gt;4,</v>
      </c>
    </row>
    <row r="2106" spans="1:27" ht="15" hidden="1" customHeight="1" x14ac:dyDescent="0.25">
      <c r="A2106">
        <v>2015</v>
      </c>
      <c r="B2106">
        <v>9</v>
      </c>
      <c r="C2106">
        <v>8</v>
      </c>
      <c r="D2106" t="s">
        <v>135</v>
      </c>
      <c r="E2106" t="s">
        <v>128</v>
      </c>
      <c r="F2106">
        <v>1</v>
      </c>
      <c r="G2106">
        <v>1</v>
      </c>
      <c r="H2106" t="s">
        <v>33</v>
      </c>
      <c r="I2106" t="s">
        <v>125</v>
      </c>
      <c r="J2106">
        <v>-5</v>
      </c>
      <c r="K2106">
        <v>1997</v>
      </c>
      <c r="L2106">
        <v>1806</v>
      </c>
      <c r="M2106">
        <f t="shared" si="416"/>
        <v>2002</v>
      </c>
      <c r="N2106">
        <f t="shared" si="417"/>
        <v>1801</v>
      </c>
      <c r="O2106">
        <f t="shared" si="418"/>
        <v>0.76079609098914236</v>
      </c>
      <c r="P2106">
        <f t="shared" si="419"/>
        <v>0.5</v>
      </c>
      <c r="Q2106">
        <f t="shared" si="420"/>
        <v>19.172066502362426</v>
      </c>
      <c r="R2106">
        <f t="shared" si="421"/>
        <v>20</v>
      </c>
      <c r="S2106">
        <f>INDEX(Weights!$B$1:$B$36,MATCH(Matches!H672,Weights!$A$1:$A$36,0))</f>
        <v>40</v>
      </c>
      <c r="T2106">
        <f t="shared" si="422"/>
        <v>2002</v>
      </c>
      <c r="U2106">
        <f t="shared" si="423"/>
        <v>1801</v>
      </c>
      <c r="V2106">
        <f t="shared" si="424"/>
        <v>201</v>
      </c>
      <c r="W2106">
        <f t="shared" si="425"/>
        <v>0</v>
      </c>
      <c r="X2106">
        <f t="shared" si="426"/>
        <v>0</v>
      </c>
      <c r="Y2106">
        <f t="shared" si="427"/>
        <v>0</v>
      </c>
      <c r="AA2106" t="str">
        <f t="shared" si="428"/>
        <v>201-&gt;0,</v>
      </c>
    </row>
    <row r="2107" spans="1:27" ht="15" hidden="1" customHeight="1" x14ac:dyDescent="0.25">
      <c r="A2107">
        <v>2015</v>
      </c>
      <c r="B2107">
        <v>9</v>
      </c>
      <c r="C2107">
        <v>8</v>
      </c>
      <c r="D2107" t="s">
        <v>119</v>
      </c>
      <c r="E2107" t="s">
        <v>36</v>
      </c>
      <c r="F2107">
        <v>1</v>
      </c>
      <c r="G2107">
        <v>2</v>
      </c>
      <c r="H2107" t="s">
        <v>108</v>
      </c>
      <c r="J2107">
        <v>-5</v>
      </c>
      <c r="K2107">
        <v>779</v>
      </c>
      <c r="L2107">
        <v>1235</v>
      </c>
      <c r="M2107">
        <f t="shared" si="416"/>
        <v>784</v>
      </c>
      <c r="N2107">
        <f t="shared" si="417"/>
        <v>1230</v>
      </c>
      <c r="O2107">
        <f t="shared" si="418"/>
        <v>0.87992668801061691</v>
      </c>
      <c r="P2107">
        <f t="shared" si="419"/>
        <v>0</v>
      </c>
      <c r="Q2107">
        <f t="shared" si="420"/>
        <v>5.6822915682944615</v>
      </c>
      <c r="R2107">
        <f t="shared" si="421"/>
        <v>10</v>
      </c>
      <c r="S2107">
        <f>INDEX(Weights!$B$1:$B$36,MATCH(Matches!H698,Weights!$A$1:$A$36,0))</f>
        <v>20</v>
      </c>
      <c r="T2107">
        <f t="shared" si="422"/>
        <v>884</v>
      </c>
      <c r="U2107">
        <f t="shared" si="423"/>
        <v>1230</v>
      </c>
      <c r="V2107">
        <f t="shared" si="424"/>
        <v>346</v>
      </c>
      <c r="W2107">
        <f t="shared" si="425"/>
        <v>1</v>
      </c>
      <c r="X2107">
        <f t="shared" si="426"/>
        <v>0</v>
      </c>
      <c r="Y2107">
        <f t="shared" si="427"/>
        <v>1</v>
      </c>
      <c r="AA2107" t="str">
        <f t="shared" si="428"/>
        <v>346-&gt;1,</v>
      </c>
    </row>
    <row r="2108" spans="1:27" ht="15" hidden="1" customHeight="1" x14ac:dyDescent="0.25">
      <c r="A2108">
        <v>2015</v>
      </c>
      <c r="B2108">
        <v>10</v>
      </c>
      <c r="C2108">
        <v>8</v>
      </c>
      <c r="D2108" t="s">
        <v>106</v>
      </c>
      <c r="E2108" t="s">
        <v>262</v>
      </c>
      <c r="F2108">
        <v>3</v>
      </c>
      <c r="G2108">
        <v>4</v>
      </c>
      <c r="H2108" t="s">
        <v>108</v>
      </c>
      <c r="J2108">
        <v>-5</v>
      </c>
      <c r="K2108">
        <v>572</v>
      </c>
      <c r="L2108">
        <v>1027</v>
      </c>
      <c r="M2108">
        <f t="shared" si="416"/>
        <v>577</v>
      </c>
      <c r="N2108">
        <f t="shared" si="417"/>
        <v>1022</v>
      </c>
      <c r="O2108">
        <f t="shared" si="418"/>
        <v>0.87931715345400785</v>
      </c>
      <c r="P2108">
        <f t="shared" si="419"/>
        <v>0</v>
      </c>
      <c r="Q2108">
        <f t="shared" si="420"/>
        <v>5.6862304805037809</v>
      </c>
      <c r="R2108">
        <f t="shared" si="421"/>
        <v>10</v>
      </c>
      <c r="S2108">
        <f>INDEX(Weights!$B$1:$B$36,MATCH(Matches!H715,Weights!$A$1:$A$36,0))</f>
        <v>50</v>
      </c>
      <c r="T2108">
        <f t="shared" si="422"/>
        <v>677</v>
      </c>
      <c r="U2108">
        <f t="shared" si="423"/>
        <v>1022</v>
      </c>
      <c r="V2108">
        <f t="shared" si="424"/>
        <v>345</v>
      </c>
      <c r="W2108">
        <f t="shared" si="425"/>
        <v>1</v>
      </c>
      <c r="X2108">
        <f t="shared" si="426"/>
        <v>0</v>
      </c>
      <c r="Y2108">
        <f t="shared" si="427"/>
        <v>1</v>
      </c>
      <c r="AA2108" t="str">
        <f t="shared" si="428"/>
        <v>345-&gt;1,</v>
      </c>
    </row>
    <row r="2109" spans="1:27" ht="15" hidden="1" customHeight="1" x14ac:dyDescent="0.25">
      <c r="A2109">
        <v>2015</v>
      </c>
      <c r="B2109">
        <v>10</v>
      </c>
      <c r="C2109">
        <v>8</v>
      </c>
      <c r="D2109" t="s">
        <v>127</v>
      </c>
      <c r="E2109" t="s">
        <v>146</v>
      </c>
      <c r="F2109">
        <v>1</v>
      </c>
      <c r="G2109">
        <v>1</v>
      </c>
      <c r="H2109" t="s">
        <v>33</v>
      </c>
      <c r="J2109">
        <v>-5</v>
      </c>
      <c r="K2109">
        <v>1533</v>
      </c>
      <c r="L2109">
        <v>1450</v>
      </c>
      <c r="M2109">
        <f t="shared" si="416"/>
        <v>1538</v>
      </c>
      <c r="N2109">
        <f t="shared" si="417"/>
        <v>1445</v>
      </c>
      <c r="O2109">
        <f t="shared" si="418"/>
        <v>0.75231499360568233</v>
      </c>
      <c r="P2109">
        <f t="shared" si="419"/>
        <v>0.5</v>
      </c>
      <c r="Q2109">
        <f t="shared" si="420"/>
        <v>19.816499719449872</v>
      </c>
      <c r="R2109">
        <f t="shared" si="421"/>
        <v>20</v>
      </c>
      <c r="S2109">
        <f>INDEX(Weights!$B$1:$B$36,MATCH(Matches!H724,Weights!$A$1:$A$36,0))</f>
        <v>20</v>
      </c>
      <c r="T2109">
        <f t="shared" si="422"/>
        <v>1638</v>
      </c>
      <c r="U2109">
        <f t="shared" si="423"/>
        <v>1445</v>
      </c>
      <c r="V2109">
        <f t="shared" si="424"/>
        <v>193</v>
      </c>
      <c r="W2109">
        <f t="shared" si="425"/>
        <v>0</v>
      </c>
      <c r="X2109">
        <f t="shared" si="426"/>
        <v>0</v>
      </c>
      <c r="Y2109">
        <f t="shared" si="427"/>
        <v>0</v>
      </c>
      <c r="AA2109" t="str">
        <f t="shared" si="428"/>
        <v>193-&gt;0,</v>
      </c>
    </row>
    <row r="2110" spans="1:27" ht="15" hidden="1" customHeight="1" x14ac:dyDescent="0.25">
      <c r="A2110">
        <v>2015</v>
      </c>
      <c r="B2110">
        <v>10</v>
      </c>
      <c r="C2110">
        <v>9</v>
      </c>
      <c r="D2110" t="s">
        <v>83</v>
      </c>
      <c r="E2110" t="s">
        <v>142</v>
      </c>
      <c r="F2110">
        <v>1</v>
      </c>
      <c r="G2110">
        <v>1</v>
      </c>
      <c r="H2110" t="s">
        <v>76</v>
      </c>
      <c r="J2110">
        <v>-5</v>
      </c>
      <c r="K2110">
        <v>1343</v>
      </c>
      <c r="L2110">
        <v>1357</v>
      </c>
      <c r="M2110">
        <f t="shared" si="416"/>
        <v>1348</v>
      </c>
      <c r="N2110">
        <f t="shared" si="417"/>
        <v>1352</v>
      </c>
      <c r="O2110">
        <f t="shared" si="418"/>
        <v>0.63474333505231673</v>
      </c>
      <c r="P2110">
        <f t="shared" si="419"/>
        <v>0.5</v>
      </c>
      <c r="Q2110">
        <f t="shared" si="420"/>
        <v>37.107586791277299</v>
      </c>
      <c r="R2110">
        <f t="shared" si="421"/>
        <v>40</v>
      </c>
      <c r="S2110">
        <f>INDEX(Weights!$B$1:$B$36,MATCH(Matches!H752,Weights!$A$1:$A$36,0))</f>
        <v>40</v>
      </c>
      <c r="T2110">
        <f t="shared" si="422"/>
        <v>1448</v>
      </c>
      <c r="U2110">
        <f t="shared" si="423"/>
        <v>1352</v>
      </c>
      <c r="V2110">
        <f t="shared" si="424"/>
        <v>96</v>
      </c>
      <c r="W2110">
        <f t="shared" si="425"/>
        <v>0</v>
      </c>
      <c r="X2110">
        <f t="shared" si="426"/>
        <v>0</v>
      </c>
      <c r="Y2110">
        <f t="shared" si="427"/>
        <v>0</v>
      </c>
      <c r="AA2110" t="str">
        <f t="shared" si="428"/>
        <v>96-&gt;0,</v>
      </c>
    </row>
    <row r="2111" spans="1:27" ht="15" hidden="1" customHeight="1" x14ac:dyDescent="0.25">
      <c r="A2111">
        <v>2015</v>
      </c>
      <c r="B2111">
        <v>10</v>
      </c>
      <c r="C2111">
        <v>9</v>
      </c>
      <c r="D2111" t="s">
        <v>1</v>
      </c>
      <c r="E2111" t="s">
        <v>68</v>
      </c>
      <c r="F2111">
        <v>0</v>
      </c>
      <c r="G2111">
        <v>2</v>
      </c>
      <c r="H2111" t="s">
        <v>2</v>
      </c>
      <c r="J2111">
        <v>-5</v>
      </c>
      <c r="K2111">
        <v>1204</v>
      </c>
      <c r="L2111">
        <v>1745</v>
      </c>
      <c r="M2111">
        <f t="shared" si="416"/>
        <v>1209</v>
      </c>
      <c r="N2111">
        <f t="shared" si="417"/>
        <v>1740</v>
      </c>
      <c r="O2111">
        <f t="shared" si="418"/>
        <v>0.92280159351561952</v>
      </c>
      <c r="P2111">
        <f t="shared" si="419"/>
        <v>0</v>
      </c>
      <c r="Q2111">
        <f t="shared" si="420"/>
        <v>5.4182827978779047</v>
      </c>
      <c r="R2111">
        <f t="shared" si="421"/>
        <v>0</v>
      </c>
      <c r="S2111">
        <f>INDEX(Weights!$B$1:$B$36,MATCH(Matches!H754,Weights!$A$1:$A$36,0))</f>
        <v>40</v>
      </c>
      <c r="T2111">
        <f t="shared" si="422"/>
        <v>1309</v>
      </c>
      <c r="U2111">
        <f t="shared" si="423"/>
        <v>1740</v>
      </c>
      <c r="V2111">
        <f t="shared" si="424"/>
        <v>431</v>
      </c>
      <c r="W2111">
        <f t="shared" si="425"/>
        <v>2</v>
      </c>
      <c r="X2111">
        <f t="shared" si="426"/>
        <v>0</v>
      </c>
      <c r="Y2111">
        <f t="shared" si="427"/>
        <v>2</v>
      </c>
      <c r="AA2111" t="str">
        <f t="shared" si="428"/>
        <v>431-&gt;2,</v>
      </c>
    </row>
    <row r="2112" spans="1:27" ht="15" hidden="1" customHeight="1" x14ac:dyDescent="0.25">
      <c r="A2112">
        <v>2015</v>
      </c>
      <c r="B2112">
        <v>11</v>
      </c>
      <c r="C2112">
        <v>12</v>
      </c>
      <c r="D2112" t="s">
        <v>20</v>
      </c>
      <c r="E2112" t="s">
        <v>187</v>
      </c>
      <c r="F2112">
        <v>0</v>
      </c>
      <c r="G2112">
        <v>1</v>
      </c>
      <c r="H2112" t="s">
        <v>33</v>
      </c>
      <c r="J2112">
        <v>-5</v>
      </c>
      <c r="K2112">
        <v>955</v>
      </c>
      <c r="L2112">
        <v>1237</v>
      </c>
      <c r="M2112">
        <f t="shared" si="416"/>
        <v>960</v>
      </c>
      <c r="N2112">
        <f t="shared" si="417"/>
        <v>1232</v>
      </c>
      <c r="O2112">
        <f t="shared" si="418"/>
        <v>0.72910996289775254</v>
      </c>
      <c r="P2112">
        <f t="shared" si="419"/>
        <v>0</v>
      </c>
      <c r="Q2112">
        <f t="shared" si="420"/>
        <v>6.857676145485863</v>
      </c>
      <c r="R2112">
        <f t="shared" si="421"/>
        <v>10</v>
      </c>
      <c r="S2112">
        <f>INDEX(Weights!$B$1:$B$36,MATCH(Matches!H871,Weights!$A$1:$A$36,0))</f>
        <v>20</v>
      </c>
      <c r="T2112">
        <f t="shared" si="422"/>
        <v>1060</v>
      </c>
      <c r="U2112">
        <f t="shared" si="423"/>
        <v>1232</v>
      </c>
      <c r="V2112">
        <f t="shared" si="424"/>
        <v>172</v>
      </c>
      <c r="W2112">
        <f t="shared" si="425"/>
        <v>1</v>
      </c>
      <c r="X2112">
        <f t="shared" si="426"/>
        <v>0</v>
      </c>
      <c r="Y2112">
        <f t="shared" si="427"/>
        <v>1</v>
      </c>
      <c r="AA2112" t="str">
        <f t="shared" si="428"/>
        <v>172-&gt;1,</v>
      </c>
    </row>
    <row r="2113" spans="1:27" ht="15" hidden="1" customHeight="1" x14ac:dyDescent="0.25">
      <c r="A2113">
        <v>2015</v>
      </c>
      <c r="B2113">
        <v>11</v>
      </c>
      <c r="C2113">
        <v>12</v>
      </c>
      <c r="D2113" t="s">
        <v>41</v>
      </c>
      <c r="E2113" t="s">
        <v>132</v>
      </c>
      <c r="F2113">
        <v>0</v>
      </c>
      <c r="G2113">
        <v>3</v>
      </c>
      <c r="H2113" t="s">
        <v>108</v>
      </c>
      <c r="J2113">
        <v>-5</v>
      </c>
      <c r="K2113">
        <v>1193</v>
      </c>
      <c r="L2113">
        <v>1748</v>
      </c>
      <c r="M2113">
        <f t="shared" si="416"/>
        <v>1198</v>
      </c>
      <c r="N2113">
        <f t="shared" si="417"/>
        <v>1743</v>
      </c>
      <c r="O2113">
        <f t="shared" si="418"/>
        <v>0.92835068201344628</v>
      </c>
      <c r="P2113">
        <f t="shared" si="419"/>
        <v>0</v>
      </c>
      <c r="Q2113">
        <f t="shared" si="420"/>
        <v>5.3858957577925057</v>
      </c>
      <c r="R2113">
        <f t="shared" si="421"/>
        <v>0</v>
      </c>
      <c r="S2113">
        <f>INDEX(Weights!$B$1:$B$36,MATCH(Matches!H890,Weights!$A$1:$A$36,0))</f>
        <v>50</v>
      </c>
      <c r="T2113">
        <f t="shared" si="422"/>
        <v>1298</v>
      </c>
      <c r="U2113">
        <f t="shared" si="423"/>
        <v>1743</v>
      </c>
      <c r="V2113">
        <f t="shared" si="424"/>
        <v>445</v>
      </c>
      <c r="W2113">
        <f t="shared" si="425"/>
        <v>3</v>
      </c>
      <c r="X2113">
        <f t="shared" si="426"/>
        <v>0</v>
      </c>
      <c r="Y2113">
        <f t="shared" si="427"/>
        <v>3</v>
      </c>
      <c r="AA2113" t="str">
        <f t="shared" si="428"/>
        <v>445-&gt;3,</v>
      </c>
    </row>
    <row r="2114" spans="1:27" ht="15" hidden="1" customHeight="1" x14ac:dyDescent="0.25">
      <c r="A2114">
        <v>2015</v>
      </c>
      <c r="B2114">
        <v>11</v>
      </c>
      <c r="C2114">
        <v>13</v>
      </c>
      <c r="D2114" t="s">
        <v>44</v>
      </c>
      <c r="E2114" t="s">
        <v>121</v>
      </c>
      <c r="F2114">
        <v>1</v>
      </c>
      <c r="G2114">
        <v>1</v>
      </c>
      <c r="H2114" t="s">
        <v>76</v>
      </c>
      <c r="J2114">
        <v>-5</v>
      </c>
      <c r="K2114">
        <v>1999</v>
      </c>
      <c r="L2114">
        <v>2029</v>
      </c>
      <c r="M2114">
        <f t="shared" ref="M2114:M2177" si="429">K2114-J2114</f>
        <v>2004</v>
      </c>
      <c r="N2114">
        <f t="shared" ref="N2114:N2177" si="430">L2114+J2114</f>
        <v>2024</v>
      </c>
      <c r="O2114">
        <f t="shared" ref="O2114:O2177" si="431">1/(10^(-V2114/400)+1)</f>
        <v>0.61313682015314308</v>
      </c>
      <c r="P2114">
        <f t="shared" ref="P2114:P2177" si="432">IF(F2114&gt;G2114,1,IF(F2114=G2114,0.5,0))</f>
        <v>0.5</v>
      </c>
      <c r="Q2114">
        <f t="shared" ref="Q2114:Q2177" si="433">(M2114-K2114)/(O2114-P2114)</f>
        <v>44.194277276239092</v>
      </c>
      <c r="R2114">
        <f t="shared" ref="R2114:R2177" si="434">ROUND((Q2114/IF(W2114=2,1.5,IF(W2114=3,1.75,IF(W2114&gt;3,1.75+(W2114-3)/8,1))))/10,0)*10</f>
        <v>40</v>
      </c>
      <c r="S2114">
        <f>INDEX(Weights!$B$1:$B$36,MATCH(Matches!H898,Weights!$A$1:$A$36,0))</f>
        <v>40</v>
      </c>
      <c r="T2114">
        <f t="shared" ref="T2114:T2177" si="435">M2114+IF(ISBLANK(I2114),100,0)</f>
        <v>2104</v>
      </c>
      <c r="U2114">
        <f t="shared" ref="U2114:U2177" si="436">N2114</f>
        <v>2024</v>
      </c>
      <c r="V2114">
        <f t="shared" ref="V2114:V2177" si="437">ABS(T2114-U2114)</f>
        <v>80</v>
      </c>
      <c r="W2114">
        <f t="shared" ref="W2114:W2177" si="438">IF(U2114&gt;T2114,G2114-F2114,F2114-G2114)</f>
        <v>0</v>
      </c>
      <c r="X2114">
        <f t="shared" ref="X2114:X2177" si="439">IF(W2114=4,1,0)</f>
        <v>0</v>
      </c>
      <c r="Y2114">
        <f t="shared" ref="Y2114:Y2177" si="440">IF(W2114&lt;0,MAX(W2114,-3),MIN(W2114,7))</f>
        <v>0</v>
      </c>
      <c r="AA2114" t="str">
        <f t="shared" si="428"/>
        <v>80-&gt;0,</v>
      </c>
    </row>
    <row r="2115" spans="1:27" ht="15" hidden="1" customHeight="1" x14ac:dyDescent="0.25">
      <c r="A2115">
        <v>2015</v>
      </c>
      <c r="B2115">
        <v>12</v>
      </c>
      <c r="C2115">
        <v>5</v>
      </c>
      <c r="D2115" t="s">
        <v>267</v>
      </c>
      <c r="E2115" t="s">
        <v>200</v>
      </c>
      <c r="F2115">
        <v>1</v>
      </c>
      <c r="G2115">
        <v>1</v>
      </c>
      <c r="H2115" t="s">
        <v>234</v>
      </c>
      <c r="J2115">
        <v>-5</v>
      </c>
      <c r="K2115">
        <v>1272</v>
      </c>
      <c r="L2115">
        <v>1290</v>
      </c>
      <c r="M2115">
        <f t="shared" si="429"/>
        <v>1277</v>
      </c>
      <c r="N2115">
        <f t="shared" si="430"/>
        <v>1285</v>
      </c>
      <c r="O2115">
        <f t="shared" si="431"/>
        <v>0.62938854721750226</v>
      </c>
      <c r="P2115">
        <f t="shared" si="432"/>
        <v>0.5</v>
      </c>
      <c r="Q2115">
        <f t="shared" si="433"/>
        <v>38.643296547684358</v>
      </c>
      <c r="R2115">
        <f t="shared" si="434"/>
        <v>40</v>
      </c>
      <c r="S2115">
        <f>INDEX(Weights!$B$1:$B$36,MATCH(Matches!H1018,Weights!$A$1:$A$36,0))</f>
        <v>40</v>
      </c>
      <c r="T2115">
        <f t="shared" si="435"/>
        <v>1377</v>
      </c>
      <c r="U2115">
        <f t="shared" si="436"/>
        <v>1285</v>
      </c>
      <c r="V2115">
        <f t="shared" si="437"/>
        <v>92</v>
      </c>
      <c r="W2115">
        <f t="shared" si="438"/>
        <v>0</v>
      </c>
      <c r="X2115">
        <f t="shared" si="439"/>
        <v>0</v>
      </c>
      <c r="Y2115">
        <f t="shared" si="440"/>
        <v>0</v>
      </c>
      <c r="AA2115" t="str">
        <f t="shared" ref="AA2115:AA2178" si="441">V2115&amp;"-&gt;"&amp;Y2115&amp;","</f>
        <v>92-&gt;0,</v>
      </c>
    </row>
    <row r="2116" spans="1:27" ht="15" hidden="1" customHeight="1" x14ac:dyDescent="0.25">
      <c r="A2116">
        <v>2016</v>
      </c>
      <c r="B2116">
        <v>3</v>
      </c>
      <c r="C2116">
        <v>24</v>
      </c>
      <c r="D2116" t="s">
        <v>97</v>
      </c>
      <c r="E2116" t="s">
        <v>38</v>
      </c>
      <c r="F2116">
        <v>2</v>
      </c>
      <c r="G2116">
        <v>2</v>
      </c>
      <c r="H2116" t="s">
        <v>108</v>
      </c>
      <c r="I2116" t="s">
        <v>117</v>
      </c>
      <c r="J2116">
        <v>-5</v>
      </c>
      <c r="K2116">
        <v>1492</v>
      </c>
      <c r="L2116">
        <v>1413</v>
      </c>
      <c r="M2116">
        <f t="shared" si="429"/>
        <v>1497</v>
      </c>
      <c r="N2116">
        <f t="shared" si="430"/>
        <v>1408</v>
      </c>
      <c r="O2116">
        <f t="shared" si="431"/>
        <v>0.62535139330753675</v>
      </c>
      <c r="P2116">
        <f t="shared" si="432"/>
        <v>0.5</v>
      </c>
      <c r="Q2116">
        <f t="shared" si="433"/>
        <v>39.887869357247702</v>
      </c>
      <c r="R2116">
        <f t="shared" si="434"/>
        <v>40</v>
      </c>
      <c r="S2116">
        <f>INDEX(Weights!$B$1:$B$36,MATCH(Matches!H1102,Weights!$A$1:$A$36,0))</f>
        <v>40</v>
      </c>
      <c r="T2116">
        <f t="shared" si="435"/>
        <v>1497</v>
      </c>
      <c r="U2116">
        <f t="shared" si="436"/>
        <v>1408</v>
      </c>
      <c r="V2116">
        <f t="shared" si="437"/>
        <v>89</v>
      </c>
      <c r="W2116">
        <f t="shared" si="438"/>
        <v>0</v>
      </c>
      <c r="X2116">
        <f t="shared" si="439"/>
        <v>0</v>
      </c>
      <c r="Y2116">
        <f t="shared" si="440"/>
        <v>0</v>
      </c>
      <c r="AA2116" t="str">
        <f t="shared" si="441"/>
        <v>89-&gt;0,</v>
      </c>
    </row>
    <row r="2117" spans="1:27" ht="15" hidden="1" customHeight="1" x14ac:dyDescent="0.25">
      <c r="A2117">
        <v>2016</v>
      </c>
      <c r="B2117">
        <v>3</v>
      </c>
      <c r="C2117">
        <v>24</v>
      </c>
      <c r="D2117" t="s">
        <v>10</v>
      </c>
      <c r="E2117" t="s">
        <v>12</v>
      </c>
      <c r="F2117">
        <v>1</v>
      </c>
      <c r="G2117">
        <v>1</v>
      </c>
      <c r="H2117" t="s">
        <v>33</v>
      </c>
      <c r="J2117">
        <v>-5</v>
      </c>
      <c r="K2117">
        <v>1668</v>
      </c>
      <c r="L2117">
        <v>1599</v>
      </c>
      <c r="M2117">
        <f t="shared" si="429"/>
        <v>1673</v>
      </c>
      <c r="N2117">
        <f t="shared" si="430"/>
        <v>1594</v>
      </c>
      <c r="O2117">
        <f t="shared" si="431"/>
        <v>0.73699476054068935</v>
      </c>
      <c r="P2117">
        <f t="shared" si="432"/>
        <v>0.5</v>
      </c>
      <c r="Q2117">
        <f t="shared" si="433"/>
        <v>21.097512825147692</v>
      </c>
      <c r="R2117">
        <f t="shared" si="434"/>
        <v>20</v>
      </c>
      <c r="S2117">
        <f>INDEX(Weights!$B$1:$B$36,MATCH(Matches!H1121,Weights!$A$1:$A$36,0))</f>
        <v>20</v>
      </c>
      <c r="T2117">
        <f t="shared" si="435"/>
        <v>1773</v>
      </c>
      <c r="U2117">
        <f t="shared" si="436"/>
        <v>1594</v>
      </c>
      <c r="V2117">
        <f t="shared" si="437"/>
        <v>179</v>
      </c>
      <c r="W2117">
        <f t="shared" si="438"/>
        <v>0</v>
      </c>
      <c r="X2117">
        <f t="shared" si="439"/>
        <v>0</v>
      </c>
      <c r="Y2117">
        <f t="shared" si="440"/>
        <v>0</v>
      </c>
      <c r="AA2117" t="str">
        <f t="shared" si="441"/>
        <v>179-&gt;0,</v>
      </c>
    </row>
    <row r="2118" spans="1:27" ht="15" hidden="1" customHeight="1" x14ac:dyDescent="0.25">
      <c r="A2118">
        <v>2016</v>
      </c>
      <c r="B2118">
        <v>3</v>
      </c>
      <c r="C2118">
        <v>25</v>
      </c>
      <c r="D2118" t="s">
        <v>202</v>
      </c>
      <c r="E2118" t="s">
        <v>133</v>
      </c>
      <c r="F2118">
        <v>2</v>
      </c>
      <c r="G2118">
        <v>3</v>
      </c>
      <c r="H2118" t="s">
        <v>76</v>
      </c>
      <c r="J2118">
        <v>-5</v>
      </c>
      <c r="K2118">
        <v>1145</v>
      </c>
      <c r="L2118">
        <v>1585</v>
      </c>
      <c r="M2118">
        <f t="shared" si="429"/>
        <v>1150</v>
      </c>
      <c r="N2118">
        <f t="shared" si="430"/>
        <v>1580</v>
      </c>
      <c r="O2118">
        <f t="shared" si="431"/>
        <v>0.86984994907430913</v>
      </c>
      <c r="P2118">
        <f t="shared" si="432"/>
        <v>0</v>
      </c>
      <c r="Q2118">
        <f t="shared" si="433"/>
        <v>5.7481178280472172</v>
      </c>
      <c r="R2118">
        <f t="shared" si="434"/>
        <v>10</v>
      </c>
      <c r="S2118">
        <f>INDEX(Weights!$B$1:$B$36,MATCH(Matches!H1141,Weights!$A$1:$A$36,0))</f>
        <v>40</v>
      </c>
      <c r="T2118">
        <f t="shared" si="435"/>
        <v>1250</v>
      </c>
      <c r="U2118">
        <f t="shared" si="436"/>
        <v>1580</v>
      </c>
      <c r="V2118">
        <f t="shared" si="437"/>
        <v>330</v>
      </c>
      <c r="W2118">
        <f t="shared" si="438"/>
        <v>1</v>
      </c>
      <c r="X2118">
        <f t="shared" si="439"/>
        <v>0</v>
      </c>
      <c r="Y2118">
        <f t="shared" si="440"/>
        <v>1</v>
      </c>
      <c r="AA2118" t="str">
        <f t="shared" si="441"/>
        <v>330-&gt;1,</v>
      </c>
    </row>
    <row r="2119" spans="1:27" ht="15" hidden="1" customHeight="1" x14ac:dyDescent="0.25">
      <c r="A2119">
        <v>2016</v>
      </c>
      <c r="B2119">
        <v>3</v>
      </c>
      <c r="C2119">
        <v>27</v>
      </c>
      <c r="D2119" t="s">
        <v>177</v>
      </c>
      <c r="E2119" t="s">
        <v>27</v>
      </c>
      <c r="F2119">
        <v>1</v>
      </c>
      <c r="G2119">
        <v>1</v>
      </c>
      <c r="H2119" t="s">
        <v>171</v>
      </c>
      <c r="J2119">
        <v>-5</v>
      </c>
      <c r="K2119">
        <v>1491</v>
      </c>
      <c r="L2119">
        <v>1507</v>
      </c>
      <c r="M2119">
        <f t="shared" si="429"/>
        <v>1496</v>
      </c>
      <c r="N2119">
        <f t="shared" si="430"/>
        <v>1502</v>
      </c>
      <c r="O2119">
        <f t="shared" si="431"/>
        <v>0.63207001210007352</v>
      </c>
      <c r="P2119">
        <f t="shared" si="432"/>
        <v>0.5</v>
      </c>
      <c r="Q2119">
        <f t="shared" si="433"/>
        <v>37.858707820904463</v>
      </c>
      <c r="R2119">
        <f t="shared" si="434"/>
        <v>40</v>
      </c>
      <c r="S2119">
        <f>INDEX(Weights!$B$1:$B$36,MATCH(Matches!H1167,Weights!$A$1:$A$36,0))</f>
        <v>20</v>
      </c>
      <c r="T2119">
        <f t="shared" si="435"/>
        <v>1596</v>
      </c>
      <c r="U2119">
        <f t="shared" si="436"/>
        <v>1502</v>
      </c>
      <c r="V2119">
        <f t="shared" si="437"/>
        <v>94</v>
      </c>
      <c r="W2119">
        <f t="shared" si="438"/>
        <v>0</v>
      </c>
      <c r="X2119">
        <f t="shared" si="439"/>
        <v>0</v>
      </c>
      <c r="Y2119">
        <f t="shared" si="440"/>
        <v>0</v>
      </c>
      <c r="AA2119" t="str">
        <f t="shared" si="441"/>
        <v>94-&gt;0,</v>
      </c>
    </row>
    <row r="2120" spans="1:27" ht="15" hidden="1" customHeight="1" x14ac:dyDescent="0.25">
      <c r="A2120">
        <v>2016</v>
      </c>
      <c r="B2120">
        <v>3</v>
      </c>
      <c r="C2120">
        <v>29</v>
      </c>
      <c r="D2120" t="s">
        <v>56</v>
      </c>
      <c r="E2120" t="s">
        <v>8</v>
      </c>
      <c r="F2120">
        <v>1</v>
      </c>
      <c r="G2120">
        <v>1</v>
      </c>
      <c r="H2120" t="s">
        <v>33</v>
      </c>
      <c r="J2120">
        <v>-5</v>
      </c>
      <c r="K2120">
        <v>1476</v>
      </c>
      <c r="L2120">
        <v>1404</v>
      </c>
      <c r="M2120">
        <f t="shared" si="429"/>
        <v>1481</v>
      </c>
      <c r="N2120">
        <f t="shared" si="430"/>
        <v>1399</v>
      </c>
      <c r="O2120">
        <f t="shared" si="431"/>
        <v>0.74032841951483042</v>
      </c>
      <c r="P2120">
        <f t="shared" si="432"/>
        <v>0.5</v>
      </c>
      <c r="Q2120">
        <f t="shared" si="433"/>
        <v>20.804863653220401</v>
      </c>
      <c r="R2120">
        <f t="shared" si="434"/>
        <v>20</v>
      </c>
      <c r="S2120">
        <f>INDEX(Weights!$B$1:$B$36,MATCH(Matches!H1199,Weights!$A$1:$A$36,0))</f>
        <v>20</v>
      </c>
      <c r="T2120">
        <f t="shared" si="435"/>
        <v>1581</v>
      </c>
      <c r="U2120">
        <f t="shared" si="436"/>
        <v>1399</v>
      </c>
      <c r="V2120">
        <f t="shared" si="437"/>
        <v>182</v>
      </c>
      <c r="W2120">
        <f t="shared" si="438"/>
        <v>0</v>
      </c>
      <c r="X2120">
        <f t="shared" si="439"/>
        <v>0</v>
      </c>
      <c r="Y2120">
        <f t="shared" si="440"/>
        <v>0</v>
      </c>
      <c r="AA2120" t="str">
        <f t="shared" si="441"/>
        <v>182-&gt;0,</v>
      </c>
    </row>
    <row r="2121" spans="1:27" ht="15" hidden="1" customHeight="1" x14ac:dyDescent="0.25">
      <c r="A2121">
        <v>2016</v>
      </c>
      <c r="B2121">
        <v>3</v>
      </c>
      <c r="C2121">
        <v>29</v>
      </c>
      <c r="D2121" t="s">
        <v>30</v>
      </c>
      <c r="E2121" t="s">
        <v>190</v>
      </c>
      <c r="F2121">
        <v>0</v>
      </c>
      <c r="G2121">
        <v>0</v>
      </c>
      <c r="H2121" t="s">
        <v>171</v>
      </c>
      <c r="J2121">
        <v>-5</v>
      </c>
      <c r="K2121">
        <v>1580</v>
      </c>
      <c r="L2121">
        <v>1607</v>
      </c>
      <c r="M2121">
        <f t="shared" si="429"/>
        <v>1585</v>
      </c>
      <c r="N2121">
        <f t="shared" si="430"/>
        <v>1602</v>
      </c>
      <c r="O2121">
        <f t="shared" si="431"/>
        <v>0.6172250309049464</v>
      </c>
      <c r="P2121">
        <f t="shared" si="432"/>
        <v>0.5</v>
      </c>
      <c r="Q2121">
        <f t="shared" si="433"/>
        <v>42.653006456055635</v>
      </c>
      <c r="R2121">
        <f t="shared" si="434"/>
        <v>40</v>
      </c>
      <c r="S2121">
        <f>INDEX(Weights!$B$1:$B$36,MATCH(Matches!H1231,Weights!$A$1:$A$36,0))</f>
        <v>20</v>
      </c>
      <c r="T2121">
        <f t="shared" si="435"/>
        <v>1685</v>
      </c>
      <c r="U2121">
        <f t="shared" si="436"/>
        <v>1602</v>
      </c>
      <c r="V2121">
        <f t="shared" si="437"/>
        <v>83</v>
      </c>
      <c r="W2121">
        <f t="shared" si="438"/>
        <v>0</v>
      </c>
      <c r="X2121">
        <f t="shared" si="439"/>
        <v>0</v>
      </c>
      <c r="Y2121">
        <f t="shared" si="440"/>
        <v>0</v>
      </c>
      <c r="AA2121" t="str">
        <f t="shared" si="441"/>
        <v>83-&gt;0,</v>
      </c>
    </row>
    <row r="2122" spans="1:27" ht="15" hidden="1" customHeight="1" x14ac:dyDescent="0.25">
      <c r="A2122">
        <v>2016</v>
      </c>
      <c r="B2122">
        <v>5</v>
      </c>
      <c r="C2122">
        <v>24</v>
      </c>
      <c r="D2122" t="s">
        <v>47</v>
      </c>
      <c r="E2122" t="s">
        <v>124</v>
      </c>
      <c r="F2122">
        <v>0</v>
      </c>
      <c r="G2122">
        <v>0</v>
      </c>
      <c r="H2122" t="s">
        <v>33</v>
      </c>
      <c r="J2122">
        <v>-5</v>
      </c>
      <c r="K2122">
        <v>1681</v>
      </c>
      <c r="L2122">
        <v>1616</v>
      </c>
      <c r="M2122">
        <f t="shared" si="429"/>
        <v>1686</v>
      </c>
      <c r="N2122">
        <f t="shared" si="430"/>
        <v>1611</v>
      </c>
      <c r="O2122">
        <f t="shared" si="431"/>
        <v>0.73250728975566759</v>
      </c>
      <c r="P2122">
        <f t="shared" si="432"/>
        <v>0.5</v>
      </c>
      <c r="Q2122">
        <f t="shared" si="433"/>
        <v>21.504702090219606</v>
      </c>
      <c r="R2122">
        <f t="shared" si="434"/>
        <v>20</v>
      </c>
      <c r="S2122">
        <f>INDEX(Weights!$B$1:$B$36,MATCH(Matches!H1253,Weights!$A$1:$A$36,0))</f>
        <v>40</v>
      </c>
      <c r="T2122">
        <f t="shared" si="435"/>
        <v>1786</v>
      </c>
      <c r="U2122">
        <f t="shared" si="436"/>
        <v>1611</v>
      </c>
      <c r="V2122">
        <f t="shared" si="437"/>
        <v>175</v>
      </c>
      <c r="W2122">
        <f t="shared" si="438"/>
        <v>0</v>
      </c>
      <c r="X2122">
        <f t="shared" si="439"/>
        <v>0</v>
      </c>
      <c r="Y2122">
        <f t="shared" si="440"/>
        <v>0</v>
      </c>
      <c r="AA2122" t="str">
        <f t="shared" si="441"/>
        <v>175-&gt;0,</v>
      </c>
    </row>
    <row r="2123" spans="1:27" ht="15" hidden="1" customHeight="1" x14ac:dyDescent="0.25">
      <c r="A2123">
        <v>2016</v>
      </c>
      <c r="B2123">
        <v>5</v>
      </c>
      <c r="C2123">
        <v>31</v>
      </c>
      <c r="D2123" t="s">
        <v>61</v>
      </c>
      <c r="E2123" t="s">
        <v>39</v>
      </c>
      <c r="F2123">
        <v>1</v>
      </c>
      <c r="G2123">
        <v>3</v>
      </c>
      <c r="H2123" t="s">
        <v>33</v>
      </c>
      <c r="J2123">
        <v>-5</v>
      </c>
      <c r="K2123">
        <v>1239</v>
      </c>
      <c r="L2123">
        <v>1626</v>
      </c>
      <c r="M2123">
        <f t="shared" si="429"/>
        <v>1244</v>
      </c>
      <c r="N2123">
        <f t="shared" si="430"/>
        <v>1621</v>
      </c>
      <c r="O2123">
        <f t="shared" si="431"/>
        <v>0.83125391565204654</v>
      </c>
      <c r="P2123">
        <f t="shared" si="432"/>
        <v>0</v>
      </c>
      <c r="Q2123">
        <f t="shared" si="433"/>
        <v>6.0150092599298421</v>
      </c>
      <c r="R2123">
        <f t="shared" si="434"/>
        <v>0</v>
      </c>
      <c r="S2123">
        <f>INDEX(Weights!$B$1:$B$36,MATCH(Matches!H1305,Weights!$A$1:$A$36,0))</f>
        <v>20</v>
      </c>
      <c r="T2123">
        <f t="shared" si="435"/>
        <v>1344</v>
      </c>
      <c r="U2123">
        <f t="shared" si="436"/>
        <v>1621</v>
      </c>
      <c r="V2123">
        <f t="shared" si="437"/>
        <v>277</v>
      </c>
      <c r="W2123">
        <f t="shared" si="438"/>
        <v>2</v>
      </c>
      <c r="X2123">
        <f t="shared" si="439"/>
        <v>0</v>
      </c>
      <c r="Y2123">
        <f t="shared" si="440"/>
        <v>2</v>
      </c>
      <c r="AA2123" t="str">
        <f t="shared" si="441"/>
        <v>277-&gt;2,</v>
      </c>
    </row>
    <row r="2124" spans="1:27" ht="15" hidden="1" customHeight="1" x14ac:dyDescent="0.25">
      <c r="A2124">
        <v>2016</v>
      </c>
      <c r="B2124">
        <v>6</v>
      </c>
      <c r="C2124">
        <v>5</v>
      </c>
      <c r="D2124" t="s">
        <v>144</v>
      </c>
      <c r="E2124" t="s">
        <v>148</v>
      </c>
      <c r="F2124">
        <v>0</v>
      </c>
      <c r="G2124">
        <v>2</v>
      </c>
      <c r="H2124" t="s">
        <v>171</v>
      </c>
      <c r="J2124">
        <v>-5</v>
      </c>
      <c r="K2124">
        <v>1099</v>
      </c>
      <c r="L2124">
        <v>1643</v>
      </c>
      <c r="M2124">
        <f t="shared" si="429"/>
        <v>1104</v>
      </c>
      <c r="N2124">
        <f t="shared" si="430"/>
        <v>1638</v>
      </c>
      <c r="O2124">
        <f t="shared" si="431"/>
        <v>0.92402289649723457</v>
      </c>
      <c r="P2124">
        <f t="shared" si="432"/>
        <v>0</v>
      </c>
      <c r="Q2124">
        <f t="shared" si="433"/>
        <v>5.4111213249735357</v>
      </c>
      <c r="R2124">
        <f t="shared" si="434"/>
        <v>0</v>
      </c>
      <c r="S2124">
        <f>INDEX(Weights!$B$1:$B$36,MATCH(Matches!H1386,Weights!$A$1:$A$36,0))</f>
        <v>20</v>
      </c>
      <c r="T2124">
        <f t="shared" si="435"/>
        <v>1204</v>
      </c>
      <c r="U2124">
        <f t="shared" si="436"/>
        <v>1638</v>
      </c>
      <c r="V2124">
        <f t="shared" si="437"/>
        <v>434</v>
      </c>
      <c r="W2124">
        <f t="shared" si="438"/>
        <v>2</v>
      </c>
      <c r="X2124">
        <f t="shared" si="439"/>
        <v>0</v>
      </c>
      <c r="Y2124">
        <f t="shared" si="440"/>
        <v>2</v>
      </c>
      <c r="AA2124" t="str">
        <f t="shared" si="441"/>
        <v>434-&gt;2,</v>
      </c>
    </row>
    <row r="2125" spans="1:27" ht="15" hidden="1" customHeight="1" x14ac:dyDescent="0.25">
      <c r="A2125">
        <v>2016</v>
      </c>
      <c r="B2125">
        <v>9</v>
      </c>
      <c r="C2125">
        <v>3</v>
      </c>
      <c r="D2125" t="s">
        <v>31</v>
      </c>
      <c r="E2125" t="s">
        <v>89</v>
      </c>
      <c r="F2125">
        <v>1</v>
      </c>
      <c r="G2125">
        <v>1</v>
      </c>
      <c r="H2125" t="s">
        <v>171</v>
      </c>
      <c r="J2125">
        <v>-5</v>
      </c>
      <c r="K2125">
        <v>1217</v>
      </c>
      <c r="L2125">
        <v>1244</v>
      </c>
      <c r="M2125">
        <f t="shared" si="429"/>
        <v>1222</v>
      </c>
      <c r="N2125">
        <f t="shared" si="430"/>
        <v>1239</v>
      </c>
      <c r="O2125">
        <f t="shared" si="431"/>
        <v>0.6172250309049464</v>
      </c>
      <c r="P2125">
        <f t="shared" si="432"/>
        <v>0.5</v>
      </c>
      <c r="Q2125">
        <f t="shared" si="433"/>
        <v>42.653006456055635</v>
      </c>
      <c r="R2125">
        <f t="shared" si="434"/>
        <v>40</v>
      </c>
      <c r="S2125">
        <f>INDEX(Weights!$B$1:$B$36,MATCH(Matches!H1593,Weights!$A$1:$A$36,0))</f>
        <v>20</v>
      </c>
      <c r="T2125">
        <f t="shared" si="435"/>
        <v>1322</v>
      </c>
      <c r="U2125">
        <f t="shared" si="436"/>
        <v>1239</v>
      </c>
      <c r="V2125">
        <f t="shared" si="437"/>
        <v>83</v>
      </c>
      <c r="W2125">
        <f t="shared" si="438"/>
        <v>0</v>
      </c>
      <c r="X2125">
        <f t="shared" si="439"/>
        <v>0</v>
      </c>
      <c r="Y2125">
        <f t="shared" si="440"/>
        <v>0</v>
      </c>
      <c r="AA2125" t="str">
        <f t="shared" si="441"/>
        <v>83-&gt;0,</v>
      </c>
    </row>
    <row r="2126" spans="1:27" ht="15" hidden="1" customHeight="1" x14ac:dyDescent="0.25">
      <c r="A2126">
        <v>2016</v>
      </c>
      <c r="B2126">
        <v>9</v>
      </c>
      <c r="C2126">
        <v>5</v>
      </c>
      <c r="D2126" t="s">
        <v>70</v>
      </c>
      <c r="E2126" t="s">
        <v>17</v>
      </c>
      <c r="F2126">
        <v>1</v>
      </c>
      <c r="G2126">
        <v>1</v>
      </c>
      <c r="H2126" t="s">
        <v>76</v>
      </c>
      <c r="J2126">
        <v>-5</v>
      </c>
      <c r="K2126">
        <v>1733</v>
      </c>
      <c r="L2126">
        <v>1747</v>
      </c>
      <c r="M2126">
        <f t="shared" si="429"/>
        <v>1738</v>
      </c>
      <c r="N2126">
        <f t="shared" si="430"/>
        <v>1742</v>
      </c>
      <c r="O2126">
        <f t="shared" si="431"/>
        <v>0.63474333505231673</v>
      </c>
      <c r="P2126">
        <f t="shared" si="432"/>
        <v>0.5</v>
      </c>
      <c r="Q2126">
        <f t="shared" si="433"/>
        <v>37.107586791277299</v>
      </c>
      <c r="R2126">
        <f t="shared" si="434"/>
        <v>40</v>
      </c>
      <c r="S2126">
        <f>INDEX(Weights!$B$1:$B$36,MATCH(Matches!H1634,Weights!$A$1:$A$36,0))</f>
        <v>20</v>
      </c>
      <c r="T2126">
        <f t="shared" si="435"/>
        <v>1838</v>
      </c>
      <c r="U2126">
        <f t="shared" si="436"/>
        <v>1742</v>
      </c>
      <c r="V2126">
        <f t="shared" si="437"/>
        <v>96</v>
      </c>
      <c r="W2126">
        <f t="shared" si="438"/>
        <v>0</v>
      </c>
      <c r="X2126">
        <f t="shared" si="439"/>
        <v>0</v>
      </c>
      <c r="Y2126">
        <f t="shared" si="440"/>
        <v>0</v>
      </c>
      <c r="AA2126" t="str">
        <f t="shared" si="441"/>
        <v>96-&gt;0,</v>
      </c>
    </row>
    <row r="2127" spans="1:27" ht="15" hidden="1" customHeight="1" x14ac:dyDescent="0.25">
      <c r="A2127">
        <v>2016</v>
      </c>
      <c r="B2127">
        <v>9</v>
      </c>
      <c r="C2127">
        <v>30</v>
      </c>
      <c r="D2127" t="s">
        <v>28</v>
      </c>
      <c r="E2127" t="s">
        <v>31</v>
      </c>
      <c r="F2127">
        <v>1</v>
      </c>
      <c r="G2127">
        <v>1</v>
      </c>
      <c r="H2127" t="s">
        <v>33</v>
      </c>
      <c r="J2127">
        <v>-5</v>
      </c>
      <c r="K2127">
        <v>1293</v>
      </c>
      <c r="L2127">
        <v>1222</v>
      </c>
      <c r="M2127">
        <f t="shared" si="429"/>
        <v>1298</v>
      </c>
      <c r="N2127">
        <f t="shared" si="430"/>
        <v>1217</v>
      </c>
      <c r="O2127">
        <f t="shared" si="431"/>
        <v>0.73922025414066794</v>
      </c>
      <c r="P2127">
        <f t="shared" si="432"/>
        <v>0.5</v>
      </c>
      <c r="Q2127">
        <f t="shared" si="433"/>
        <v>20.901240231355434</v>
      </c>
      <c r="R2127">
        <f t="shared" si="434"/>
        <v>20</v>
      </c>
      <c r="S2127">
        <f>INDEX(Weights!$B$1:$B$36,MATCH(Matches!H1672,Weights!$A$1:$A$36,0))</f>
        <v>20</v>
      </c>
      <c r="T2127">
        <f t="shared" si="435"/>
        <v>1398</v>
      </c>
      <c r="U2127">
        <f t="shared" si="436"/>
        <v>1217</v>
      </c>
      <c r="V2127">
        <f t="shared" si="437"/>
        <v>181</v>
      </c>
      <c r="W2127">
        <f t="shared" si="438"/>
        <v>0</v>
      </c>
      <c r="X2127">
        <f t="shared" si="439"/>
        <v>0</v>
      </c>
      <c r="Y2127">
        <f t="shared" si="440"/>
        <v>0</v>
      </c>
      <c r="AA2127" t="str">
        <f t="shared" si="441"/>
        <v>181-&gt;0,</v>
      </c>
    </row>
    <row r="2128" spans="1:27" ht="15" hidden="1" customHeight="1" x14ac:dyDescent="0.25">
      <c r="A2128">
        <v>2016</v>
      </c>
      <c r="B2128">
        <v>10</v>
      </c>
      <c r="C2128">
        <v>6</v>
      </c>
      <c r="D2128" t="s">
        <v>16</v>
      </c>
      <c r="E2128" t="s">
        <v>55</v>
      </c>
      <c r="F2128">
        <v>1</v>
      </c>
      <c r="G2128">
        <v>1</v>
      </c>
      <c r="H2128" t="s">
        <v>76</v>
      </c>
      <c r="J2128">
        <v>-5</v>
      </c>
      <c r="K2128">
        <v>1938</v>
      </c>
      <c r="L2128">
        <v>1963</v>
      </c>
      <c r="M2128">
        <f t="shared" si="429"/>
        <v>1943</v>
      </c>
      <c r="N2128">
        <f t="shared" si="430"/>
        <v>1958</v>
      </c>
      <c r="O2128">
        <f t="shared" si="431"/>
        <v>0.61994135904452341</v>
      </c>
      <c r="P2128">
        <f t="shared" si="432"/>
        <v>0.5</v>
      </c>
      <c r="Q2128">
        <f t="shared" si="433"/>
        <v>41.687038064525773</v>
      </c>
      <c r="R2128">
        <f t="shared" si="434"/>
        <v>40</v>
      </c>
      <c r="S2128">
        <f>INDEX(Weights!$B$1:$B$36,MATCH(Matches!H1688,Weights!$A$1:$A$36,0))</f>
        <v>20</v>
      </c>
      <c r="T2128">
        <f t="shared" si="435"/>
        <v>2043</v>
      </c>
      <c r="U2128">
        <f t="shared" si="436"/>
        <v>1958</v>
      </c>
      <c r="V2128">
        <f t="shared" si="437"/>
        <v>85</v>
      </c>
      <c r="W2128">
        <f t="shared" si="438"/>
        <v>0</v>
      </c>
      <c r="X2128">
        <f t="shared" si="439"/>
        <v>0</v>
      </c>
      <c r="Y2128">
        <f t="shared" si="440"/>
        <v>0</v>
      </c>
      <c r="AA2128" t="str">
        <f t="shared" si="441"/>
        <v>85-&gt;0,</v>
      </c>
    </row>
    <row r="2129" spans="1:27" ht="15" hidden="1" customHeight="1" x14ac:dyDescent="0.25">
      <c r="A2129">
        <v>2016</v>
      </c>
      <c r="B2129">
        <v>10</v>
      </c>
      <c r="C2129">
        <v>11</v>
      </c>
      <c r="D2129" t="s">
        <v>93</v>
      </c>
      <c r="E2129" t="s">
        <v>132</v>
      </c>
      <c r="F2129">
        <v>1</v>
      </c>
      <c r="G2129">
        <v>1</v>
      </c>
      <c r="H2129" t="s">
        <v>76</v>
      </c>
      <c r="J2129">
        <v>-5</v>
      </c>
      <c r="K2129">
        <v>1722</v>
      </c>
      <c r="L2129">
        <v>1741</v>
      </c>
      <c r="M2129">
        <f t="shared" si="429"/>
        <v>1727</v>
      </c>
      <c r="N2129">
        <f t="shared" si="430"/>
        <v>1736</v>
      </c>
      <c r="O2129">
        <f t="shared" si="431"/>
        <v>0.62804480562194176</v>
      </c>
      <c r="P2129">
        <f t="shared" si="432"/>
        <v>0.5</v>
      </c>
      <c r="Q2129">
        <f t="shared" si="433"/>
        <v>39.048831194001984</v>
      </c>
      <c r="R2129">
        <f t="shared" si="434"/>
        <v>40</v>
      </c>
      <c r="S2129">
        <f>INDEX(Weights!$B$1:$B$36,MATCH(Matches!H1769,Weights!$A$1:$A$36,0))</f>
        <v>20</v>
      </c>
      <c r="T2129">
        <f t="shared" si="435"/>
        <v>1827</v>
      </c>
      <c r="U2129">
        <f t="shared" si="436"/>
        <v>1736</v>
      </c>
      <c r="V2129">
        <f t="shared" si="437"/>
        <v>91</v>
      </c>
      <c r="W2129">
        <f t="shared" si="438"/>
        <v>0</v>
      </c>
      <c r="X2129">
        <f t="shared" si="439"/>
        <v>0</v>
      </c>
      <c r="Y2129">
        <f t="shared" si="440"/>
        <v>0</v>
      </c>
      <c r="AA2129" t="str">
        <f t="shared" si="441"/>
        <v>91-&gt;0,</v>
      </c>
    </row>
    <row r="2130" spans="1:27" ht="15" hidden="1" customHeight="1" x14ac:dyDescent="0.25">
      <c r="A2130">
        <v>2016</v>
      </c>
      <c r="B2130">
        <v>11</v>
      </c>
      <c r="C2130">
        <v>10</v>
      </c>
      <c r="D2130" t="s">
        <v>135</v>
      </c>
      <c r="E2130" t="s">
        <v>102</v>
      </c>
      <c r="F2130">
        <v>0</v>
      </c>
      <c r="G2130">
        <v>0</v>
      </c>
      <c r="H2130" t="s">
        <v>76</v>
      </c>
      <c r="J2130">
        <v>-5</v>
      </c>
      <c r="K2130">
        <v>1948</v>
      </c>
      <c r="L2130">
        <v>1963</v>
      </c>
      <c r="M2130">
        <f t="shared" si="429"/>
        <v>1953</v>
      </c>
      <c r="N2130">
        <f t="shared" si="430"/>
        <v>1958</v>
      </c>
      <c r="O2130">
        <f t="shared" si="431"/>
        <v>0.63340770007116765</v>
      </c>
      <c r="P2130">
        <f t="shared" si="432"/>
        <v>0.5</v>
      </c>
      <c r="Q2130">
        <f t="shared" si="433"/>
        <v>37.479096014193338</v>
      </c>
      <c r="R2130">
        <f t="shared" si="434"/>
        <v>40</v>
      </c>
      <c r="S2130">
        <f>INDEX(Weights!$B$1:$B$36,MATCH(Matches!H1836,Weights!$A$1:$A$36,0))</f>
        <v>40</v>
      </c>
      <c r="T2130">
        <f t="shared" si="435"/>
        <v>2053</v>
      </c>
      <c r="U2130">
        <f t="shared" si="436"/>
        <v>1958</v>
      </c>
      <c r="V2130">
        <f t="shared" si="437"/>
        <v>95</v>
      </c>
      <c r="W2130">
        <f t="shared" si="438"/>
        <v>0</v>
      </c>
      <c r="X2130">
        <f t="shared" si="439"/>
        <v>0</v>
      </c>
      <c r="Y2130">
        <f t="shared" si="440"/>
        <v>0</v>
      </c>
      <c r="AA2130" t="str">
        <f t="shared" si="441"/>
        <v>95-&gt;0,</v>
      </c>
    </row>
    <row r="2131" spans="1:27" ht="15" hidden="1" customHeight="1" x14ac:dyDescent="0.25">
      <c r="A2131">
        <v>2016</v>
      </c>
      <c r="B2131">
        <v>11</v>
      </c>
      <c r="C2131">
        <v>11</v>
      </c>
      <c r="D2131" t="s">
        <v>69</v>
      </c>
      <c r="E2131" t="s">
        <v>49</v>
      </c>
      <c r="F2131">
        <v>0</v>
      </c>
      <c r="G2131">
        <v>1</v>
      </c>
      <c r="H2131" t="s">
        <v>76</v>
      </c>
      <c r="J2131">
        <v>-5</v>
      </c>
      <c r="K2131">
        <v>1217</v>
      </c>
      <c r="L2131">
        <v>1646</v>
      </c>
      <c r="M2131">
        <f t="shared" si="429"/>
        <v>1222</v>
      </c>
      <c r="N2131">
        <f t="shared" si="430"/>
        <v>1641</v>
      </c>
      <c r="O2131">
        <f t="shared" si="431"/>
        <v>0.86251190399131117</v>
      </c>
      <c r="P2131">
        <f t="shared" si="432"/>
        <v>0</v>
      </c>
      <c r="Q2131">
        <f t="shared" si="433"/>
        <v>5.797021440356108</v>
      </c>
      <c r="R2131">
        <f t="shared" si="434"/>
        <v>10</v>
      </c>
      <c r="S2131">
        <f>INDEX(Weights!$B$1:$B$36,MATCH(Matches!H1852,Weights!$A$1:$A$36,0))</f>
        <v>20</v>
      </c>
      <c r="T2131">
        <f t="shared" si="435"/>
        <v>1322</v>
      </c>
      <c r="U2131">
        <f t="shared" si="436"/>
        <v>1641</v>
      </c>
      <c r="V2131">
        <f t="shared" si="437"/>
        <v>319</v>
      </c>
      <c r="W2131">
        <f t="shared" si="438"/>
        <v>1</v>
      </c>
      <c r="X2131">
        <f t="shared" si="439"/>
        <v>0</v>
      </c>
      <c r="Y2131">
        <f t="shared" si="440"/>
        <v>1</v>
      </c>
      <c r="AA2131" t="str">
        <f t="shared" si="441"/>
        <v>319-&gt;1,</v>
      </c>
    </row>
    <row r="2132" spans="1:27" ht="15" hidden="1" customHeight="1" x14ac:dyDescent="0.25">
      <c r="A2132">
        <v>2016</v>
      </c>
      <c r="B2132">
        <v>11</v>
      </c>
      <c r="C2132">
        <v>14</v>
      </c>
      <c r="D2132" t="s">
        <v>156</v>
      </c>
      <c r="E2132" t="s">
        <v>194</v>
      </c>
      <c r="F2132">
        <v>0</v>
      </c>
      <c r="G2132">
        <v>3</v>
      </c>
      <c r="H2132" t="s">
        <v>33</v>
      </c>
      <c r="J2132">
        <v>-5</v>
      </c>
      <c r="K2132">
        <v>1060</v>
      </c>
      <c r="L2132">
        <v>1465</v>
      </c>
      <c r="M2132">
        <f t="shared" si="429"/>
        <v>1065</v>
      </c>
      <c r="N2132">
        <f t="shared" si="430"/>
        <v>1460</v>
      </c>
      <c r="O2132">
        <f t="shared" si="431"/>
        <v>0.84529381061799957</v>
      </c>
      <c r="P2132">
        <f t="shared" si="432"/>
        <v>0</v>
      </c>
      <c r="Q2132">
        <f t="shared" si="433"/>
        <v>5.9151030531555282</v>
      </c>
      <c r="R2132">
        <f t="shared" si="434"/>
        <v>0</v>
      </c>
      <c r="S2132">
        <f>INDEX(Weights!$B$1:$B$36,MATCH(Matches!H1901,Weights!$A$1:$A$36,0))</f>
        <v>20</v>
      </c>
      <c r="T2132">
        <f t="shared" si="435"/>
        <v>1165</v>
      </c>
      <c r="U2132">
        <f t="shared" si="436"/>
        <v>1460</v>
      </c>
      <c r="V2132">
        <f t="shared" si="437"/>
        <v>295</v>
      </c>
      <c r="W2132">
        <f t="shared" si="438"/>
        <v>3</v>
      </c>
      <c r="X2132">
        <f t="shared" si="439"/>
        <v>0</v>
      </c>
      <c r="Y2132">
        <f t="shared" si="440"/>
        <v>3</v>
      </c>
      <c r="AA2132" t="str">
        <f t="shared" si="441"/>
        <v>295-&gt;3,</v>
      </c>
    </row>
    <row r="2133" spans="1:27" ht="15" hidden="1" customHeight="1" x14ac:dyDescent="0.25">
      <c r="A2133">
        <v>2017</v>
      </c>
      <c r="B2133">
        <v>1</v>
      </c>
      <c r="C2133">
        <v>25</v>
      </c>
      <c r="D2133" t="s">
        <v>153</v>
      </c>
      <c r="E2133" t="s">
        <v>134</v>
      </c>
      <c r="F2133">
        <v>1</v>
      </c>
      <c r="G2133">
        <v>1</v>
      </c>
      <c r="H2133" t="s">
        <v>44</v>
      </c>
      <c r="I2133" t="s">
        <v>189</v>
      </c>
      <c r="J2133">
        <v>-5</v>
      </c>
      <c r="K2133">
        <v>1524</v>
      </c>
      <c r="L2133">
        <v>1461</v>
      </c>
      <c r="M2133">
        <f t="shared" si="429"/>
        <v>1529</v>
      </c>
      <c r="N2133">
        <f t="shared" si="430"/>
        <v>1456</v>
      </c>
      <c r="O2133">
        <f t="shared" si="431"/>
        <v>0.60353631852617806</v>
      </c>
      <c r="P2133">
        <f t="shared" si="432"/>
        <v>0.5</v>
      </c>
      <c r="Q2133">
        <f t="shared" si="433"/>
        <v>48.292232823941902</v>
      </c>
      <c r="R2133">
        <f t="shared" si="434"/>
        <v>50</v>
      </c>
      <c r="S2133">
        <f>INDEX(Weights!$B$1:$B$36,MATCH(Matches!H2022,Weights!$A$1:$A$36,0))</f>
        <v>20</v>
      </c>
      <c r="T2133">
        <f t="shared" si="435"/>
        <v>1529</v>
      </c>
      <c r="U2133">
        <f t="shared" si="436"/>
        <v>1456</v>
      </c>
      <c r="V2133">
        <f t="shared" si="437"/>
        <v>73</v>
      </c>
      <c r="W2133">
        <f t="shared" si="438"/>
        <v>0</v>
      </c>
      <c r="X2133">
        <f t="shared" si="439"/>
        <v>0</v>
      </c>
      <c r="Y2133">
        <f t="shared" si="440"/>
        <v>0</v>
      </c>
      <c r="AA2133" t="str">
        <f t="shared" si="441"/>
        <v>73-&gt;0,</v>
      </c>
    </row>
    <row r="2134" spans="1:27" hidden="1" x14ac:dyDescent="0.25">
      <c r="A2134">
        <v>2017</v>
      </c>
      <c r="B2134">
        <v>3</v>
      </c>
      <c r="C2134">
        <v>22</v>
      </c>
      <c r="D2134" t="s">
        <v>109</v>
      </c>
      <c r="E2134" t="s">
        <v>43</v>
      </c>
      <c r="F2134">
        <v>2</v>
      </c>
      <c r="G2134">
        <v>3</v>
      </c>
      <c r="H2134" t="s">
        <v>33</v>
      </c>
      <c r="J2134">
        <v>-5</v>
      </c>
      <c r="K2134">
        <v>799</v>
      </c>
      <c r="L2134">
        <v>1105</v>
      </c>
      <c r="M2134">
        <f t="shared" si="429"/>
        <v>804</v>
      </c>
      <c r="N2134">
        <f t="shared" si="430"/>
        <v>1100</v>
      </c>
      <c r="O2134">
        <f t="shared" si="431"/>
        <v>0.75551888207119688</v>
      </c>
      <c r="P2134">
        <f t="shared" si="432"/>
        <v>0</v>
      </c>
      <c r="Q2134">
        <f t="shared" si="433"/>
        <v>6.6179682846481409</v>
      </c>
      <c r="R2134">
        <f t="shared" si="434"/>
        <v>10</v>
      </c>
      <c r="S2134">
        <f>INDEX(Weights!$B$1:$B$36,MATCH(Matches!H2045,Weights!$A$1:$A$36,0))</f>
        <v>50</v>
      </c>
      <c r="T2134">
        <f t="shared" si="435"/>
        <v>904</v>
      </c>
      <c r="U2134">
        <f t="shared" si="436"/>
        <v>1100</v>
      </c>
      <c r="V2134">
        <f t="shared" si="437"/>
        <v>196</v>
      </c>
      <c r="W2134">
        <f t="shared" si="438"/>
        <v>1</v>
      </c>
      <c r="X2134">
        <f t="shared" si="439"/>
        <v>0</v>
      </c>
      <c r="Y2134">
        <f t="shared" si="440"/>
        <v>1</v>
      </c>
      <c r="AA2134" t="str">
        <f t="shared" si="441"/>
        <v>196-&gt;1,</v>
      </c>
    </row>
    <row r="2135" spans="1:27" ht="15" hidden="1" customHeight="1" x14ac:dyDescent="0.25">
      <c r="A2135">
        <v>2017</v>
      </c>
      <c r="B2135">
        <v>5</v>
      </c>
      <c r="C2135">
        <v>25</v>
      </c>
      <c r="D2135" t="s">
        <v>79</v>
      </c>
      <c r="E2135" t="s">
        <v>42</v>
      </c>
      <c r="F2135">
        <v>1</v>
      </c>
      <c r="G2135">
        <v>1</v>
      </c>
      <c r="H2135" t="s">
        <v>33</v>
      </c>
      <c r="J2135">
        <v>-5</v>
      </c>
      <c r="K2135">
        <v>1215</v>
      </c>
      <c r="L2135">
        <v>1139</v>
      </c>
      <c r="M2135">
        <f t="shared" si="429"/>
        <v>1220</v>
      </c>
      <c r="N2135">
        <f t="shared" si="430"/>
        <v>1134</v>
      </c>
      <c r="O2135">
        <f t="shared" si="431"/>
        <v>0.74473040686503478</v>
      </c>
      <c r="P2135">
        <f t="shared" si="432"/>
        <v>0.5</v>
      </c>
      <c r="Q2135">
        <f t="shared" si="433"/>
        <v>20.430644741082077</v>
      </c>
      <c r="R2135">
        <f t="shared" si="434"/>
        <v>20</v>
      </c>
      <c r="S2135">
        <f>INDEX(Weights!$B$1:$B$36,MATCH(Matches!H2174,Weights!$A$1:$A$36,0))</f>
        <v>50</v>
      </c>
      <c r="T2135">
        <f t="shared" si="435"/>
        <v>1320</v>
      </c>
      <c r="U2135">
        <f t="shared" si="436"/>
        <v>1134</v>
      </c>
      <c r="V2135">
        <f t="shared" si="437"/>
        <v>186</v>
      </c>
      <c r="W2135">
        <f t="shared" si="438"/>
        <v>0</v>
      </c>
      <c r="X2135">
        <f t="shared" si="439"/>
        <v>0</v>
      </c>
      <c r="Y2135">
        <f t="shared" si="440"/>
        <v>0</v>
      </c>
      <c r="AA2135" t="str">
        <f t="shared" si="441"/>
        <v>186-&gt;0,</v>
      </c>
    </row>
    <row r="2136" spans="1:27" ht="15" hidden="1" customHeight="1" x14ac:dyDescent="0.25">
      <c r="A2136">
        <v>2017</v>
      </c>
      <c r="B2136">
        <v>6</v>
      </c>
      <c r="C2136">
        <v>3</v>
      </c>
      <c r="D2136" t="s">
        <v>125</v>
      </c>
      <c r="E2136" t="s">
        <v>124</v>
      </c>
      <c r="F2136">
        <v>1</v>
      </c>
      <c r="G2136">
        <v>1</v>
      </c>
      <c r="H2136" t="s">
        <v>33</v>
      </c>
      <c r="J2136">
        <v>-5</v>
      </c>
      <c r="K2136">
        <v>1747</v>
      </c>
      <c r="L2136">
        <v>1685</v>
      </c>
      <c r="M2136">
        <f t="shared" si="429"/>
        <v>1752</v>
      </c>
      <c r="N2136">
        <f t="shared" si="430"/>
        <v>1680</v>
      </c>
      <c r="O2136">
        <f t="shared" si="431"/>
        <v>0.72910996289775254</v>
      </c>
      <c r="P2136">
        <f t="shared" si="432"/>
        <v>0.5</v>
      </c>
      <c r="Q2136">
        <f t="shared" si="433"/>
        <v>21.823581728008072</v>
      </c>
      <c r="R2136">
        <f t="shared" si="434"/>
        <v>20</v>
      </c>
      <c r="S2136">
        <f>INDEX(Weights!$B$1:$B$36,MATCH(Matches!H2193,Weights!$A$1:$A$36,0))</f>
        <v>40</v>
      </c>
      <c r="T2136">
        <f t="shared" si="435"/>
        <v>1852</v>
      </c>
      <c r="U2136">
        <f t="shared" si="436"/>
        <v>1680</v>
      </c>
      <c r="V2136">
        <f t="shared" si="437"/>
        <v>172</v>
      </c>
      <c r="W2136">
        <f t="shared" si="438"/>
        <v>0</v>
      </c>
      <c r="X2136">
        <f t="shared" si="439"/>
        <v>0</v>
      </c>
      <c r="Y2136">
        <f t="shared" si="440"/>
        <v>0</v>
      </c>
      <c r="AA2136" t="str">
        <f t="shared" si="441"/>
        <v>172-&gt;0,</v>
      </c>
    </row>
    <row r="2137" spans="1:27" ht="15" hidden="1" customHeight="1" x14ac:dyDescent="0.25">
      <c r="A2137">
        <v>2017</v>
      </c>
      <c r="B2137">
        <v>9</v>
      </c>
      <c r="C2137">
        <v>5</v>
      </c>
      <c r="D2137" t="s">
        <v>109</v>
      </c>
      <c r="E2137" t="s">
        <v>36</v>
      </c>
      <c r="F2137">
        <v>1</v>
      </c>
      <c r="G2137">
        <v>2</v>
      </c>
      <c r="H2137" t="s">
        <v>23</v>
      </c>
      <c r="J2137">
        <v>-5</v>
      </c>
      <c r="K2137">
        <v>822</v>
      </c>
      <c r="L2137">
        <v>1280</v>
      </c>
      <c r="M2137">
        <f t="shared" si="429"/>
        <v>827</v>
      </c>
      <c r="N2137">
        <f t="shared" si="430"/>
        <v>1275</v>
      </c>
      <c r="O2137">
        <f t="shared" si="431"/>
        <v>0.88113778355369832</v>
      </c>
      <c r="P2137">
        <f t="shared" si="432"/>
        <v>0</v>
      </c>
      <c r="Q2137">
        <f t="shared" si="433"/>
        <v>5.6744814412958267</v>
      </c>
      <c r="R2137">
        <f t="shared" si="434"/>
        <v>10</v>
      </c>
      <c r="S2137">
        <f>INDEX(Weights!$B$1:$B$36,MATCH(Matches!H2515,Weights!$A$1:$A$36,0))</f>
        <v>40</v>
      </c>
      <c r="T2137">
        <f t="shared" si="435"/>
        <v>927</v>
      </c>
      <c r="U2137">
        <f t="shared" si="436"/>
        <v>1275</v>
      </c>
      <c r="V2137">
        <f t="shared" si="437"/>
        <v>348</v>
      </c>
      <c r="W2137">
        <f t="shared" si="438"/>
        <v>1</v>
      </c>
      <c r="X2137">
        <f t="shared" si="439"/>
        <v>0</v>
      </c>
      <c r="Y2137">
        <f t="shared" si="440"/>
        <v>1</v>
      </c>
      <c r="AA2137" t="str">
        <f t="shared" si="441"/>
        <v>348-&gt;1,</v>
      </c>
    </row>
    <row r="2138" spans="1:27" ht="15" hidden="1" customHeight="1" x14ac:dyDescent="0.25">
      <c r="A2138">
        <v>2017</v>
      </c>
      <c r="B2138">
        <v>9</v>
      </c>
      <c r="C2138">
        <v>5</v>
      </c>
      <c r="D2138" t="s">
        <v>174</v>
      </c>
      <c r="E2138" t="s">
        <v>96</v>
      </c>
      <c r="F2138">
        <v>2</v>
      </c>
      <c r="G2138">
        <v>2</v>
      </c>
      <c r="H2138" t="s">
        <v>76</v>
      </c>
      <c r="J2138">
        <v>-5</v>
      </c>
      <c r="K2138">
        <v>1578</v>
      </c>
      <c r="L2138">
        <v>1599</v>
      </c>
      <c r="M2138">
        <f t="shared" si="429"/>
        <v>1583</v>
      </c>
      <c r="N2138">
        <f t="shared" si="430"/>
        <v>1594</v>
      </c>
      <c r="O2138">
        <f t="shared" si="431"/>
        <v>0.62535139330753675</v>
      </c>
      <c r="P2138">
        <f t="shared" si="432"/>
        <v>0.5</v>
      </c>
      <c r="Q2138">
        <f t="shared" si="433"/>
        <v>39.887869357247702</v>
      </c>
      <c r="R2138">
        <f t="shared" si="434"/>
        <v>40</v>
      </c>
      <c r="S2138">
        <f>INDEX(Weights!$B$1:$B$36,MATCH(Matches!H2519,Weights!$A$1:$A$36,0))</f>
        <v>20</v>
      </c>
      <c r="T2138">
        <f t="shared" si="435"/>
        <v>1683</v>
      </c>
      <c r="U2138">
        <f t="shared" si="436"/>
        <v>1594</v>
      </c>
      <c r="V2138">
        <f t="shared" si="437"/>
        <v>89</v>
      </c>
      <c r="W2138">
        <f t="shared" si="438"/>
        <v>0</v>
      </c>
      <c r="X2138">
        <f t="shared" si="439"/>
        <v>0</v>
      </c>
      <c r="Y2138">
        <f t="shared" si="440"/>
        <v>0</v>
      </c>
      <c r="AA2138" t="str">
        <f t="shared" si="441"/>
        <v>89-&gt;0,</v>
      </c>
    </row>
    <row r="2139" spans="1:27" ht="15" hidden="1" customHeight="1" x14ac:dyDescent="0.25">
      <c r="A2139">
        <v>2017</v>
      </c>
      <c r="B2139">
        <v>10</v>
      </c>
      <c r="C2139">
        <v>10</v>
      </c>
      <c r="D2139" t="s">
        <v>262</v>
      </c>
      <c r="E2139" t="s">
        <v>194</v>
      </c>
      <c r="F2139">
        <v>1</v>
      </c>
      <c r="G2139">
        <v>3</v>
      </c>
      <c r="H2139" t="s">
        <v>23</v>
      </c>
      <c r="J2139">
        <v>-5</v>
      </c>
      <c r="K2139">
        <v>943</v>
      </c>
      <c r="L2139">
        <v>1456</v>
      </c>
      <c r="M2139">
        <f t="shared" si="429"/>
        <v>948</v>
      </c>
      <c r="N2139">
        <f t="shared" si="430"/>
        <v>1451</v>
      </c>
      <c r="O2139">
        <f t="shared" si="431"/>
        <v>0.91050808404922767</v>
      </c>
      <c r="P2139">
        <f t="shared" si="432"/>
        <v>0</v>
      </c>
      <c r="Q2139">
        <f t="shared" si="433"/>
        <v>5.4914394365000163</v>
      </c>
      <c r="R2139">
        <f t="shared" si="434"/>
        <v>0</v>
      </c>
      <c r="S2139">
        <f>INDEX(Weights!$B$1:$B$36,MATCH(Matches!H2651,Weights!$A$1:$A$36,0))</f>
        <v>40</v>
      </c>
      <c r="T2139">
        <f t="shared" si="435"/>
        <v>1048</v>
      </c>
      <c r="U2139">
        <f t="shared" si="436"/>
        <v>1451</v>
      </c>
      <c r="V2139">
        <f t="shared" si="437"/>
        <v>403</v>
      </c>
      <c r="W2139">
        <f t="shared" si="438"/>
        <v>2</v>
      </c>
      <c r="X2139">
        <f t="shared" si="439"/>
        <v>0</v>
      </c>
      <c r="Y2139">
        <f t="shared" si="440"/>
        <v>2</v>
      </c>
      <c r="AA2139" t="str">
        <f t="shared" si="441"/>
        <v>403-&gt;2,</v>
      </c>
    </row>
    <row r="2140" spans="1:27" ht="15" hidden="1" customHeight="1" x14ac:dyDescent="0.25">
      <c r="A2140">
        <v>2017</v>
      </c>
      <c r="B2140">
        <v>11</v>
      </c>
      <c r="C2140">
        <v>10</v>
      </c>
      <c r="D2140" t="s">
        <v>7</v>
      </c>
      <c r="E2140" t="s">
        <v>123</v>
      </c>
      <c r="F2140">
        <v>3</v>
      </c>
      <c r="G2140">
        <v>3</v>
      </c>
      <c r="H2140" t="s">
        <v>33</v>
      </c>
      <c r="J2140">
        <v>-5</v>
      </c>
      <c r="K2140">
        <v>1924</v>
      </c>
      <c r="L2140">
        <v>1835</v>
      </c>
      <c r="M2140">
        <f t="shared" si="429"/>
        <v>1929</v>
      </c>
      <c r="N2140">
        <f t="shared" si="430"/>
        <v>1830</v>
      </c>
      <c r="O2140">
        <f t="shared" si="431"/>
        <v>0.75869462014685563</v>
      </c>
      <c r="P2140">
        <f t="shared" si="432"/>
        <v>0.5</v>
      </c>
      <c r="Q2140">
        <f t="shared" si="433"/>
        <v>19.327808197795541</v>
      </c>
      <c r="R2140">
        <f t="shared" si="434"/>
        <v>20</v>
      </c>
      <c r="S2140">
        <f>INDEX(Weights!$B$1:$B$36,MATCH(Matches!H2691,Weights!$A$1:$A$36,0))</f>
        <v>40</v>
      </c>
      <c r="T2140">
        <f t="shared" si="435"/>
        <v>2029</v>
      </c>
      <c r="U2140">
        <f t="shared" si="436"/>
        <v>1830</v>
      </c>
      <c r="V2140">
        <f t="shared" si="437"/>
        <v>199</v>
      </c>
      <c r="W2140">
        <f t="shared" si="438"/>
        <v>0</v>
      </c>
      <c r="X2140">
        <f t="shared" si="439"/>
        <v>0</v>
      </c>
      <c r="Y2140">
        <f t="shared" si="440"/>
        <v>0</v>
      </c>
      <c r="AA2140" t="str">
        <f t="shared" si="441"/>
        <v>199-&gt;0,</v>
      </c>
    </row>
    <row r="2141" spans="1:27" ht="15" hidden="1" customHeight="1" x14ac:dyDescent="0.25">
      <c r="A2141">
        <v>2017</v>
      </c>
      <c r="B2141">
        <v>11</v>
      </c>
      <c r="C2141">
        <v>11</v>
      </c>
      <c r="D2141" t="s">
        <v>21</v>
      </c>
      <c r="E2141" t="s">
        <v>44</v>
      </c>
      <c r="F2141">
        <v>0</v>
      </c>
      <c r="G2141">
        <v>1</v>
      </c>
      <c r="H2141" t="s">
        <v>33</v>
      </c>
      <c r="J2141">
        <v>-5</v>
      </c>
      <c r="K2141">
        <v>1691</v>
      </c>
      <c r="L2141">
        <v>2010</v>
      </c>
      <c r="M2141">
        <f t="shared" si="429"/>
        <v>1696</v>
      </c>
      <c r="N2141">
        <f t="shared" si="430"/>
        <v>2005</v>
      </c>
      <c r="O2141">
        <f t="shared" si="431"/>
        <v>0.76907592343339293</v>
      </c>
      <c r="P2141">
        <f t="shared" si="432"/>
        <v>0</v>
      </c>
      <c r="Q2141">
        <f t="shared" si="433"/>
        <v>6.5013087104306333</v>
      </c>
      <c r="R2141">
        <f t="shared" si="434"/>
        <v>10</v>
      </c>
      <c r="S2141">
        <f>INDEX(Weights!$B$1:$B$36,MATCH(Matches!H2717,Weights!$A$1:$A$36,0))</f>
        <v>40</v>
      </c>
      <c r="T2141">
        <f t="shared" si="435"/>
        <v>1796</v>
      </c>
      <c r="U2141">
        <f t="shared" si="436"/>
        <v>2005</v>
      </c>
      <c r="V2141">
        <f t="shared" si="437"/>
        <v>209</v>
      </c>
      <c r="W2141">
        <f t="shared" si="438"/>
        <v>1</v>
      </c>
      <c r="X2141">
        <f t="shared" si="439"/>
        <v>0</v>
      </c>
      <c r="Y2141">
        <f t="shared" si="440"/>
        <v>1</v>
      </c>
      <c r="AA2141" t="str">
        <f t="shared" si="441"/>
        <v>209-&gt;1,</v>
      </c>
    </row>
    <row r="2142" spans="1:27" ht="15" hidden="1" customHeight="1" x14ac:dyDescent="0.25">
      <c r="A2142">
        <v>2017</v>
      </c>
      <c r="B2142">
        <v>11</v>
      </c>
      <c r="C2142">
        <v>12</v>
      </c>
      <c r="D2142" t="s">
        <v>169</v>
      </c>
      <c r="E2142" t="s">
        <v>176</v>
      </c>
      <c r="F2142">
        <v>1</v>
      </c>
      <c r="G2142">
        <v>1</v>
      </c>
      <c r="H2142" t="s">
        <v>33</v>
      </c>
      <c r="J2142">
        <v>-5</v>
      </c>
      <c r="K2142">
        <v>1415</v>
      </c>
      <c r="L2142">
        <v>1349</v>
      </c>
      <c r="M2142">
        <f t="shared" si="429"/>
        <v>1420</v>
      </c>
      <c r="N2142">
        <f t="shared" si="430"/>
        <v>1344</v>
      </c>
      <c r="O2142">
        <f t="shared" si="431"/>
        <v>0.73363370241380743</v>
      </c>
      <c r="P2142">
        <f t="shared" si="432"/>
        <v>0.5</v>
      </c>
      <c r="Q2142">
        <f t="shared" si="433"/>
        <v>21.401021977317715</v>
      </c>
      <c r="R2142">
        <f t="shared" si="434"/>
        <v>20</v>
      </c>
      <c r="S2142">
        <f>INDEX(Weights!$B$1:$B$36,MATCH(Matches!H2722,Weights!$A$1:$A$36,0))</f>
        <v>40</v>
      </c>
      <c r="T2142">
        <f t="shared" si="435"/>
        <v>1520</v>
      </c>
      <c r="U2142">
        <f t="shared" si="436"/>
        <v>1344</v>
      </c>
      <c r="V2142">
        <f t="shared" si="437"/>
        <v>176</v>
      </c>
      <c r="W2142">
        <f t="shared" si="438"/>
        <v>0</v>
      </c>
      <c r="X2142">
        <f t="shared" si="439"/>
        <v>0</v>
      </c>
      <c r="Y2142">
        <f t="shared" si="440"/>
        <v>0</v>
      </c>
      <c r="AA2142" t="str">
        <f t="shared" si="441"/>
        <v>176-&gt;0,</v>
      </c>
    </row>
    <row r="2143" spans="1:27" ht="15" hidden="1" customHeight="1" x14ac:dyDescent="0.25">
      <c r="A2143">
        <v>2017</v>
      </c>
      <c r="B2143">
        <v>11</v>
      </c>
      <c r="C2143">
        <v>14</v>
      </c>
      <c r="D2143" t="s">
        <v>10</v>
      </c>
      <c r="E2143" t="s">
        <v>47</v>
      </c>
      <c r="F2143">
        <v>1</v>
      </c>
      <c r="G2143">
        <v>1</v>
      </c>
      <c r="H2143" t="s">
        <v>33</v>
      </c>
      <c r="J2143">
        <v>-5</v>
      </c>
      <c r="K2143">
        <v>1763</v>
      </c>
      <c r="L2143">
        <v>1671</v>
      </c>
      <c r="M2143">
        <f t="shared" si="429"/>
        <v>1768</v>
      </c>
      <c r="N2143">
        <f t="shared" si="430"/>
        <v>1666</v>
      </c>
      <c r="O2143">
        <f t="shared" si="431"/>
        <v>0.76184210991793599</v>
      </c>
      <c r="P2143">
        <f t="shared" si="432"/>
        <v>0.5</v>
      </c>
      <c r="Q2143">
        <f t="shared" si="433"/>
        <v>19.095477047473576</v>
      </c>
      <c r="R2143">
        <f t="shared" si="434"/>
        <v>20</v>
      </c>
      <c r="S2143">
        <f>INDEX(Weights!$B$1:$B$36,MATCH(Matches!H2770,Weights!$A$1:$A$36,0))</f>
        <v>40</v>
      </c>
      <c r="T2143">
        <f t="shared" si="435"/>
        <v>1868</v>
      </c>
      <c r="U2143">
        <f t="shared" si="436"/>
        <v>1666</v>
      </c>
      <c r="V2143">
        <f t="shared" si="437"/>
        <v>202</v>
      </c>
      <c r="W2143">
        <f t="shared" si="438"/>
        <v>0</v>
      </c>
      <c r="X2143">
        <f t="shared" si="439"/>
        <v>0</v>
      </c>
      <c r="Y2143">
        <f t="shared" si="440"/>
        <v>0</v>
      </c>
      <c r="AA2143" t="str">
        <f t="shared" si="441"/>
        <v>202-&gt;0,</v>
      </c>
    </row>
    <row r="2144" spans="1:27" ht="15" hidden="1" customHeight="1" x14ac:dyDescent="0.25">
      <c r="A2144">
        <v>2017</v>
      </c>
      <c r="B2144">
        <v>11</v>
      </c>
      <c r="C2144">
        <v>23</v>
      </c>
      <c r="D2144" t="s">
        <v>82</v>
      </c>
      <c r="E2144" t="s">
        <v>11</v>
      </c>
      <c r="F2144">
        <v>0</v>
      </c>
      <c r="G2144">
        <v>1</v>
      </c>
      <c r="H2144" t="s">
        <v>33</v>
      </c>
      <c r="J2144">
        <v>-5</v>
      </c>
      <c r="K2144">
        <v>1188</v>
      </c>
      <c r="L2144">
        <v>1509</v>
      </c>
      <c r="M2144">
        <f t="shared" si="429"/>
        <v>1193</v>
      </c>
      <c r="N2144">
        <f t="shared" si="430"/>
        <v>1504</v>
      </c>
      <c r="O2144">
        <f t="shared" si="431"/>
        <v>0.77111426068759747</v>
      </c>
      <c r="P2144">
        <f t="shared" si="432"/>
        <v>0</v>
      </c>
      <c r="Q2144">
        <f t="shared" si="433"/>
        <v>6.48412337173162</v>
      </c>
      <c r="R2144">
        <f t="shared" si="434"/>
        <v>10</v>
      </c>
      <c r="S2144">
        <f>INDEX(Weights!$B$1:$B$36,MATCH(Matches!H2774,Weights!$A$1:$A$36,0))</f>
        <v>40</v>
      </c>
      <c r="T2144">
        <f t="shared" si="435"/>
        <v>1293</v>
      </c>
      <c r="U2144">
        <f t="shared" si="436"/>
        <v>1504</v>
      </c>
      <c r="V2144">
        <f t="shared" si="437"/>
        <v>211</v>
      </c>
      <c r="W2144">
        <f t="shared" si="438"/>
        <v>1</v>
      </c>
      <c r="X2144">
        <f t="shared" si="439"/>
        <v>0</v>
      </c>
      <c r="Y2144">
        <f t="shared" si="440"/>
        <v>1</v>
      </c>
      <c r="AA2144" t="str">
        <f t="shared" si="441"/>
        <v>211-&gt;1,</v>
      </c>
    </row>
    <row r="2145" spans="1:27" ht="15" hidden="1" customHeight="1" x14ac:dyDescent="0.25">
      <c r="A2145">
        <v>2015</v>
      </c>
      <c r="B2145">
        <v>3</v>
      </c>
      <c r="C2145">
        <v>27</v>
      </c>
      <c r="D2145" t="s">
        <v>77</v>
      </c>
      <c r="E2145" t="s">
        <v>103</v>
      </c>
      <c r="F2145">
        <v>2</v>
      </c>
      <c r="G2145">
        <v>2</v>
      </c>
      <c r="H2145" t="s">
        <v>33</v>
      </c>
      <c r="J2145">
        <v>-6</v>
      </c>
      <c r="K2145">
        <v>1602</v>
      </c>
      <c r="L2145">
        <v>1452</v>
      </c>
      <c r="M2145">
        <f t="shared" si="429"/>
        <v>1608</v>
      </c>
      <c r="N2145">
        <f t="shared" si="430"/>
        <v>1446</v>
      </c>
      <c r="O2145">
        <f t="shared" si="431"/>
        <v>0.81879329013431534</v>
      </c>
      <c r="P2145">
        <f t="shared" si="432"/>
        <v>0.5</v>
      </c>
      <c r="Q2145">
        <f t="shared" si="433"/>
        <v>18.820973294237323</v>
      </c>
      <c r="R2145">
        <f t="shared" si="434"/>
        <v>20</v>
      </c>
      <c r="S2145">
        <f>INDEX(Weights!$B$1:$B$36,MATCH(Matches!H168,Weights!$A$1:$A$36,0))</f>
        <v>40</v>
      </c>
      <c r="T2145">
        <f t="shared" si="435"/>
        <v>1708</v>
      </c>
      <c r="U2145">
        <f t="shared" si="436"/>
        <v>1446</v>
      </c>
      <c r="V2145">
        <f t="shared" si="437"/>
        <v>262</v>
      </c>
      <c r="W2145">
        <f t="shared" si="438"/>
        <v>0</v>
      </c>
      <c r="X2145">
        <f t="shared" si="439"/>
        <v>0</v>
      </c>
      <c r="Y2145">
        <f t="shared" si="440"/>
        <v>0</v>
      </c>
      <c r="AA2145" t="str">
        <f t="shared" si="441"/>
        <v>262-&gt;0,</v>
      </c>
    </row>
    <row r="2146" spans="1:27" ht="15" hidden="1" customHeight="1" x14ac:dyDescent="0.25">
      <c r="A2146">
        <v>2015</v>
      </c>
      <c r="B2146">
        <v>3</v>
      </c>
      <c r="C2146">
        <v>29</v>
      </c>
      <c r="D2146" t="s">
        <v>53</v>
      </c>
      <c r="E2146" t="s">
        <v>65</v>
      </c>
      <c r="F2146">
        <v>1</v>
      </c>
      <c r="G2146">
        <v>1</v>
      </c>
      <c r="H2146" t="s">
        <v>2</v>
      </c>
      <c r="J2146">
        <v>-6</v>
      </c>
      <c r="K2146">
        <v>1727</v>
      </c>
      <c r="L2146">
        <v>1734</v>
      </c>
      <c r="M2146">
        <f t="shared" si="429"/>
        <v>1733</v>
      </c>
      <c r="N2146">
        <f t="shared" si="430"/>
        <v>1728</v>
      </c>
      <c r="O2146">
        <f t="shared" si="431"/>
        <v>0.64666884232561461</v>
      </c>
      <c r="P2146">
        <f t="shared" si="432"/>
        <v>0.5</v>
      </c>
      <c r="Q2146">
        <f t="shared" si="433"/>
        <v>40.908484071072159</v>
      </c>
      <c r="R2146">
        <f t="shared" si="434"/>
        <v>40</v>
      </c>
      <c r="S2146">
        <f>INDEX(Weights!$B$1:$B$36,MATCH(Matches!H212,Weights!$A$1:$A$36,0))</f>
        <v>40</v>
      </c>
      <c r="T2146">
        <f t="shared" si="435"/>
        <v>1833</v>
      </c>
      <c r="U2146">
        <f t="shared" si="436"/>
        <v>1728</v>
      </c>
      <c r="V2146">
        <f t="shared" si="437"/>
        <v>105</v>
      </c>
      <c r="W2146">
        <f t="shared" si="438"/>
        <v>0</v>
      </c>
      <c r="X2146">
        <f t="shared" si="439"/>
        <v>0</v>
      </c>
      <c r="Y2146">
        <f t="shared" si="440"/>
        <v>0</v>
      </c>
      <c r="AA2146" t="str">
        <f t="shared" si="441"/>
        <v>105-&gt;0,</v>
      </c>
    </row>
    <row r="2147" spans="1:27" hidden="1" x14ac:dyDescent="0.25">
      <c r="A2147">
        <v>2015</v>
      </c>
      <c r="B2147">
        <v>3</v>
      </c>
      <c r="C2147">
        <v>30</v>
      </c>
      <c r="D2147" t="s">
        <v>38</v>
      </c>
      <c r="E2147" t="s">
        <v>190</v>
      </c>
      <c r="F2147">
        <v>2</v>
      </c>
      <c r="G2147">
        <v>3</v>
      </c>
      <c r="H2147" t="s">
        <v>33</v>
      </c>
      <c r="J2147">
        <v>-6</v>
      </c>
      <c r="K2147">
        <v>1363</v>
      </c>
      <c r="L2147">
        <v>1614</v>
      </c>
      <c r="M2147">
        <f t="shared" si="429"/>
        <v>1369</v>
      </c>
      <c r="N2147">
        <f t="shared" si="430"/>
        <v>1608</v>
      </c>
      <c r="O2147">
        <f t="shared" si="431"/>
        <v>0.69000620728031392</v>
      </c>
      <c r="P2147">
        <f t="shared" si="432"/>
        <v>0</v>
      </c>
      <c r="Q2147">
        <f t="shared" si="433"/>
        <v>8.6955739480217602</v>
      </c>
      <c r="R2147">
        <f t="shared" si="434"/>
        <v>10</v>
      </c>
      <c r="S2147">
        <f>INDEX(Weights!$B$1:$B$36,MATCH(Matches!H231,Weights!$A$1:$A$36,0))</f>
        <v>40</v>
      </c>
      <c r="T2147">
        <f t="shared" si="435"/>
        <v>1469</v>
      </c>
      <c r="U2147">
        <f t="shared" si="436"/>
        <v>1608</v>
      </c>
      <c r="V2147">
        <f t="shared" si="437"/>
        <v>139</v>
      </c>
      <c r="W2147">
        <f t="shared" si="438"/>
        <v>1</v>
      </c>
      <c r="X2147">
        <f t="shared" si="439"/>
        <v>0</v>
      </c>
      <c r="Y2147">
        <f t="shared" si="440"/>
        <v>1</v>
      </c>
      <c r="AA2147" t="str">
        <f t="shared" si="441"/>
        <v>139-&gt;1,</v>
      </c>
    </row>
    <row r="2148" spans="1:27" ht="15" hidden="1" customHeight="1" x14ac:dyDescent="0.25">
      <c r="A2148">
        <v>2015</v>
      </c>
      <c r="B2148">
        <v>6</v>
      </c>
      <c r="C2148">
        <v>6</v>
      </c>
      <c r="D2148" t="s">
        <v>126</v>
      </c>
      <c r="E2148" t="s">
        <v>127</v>
      </c>
      <c r="F2148">
        <v>2</v>
      </c>
      <c r="G2148">
        <v>2</v>
      </c>
      <c r="H2148" t="s">
        <v>33</v>
      </c>
      <c r="J2148">
        <v>-6</v>
      </c>
      <c r="K2148">
        <v>1681</v>
      </c>
      <c r="L2148">
        <v>1529</v>
      </c>
      <c r="M2148">
        <f t="shared" si="429"/>
        <v>1687</v>
      </c>
      <c r="N2148">
        <f t="shared" si="430"/>
        <v>1523</v>
      </c>
      <c r="O2148">
        <f t="shared" si="431"/>
        <v>0.820495207286423</v>
      </c>
      <c r="P2148">
        <f t="shared" si="432"/>
        <v>0.5</v>
      </c>
      <c r="Q2148">
        <f t="shared" si="433"/>
        <v>18.721028781681177</v>
      </c>
      <c r="R2148">
        <f t="shared" si="434"/>
        <v>20</v>
      </c>
      <c r="S2148">
        <f>INDEX(Weights!$B$1:$B$36,MATCH(Matches!H333,Weights!$A$1:$A$36,0))</f>
        <v>40</v>
      </c>
      <c r="T2148">
        <f t="shared" si="435"/>
        <v>1787</v>
      </c>
      <c r="U2148">
        <f t="shared" si="436"/>
        <v>1523</v>
      </c>
      <c r="V2148">
        <f t="shared" si="437"/>
        <v>264</v>
      </c>
      <c r="W2148">
        <f t="shared" si="438"/>
        <v>0</v>
      </c>
      <c r="X2148">
        <f t="shared" si="439"/>
        <v>0</v>
      </c>
      <c r="Y2148">
        <f t="shared" si="440"/>
        <v>0</v>
      </c>
      <c r="AA2148" t="str">
        <f t="shared" si="441"/>
        <v>264-&gt;0,</v>
      </c>
    </row>
    <row r="2149" spans="1:27" ht="15" hidden="1" customHeight="1" x14ac:dyDescent="0.25">
      <c r="A2149">
        <v>2015</v>
      </c>
      <c r="B2149">
        <v>6</v>
      </c>
      <c r="C2149">
        <v>9</v>
      </c>
      <c r="D2149" t="s">
        <v>134</v>
      </c>
      <c r="E2149" t="s">
        <v>83</v>
      </c>
      <c r="F2149">
        <v>1</v>
      </c>
      <c r="G2149">
        <v>1</v>
      </c>
      <c r="H2149" t="s">
        <v>33</v>
      </c>
      <c r="J2149">
        <v>-6</v>
      </c>
      <c r="K2149">
        <v>1492</v>
      </c>
      <c r="L2149">
        <v>1344</v>
      </c>
      <c r="M2149">
        <f t="shared" si="429"/>
        <v>1498</v>
      </c>
      <c r="N2149">
        <f t="shared" si="430"/>
        <v>1338</v>
      </c>
      <c r="O2149">
        <f t="shared" si="431"/>
        <v>0.81707883419997429</v>
      </c>
      <c r="P2149">
        <f t="shared" si="432"/>
        <v>0.5</v>
      </c>
      <c r="Q2149">
        <f t="shared" si="433"/>
        <v>18.92273893064694</v>
      </c>
      <c r="R2149">
        <f t="shared" si="434"/>
        <v>20</v>
      </c>
      <c r="S2149">
        <f>INDEX(Weights!$B$1:$B$36,MATCH(Matches!H355,Weights!$A$1:$A$36,0))</f>
        <v>40</v>
      </c>
      <c r="T2149">
        <f t="shared" si="435"/>
        <v>1598</v>
      </c>
      <c r="U2149">
        <f t="shared" si="436"/>
        <v>1338</v>
      </c>
      <c r="V2149">
        <f t="shared" si="437"/>
        <v>260</v>
      </c>
      <c r="W2149">
        <f t="shared" si="438"/>
        <v>0</v>
      </c>
      <c r="X2149">
        <f t="shared" si="439"/>
        <v>0</v>
      </c>
      <c r="Y2149">
        <f t="shared" si="440"/>
        <v>0</v>
      </c>
      <c r="AA2149" t="str">
        <f t="shared" si="441"/>
        <v>260-&gt;0,</v>
      </c>
    </row>
    <row r="2150" spans="1:27" ht="15" hidden="1" customHeight="1" x14ac:dyDescent="0.25">
      <c r="A2150">
        <v>2015</v>
      </c>
      <c r="B2150">
        <v>6</v>
      </c>
      <c r="C2150">
        <v>14</v>
      </c>
      <c r="D2150" t="s">
        <v>5</v>
      </c>
      <c r="E2150" t="s">
        <v>55</v>
      </c>
      <c r="F2150">
        <v>0</v>
      </c>
      <c r="G2150">
        <v>1</v>
      </c>
      <c r="H2150" t="s">
        <v>2</v>
      </c>
      <c r="J2150">
        <v>-6</v>
      </c>
      <c r="K2150">
        <v>1559</v>
      </c>
      <c r="L2150">
        <v>1964</v>
      </c>
      <c r="M2150">
        <f t="shared" si="429"/>
        <v>1565</v>
      </c>
      <c r="N2150">
        <f t="shared" si="430"/>
        <v>1958</v>
      </c>
      <c r="O2150">
        <f t="shared" si="431"/>
        <v>0.84378224792429257</v>
      </c>
      <c r="P2150">
        <f t="shared" si="432"/>
        <v>0</v>
      </c>
      <c r="Q2150">
        <f t="shared" si="433"/>
        <v>7.1108393365231635</v>
      </c>
      <c r="R2150">
        <f t="shared" si="434"/>
        <v>10</v>
      </c>
      <c r="S2150">
        <f>INDEX(Weights!$B$1:$B$36,MATCH(Matches!H425,Weights!$A$1:$A$36,0))</f>
        <v>40</v>
      </c>
      <c r="T2150">
        <f t="shared" si="435"/>
        <v>1665</v>
      </c>
      <c r="U2150">
        <f t="shared" si="436"/>
        <v>1958</v>
      </c>
      <c r="V2150">
        <f t="shared" si="437"/>
        <v>293</v>
      </c>
      <c r="W2150">
        <f t="shared" si="438"/>
        <v>1</v>
      </c>
      <c r="X2150">
        <f t="shared" si="439"/>
        <v>0</v>
      </c>
      <c r="Y2150">
        <f t="shared" si="440"/>
        <v>1</v>
      </c>
      <c r="AA2150" t="str">
        <f t="shared" si="441"/>
        <v>293-&gt;1,</v>
      </c>
    </row>
    <row r="2151" spans="1:27" ht="15" hidden="1" customHeight="1" x14ac:dyDescent="0.25">
      <c r="A2151">
        <v>2015</v>
      </c>
      <c r="B2151">
        <v>8</v>
      </c>
      <c r="C2151">
        <v>31</v>
      </c>
      <c r="D2151" t="s">
        <v>43</v>
      </c>
      <c r="E2151" t="s">
        <v>120</v>
      </c>
      <c r="F2151">
        <v>0</v>
      </c>
      <c r="G2151">
        <v>0</v>
      </c>
      <c r="H2151" t="s">
        <v>33</v>
      </c>
      <c r="J2151">
        <v>-6</v>
      </c>
      <c r="K2151">
        <v>1034</v>
      </c>
      <c r="L2151">
        <v>885</v>
      </c>
      <c r="M2151">
        <f t="shared" si="429"/>
        <v>1040</v>
      </c>
      <c r="N2151">
        <f t="shared" si="430"/>
        <v>879</v>
      </c>
      <c r="O2151">
        <f t="shared" si="431"/>
        <v>0.81793763105811568</v>
      </c>
      <c r="P2151">
        <f t="shared" si="432"/>
        <v>0.5</v>
      </c>
      <c r="Q2151">
        <f t="shared" si="433"/>
        <v>18.871625796643315</v>
      </c>
      <c r="R2151">
        <f t="shared" si="434"/>
        <v>20</v>
      </c>
      <c r="S2151">
        <f>INDEX(Weights!$B$1:$B$36,MATCH(Matches!H553,Weights!$A$1:$A$36,0))</f>
        <v>50</v>
      </c>
      <c r="T2151">
        <f t="shared" si="435"/>
        <v>1140</v>
      </c>
      <c r="U2151">
        <f t="shared" si="436"/>
        <v>879</v>
      </c>
      <c r="V2151">
        <f t="shared" si="437"/>
        <v>261</v>
      </c>
      <c r="W2151">
        <f t="shared" si="438"/>
        <v>0</v>
      </c>
      <c r="X2151">
        <f t="shared" si="439"/>
        <v>0</v>
      </c>
      <c r="Y2151">
        <f t="shared" si="440"/>
        <v>0</v>
      </c>
      <c r="AA2151" t="str">
        <f t="shared" si="441"/>
        <v>261-&gt;0,</v>
      </c>
    </row>
    <row r="2152" spans="1:27" ht="15" hidden="1" customHeight="1" x14ac:dyDescent="0.25">
      <c r="A2152">
        <v>2015</v>
      </c>
      <c r="B2152">
        <v>9</v>
      </c>
      <c r="C2152">
        <v>6</v>
      </c>
      <c r="D2152" t="s">
        <v>72</v>
      </c>
      <c r="E2152" t="s">
        <v>147</v>
      </c>
      <c r="F2152">
        <v>1</v>
      </c>
      <c r="G2152">
        <v>3</v>
      </c>
      <c r="H2152" t="s">
        <v>171</v>
      </c>
      <c r="J2152">
        <v>-6</v>
      </c>
      <c r="K2152">
        <v>1204</v>
      </c>
      <c r="L2152">
        <v>1684</v>
      </c>
      <c r="M2152">
        <f t="shared" si="429"/>
        <v>1210</v>
      </c>
      <c r="N2152">
        <f t="shared" si="430"/>
        <v>1678</v>
      </c>
      <c r="O2152">
        <f t="shared" si="431"/>
        <v>0.89267666000615409</v>
      </c>
      <c r="P2152">
        <f t="shared" si="432"/>
        <v>0</v>
      </c>
      <c r="Q2152">
        <f t="shared" si="433"/>
        <v>6.7213586607704476</v>
      </c>
      <c r="R2152">
        <f t="shared" si="434"/>
        <v>0</v>
      </c>
      <c r="S2152">
        <f>INDEX(Weights!$B$1:$B$36,MATCH(Matches!H645,Weights!$A$1:$A$36,0))</f>
        <v>40</v>
      </c>
      <c r="T2152">
        <f t="shared" si="435"/>
        <v>1310</v>
      </c>
      <c r="U2152">
        <f t="shared" si="436"/>
        <v>1678</v>
      </c>
      <c r="V2152">
        <f t="shared" si="437"/>
        <v>368</v>
      </c>
      <c r="W2152">
        <f t="shared" si="438"/>
        <v>2</v>
      </c>
      <c r="X2152">
        <f t="shared" si="439"/>
        <v>0</v>
      </c>
      <c r="Y2152">
        <f t="shared" si="440"/>
        <v>2</v>
      </c>
      <c r="AA2152" t="str">
        <f t="shared" si="441"/>
        <v>368-&gt;2,</v>
      </c>
    </row>
    <row r="2153" spans="1:27" ht="15" hidden="1" customHeight="1" x14ac:dyDescent="0.25">
      <c r="A2153">
        <v>2015</v>
      </c>
      <c r="B2153">
        <v>9</v>
      </c>
      <c r="C2153">
        <v>7</v>
      </c>
      <c r="D2153" t="s">
        <v>23</v>
      </c>
      <c r="E2153" t="s">
        <v>6</v>
      </c>
      <c r="F2153">
        <v>2</v>
      </c>
      <c r="G2153">
        <v>3</v>
      </c>
      <c r="H2153" t="s">
        <v>2</v>
      </c>
      <c r="J2153">
        <v>-6</v>
      </c>
      <c r="K2153">
        <v>1700</v>
      </c>
      <c r="L2153">
        <v>2119</v>
      </c>
      <c r="M2153">
        <f t="shared" si="429"/>
        <v>1706</v>
      </c>
      <c r="N2153">
        <f t="shared" si="430"/>
        <v>2113</v>
      </c>
      <c r="O2153">
        <f t="shared" si="431"/>
        <v>0.85411336194562437</v>
      </c>
      <c r="P2153">
        <f t="shared" si="432"/>
        <v>0</v>
      </c>
      <c r="Q2153">
        <f t="shared" si="433"/>
        <v>7.0248286320358249</v>
      </c>
      <c r="R2153">
        <f t="shared" si="434"/>
        <v>10</v>
      </c>
      <c r="S2153">
        <f>INDEX(Weights!$B$1:$B$36,MATCH(Matches!H663,Weights!$A$1:$A$36,0))</f>
        <v>40</v>
      </c>
      <c r="T2153">
        <f t="shared" si="435"/>
        <v>1806</v>
      </c>
      <c r="U2153">
        <f t="shared" si="436"/>
        <v>2113</v>
      </c>
      <c r="V2153">
        <f t="shared" si="437"/>
        <v>307</v>
      </c>
      <c r="W2153">
        <f t="shared" si="438"/>
        <v>1</v>
      </c>
      <c r="X2153">
        <f t="shared" si="439"/>
        <v>0</v>
      </c>
      <c r="Y2153">
        <f t="shared" si="440"/>
        <v>1</v>
      </c>
      <c r="AA2153" t="str">
        <f t="shared" si="441"/>
        <v>307-&gt;1,</v>
      </c>
    </row>
    <row r="2154" spans="1:27" ht="15" hidden="1" customHeight="1" x14ac:dyDescent="0.25">
      <c r="A2154">
        <v>2015</v>
      </c>
      <c r="B2154">
        <v>9</v>
      </c>
      <c r="C2154">
        <v>8</v>
      </c>
      <c r="D2154" t="s">
        <v>1</v>
      </c>
      <c r="E2154" t="s">
        <v>21</v>
      </c>
      <c r="F2154">
        <v>0</v>
      </c>
      <c r="G2154">
        <v>7</v>
      </c>
      <c r="H2154" t="s">
        <v>2</v>
      </c>
      <c r="J2154">
        <v>-6</v>
      </c>
      <c r="K2154">
        <v>1209</v>
      </c>
      <c r="L2154">
        <v>1765</v>
      </c>
      <c r="M2154">
        <f t="shared" si="429"/>
        <v>1215</v>
      </c>
      <c r="N2154">
        <f t="shared" si="430"/>
        <v>1759</v>
      </c>
      <c r="O2154">
        <f t="shared" si="431"/>
        <v>0.92796684149615738</v>
      </c>
      <c r="P2154">
        <f t="shared" si="432"/>
        <v>0</v>
      </c>
      <c r="Q2154">
        <f t="shared" si="433"/>
        <v>6.4657482699772153</v>
      </c>
      <c r="R2154">
        <f t="shared" si="434"/>
        <v>0</v>
      </c>
      <c r="S2154">
        <f>INDEX(Weights!$B$1:$B$36,MATCH(Matches!H685,Weights!$A$1:$A$36,0))</f>
        <v>50</v>
      </c>
      <c r="T2154">
        <f t="shared" si="435"/>
        <v>1315</v>
      </c>
      <c r="U2154">
        <f t="shared" si="436"/>
        <v>1759</v>
      </c>
      <c r="V2154">
        <f t="shared" si="437"/>
        <v>444</v>
      </c>
      <c r="W2154">
        <f t="shared" si="438"/>
        <v>7</v>
      </c>
      <c r="X2154">
        <f t="shared" si="439"/>
        <v>0</v>
      </c>
      <c r="Y2154">
        <f t="shared" si="440"/>
        <v>7</v>
      </c>
      <c r="AA2154" t="str">
        <f t="shared" si="441"/>
        <v>444-&gt;7,</v>
      </c>
    </row>
    <row r="2155" spans="1:27" hidden="1" x14ac:dyDescent="0.25">
      <c r="A2155">
        <v>2015</v>
      </c>
      <c r="B2155">
        <v>9</v>
      </c>
      <c r="C2155">
        <v>8</v>
      </c>
      <c r="D2155" t="s">
        <v>94</v>
      </c>
      <c r="E2155" t="s">
        <v>93</v>
      </c>
      <c r="F2155">
        <v>0</v>
      </c>
      <c r="G2155">
        <v>3</v>
      </c>
      <c r="H2155" t="s">
        <v>108</v>
      </c>
      <c r="J2155">
        <v>-6</v>
      </c>
      <c r="K2155">
        <v>1228</v>
      </c>
      <c r="L2155">
        <v>1739</v>
      </c>
      <c r="M2155">
        <f t="shared" si="429"/>
        <v>1234</v>
      </c>
      <c r="N2155">
        <f t="shared" si="430"/>
        <v>1733</v>
      </c>
      <c r="O2155">
        <f t="shared" si="431"/>
        <v>0.90861404671491375</v>
      </c>
      <c r="P2155">
        <f t="shared" si="432"/>
        <v>0</v>
      </c>
      <c r="Q2155">
        <f t="shared" si="433"/>
        <v>6.6034638378010424</v>
      </c>
      <c r="R2155">
        <f t="shared" si="434"/>
        <v>0</v>
      </c>
      <c r="S2155">
        <f>INDEX(Weights!$B$1:$B$36,MATCH(Matches!H699,Weights!$A$1:$A$36,0))</f>
        <v>20</v>
      </c>
      <c r="T2155">
        <f t="shared" si="435"/>
        <v>1334</v>
      </c>
      <c r="U2155">
        <f t="shared" si="436"/>
        <v>1733</v>
      </c>
      <c r="V2155">
        <f t="shared" si="437"/>
        <v>399</v>
      </c>
      <c r="W2155">
        <f t="shared" si="438"/>
        <v>3</v>
      </c>
      <c r="X2155">
        <f t="shared" si="439"/>
        <v>0</v>
      </c>
      <c r="Y2155">
        <f t="shared" si="440"/>
        <v>3</v>
      </c>
      <c r="AA2155" t="str">
        <f t="shared" si="441"/>
        <v>399-&gt;3,</v>
      </c>
    </row>
    <row r="2156" spans="1:27" ht="15" hidden="1" customHeight="1" x14ac:dyDescent="0.25">
      <c r="A2156">
        <v>2015</v>
      </c>
      <c r="B2156">
        <v>10</v>
      </c>
      <c r="C2156">
        <v>9</v>
      </c>
      <c r="D2156" t="s">
        <v>19</v>
      </c>
      <c r="E2156" t="s">
        <v>21</v>
      </c>
      <c r="F2156">
        <v>1</v>
      </c>
      <c r="G2156">
        <v>2</v>
      </c>
      <c r="H2156" t="s">
        <v>2</v>
      </c>
      <c r="J2156">
        <v>-6</v>
      </c>
      <c r="K2156">
        <v>1364</v>
      </c>
      <c r="L2156">
        <v>1771</v>
      </c>
      <c r="M2156">
        <f t="shared" si="429"/>
        <v>1370</v>
      </c>
      <c r="N2156">
        <f t="shared" si="430"/>
        <v>1765</v>
      </c>
      <c r="O2156">
        <f t="shared" si="431"/>
        <v>0.84529381061799957</v>
      </c>
      <c r="P2156">
        <f t="shared" si="432"/>
        <v>0</v>
      </c>
      <c r="Q2156">
        <f t="shared" si="433"/>
        <v>7.0981236637866338</v>
      </c>
      <c r="R2156">
        <f t="shared" si="434"/>
        <v>10</v>
      </c>
      <c r="S2156">
        <f>INDEX(Weights!$B$1:$B$36,MATCH(Matches!H757,Weights!$A$1:$A$36,0))</f>
        <v>20</v>
      </c>
      <c r="T2156">
        <f t="shared" si="435"/>
        <v>1470</v>
      </c>
      <c r="U2156">
        <f t="shared" si="436"/>
        <v>1765</v>
      </c>
      <c r="V2156">
        <f t="shared" si="437"/>
        <v>295</v>
      </c>
      <c r="W2156">
        <f t="shared" si="438"/>
        <v>1</v>
      </c>
      <c r="X2156">
        <f t="shared" si="439"/>
        <v>0</v>
      </c>
      <c r="Y2156">
        <f t="shared" si="440"/>
        <v>1</v>
      </c>
      <c r="AA2156" t="str">
        <f t="shared" si="441"/>
        <v>295-&gt;1,</v>
      </c>
    </row>
    <row r="2157" spans="1:27" ht="15" hidden="1" customHeight="1" x14ac:dyDescent="0.25">
      <c r="A2157">
        <v>2015</v>
      </c>
      <c r="B2157">
        <v>10</v>
      </c>
      <c r="C2157">
        <v>11</v>
      </c>
      <c r="D2157" t="s">
        <v>54</v>
      </c>
      <c r="E2157" t="s">
        <v>67</v>
      </c>
      <c r="F2157">
        <v>0</v>
      </c>
      <c r="G2157">
        <v>3</v>
      </c>
      <c r="H2157" t="s">
        <v>2</v>
      </c>
      <c r="J2157">
        <v>-6</v>
      </c>
      <c r="K2157">
        <v>1232</v>
      </c>
      <c r="L2157">
        <v>1758</v>
      </c>
      <c r="M2157">
        <f t="shared" si="429"/>
        <v>1238</v>
      </c>
      <c r="N2157">
        <f t="shared" si="430"/>
        <v>1752</v>
      </c>
      <c r="O2157">
        <f t="shared" si="431"/>
        <v>0.91553532670327564</v>
      </c>
      <c r="P2157">
        <f t="shared" si="432"/>
        <v>0</v>
      </c>
      <c r="Q2157">
        <f t="shared" si="433"/>
        <v>6.5535428562928582</v>
      </c>
      <c r="R2157">
        <f t="shared" si="434"/>
        <v>0</v>
      </c>
      <c r="S2157">
        <f>INDEX(Weights!$B$1:$B$36,MATCH(Matches!H786,Weights!$A$1:$A$36,0))</f>
        <v>20</v>
      </c>
      <c r="T2157">
        <f t="shared" si="435"/>
        <v>1338</v>
      </c>
      <c r="U2157">
        <f t="shared" si="436"/>
        <v>1752</v>
      </c>
      <c r="V2157">
        <f t="shared" si="437"/>
        <v>414</v>
      </c>
      <c r="W2157">
        <f t="shared" si="438"/>
        <v>3</v>
      </c>
      <c r="X2157">
        <f t="shared" si="439"/>
        <v>0</v>
      </c>
      <c r="Y2157">
        <f t="shared" si="440"/>
        <v>3</v>
      </c>
      <c r="AA2157" t="str">
        <f t="shared" si="441"/>
        <v>414-&gt;3,</v>
      </c>
    </row>
    <row r="2158" spans="1:27" ht="15" hidden="1" customHeight="1" x14ac:dyDescent="0.25">
      <c r="A2158">
        <v>2015</v>
      </c>
      <c r="B2158">
        <v>10</v>
      </c>
      <c r="C2158">
        <v>12</v>
      </c>
      <c r="D2158" t="s">
        <v>60</v>
      </c>
      <c r="E2158" t="s">
        <v>105</v>
      </c>
      <c r="F2158">
        <v>0</v>
      </c>
      <c r="G2158">
        <v>3</v>
      </c>
      <c r="H2158" t="s">
        <v>2</v>
      </c>
      <c r="J2158">
        <v>-6</v>
      </c>
      <c r="K2158">
        <v>1427</v>
      </c>
      <c r="L2158">
        <v>1956</v>
      </c>
      <c r="M2158">
        <f t="shared" si="429"/>
        <v>1433</v>
      </c>
      <c r="N2158">
        <f t="shared" si="430"/>
        <v>1950</v>
      </c>
      <c r="O2158">
        <f t="shared" si="431"/>
        <v>0.91686122759572986</v>
      </c>
      <c r="P2158">
        <f t="shared" si="432"/>
        <v>0</v>
      </c>
      <c r="Q2158">
        <f t="shared" si="433"/>
        <v>6.5440655787503434</v>
      </c>
      <c r="R2158">
        <f t="shared" si="434"/>
        <v>0</v>
      </c>
      <c r="S2158">
        <f>INDEX(Weights!$B$1:$B$36,MATCH(Matches!H800,Weights!$A$1:$A$36,0))</f>
        <v>20</v>
      </c>
      <c r="T2158">
        <f t="shared" si="435"/>
        <v>1533</v>
      </c>
      <c r="U2158">
        <f t="shared" si="436"/>
        <v>1950</v>
      </c>
      <c r="V2158">
        <f t="shared" si="437"/>
        <v>417</v>
      </c>
      <c r="W2158">
        <f t="shared" si="438"/>
        <v>3</v>
      </c>
      <c r="X2158">
        <f t="shared" si="439"/>
        <v>0</v>
      </c>
      <c r="Y2158">
        <f t="shared" si="440"/>
        <v>3</v>
      </c>
      <c r="AA2158" t="str">
        <f t="shared" si="441"/>
        <v>417-&gt;3,</v>
      </c>
    </row>
    <row r="2159" spans="1:27" ht="15" hidden="1" customHeight="1" x14ac:dyDescent="0.25">
      <c r="A2159">
        <v>2015</v>
      </c>
      <c r="B2159">
        <v>10</v>
      </c>
      <c r="C2159">
        <v>12</v>
      </c>
      <c r="D2159" t="s">
        <v>61</v>
      </c>
      <c r="E2159" t="s">
        <v>90</v>
      </c>
      <c r="F2159">
        <v>2</v>
      </c>
      <c r="G2159">
        <v>4</v>
      </c>
      <c r="H2159" t="s">
        <v>2</v>
      </c>
      <c r="J2159">
        <v>-6</v>
      </c>
      <c r="K2159">
        <v>1238</v>
      </c>
      <c r="L2159">
        <v>1726</v>
      </c>
      <c r="M2159">
        <f t="shared" si="429"/>
        <v>1244</v>
      </c>
      <c r="N2159">
        <f t="shared" si="430"/>
        <v>1720</v>
      </c>
      <c r="O2159">
        <f t="shared" si="431"/>
        <v>0.89700952637727294</v>
      </c>
      <c r="P2159">
        <f t="shared" si="432"/>
        <v>0</v>
      </c>
      <c r="Q2159">
        <f t="shared" si="433"/>
        <v>6.6888921728981305</v>
      </c>
      <c r="R2159">
        <f t="shared" si="434"/>
        <v>0</v>
      </c>
      <c r="S2159">
        <f>INDEX(Weights!$B$1:$B$36,MATCH(Matches!H801,Weights!$A$1:$A$36,0))</f>
        <v>20</v>
      </c>
      <c r="T2159">
        <f t="shared" si="435"/>
        <v>1344</v>
      </c>
      <c r="U2159">
        <f t="shared" si="436"/>
        <v>1720</v>
      </c>
      <c r="V2159">
        <f t="shared" si="437"/>
        <v>376</v>
      </c>
      <c r="W2159">
        <f t="shared" si="438"/>
        <v>2</v>
      </c>
      <c r="X2159">
        <f t="shared" si="439"/>
        <v>0</v>
      </c>
      <c r="Y2159">
        <f t="shared" si="440"/>
        <v>2</v>
      </c>
      <c r="AA2159" t="str">
        <f t="shared" si="441"/>
        <v>376-&gt;2,</v>
      </c>
    </row>
    <row r="2160" spans="1:27" ht="15" hidden="1" customHeight="1" x14ac:dyDescent="0.25">
      <c r="A2160">
        <v>2015</v>
      </c>
      <c r="B2160">
        <v>10</v>
      </c>
      <c r="C2160">
        <v>13</v>
      </c>
      <c r="D2160" t="s">
        <v>75</v>
      </c>
      <c r="E2160" t="s">
        <v>74</v>
      </c>
      <c r="F2160">
        <v>0</v>
      </c>
      <c r="G2160">
        <v>1</v>
      </c>
      <c r="H2160" t="s">
        <v>108</v>
      </c>
      <c r="J2160">
        <v>-6</v>
      </c>
      <c r="K2160">
        <v>730</v>
      </c>
      <c r="L2160">
        <v>1144</v>
      </c>
      <c r="M2160">
        <f t="shared" si="429"/>
        <v>736</v>
      </c>
      <c r="N2160">
        <f t="shared" si="430"/>
        <v>1138</v>
      </c>
      <c r="O2160">
        <f t="shared" si="431"/>
        <v>0.85049030154680272</v>
      </c>
      <c r="P2160">
        <f t="shared" si="432"/>
        <v>0</v>
      </c>
      <c r="Q2160">
        <f t="shared" si="433"/>
        <v>7.0547541683752151</v>
      </c>
      <c r="R2160">
        <f t="shared" si="434"/>
        <v>10</v>
      </c>
      <c r="S2160">
        <f>INDEX(Weights!$B$1:$B$36,MATCH(Matches!H818,Weights!$A$1:$A$36,0))</f>
        <v>40</v>
      </c>
      <c r="T2160">
        <f t="shared" si="435"/>
        <v>836</v>
      </c>
      <c r="U2160">
        <f t="shared" si="436"/>
        <v>1138</v>
      </c>
      <c r="V2160">
        <f t="shared" si="437"/>
        <v>302</v>
      </c>
      <c r="W2160">
        <f t="shared" si="438"/>
        <v>1</v>
      </c>
      <c r="X2160">
        <f t="shared" si="439"/>
        <v>0</v>
      </c>
      <c r="Y2160">
        <f t="shared" si="440"/>
        <v>1</v>
      </c>
      <c r="AA2160" t="str">
        <f t="shared" si="441"/>
        <v>302-&gt;1,</v>
      </c>
    </row>
    <row r="2161" spans="1:27" ht="15" hidden="1" customHeight="1" x14ac:dyDescent="0.25">
      <c r="A2161">
        <v>2015</v>
      </c>
      <c r="B2161">
        <v>11</v>
      </c>
      <c r="C2161">
        <v>13</v>
      </c>
      <c r="D2161" t="s">
        <v>14</v>
      </c>
      <c r="E2161" t="s">
        <v>53</v>
      </c>
      <c r="F2161">
        <v>1</v>
      </c>
      <c r="G2161">
        <v>1</v>
      </c>
      <c r="H2161" t="s">
        <v>2</v>
      </c>
      <c r="J2161">
        <v>-6</v>
      </c>
      <c r="K2161">
        <v>1743</v>
      </c>
      <c r="L2161">
        <v>1750</v>
      </c>
      <c r="M2161">
        <f t="shared" si="429"/>
        <v>1749</v>
      </c>
      <c r="N2161">
        <f t="shared" si="430"/>
        <v>1744</v>
      </c>
      <c r="O2161">
        <f t="shared" si="431"/>
        <v>0.64666884232561461</v>
      </c>
      <c r="P2161">
        <f t="shared" si="432"/>
        <v>0.5</v>
      </c>
      <c r="Q2161">
        <f t="shared" si="433"/>
        <v>40.908484071072159</v>
      </c>
      <c r="R2161">
        <f t="shared" si="434"/>
        <v>40</v>
      </c>
      <c r="S2161">
        <f>INDEX(Weights!$B$1:$B$36,MATCH(Matches!H900,Weights!$A$1:$A$36,0))</f>
        <v>40</v>
      </c>
      <c r="T2161">
        <f t="shared" si="435"/>
        <v>1849</v>
      </c>
      <c r="U2161">
        <f t="shared" si="436"/>
        <v>1744</v>
      </c>
      <c r="V2161">
        <f t="shared" si="437"/>
        <v>105</v>
      </c>
      <c r="W2161">
        <f t="shared" si="438"/>
        <v>0</v>
      </c>
      <c r="X2161">
        <f t="shared" si="439"/>
        <v>0</v>
      </c>
      <c r="Y2161">
        <f t="shared" si="440"/>
        <v>0</v>
      </c>
      <c r="AA2161" t="str">
        <f t="shared" si="441"/>
        <v>105-&gt;0,</v>
      </c>
    </row>
    <row r="2162" spans="1:27" ht="15" hidden="1" customHeight="1" x14ac:dyDescent="0.25">
      <c r="A2162">
        <v>2015</v>
      </c>
      <c r="B2162">
        <v>11</v>
      </c>
      <c r="C2162">
        <v>13</v>
      </c>
      <c r="D2162" t="s">
        <v>150</v>
      </c>
      <c r="E2162" t="s">
        <v>86</v>
      </c>
      <c r="F2162">
        <v>0</v>
      </c>
      <c r="G2162">
        <v>1</v>
      </c>
      <c r="H2162" t="s">
        <v>76</v>
      </c>
      <c r="J2162">
        <v>-6</v>
      </c>
      <c r="K2162">
        <v>1333</v>
      </c>
      <c r="L2162">
        <v>1732</v>
      </c>
      <c r="M2162">
        <f t="shared" si="429"/>
        <v>1339</v>
      </c>
      <c r="N2162">
        <f t="shared" si="430"/>
        <v>1726</v>
      </c>
      <c r="O2162">
        <f t="shared" si="431"/>
        <v>0.83917531785267563</v>
      </c>
      <c r="P2162">
        <f t="shared" si="432"/>
        <v>0</v>
      </c>
      <c r="Q2162">
        <f t="shared" si="433"/>
        <v>7.1498766376412313</v>
      </c>
      <c r="R2162">
        <f t="shared" si="434"/>
        <v>10</v>
      </c>
      <c r="S2162">
        <f>INDEX(Weights!$B$1:$B$36,MATCH(Matches!H910,Weights!$A$1:$A$36,0))</f>
        <v>40</v>
      </c>
      <c r="T2162">
        <f t="shared" si="435"/>
        <v>1439</v>
      </c>
      <c r="U2162">
        <f t="shared" si="436"/>
        <v>1726</v>
      </c>
      <c r="V2162">
        <f t="shared" si="437"/>
        <v>287</v>
      </c>
      <c r="W2162">
        <f t="shared" si="438"/>
        <v>1</v>
      </c>
      <c r="X2162">
        <f t="shared" si="439"/>
        <v>0</v>
      </c>
      <c r="Y2162">
        <f t="shared" si="440"/>
        <v>1</v>
      </c>
      <c r="AA2162" t="str">
        <f t="shared" si="441"/>
        <v>287-&gt;1,</v>
      </c>
    </row>
    <row r="2163" spans="1:27" ht="15" hidden="1" customHeight="1" x14ac:dyDescent="0.25">
      <c r="A2163">
        <v>2015</v>
      </c>
      <c r="B2163">
        <v>11</v>
      </c>
      <c r="C2163">
        <v>13</v>
      </c>
      <c r="D2163" t="s">
        <v>122</v>
      </c>
      <c r="E2163" t="s">
        <v>25</v>
      </c>
      <c r="F2163">
        <v>1</v>
      </c>
      <c r="G2163">
        <v>2</v>
      </c>
      <c r="H2163" t="s">
        <v>33</v>
      </c>
      <c r="J2163">
        <v>-6</v>
      </c>
      <c r="K2163">
        <v>1552</v>
      </c>
      <c r="L2163">
        <v>1812</v>
      </c>
      <c r="M2163">
        <f t="shared" si="429"/>
        <v>1558</v>
      </c>
      <c r="N2163">
        <f t="shared" si="430"/>
        <v>1806</v>
      </c>
      <c r="O2163">
        <f t="shared" si="431"/>
        <v>0.70097739861010799</v>
      </c>
      <c r="P2163">
        <f t="shared" si="432"/>
        <v>0</v>
      </c>
      <c r="Q2163">
        <f t="shared" si="433"/>
        <v>8.5594771128095548</v>
      </c>
      <c r="R2163">
        <f t="shared" si="434"/>
        <v>10</v>
      </c>
      <c r="S2163">
        <f>INDEX(Weights!$B$1:$B$36,MATCH(Matches!H920,Weights!$A$1:$A$36,0))</f>
        <v>40</v>
      </c>
      <c r="T2163">
        <f t="shared" si="435"/>
        <v>1658</v>
      </c>
      <c r="U2163">
        <f t="shared" si="436"/>
        <v>1806</v>
      </c>
      <c r="V2163">
        <f t="shared" si="437"/>
        <v>148</v>
      </c>
      <c r="W2163">
        <f t="shared" si="438"/>
        <v>1</v>
      </c>
      <c r="X2163">
        <f t="shared" si="439"/>
        <v>0</v>
      </c>
      <c r="Y2163">
        <f t="shared" si="440"/>
        <v>1</v>
      </c>
      <c r="AA2163" t="str">
        <f t="shared" si="441"/>
        <v>148-&gt;1,</v>
      </c>
    </row>
    <row r="2164" spans="1:27" ht="15" hidden="1" customHeight="1" x14ac:dyDescent="0.25">
      <c r="A2164">
        <v>2015</v>
      </c>
      <c r="B2164">
        <v>11</v>
      </c>
      <c r="C2164">
        <v>16</v>
      </c>
      <c r="D2164" t="s">
        <v>18</v>
      </c>
      <c r="E2164" t="s">
        <v>56</v>
      </c>
      <c r="F2164">
        <v>2</v>
      </c>
      <c r="G2164">
        <v>2</v>
      </c>
      <c r="H2164" t="s">
        <v>33</v>
      </c>
      <c r="J2164">
        <v>-6</v>
      </c>
      <c r="K2164">
        <v>1608</v>
      </c>
      <c r="L2164">
        <v>1481</v>
      </c>
      <c r="M2164">
        <f t="shared" si="429"/>
        <v>1614</v>
      </c>
      <c r="N2164">
        <f t="shared" si="430"/>
        <v>1475</v>
      </c>
      <c r="O2164">
        <f t="shared" si="431"/>
        <v>0.7983147441549775</v>
      </c>
      <c r="P2164">
        <f t="shared" si="432"/>
        <v>0.5</v>
      </c>
      <c r="Q2164">
        <f t="shared" si="433"/>
        <v>20.112985085587791</v>
      </c>
      <c r="R2164">
        <f t="shared" si="434"/>
        <v>20</v>
      </c>
      <c r="S2164">
        <f>INDEX(Weights!$B$1:$B$36,MATCH(Matches!H940,Weights!$A$1:$A$36,0))</f>
        <v>20</v>
      </c>
      <c r="T2164">
        <f t="shared" si="435"/>
        <v>1714</v>
      </c>
      <c r="U2164">
        <f t="shared" si="436"/>
        <v>1475</v>
      </c>
      <c r="V2164">
        <f t="shared" si="437"/>
        <v>239</v>
      </c>
      <c r="W2164">
        <f t="shared" si="438"/>
        <v>0</v>
      </c>
      <c r="X2164">
        <f t="shared" si="439"/>
        <v>0</v>
      </c>
      <c r="Y2164">
        <f t="shared" si="440"/>
        <v>0</v>
      </c>
      <c r="AA2164" t="str">
        <f t="shared" si="441"/>
        <v>239-&gt;0,</v>
      </c>
    </row>
    <row r="2165" spans="1:27" ht="15" hidden="1" customHeight="1" x14ac:dyDescent="0.25">
      <c r="A2165">
        <v>2015</v>
      </c>
      <c r="B2165">
        <v>11</v>
      </c>
      <c r="C2165">
        <v>17</v>
      </c>
      <c r="D2165" t="s">
        <v>16</v>
      </c>
      <c r="E2165" t="s">
        <v>67</v>
      </c>
      <c r="F2165">
        <v>2</v>
      </c>
      <c r="G2165">
        <v>2</v>
      </c>
      <c r="H2165" t="s">
        <v>33</v>
      </c>
      <c r="J2165">
        <v>-6</v>
      </c>
      <c r="K2165">
        <v>1871</v>
      </c>
      <c r="L2165">
        <v>1764</v>
      </c>
      <c r="M2165">
        <f t="shared" si="429"/>
        <v>1877</v>
      </c>
      <c r="N2165">
        <f t="shared" si="430"/>
        <v>1758</v>
      </c>
      <c r="O2165">
        <f t="shared" si="431"/>
        <v>0.77914062081946955</v>
      </c>
      <c r="P2165">
        <f t="shared" si="432"/>
        <v>0.5</v>
      </c>
      <c r="Q2165">
        <f t="shared" si="433"/>
        <v>21.494542723254956</v>
      </c>
      <c r="R2165">
        <f t="shared" si="434"/>
        <v>20</v>
      </c>
      <c r="S2165">
        <f>INDEX(Weights!$B$1:$B$36,MATCH(Matches!H965,Weights!$A$1:$A$36,0))</f>
        <v>40</v>
      </c>
      <c r="T2165">
        <f t="shared" si="435"/>
        <v>1977</v>
      </c>
      <c r="U2165">
        <f t="shared" si="436"/>
        <v>1758</v>
      </c>
      <c r="V2165">
        <f t="shared" si="437"/>
        <v>219</v>
      </c>
      <c r="W2165">
        <f t="shared" si="438"/>
        <v>0</v>
      </c>
      <c r="X2165">
        <f t="shared" si="439"/>
        <v>0</v>
      </c>
      <c r="Y2165">
        <f t="shared" si="440"/>
        <v>0</v>
      </c>
      <c r="AA2165" t="str">
        <f t="shared" si="441"/>
        <v>219-&gt;0,</v>
      </c>
    </row>
    <row r="2166" spans="1:27" ht="15" hidden="1" customHeight="1" x14ac:dyDescent="0.25">
      <c r="A2166">
        <v>2016</v>
      </c>
      <c r="B2166">
        <v>1</v>
      </c>
      <c r="C2166">
        <v>15</v>
      </c>
      <c r="D2166" t="s">
        <v>112</v>
      </c>
      <c r="E2166" t="s">
        <v>120</v>
      </c>
      <c r="F2166">
        <v>0</v>
      </c>
      <c r="G2166">
        <v>0</v>
      </c>
      <c r="H2166" t="s">
        <v>81</v>
      </c>
      <c r="J2166">
        <v>-6</v>
      </c>
      <c r="K2166">
        <v>894</v>
      </c>
      <c r="L2166">
        <v>860</v>
      </c>
      <c r="M2166">
        <f t="shared" si="429"/>
        <v>900</v>
      </c>
      <c r="N2166">
        <f t="shared" si="430"/>
        <v>854</v>
      </c>
      <c r="O2166">
        <f t="shared" si="431"/>
        <v>0.69855862641802302</v>
      </c>
      <c r="P2166">
        <f t="shared" si="432"/>
        <v>0.5</v>
      </c>
      <c r="Q2166">
        <f t="shared" si="433"/>
        <v>30.217775516679261</v>
      </c>
      <c r="R2166">
        <f t="shared" si="434"/>
        <v>30</v>
      </c>
      <c r="S2166">
        <f>INDEX(Weights!$B$1:$B$36,MATCH(Matches!H1045,Weights!$A$1:$A$36,0))</f>
        <v>50</v>
      </c>
      <c r="T2166">
        <f t="shared" si="435"/>
        <v>1000</v>
      </c>
      <c r="U2166">
        <f t="shared" si="436"/>
        <v>854</v>
      </c>
      <c r="V2166">
        <f t="shared" si="437"/>
        <v>146</v>
      </c>
      <c r="W2166">
        <f t="shared" si="438"/>
        <v>0</v>
      </c>
      <c r="X2166">
        <f t="shared" si="439"/>
        <v>0</v>
      </c>
      <c r="Y2166">
        <f t="shared" si="440"/>
        <v>0</v>
      </c>
      <c r="AA2166" t="str">
        <f t="shared" si="441"/>
        <v>146-&gt;0,</v>
      </c>
    </row>
    <row r="2167" spans="1:27" ht="15" hidden="1" customHeight="1" x14ac:dyDescent="0.25">
      <c r="A2167">
        <v>2016</v>
      </c>
      <c r="B2167">
        <v>3</v>
      </c>
      <c r="C2167">
        <v>25</v>
      </c>
      <c r="D2167" t="s">
        <v>39</v>
      </c>
      <c r="E2167" t="s">
        <v>151</v>
      </c>
      <c r="F2167">
        <v>1</v>
      </c>
      <c r="G2167">
        <v>1</v>
      </c>
      <c r="H2167" t="s">
        <v>171</v>
      </c>
      <c r="J2167">
        <v>-6</v>
      </c>
      <c r="K2167">
        <v>1628</v>
      </c>
      <c r="L2167">
        <v>1623</v>
      </c>
      <c r="M2167">
        <f t="shared" si="429"/>
        <v>1634</v>
      </c>
      <c r="N2167">
        <f t="shared" si="430"/>
        <v>1617</v>
      </c>
      <c r="O2167">
        <f t="shared" si="431"/>
        <v>0.66228779743088884</v>
      </c>
      <c r="P2167">
        <f t="shared" si="432"/>
        <v>0.5</v>
      </c>
      <c r="Q2167">
        <f t="shared" si="433"/>
        <v>36.971356411162915</v>
      </c>
      <c r="R2167">
        <f t="shared" si="434"/>
        <v>40</v>
      </c>
      <c r="S2167">
        <f>INDEX(Weights!$B$1:$B$36,MATCH(Matches!H1138,Weights!$A$1:$A$36,0))</f>
        <v>50</v>
      </c>
      <c r="T2167">
        <f t="shared" si="435"/>
        <v>1734</v>
      </c>
      <c r="U2167">
        <f t="shared" si="436"/>
        <v>1617</v>
      </c>
      <c r="V2167">
        <f t="shared" si="437"/>
        <v>117</v>
      </c>
      <c r="W2167">
        <f t="shared" si="438"/>
        <v>0</v>
      </c>
      <c r="X2167">
        <f t="shared" si="439"/>
        <v>0</v>
      </c>
      <c r="Y2167">
        <f t="shared" si="440"/>
        <v>0</v>
      </c>
      <c r="AA2167" t="str">
        <f t="shared" si="441"/>
        <v>117-&gt;0,</v>
      </c>
    </row>
    <row r="2168" spans="1:27" ht="15" hidden="1" customHeight="1" x14ac:dyDescent="0.25">
      <c r="A2168">
        <v>2016</v>
      </c>
      <c r="B2168">
        <v>3</v>
      </c>
      <c r="C2168">
        <v>29</v>
      </c>
      <c r="D2168" t="s">
        <v>61</v>
      </c>
      <c r="E2168" t="s">
        <v>18</v>
      </c>
      <c r="F2168">
        <v>0</v>
      </c>
      <c r="G2168">
        <v>2</v>
      </c>
      <c r="H2168" t="s">
        <v>33</v>
      </c>
      <c r="J2168">
        <v>-6</v>
      </c>
      <c r="K2168">
        <v>1244</v>
      </c>
      <c r="L2168">
        <v>1611</v>
      </c>
      <c r="M2168">
        <f t="shared" si="429"/>
        <v>1250</v>
      </c>
      <c r="N2168">
        <f t="shared" si="430"/>
        <v>1605</v>
      </c>
      <c r="O2168">
        <f t="shared" si="431"/>
        <v>0.81273768163653481</v>
      </c>
      <c r="P2168">
        <f t="shared" si="432"/>
        <v>0</v>
      </c>
      <c r="Q2168">
        <f t="shared" si="433"/>
        <v>7.3824557856335069</v>
      </c>
      <c r="R2168">
        <f t="shared" si="434"/>
        <v>0</v>
      </c>
      <c r="S2168">
        <f>INDEX(Weights!$B$1:$B$36,MATCH(Matches!H1212,Weights!$A$1:$A$36,0))</f>
        <v>20</v>
      </c>
      <c r="T2168">
        <f t="shared" si="435"/>
        <v>1350</v>
      </c>
      <c r="U2168">
        <f t="shared" si="436"/>
        <v>1605</v>
      </c>
      <c r="V2168">
        <f t="shared" si="437"/>
        <v>255</v>
      </c>
      <c r="W2168">
        <f t="shared" si="438"/>
        <v>2</v>
      </c>
      <c r="X2168">
        <f t="shared" si="439"/>
        <v>0</v>
      </c>
      <c r="Y2168">
        <f t="shared" si="440"/>
        <v>2</v>
      </c>
      <c r="AA2168" t="str">
        <f t="shared" si="441"/>
        <v>255-&gt;2,</v>
      </c>
    </row>
    <row r="2169" spans="1:27" ht="15" hidden="1" customHeight="1" x14ac:dyDescent="0.25">
      <c r="A2169">
        <v>2016</v>
      </c>
      <c r="B2169">
        <v>3</v>
      </c>
      <c r="C2169">
        <v>29</v>
      </c>
      <c r="D2169" t="s">
        <v>195</v>
      </c>
      <c r="E2169" t="s">
        <v>168</v>
      </c>
      <c r="F2169">
        <v>1</v>
      </c>
      <c r="G2169">
        <v>2</v>
      </c>
      <c r="H2169" t="s">
        <v>230</v>
      </c>
      <c r="J2169">
        <v>-6</v>
      </c>
      <c r="K2169">
        <v>734</v>
      </c>
      <c r="L2169">
        <v>1148</v>
      </c>
      <c r="M2169">
        <f t="shared" si="429"/>
        <v>740</v>
      </c>
      <c r="N2169">
        <f t="shared" si="430"/>
        <v>1142</v>
      </c>
      <c r="O2169">
        <f t="shared" si="431"/>
        <v>0.85049030154680272</v>
      </c>
      <c r="P2169">
        <f t="shared" si="432"/>
        <v>0</v>
      </c>
      <c r="Q2169">
        <f t="shared" si="433"/>
        <v>7.0547541683752151</v>
      </c>
      <c r="R2169">
        <f t="shared" si="434"/>
        <v>10</v>
      </c>
      <c r="S2169">
        <f>INDEX(Weights!$B$1:$B$36,MATCH(Matches!H1244,Weights!$A$1:$A$36,0))</f>
        <v>40</v>
      </c>
      <c r="T2169">
        <f t="shared" si="435"/>
        <v>840</v>
      </c>
      <c r="U2169">
        <f t="shared" si="436"/>
        <v>1142</v>
      </c>
      <c r="V2169">
        <f t="shared" si="437"/>
        <v>302</v>
      </c>
      <c r="W2169">
        <f t="shared" si="438"/>
        <v>1</v>
      </c>
      <c r="X2169">
        <f t="shared" si="439"/>
        <v>0</v>
      </c>
      <c r="Y2169">
        <f t="shared" si="440"/>
        <v>1</v>
      </c>
      <c r="AA2169" t="str">
        <f t="shared" si="441"/>
        <v>302-&gt;1,</v>
      </c>
    </row>
    <row r="2170" spans="1:27" ht="15" hidden="1" customHeight="1" x14ac:dyDescent="0.25">
      <c r="A2170">
        <v>2016</v>
      </c>
      <c r="B2170">
        <v>5</v>
      </c>
      <c r="C2170">
        <v>28</v>
      </c>
      <c r="D2170" t="s">
        <v>191</v>
      </c>
      <c r="E2170" t="s">
        <v>152</v>
      </c>
      <c r="F2170">
        <v>0</v>
      </c>
      <c r="G2170">
        <v>2</v>
      </c>
      <c r="H2170" t="s">
        <v>33</v>
      </c>
      <c r="J2170">
        <v>-6</v>
      </c>
      <c r="K2170">
        <v>1315</v>
      </c>
      <c r="L2170">
        <v>1668</v>
      </c>
      <c r="M2170">
        <f t="shared" si="429"/>
        <v>1321</v>
      </c>
      <c r="N2170">
        <f t="shared" si="430"/>
        <v>1662</v>
      </c>
      <c r="O2170">
        <f t="shared" si="431"/>
        <v>0.80016205591513589</v>
      </c>
      <c r="P2170">
        <f t="shared" si="432"/>
        <v>0</v>
      </c>
      <c r="Q2170">
        <f t="shared" si="433"/>
        <v>7.4984810334924852</v>
      </c>
      <c r="R2170">
        <f t="shared" si="434"/>
        <v>0</v>
      </c>
      <c r="S2170">
        <f>INDEX(Weights!$B$1:$B$36,MATCH(Matches!H1278,Weights!$A$1:$A$36,0))</f>
        <v>40</v>
      </c>
      <c r="T2170">
        <f t="shared" si="435"/>
        <v>1421</v>
      </c>
      <c r="U2170">
        <f t="shared" si="436"/>
        <v>1662</v>
      </c>
      <c r="V2170">
        <f t="shared" si="437"/>
        <v>241</v>
      </c>
      <c r="W2170">
        <f t="shared" si="438"/>
        <v>2</v>
      </c>
      <c r="X2170">
        <f t="shared" si="439"/>
        <v>0</v>
      </c>
      <c r="Y2170">
        <f t="shared" si="440"/>
        <v>2</v>
      </c>
      <c r="AA2170" t="str">
        <f t="shared" si="441"/>
        <v>241-&gt;2,</v>
      </c>
    </row>
    <row r="2171" spans="1:27" ht="15" hidden="1" customHeight="1" x14ac:dyDescent="0.25">
      <c r="A2171">
        <v>2016</v>
      </c>
      <c r="B2171">
        <v>5</v>
      </c>
      <c r="C2171">
        <v>30</v>
      </c>
      <c r="D2171" t="s">
        <v>68</v>
      </c>
      <c r="E2171" t="s">
        <v>49</v>
      </c>
      <c r="F2171">
        <v>0</v>
      </c>
      <c r="G2171">
        <v>0</v>
      </c>
      <c r="H2171" t="s">
        <v>33</v>
      </c>
      <c r="J2171">
        <v>-6</v>
      </c>
      <c r="K2171">
        <v>1755</v>
      </c>
      <c r="L2171">
        <v>1620</v>
      </c>
      <c r="M2171">
        <f t="shared" si="429"/>
        <v>1761</v>
      </c>
      <c r="N2171">
        <f t="shared" si="430"/>
        <v>1614</v>
      </c>
      <c r="O2171">
        <f t="shared" si="431"/>
        <v>0.8056276940436502</v>
      </c>
      <c r="P2171">
        <f t="shared" si="432"/>
        <v>0.5</v>
      </c>
      <c r="Q2171">
        <f t="shared" si="433"/>
        <v>19.631728789417465</v>
      </c>
      <c r="R2171">
        <f t="shared" si="434"/>
        <v>20</v>
      </c>
      <c r="S2171">
        <f>INDEX(Weights!$B$1:$B$36,MATCH(Matches!H1300,Weights!$A$1:$A$36,0))</f>
        <v>20</v>
      </c>
      <c r="T2171">
        <f t="shared" si="435"/>
        <v>1861</v>
      </c>
      <c r="U2171">
        <f t="shared" si="436"/>
        <v>1614</v>
      </c>
      <c r="V2171">
        <f t="shared" si="437"/>
        <v>247</v>
      </c>
      <c r="W2171">
        <f t="shared" si="438"/>
        <v>0</v>
      </c>
      <c r="X2171">
        <f t="shared" si="439"/>
        <v>0</v>
      </c>
      <c r="Y2171">
        <f t="shared" si="440"/>
        <v>0</v>
      </c>
      <c r="AA2171" t="str">
        <f t="shared" si="441"/>
        <v>247-&gt;0,</v>
      </c>
    </row>
    <row r="2172" spans="1:27" ht="15" hidden="1" customHeight="1" x14ac:dyDescent="0.25">
      <c r="A2172">
        <v>2016</v>
      </c>
      <c r="B2172">
        <v>6</v>
      </c>
      <c r="C2172">
        <v>4</v>
      </c>
      <c r="D2172" t="s">
        <v>270</v>
      </c>
      <c r="E2172" t="s">
        <v>172</v>
      </c>
      <c r="F2172">
        <v>1</v>
      </c>
      <c r="G2172">
        <v>2</v>
      </c>
      <c r="H2172" t="s">
        <v>171</v>
      </c>
      <c r="J2172">
        <v>-6</v>
      </c>
      <c r="K2172">
        <v>1109</v>
      </c>
      <c r="L2172">
        <v>1506</v>
      </c>
      <c r="M2172">
        <f t="shared" si="429"/>
        <v>1115</v>
      </c>
      <c r="N2172">
        <f t="shared" si="430"/>
        <v>1500</v>
      </c>
      <c r="O2172">
        <f t="shared" si="431"/>
        <v>0.83761545837139739</v>
      </c>
      <c r="P2172">
        <f t="shared" si="432"/>
        <v>0</v>
      </c>
      <c r="Q2172">
        <f t="shared" si="433"/>
        <v>7.1631915815713247</v>
      </c>
      <c r="R2172">
        <f t="shared" si="434"/>
        <v>10</v>
      </c>
      <c r="S2172">
        <f>INDEX(Weights!$B$1:$B$36,MATCH(Matches!H1370,Weights!$A$1:$A$36,0))</f>
        <v>20</v>
      </c>
      <c r="T2172">
        <f t="shared" si="435"/>
        <v>1215</v>
      </c>
      <c r="U2172">
        <f t="shared" si="436"/>
        <v>1500</v>
      </c>
      <c r="V2172">
        <f t="shared" si="437"/>
        <v>285</v>
      </c>
      <c r="W2172">
        <f t="shared" si="438"/>
        <v>1</v>
      </c>
      <c r="X2172">
        <f t="shared" si="439"/>
        <v>0</v>
      </c>
      <c r="Y2172">
        <f t="shared" si="440"/>
        <v>1</v>
      </c>
      <c r="AA2172" t="str">
        <f t="shared" si="441"/>
        <v>285-&gt;1,</v>
      </c>
    </row>
    <row r="2173" spans="1:27" ht="15" hidden="1" customHeight="1" x14ac:dyDescent="0.25">
      <c r="A2173">
        <v>2016</v>
      </c>
      <c r="B2173">
        <v>6</v>
      </c>
      <c r="C2173">
        <v>4</v>
      </c>
      <c r="D2173" t="s">
        <v>90</v>
      </c>
      <c r="E2173" t="s">
        <v>12</v>
      </c>
      <c r="F2173">
        <v>0</v>
      </c>
      <c r="G2173">
        <v>0</v>
      </c>
      <c r="H2173" t="s">
        <v>33</v>
      </c>
      <c r="J2173">
        <v>-6</v>
      </c>
      <c r="K2173">
        <v>1766</v>
      </c>
      <c r="L2173">
        <v>1624</v>
      </c>
      <c r="M2173">
        <f t="shared" si="429"/>
        <v>1772</v>
      </c>
      <c r="N2173">
        <f t="shared" si="430"/>
        <v>1618</v>
      </c>
      <c r="O2173">
        <f t="shared" si="431"/>
        <v>0.81185999833378653</v>
      </c>
      <c r="P2173">
        <f t="shared" si="432"/>
        <v>0.5</v>
      </c>
      <c r="Q2173">
        <f t="shared" si="433"/>
        <v>19.239402398694772</v>
      </c>
      <c r="R2173">
        <f t="shared" si="434"/>
        <v>20</v>
      </c>
      <c r="S2173">
        <f>INDEX(Weights!$B$1:$B$36,MATCH(Matches!H1372,Weights!$A$1:$A$36,0))</f>
        <v>40</v>
      </c>
      <c r="T2173">
        <f t="shared" si="435"/>
        <v>1872</v>
      </c>
      <c r="U2173">
        <f t="shared" si="436"/>
        <v>1618</v>
      </c>
      <c r="V2173">
        <f t="shared" si="437"/>
        <v>254</v>
      </c>
      <c r="W2173">
        <f t="shared" si="438"/>
        <v>0</v>
      </c>
      <c r="X2173">
        <f t="shared" si="439"/>
        <v>0</v>
      </c>
      <c r="Y2173">
        <f t="shared" si="440"/>
        <v>0</v>
      </c>
      <c r="AA2173" t="str">
        <f t="shared" si="441"/>
        <v>254-&gt;0,</v>
      </c>
    </row>
    <row r="2174" spans="1:27" ht="15" hidden="1" customHeight="1" x14ac:dyDescent="0.25">
      <c r="A2174">
        <v>2016</v>
      </c>
      <c r="B2174">
        <v>6</v>
      </c>
      <c r="C2174">
        <v>26</v>
      </c>
      <c r="D2174" t="s">
        <v>44</v>
      </c>
      <c r="E2174" t="s">
        <v>102</v>
      </c>
      <c r="F2174">
        <v>0</v>
      </c>
      <c r="G2174">
        <v>0</v>
      </c>
      <c r="H2174" t="s">
        <v>164</v>
      </c>
      <c r="I2174" t="s">
        <v>125</v>
      </c>
      <c r="J2174">
        <v>-6</v>
      </c>
      <c r="K2174">
        <v>2110</v>
      </c>
      <c r="L2174">
        <v>2041</v>
      </c>
      <c r="M2174">
        <f t="shared" si="429"/>
        <v>2116</v>
      </c>
      <c r="N2174">
        <f t="shared" si="430"/>
        <v>2035</v>
      </c>
      <c r="O2174">
        <f t="shared" si="431"/>
        <v>0.61450136100855779</v>
      </c>
      <c r="P2174">
        <f t="shared" si="432"/>
        <v>0.5</v>
      </c>
      <c r="Q2174">
        <f t="shared" si="433"/>
        <v>52.401123856960638</v>
      </c>
      <c r="R2174">
        <f t="shared" si="434"/>
        <v>50</v>
      </c>
      <c r="S2174">
        <f>INDEX(Weights!$B$1:$B$36,MATCH(Matches!H1516,Weights!$A$1:$A$36,0))</f>
        <v>40</v>
      </c>
      <c r="T2174">
        <f t="shared" si="435"/>
        <v>2116</v>
      </c>
      <c r="U2174">
        <f t="shared" si="436"/>
        <v>2035</v>
      </c>
      <c r="V2174">
        <f t="shared" si="437"/>
        <v>81</v>
      </c>
      <c r="W2174">
        <f t="shared" si="438"/>
        <v>0</v>
      </c>
      <c r="X2174">
        <f t="shared" si="439"/>
        <v>0</v>
      </c>
      <c r="Y2174">
        <f t="shared" si="440"/>
        <v>0</v>
      </c>
      <c r="AA2174" t="str">
        <f t="shared" si="441"/>
        <v>81-&gt;0,</v>
      </c>
    </row>
    <row r="2175" spans="1:27" ht="15" hidden="1" customHeight="1" x14ac:dyDescent="0.25">
      <c r="A2175">
        <v>2016</v>
      </c>
      <c r="B2175">
        <v>6</v>
      </c>
      <c r="C2175">
        <v>26</v>
      </c>
      <c r="D2175" t="s">
        <v>79</v>
      </c>
      <c r="E2175" t="s">
        <v>74</v>
      </c>
      <c r="F2175">
        <v>1</v>
      </c>
      <c r="G2175">
        <v>1</v>
      </c>
      <c r="H2175" t="s">
        <v>33</v>
      </c>
      <c r="J2175">
        <v>-6</v>
      </c>
      <c r="K2175">
        <v>1238</v>
      </c>
      <c r="L2175">
        <v>1127</v>
      </c>
      <c r="M2175">
        <f t="shared" si="429"/>
        <v>1244</v>
      </c>
      <c r="N2175">
        <f t="shared" si="430"/>
        <v>1121</v>
      </c>
      <c r="O2175">
        <f t="shared" si="431"/>
        <v>0.78307744340967611</v>
      </c>
      <c r="P2175">
        <f t="shared" si="432"/>
        <v>0.5</v>
      </c>
      <c r="Q2175">
        <f t="shared" si="433"/>
        <v>21.195613213577968</v>
      </c>
      <c r="R2175">
        <f t="shared" si="434"/>
        <v>20</v>
      </c>
      <c r="S2175">
        <f>INDEX(Weights!$B$1:$B$36,MATCH(Matches!H1518,Weights!$A$1:$A$36,0))</f>
        <v>20</v>
      </c>
      <c r="T2175">
        <f t="shared" si="435"/>
        <v>1344</v>
      </c>
      <c r="U2175">
        <f t="shared" si="436"/>
        <v>1121</v>
      </c>
      <c r="V2175">
        <f t="shared" si="437"/>
        <v>223</v>
      </c>
      <c r="W2175">
        <f t="shared" si="438"/>
        <v>0</v>
      </c>
      <c r="X2175">
        <f t="shared" si="439"/>
        <v>0</v>
      </c>
      <c r="Y2175">
        <f t="shared" si="440"/>
        <v>0</v>
      </c>
      <c r="AA2175" t="str">
        <f t="shared" si="441"/>
        <v>223-&gt;0,</v>
      </c>
    </row>
    <row r="2176" spans="1:27" ht="15" hidden="1" customHeight="1" x14ac:dyDescent="0.25">
      <c r="A2176">
        <v>2016</v>
      </c>
      <c r="B2176">
        <v>8</v>
      </c>
      <c r="C2176">
        <v>30</v>
      </c>
      <c r="D2176" t="s">
        <v>151</v>
      </c>
      <c r="E2176" t="s">
        <v>84</v>
      </c>
      <c r="F2176">
        <v>1</v>
      </c>
      <c r="G2176">
        <v>1</v>
      </c>
      <c r="H2176" t="s">
        <v>33</v>
      </c>
      <c r="J2176">
        <v>-6</v>
      </c>
      <c r="K2176">
        <v>1647</v>
      </c>
      <c r="L2176">
        <v>1531</v>
      </c>
      <c r="M2176">
        <f t="shared" si="429"/>
        <v>1653</v>
      </c>
      <c r="N2176">
        <f t="shared" si="430"/>
        <v>1525</v>
      </c>
      <c r="O2176">
        <f t="shared" si="431"/>
        <v>0.78792676807740214</v>
      </c>
      <c r="P2176">
        <f t="shared" si="432"/>
        <v>0.5</v>
      </c>
      <c r="Q2176">
        <f t="shared" si="433"/>
        <v>20.838632128802438</v>
      </c>
      <c r="R2176">
        <f t="shared" si="434"/>
        <v>20</v>
      </c>
      <c r="S2176">
        <f>INDEX(Weights!$B$1:$B$36,MATCH(Matches!H1552,Weights!$A$1:$A$36,0))</f>
        <v>40</v>
      </c>
      <c r="T2176">
        <f t="shared" si="435"/>
        <v>1753</v>
      </c>
      <c r="U2176">
        <f t="shared" si="436"/>
        <v>1525</v>
      </c>
      <c r="V2176">
        <f t="shared" si="437"/>
        <v>228</v>
      </c>
      <c r="W2176">
        <f t="shared" si="438"/>
        <v>0</v>
      </c>
      <c r="X2176">
        <f t="shared" si="439"/>
        <v>0</v>
      </c>
      <c r="Y2176">
        <f t="shared" si="440"/>
        <v>0</v>
      </c>
      <c r="AA2176" t="str">
        <f t="shared" si="441"/>
        <v>228-&gt;0,</v>
      </c>
    </row>
    <row r="2177" spans="1:27" ht="15" hidden="1" customHeight="1" x14ac:dyDescent="0.25">
      <c r="A2177">
        <v>2016</v>
      </c>
      <c r="B2177">
        <v>8</v>
      </c>
      <c r="C2177">
        <v>30</v>
      </c>
      <c r="D2177" t="s">
        <v>134</v>
      </c>
      <c r="E2177" t="s">
        <v>88</v>
      </c>
      <c r="F2177">
        <v>0</v>
      </c>
      <c r="G2177">
        <v>0</v>
      </c>
      <c r="H2177" t="s">
        <v>33</v>
      </c>
      <c r="J2177">
        <v>-6</v>
      </c>
      <c r="K2177">
        <v>1498</v>
      </c>
      <c r="L2177">
        <v>1351</v>
      </c>
      <c r="M2177">
        <f t="shared" si="429"/>
        <v>1504</v>
      </c>
      <c r="N2177">
        <f t="shared" si="430"/>
        <v>1345</v>
      </c>
      <c r="O2177">
        <f t="shared" si="431"/>
        <v>0.81621689657560292</v>
      </c>
      <c r="P2177">
        <f t="shared" si="432"/>
        <v>0.5</v>
      </c>
      <c r="Q2177">
        <f t="shared" si="433"/>
        <v>18.974318149901539</v>
      </c>
      <c r="R2177">
        <f t="shared" si="434"/>
        <v>20</v>
      </c>
      <c r="S2177">
        <f>INDEX(Weights!$B$1:$B$36,MATCH(Matches!H1555,Weights!$A$1:$A$36,0))</f>
        <v>20</v>
      </c>
      <c r="T2177">
        <f t="shared" si="435"/>
        <v>1604</v>
      </c>
      <c r="U2177">
        <f t="shared" si="436"/>
        <v>1345</v>
      </c>
      <c r="V2177">
        <f t="shared" si="437"/>
        <v>259</v>
      </c>
      <c r="W2177">
        <f t="shared" si="438"/>
        <v>0</v>
      </c>
      <c r="X2177">
        <f t="shared" si="439"/>
        <v>0</v>
      </c>
      <c r="Y2177">
        <f t="shared" si="440"/>
        <v>0</v>
      </c>
      <c r="AA2177" t="str">
        <f t="shared" si="441"/>
        <v>259-&gt;0,</v>
      </c>
    </row>
    <row r="2178" spans="1:27" ht="15" hidden="1" customHeight="1" x14ac:dyDescent="0.25">
      <c r="A2178">
        <v>2016</v>
      </c>
      <c r="B2178">
        <v>8</v>
      </c>
      <c r="C2178">
        <v>31</v>
      </c>
      <c r="D2178" t="s">
        <v>25</v>
      </c>
      <c r="E2178" t="s">
        <v>21</v>
      </c>
      <c r="F2178">
        <v>0</v>
      </c>
      <c r="G2178">
        <v>0</v>
      </c>
      <c r="H2178" t="s">
        <v>33</v>
      </c>
      <c r="J2178">
        <v>-6</v>
      </c>
      <c r="K2178">
        <v>1810</v>
      </c>
      <c r="L2178">
        <v>1699</v>
      </c>
      <c r="M2178">
        <f t="shared" ref="M2178:M2241" si="442">K2178-J2178</f>
        <v>1816</v>
      </c>
      <c r="N2178">
        <f t="shared" ref="N2178:N2241" si="443">L2178+J2178</f>
        <v>1693</v>
      </c>
      <c r="O2178">
        <f t="shared" ref="O2178:O2241" si="444">1/(10^(-V2178/400)+1)</f>
        <v>0.78307744340967611</v>
      </c>
      <c r="P2178">
        <f t="shared" ref="P2178:P2241" si="445">IF(F2178&gt;G2178,1,IF(F2178=G2178,0.5,0))</f>
        <v>0.5</v>
      </c>
      <c r="Q2178">
        <f t="shared" ref="Q2178:Q2241" si="446">(M2178-K2178)/(O2178-P2178)</f>
        <v>21.195613213577968</v>
      </c>
      <c r="R2178">
        <f t="shared" ref="R2178:R2241" si="447">ROUND((Q2178/IF(W2178=2,1.5,IF(W2178=3,1.75,IF(W2178&gt;3,1.75+(W2178-3)/8,1))))/10,0)*10</f>
        <v>20</v>
      </c>
      <c r="S2178">
        <f>INDEX(Weights!$B$1:$B$36,MATCH(Matches!H1565,Weights!$A$1:$A$36,0))</f>
        <v>20</v>
      </c>
      <c r="T2178">
        <f t="shared" ref="T2178:T2241" si="448">M2178+IF(ISBLANK(I2178),100,0)</f>
        <v>1916</v>
      </c>
      <c r="U2178">
        <f t="shared" ref="U2178:U2241" si="449">N2178</f>
        <v>1693</v>
      </c>
      <c r="V2178">
        <f t="shared" ref="V2178:V2241" si="450">ABS(T2178-U2178)</f>
        <v>223</v>
      </c>
      <c r="W2178">
        <f t="shared" ref="W2178:W2241" si="451">IF(U2178&gt;T2178,G2178-F2178,F2178-G2178)</f>
        <v>0</v>
      </c>
      <c r="X2178">
        <f t="shared" ref="X2178:X2241" si="452">IF(W2178=4,1,0)</f>
        <v>0</v>
      </c>
      <c r="Y2178">
        <f t="shared" ref="Y2178:Y2241" si="453">IF(W2178&lt;0,MAX(W2178,-3),MIN(W2178,7))</f>
        <v>0</v>
      </c>
      <c r="AA2178" t="str">
        <f t="shared" si="441"/>
        <v>223-&gt;0,</v>
      </c>
    </row>
    <row r="2179" spans="1:27" ht="15" hidden="1" customHeight="1" x14ac:dyDescent="0.25">
      <c r="A2179">
        <v>2016</v>
      </c>
      <c r="B2179">
        <v>9</v>
      </c>
      <c r="C2179">
        <v>2</v>
      </c>
      <c r="D2179" t="s">
        <v>136</v>
      </c>
      <c r="E2179" t="s">
        <v>123</v>
      </c>
      <c r="F2179">
        <v>1</v>
      </c>
      <c r="G2179">
        <v>3</v>
      </c>
      <c r="H2179" t="s">
        <v>76</v>
      </c>
      <c r="J2179">
        <v>-6</v>
      </c>
      <c r="K2179">
        <v>1417</v>
      </c>
      <c r="L2179">
        <v>1914</v>
      </c>
      <c r="M2179">
        <f t="shared" si="442"/>
        <v>1423</v>
      </c>
      <c r="N2179">
        <f t="shared" si="443"/>
        <v>1908</v>
      </c>
      <c r="O2179">
        <f t="shared" si="444"/>
        <v>0.9016982546021951</v>
      </c>
      <c r="P2179">
        <f t="shared" si="445"/>
        <v>0</v>
      </c>
      <c r="Q2179">
        <f t="shared" si="446"/>
        <v>6.6541106954310765</v>
      </c>
      <c r="R2179">
        <f t="shared" si="447"/>
        <v>0</v>
      </c>
      <c r="S2179">
        <f>INDEX(Weights!$B$1:$B$36,MATCH(Matches!H1584,Weights!$A$1:$A$36,0))</f>
        <v>40</v>
      </c>
      <c r="T2179">
        <f t="shared" si="448"/>
        <v>1523</v>
      </c>
      <c r="U2179">
        <f t="shared" si="449"/>
        <v>1908</v>
      </c>
      <c r="V2179">
        <f t="shared" si="450"/>
        <v>385</v>
      </c>
      <c r="W2179">
        <f t="shared" si="451"/>
        <v>2</v>
      </c>
      <c r="X2179">
        <f t="shared" si="452"/>
        <v>0</v>
      </c>
      <c r="Y2179">
        <f t="shared" si="453"/>
        <v>2</v>
      </c>
      <c r="AA2179" t="str">
        <f t="shared" ref="AA2179:AA2242" si="454">V2179&amp;"-&gt;"&amp;Y2179&amp;","</f>
        <v>385-&gt;2,</v>
      </c>
    </row>
    <row r="2180" spans="1:27" ht="15" hidden="1" customHeight="1" x14ac:dyDescent="0.25">
      <c r="A2180">
        <v>2016</v>
      </c>
      <c r="B2180">
        <v>9</v>
      </c>
      <c r="C2180">
        <v>6</v>
      </c>
      <c r="D2180" t="s">
        <v>258</v>
      </c>
      <c r="E2180" t="s">
        <v>94</v>
      </c>
      <c r="F2180">
        <v>1</v>
      </c>
      <c r="G2180">
        <v>1</v>
      </c>
      <c r="H2180" t="s">
        <v>33</v>
      </c>
      <c r="J2180">
        <v>-6</v>
      </c>
      <c r="K2180">
        <v>1332</v>
      </c>
      <c r="L2180">
        <v>1226</v>
      </c>
      <c r="M2180">
        <f t="shared" si="442"/>
        <v>1338</v>
      </c>
      <c r="N2180">
        <f t="shared" si="443"/>
        <v>1220</v>
      </c>
      <c r="O2180">
        <f t="shared" si="444"/>
        <v>0.77814845421913248</v>
      </c>
      <c r="P2180">
        <f t="shared" si="445"/>
        <v>0.5</v>
      </c>
      <c r="Q2180">
        <f t="shared" si="446"/>
        <v>21.571214612154726</v>
      </c>
      <c r="R2180">
        <f t="shared" si="447"/>
        <v>20</v>
      </c>
      <c r="S2180">
        <f>INDEX(Weights!$B$1:$B$36,MATCH(Matches!H1658,Weights!$A$1:$A$36,0))</f>
        <v>20</v>
      </c>
      <c r="T2180">
        <f t="shared" si="448"/>
        <v>1438</v>
      </c>
      <c r="U2180">
        <f t="shared" si="449"/>
        <v>1220</v>
      </c>
      <c r="V2180">
        <f t="shared" si="450"/>
        <v>218</v>
      </c>
      <c r="W2180">
        <f t="shared" si="451"/>
        <v>0</v>
      </c>
      <c r="X2180">
        <f t="shared" si="452"/>
        <v>0</v>
      </c>
      <c r="Y2180">
        <f t="shared" si="453"/>
        <v>0</v>
      </c>
      <c r="AA2180" t="str">
        <f t="shared" si="454"/>
        <v>218-&gt;0,</v>
      </c>
    </row>
    <row r="2181" spans="1:27" ht="15" hidden="1" customHeight="1" x14ac:dyDescent="0.25">
      <c r="A2181">
        <v>2016</v>
      </c>
      <c r="B2181">
        <v>11</v>
      </c>
      <c r="C2181">
        <v>15</v>
      </c>
      <c r="D2181" t="s">
        <v>91</v>
      </c>
      <c r="E2181" t="s">
        <v>225</v>
      </c>
      <c r="F2181">
        <v>0</v>
      </c>
      <c r="G2181">
        <v>0</v>
      </c>
      <c r="H2181" t="s">
        <v>33</v>
      </c>
      <c r="J2181">
        <v>-6</v>
      </c>
      <c r="K2181">
        <v>1499</v>
      </c>
      <c r="L2181">
        <v>1372</v>
      </c>
      <c r="M2181">
        <f t="shared" si="442"/>
        <v>1505</v>
      </c>
      <c r="N2181">
        <f t="shared" si="443"/>
        <v>1366</v>
      </c>
      <c r="O2181">
        <f t="shared" si="444"/>
        <v>0.7983147441549775</v>
      </c>
      <c r="P2181">
        <f t="shared" si="445"/>
        <v>0.5</v>
      </c>
      <c r="Q2181">
        <f t="shared" si="446"/>
        <v>20.112985085587791</v>
      </c>
      <c r="R2181">
        <f t="shared" si="447"/>
        <v>20</v>
      </c>
      <c r="S2181">
        <f>INDEX(Weights!$B$1:$B$36,MATCH(Matches!H1919,Weights!$A$1:$A$36,0))</f>
        <v>30</v>
      </c>
      <c r="T2181">
        <f t="shared" si="448"/>
        <v>1605</v>
      </c>
      <c r="U2181">
        <f t="shared" si="449"/>
        <v>1366</v>
      </c>
      <c r="V2181">
        <f t="shared" si="450"/>
        <v>239</v>
      </c>
      <c r="W2181">
        <f t="shared" si="451"/>
        <v>0</v>
      </c>
      <c r="X2181">
        <f t="shared" si="452"/>
        <v>0</v>
      </c>
      <c r="Y2181">
        <f t="shared" si="453"/>
        <v>0</v>
      </c>
      <c r="AA2181" t="str">
        <f t="shared" si="454"/>
        <v>239-&gt;0,</v>
      </c>
    </row>
    <row r="2182" spans="1:27" ht="15" hidden="1" customHeight="1" x14ac:dyDescent="0.25">
      <c r="A2182">
        <v>2017</v>
      </c>
      <c r="B2182">
        <v>3</v>
      </c>
      <c r="C2182">
        <v>22</v>
      </c>
      <c r="D2182" t="s">
        <v>78</v>
      </c>
      <c r="E2182" t="s">
        <v>74</v>
      </c>
      <c r="F2182">
        <v>0</v>
      </c>
      <c r="G2182">
        <v>0</v>
      </c>
      <c r="H2182" t="s">
        <v>33</v>
      </c>
      <c r="J2182">
        <v>-6</v>
      </c>
      <c r="K2182">
        <v>1216</v>
      </c>
      <c r="L2182">
        <v>1110</v>
      </c>
      <c r="M2182">
        <f t="shared" si="442"/>
        <v>1222</v>
      </c>
      <c r="N2182">
        <f t="shared" si="443"/>
        <v>1104</v>
      </c>
      <c r="O2182">
        <f t="shared" si="444"/>
        <v>0.77814845421913248</v>
      </c>
      <c r="P2182">
        <f t="shared" si="445"/>
        <v>0.5</v>
      </c>
      <c r="Q2182">
        <f t="shared" si="446"/>
        <v>21.571214612154726</v>
      </c>
      <c r="R2182">
        <f t="shared" si="447"/>
        <v>20</v>
      </c>
      <c r="S2182">
        <f>INDEX(Weights!$B$1:$B$36,MATCH(Matches!H2052,Weights!$A$1:$A$36,0))</f>
        <v>40</v>
      </c>
      <c r="T2182">
        <f t="shared" si="448"/>
        <v>1322</v>
      </c>
      <c r="U2182">
        <f t="shared" si="449"/>
        <v>1104</v>
      </c>
      <c r="V2182">
        <f t="shared" si="450"/>
        <v>218</v>
      </c>
      <c r="W2182">
        <f t="shared" si="451"/>
        <v>0</v>
      </c>
      <c r="X2182">
        <f t="shared" si="452"/>
        <v>0</v>
      </c>
      <c r="Y2182">
        <f t="shared" si="453"/>
        <v>0</v>
      </c>
      <c r="AA2182" t="str">
        <f t="shared" si="454"/>
        <v>218-&gt;0,</v>
      </c>
    </row>
    <row r="2183" spans="1:27" ht="15" hidden="1" customHeight="1" x14ac:dyDescent="0.25">
      <c r="A2183">
        <v>2017</v>
      </c>
      <c r="B2183">
        <v>3</v>
      </c>
      <c r="C2183">
        <v>22</v>
      </c>
      <c r="D2183" t="s">
        <v>23</v>
      </c>
      <c r="E2183" t="s">
        <v>164</v>
      </c>
      <c r="F2183">
        <v>1</v>
      </c>
      <c r="G2183">
        <v>1</v>
      </c>
      <c r="H2183" t="s">
        <v>33</v>
      </c>
      <c r="J2183">
        <v>-6</v>
      </c>
      <c r="K2183">
        <v>1664</v>
      </c>
      <c r="L2183">
        <v>1530</v>
      </c>
      <c r="M2183">
        <f t="shared" si="442"/>
        <v>1670</v>
      </c>
      <c r="N2183">
        <f t="shared" si="443"/>
        <v>1524</v>
      </c>
      <c r="O2183">
        <f t="shared" si="444"/>
        <v>0.80472469349925946</v>
      </c>
      <c r="P2183">
        <f t="shared" si="445"/>
        <v>0.5</v>
      </c>
      <c r="Q2183">
        <f t="shared" si="446"/>
        <v>19.689904126573783</v>
      </c>
      <c r="R2183">
        <f t="shared" si="447"/>
        <v>20</v>
      </c>
      <c r="S2183">
        <f>INDEX(Weights!$B$1:$B$36,MATCH(Matches!H2054,Weights!$A$1:$A$36,0))</f>
        <v>20</v>
      </c>
      <c r="T2183">
        <f t="shared" si="448"/>
        <v>1770</v>
      </c>
      <c r="U2183">
        <f t="shared" si="449"/>
        <v>1524</v>
      </c>
      <c r="V2183">
        <f t="shared" si="450"/>
        <v>246</v>
      </c>
      <c r="W2183">
        <f t="shared" si="451"/>
        <v>0</v>
      </c>
      <c r="X2183">
        <f t="shared" si="452"/>
        <v>0</v>
      </c>
      <c r="Y2183">
        <f t="shared" si="453"/>
        <v>0</v>
      </c>
      <c r="AA2183" t="str">
        <f t="shared" si="454"/>
        <v>246-&gt;0,</v>
      </c>
    </row>
    <row r="2184" spans="1:27" ht="15" hidden="1" customHeight="1" x14ac:dyDescent="0.25">
      <c r="A2184">
        <v>2017</v>
      </c>
      <c r="B2184">
        <v>3</v>
      </c>
      <c r="C2184">
        <v>28</v>
      </c>
      <c r="D2184" t="s">
        <v>48</v>
      </c>
      <c r="E2184" t="s">
        <v>13</v>
      </c>
      <c r="F2184">
        <v>1</v>
      </c>
      <c r="G2184">
        <v>1</v>
      </c>
      <c r="H2184" t="s">
        <v>33</v>
      </c>
      <c r="J2184">
        <v>-6</v>
      </c>
      <c r="K2184">
        <v>1685</v>
      </c>
      <c r="L2184">
        <v>1550</v>
      </c>
      <c r="M2184">
        <f t="shared" si="442"/>
        <v>1691</v>
      </c>
      <c r="N2184">
        <f t="shared" si="443"/>
        <v>1544</v>
      </c>
      <c r="O2184">
        <f t="shared" si="444"/>
        <v>0.8056276940436502</v>
      </c>
      <c r="P2184">
        <f t="shared" si="445"/>
        <v>0.5</v>
      </c>
      <c r="Q2184">
        <f t="shared" si="446"/>
        <v>19.631728789417465</v>
      </c>
      <c r="R2184">
        <f t="shared" si="447"/>
        <v>20</v>
      </c>
      <c r="S2184">
        <f>INDEX(Weights!$B$1:$B$36,MATCH(Matches!H2127,Weights!$A$1:$A$36,0))</f>
        <v>20</v>
      </c>
      <c r="T2184">
        <f t="shared" si="448"/>
        <v>1791</v>
      </c>
      <c r="U2184">
        <f t="shared" si="449"/>
        <v>1544</v>
      </c>
      <c r="V2184">
        <f t="shared" si="450"/>
        <v>247</v>
      </c>
      <c r="W2184">
        <f t="shared" si="451"/>
        <v>0</v>
      </c>
      <c r="X2184">
        <f t="shared" si="452"/>
        <v>0</v>
      </c>
      <c r="Y2184">
        <f t="shared" si="453"/>
        <v>0</v>
      </c>
      <c r="AA2184" t="str">
        <f t="shared" si="454"/>
        <v>247-&gt;0,</v>
      </c>
    </row>
    <row r="2185" spans="1:27" ht="15" hidden="1" customHeight="1" x14ac:dyDescent="0.25">
      <c r="A2185">
        <v>2017</v>
      </c>
      <c r="B2185">
        <v>6</v>
      </c>
      <c r="C2185">
        <v>9</v>
      </c>
      <c r="D2185" t="s">
        <v>58</v>
      </c>
      <c r="E2185" t="s">
        <v>34</v>
      </c>
      <c r="F2185">
        <v>0</v>
      </c>
      <c r="G2185">
        <v>3</v>
      </c>
      <c r="H2185" t="s">
        <v>76</v>
      </c>
      <c r="J2185">
        <v>-6</v>
      </c>
      <c r="K2185">
        <v>1395</v>
      </c>
      <c r="L2185">
        <v>1930</v>
      </c>
      <c r="M2185">
        <f t="shared" si="442"/>
        <v>1401</v>
      </c>
      <c r="N2185">
        <f t="shared" si="443"/>
        <v>1924</v>
      </c>
      <c r="O2185">
        <f t="shared" si="444"/>
        <v>0.91945638242691186</v>
      </c>
      <c r="P2185">
        <f t="shared" si="445"/>
        <v>0</v>
      </c>
      <c r="Q2185">
        <f t="shared" si="446"/>
        <v>6.5255950305798693</v>
      </c>
      <c r="R2185">
        <f t="shared" si="447"/>
        <v>0</v>
      </c>
      <c r="S2185">
        <f>INDEX(Weights!$B$1:$B$36,MATCH(Matches!H2246,Weights!$A$1:$A$36,0))</f>
        <v>20</v>
      </c>
      <c r="T2185">
        <f t="shared" si="448"/>
        <v>1501</v>
      </c>
      <c r="U2185">
        <f t="shared" si="449"/>
        <v>1924</v>
      </c>
      <c r="V2185">
        <f t="shared" si="450"/>
        <v>423</v>
      </c>
      <c r="W2185">
        <f t="shared" si="451"/>
        <v>3</v>
      </c>
      <c r="X2185">
        <f t="shared" si="452"/>
        <v>0</v>
      </c>
      <c r="Y2185">
        <f t="shared" si="453"/>
        <v>3</v>
      </c>
      <c r="AA2185" t="str">
        <f t="shared" si="454"/>
        <v>423-&gt;3,</v>
      </c>
    </row>
    <row r="2186" spans="1:27" ht="15" hidden="1" customHeight="1" x14ac:dyDescent="0.25">
      <c r="A2186">
        <v>2017</v>
      </c>
      <c r="B2186">
        <v>6</v>
      </c>
      <c r="C2186">
        <v>11</v>
      </c>
      <c r="D2186" t="s">
        <v>63</v>
      </c>
      <c r="E2186" t="s">
        <v>25</v>
      </c>
      <c r="F2186">
        <v>1</v>
      </c>
      <c r="G2186">
        <v>4</v>
      </c>
      <c r="H2186" t="s">
        <v>76</v>
      </c>
      <c r="I2186" t="s">
        <v>18</v>
      </c>
      <c r="J2186">
        <v>-6</v>
      </c>
      <c r="K2186">
        <v>1384</v>
      </c>
      <c r="L2186">
        <v>1794</v>
      </c>
      <c r="M2186">
        <f t="shared" si="442"/>
        <v>1390</v>
      </c>
      <c r="N2186">
        <f t="shared" si="443"/>
        <v>1788</v>
      </c>
      <c r="O2186">
        <f t="shared" si="444"/>
        <v>0.90813493573180704</v>
      </c>
      <c r="P2186">
        <f t="shared" si="445"/>
        <v>0</v>
      </c>
      <c r="Q2186">
        <f t="shared" si="446"/>
        <v>6.6069476725559388</v>
      </c>
      <c r="R2186">
        <f t="shared" si="447"/>
        <v>0</v>
      </c>
      <c r="S2186">
        <f>INDEX(Weights!$B$1:$B$36,MATCH(Matches!H2289,Weights!$A$1:$A$36,0))</f>
        <v>40</v>
      </c>
      <c r="T2186">
        <f t="shared" si="448"/>
        <v>1390</v>
      </c>
      <c r="U2186">
        <f t="shared" si="449"/>
        <v>1788</v>
      </c>
      <c r="V2186">
        <f t="shared" si="450"/>
        <v>398</v>
      </c>
      <c r="W2186">
        <f t="shared" si="451"/>
        <v>3</v>
      </c>
      <c r="X2186">
        <f t="shared" si="452"/>
        <v>0</v>
      </c>
      <c r="Y2186">
        <f t="shared" si="453"/>
        <v>3</v>
      </c>
      <c r="AA2186" t="str">
        <f t="shared" si="454"/>
        <v>398-&gt;3,</v>
      </c>
    </row>
    <row r="2187" spans="1:27" ht="15" hidden="1" customHeight="1" x14ac:dyDescent="0.25">
      <c r="A2187">
        <v>2017</v>
      </c>
      <c r="B2187">
        <v>6</v>
      </c>
      <c r="C2187">
        <v>13</v>
      </c>
      <c r="D2187" t="s">
        <v>93</v>
      </c>
      <c r="E2187" t="s">
        <v>121</v>
      </c>
      <c r="F2187">
        <v>0</v>
      </c>
      <c r="G2187">
        <v>4</v>
      </c>
      <c r="H2187" t="s">
        <v>33</v>
      </c>
      <c r="J2187">
        <v>-6</v>
      </c>
      <c r="K2187">
        <v>1714</v>
      </c>
      <c r="L2187">
        <v>2116</v>
      </c>
      <c r="M2187">
        <f t="shared" si="442"/>
        <v>1720</v>
      </c>
      <c r="N2187">
        <f t="shared" si="443"/>
        <v>2110</v>
      </c>
      <c r="O2187">
        <f t="shared" si="444"/>
        <v>0.84149236692324181</v>
      </c>
      <c r="P2187">
        <f t="shared" si="445"/>
        <v>0</v>
      </c>
      <c r="Q2187">
        <f t="shared" si="446"/>
        <v>7.1301894536938804</v>
      </c>
      <c r="R2187">
        <f t="shared" si="447"/>
        <v>0</v>
      </c>
      <c r="S2187">
        <f>INDEX(Weights!$B$1:$B$36,MATCH(Matches!H2300,Weights!$A$1:$A$36,0))</f>
        <v>40</v>
      </c>
      <c r="T2187">
        <f t="shared" si="448"/>
        <v>1820</v>
      </c>
      <c r="U2187">
        <f t="shared" si="449"/>
        <v>2110</v>
      </c>
      <c r="V2187">
        <f t="shared" si="450"/>
        <v>290</v>
      </c>
      <c r="W2187">
        <f t="shared" si="451"/>
        <v>4</v>
      </c>
      <c r="X2187">
        <f t="shared" si="452"/>
        <v>1</v>
      </c>
      <c r="Y2187">
        <f t="shared" si="453"/>
        <v>4</v>
      </c>
      <c r="AA2187" t="str">
        <f t="shared" si="454"/>
        <v>290-&gt;4,</v>
      </c>
    </row>
    <row r="2188" spans="1:27" ht="15" hidden="1" customHeight="1" x14ac:dyDescent="0.25">
      <c r="A2188">
        <v>2017</v>
      </c>
      <c r="B2188">
        <v>9</v>
      </c>
      <c r="C2188">
        <v>1</v>
      </c>
      <c r="D2188" t="s">
        <v>50</v>
      </c>
      <c r="E2188" t="s">
        <v>6</v>
      </c>
      <c r="F2188">
        <v>1</v>
      </c>
      <c r="G2188">
        <v>2</v>
      </c>
      <c r="H2188" t="s">
        <v>76</v>
      </c>
      <c r="J2188">
        <v>-6</v>
      </c>
      <c r="K2188">
        <v>1692</v>
      </c>
      <c r="L2188">
        <v>2105</v>
      </c>
      <c r="M2188">
        <f t="shared" si="442"/>
        <v>1698</v>
      </c>
      <c r="N2188">
        <f t="shared" si="443"/>
        <v>2099</v>
      </c>
      <c r="O2188">
        <f t="shared" si="444"/>
        <v>0.84975685184274619</v>
      </c>
      <c r="P2188">
        <f t="shared" si="445"/>
        <v>0</v>
      </c>
      <c r="Q2188">
        <f t="shared" si="446"/>
        <v>7.0608433306405916</v>
      </c>
      <c r="R2188">
        <f t="shared" si="447"/>
        <v>10</v>
      </c>
      <c r="S2188">
        <f>INDEX(Weights!$B$1:$B$36,MATCH(Matches!H2452,Weights!$A$1:$A$36,0))</f>
        <v>40</v>
      </c>
      <c r="T2188">
        <f t="shared" si="448"/>
        <v>1798</v>
      </c>
      <c r="U2188">
        <f t="shared" si="449"/>
        <v>2099</v>
      </c>
      <c r="V2188">
        <f t="shared" si="450"/>
        <v>301</v>
      </c>
      <c r="W2188">
        <f t="shared" si="451"/>
        <v>1</v>
      </c>
      <c r="X2188">
        <f t="shared" si="452"/>
        <v>0</v>
      </c>
      <c r="Y2188">
        <f t="shared" si="453"/>
        <v>1</v>
      </c>
      <c r="AA2188" t="str">
        <f t="shared" si="454"/>
        <v>301-&gt;1,</v>
      </c>
    </row>
    <row r="2189" spans="1:27" ht="15" hidden="1" customHeight="1" x14ac:dyDescent="0.25">
      <c r="A2189">
        <v>2017</v>
      </c>
      <c r="B2189">
        <v>9</v>
      </c>
      <c r="C2189">
        <v>5</v>
      </c>
      <c r="D2189" t="s">
        <v>113</v>
      </c>
      <c r="E2189" t="s">
        <v>43</v>
      </c>
      <c r="F2189">
        <v>0</v>
      </c>
      <c r="G2189">
        <v>2</v>
      </c>
      <c r="H2189" t="s">
        <v>23</v>
      </c>
      <c r="J2189">
        <v>-6</v>
      </c>
      <c r="K2189">
        <v>665</v>
      </c>
      <c r="L2189">
        <v>1167</v>
      </c>
      <c r="M2189">
        <f t="shared" si="442"/>
        <v>671</v>
      </c>
      <c r="N2189">
        <f t="shared" si="443"/>
        <v>1161</v>
      </c>
      <c r="O2189">
        <f t="shared" si="444"/>
        <v>0.90422014436961395</v>
      </c>
      <c r="P2189">
        <f t="shared" si="445"/>
        <v>0</v>
      </c>
      <c r="Q2189">
        <f t="shared" si="446"/>
        <v>6.635552235106374</v>
      </c>
      <c r="R2189">
        <f t="shared" si="447"/>
        <v>0</v>
      </c>
      <c r="S2189">
        <f>INDEX(Weights!$B$1:$B$36,MATCH(Matches!H2532,Weights!$A$1:$A$36,0))</f>
        <v>40</v>
      </c>
      <c r="T2189">
        <f t="shared" si="448"/>
        <v>771</v>
      </c>
      <c r="U2189">
        <f t="shared" si="449"/>
        <v>1161</v>
      </c>
      <c r="V2189">
        <f t="shared" si="450"/>
        <v>390</v>
      </c>
      <c r="W2189">
        <f t="shared" si="451"/>
        <v>2</v>
      </c>
      <c r="X2189">
        <f t="shared" si="452"/>
        <v>0</v>
      </c>
      <c r="Y2189">
        <f t="shared" si="453"/>
        <v>2</v>
      </c>
      <c r="AA2189" t="str">
        <f t="shared" si="454"/>
        <v>390-&gt;2,</v>
      </c>
    </row>
    <row r="2190" spans="1:27" ht="15" hidden="1" customHeight="1" x14ac:dyDescent="0.25">
      <c r="A2190">
        <v>2017</v>
      </c>
      <c r="B2190">
        <v>10</v>
      </c>
      <c r="C2190">
        <v>6</v>
      </c>
      <c r="D2190" t="s">
        <v>63</v>
      </c>
      <c r="E2190" t="s">
        <v>70</v>
      </c>
      <c r="F2190">
        <v>0</v>
      </c>
      <c r="G2190">
        <v>2</v>
      </c>
      <c r="H2190" t="s">
        <v>76</v>
      </c>
      <c r="I2190" t="s">
        <v>18</v>
      </c>
      <c r="J2190">
        <v>-6</v>
      </c>
      <c r="K2190">
        <v>1366</v>
      </c>
      <c r="L2190">
        <v>1763</v>
      </c>
      <c r="M2190">
        <f t="shared" si="442"/>
        <v>1372</v>
      </c>
      <c r="N2190">
        <f t="shared" si="443"/>
        <v>1757</v>
      </c>
      <c r="O2190">
        <f t="shared" si="444"/>
        <v>0.9016982546021951</v>
      </c>
      <c r="P2190">
        <f t="shared" si="445"/>
        <v>0</v>
      </c>
      <c r="Q2190">
        <f t="shared" si="446"/>
        <v>6.6541106954310765</v>
      </c>
      <c r="R2190">
        <f t="shared" si="447"/>
        <v>0</v>
      </c>
      <c r="S2190">
        <f>INDEX(Weights!$B$1:$B$36,MATCH(Matches!H2584,Weights!$A$1:$A$36,0))</f>
        <v>40</v>
      </c>
      <c r="T2190">
        <f t="shared" si="448"/>
        <v>1372</v>
      </c>
      <c r="U2190">
        <f t="shared" si="449"/>
        <v>1757</v>
      </c>
      <c r="V2190">
        <f t="shared" si="450"/>
        <v>385</v>
      </c>
      <c r="W2190">
        <f t="shared" si="451"/>
        <v>2</v>
      </c>
      <c r="X2190">
        <f t="shared" si="452"/>
        <v>0</v>
      </c>
      <c r="Y2190">
        <f t="shared" si="453"/>
        <v>2</v>
      </c>
      <c r="AA2190" t="str">
        <f t="shared" si="454"/>
        <v>385-&gt;2,</v>
      </c>
    </row>
    <row r="2191" spans="1:27" ht="15" hidden="1" customHeight="1" x14ac:dyDescent="0.25">
      <c r="A2191">
        <v>2017</v>
      </c>
      <c r="B2191">
        <v>11</v>
      </c>
      <c r="C2191">
        <v>9</v>
      </c>
      <c r="D2191" t="s">
        <v>109</v>
      </c>
      <c r="E2191" t="s">
        <v>156</v>
      </c>
      <c r="F2191">
        <v>1</v>
      </c>
      <c r="G2191">
        <v>2</v>
      </c>
      <c r="H2191" t="s">
        <v>33</v>
      </c>
      <c r="J2191">
        <v>-6</v>
      </c>
      <c r="K2191">
        <v>811</v>
      </c>
      <c r="L2191">
        <v>1083</v>
      </c>
      <c r="M2191">
        <f t="shared" si="442"/>
        <v>817</v>
      </c>
      <c r="N2191">
        <f t="shared" si="443"/>
        <v>1077</v>
      </c>
      <c r="O2191">
        <f t="shared" si="444"/>
        <v>0.71525275104919872</v>
      </c>
      <c r="P2191">
        <f t="shared" si="445"/>
        <v>0</v>
      </c>
      <c r="Q2191">
        <f t="shared" si="446"/>
        <v>8.3886430233209826</v>
      </c>
      <c r="R2191">
        <f t="shared" si="447"/>
        <v>10</v>
      </c>
      <c r="S2191">
        <f>INDEX(Weights!$B$1:$B$36,MATCH(Matches!H2680,Weights!$A$1:$A$36,0))</f>
        <v>40</v>
      </c>
      <c r="T2191">
        <f t="shared" si="448"/>
        <v>917</v>
      </c>
      <c r="U2191">
        <f t="shared" si="449"/>
        <v>1077</v>
      </c>
      <c r="V2191">
        <f t="shared" si="450"/>
        <v>160</v>
      </c>
      <c r="W2191">
        <f t="shared" si="451"/>
        <v>1</v>
      </c>
      <c r="X2191">
        <f t="shared" si="452"/>
        <v>0</v>
      </c>
      <c r="Y2191">
        <f t="shared" si="453"/>
        <v>1</v>
      </c>
      <c r="AA2191" t="str">
        <f t="shared" si="454"/>
        <v>160-&gt;1,</v>
      </c>
    </row>
    <row r="2192" spans="1:27" ht="15" hidden="1" customHeight="1" x14ac:dyDescent="0.25">
      <c r="A2192">
        <v>2017</v>
      </c>
      <c r="B2192">
        <v>11</v>
      </c>
      <c r="C2192">
        <v>14</v>
      </c>
      <c r="D2192" t="s">
        <v>6</v>
      </c>
      <c r="E2192" t="s">
        <v>26</v>
      </c>
      <c r="F2192">
        <v>2</v>
      </c>
      <c r="G2192">
        <v>2</v>
      </c>
      <c r="H2192" t="s">
        <v>33</v>
      </c>
      <c r="J2192">
        <v>-6</v>
      </c>
      <c r="K2192">
        <v>2109</v>
      </c>
      <c r="L2192">
        <v>1989</v>
      </c>
      <c r="M2192">
        <f t="shared" si="442"/>
        <v>2115</v>
      </c>
      <c r="N2192">
        <f t="shared" si="443"/>
        <v>1983</v>
      </c>
      <c r="O2192">
        <f t="shared" si="444"/>
        <v>0.79174883750818448</v>
      </c>
      <c r="P2192">
        <f t="shared" si="445"/>
        <v>0.5</v>
      </c>
      <c r="Q2192">
        <f t="shared" si="446"/>
        <v>20.565634643982708</v>
      </c>
      <c r="R2192">
        <f t="shared" si="447"/>
        <v>20</v>
      </c>
      <c r="S2192">
        <f>INDEX(Weights!$B$1:$B$36,MATCH(Matches!H2748,Weights!$A$1:$A$36,0))</f>
        <v>40</v>
      </c>
      <c r="T2192">
        <f t="shared" si="448"/>
        <v>2215</v>
      </c>
      <c r="U2192">
        <f t="shared" si="449"/>
        <v>1983</v>
      </c>
      <c r="V2192">
        <f t="shared" si="450"/>
        <v>232</v>
      </c>
      <c r="W2192">
        <f t="shared" si="451"/>
        <v>0</v>
      </c>
      <c r="X2192">
        <f t="shared" si="452"/>
        <v>0</v>
      </c>
      <c r="Y2192">
        <f t="shared" si="453"/>
        <v>0</v>
      </c>
      <c r="AA2192" t="str">
        <f t="shared" si="454"/>
        <v>232-&gt;0,</v>
      </c>
    </row>
    <row r="2193" spans="1:27" ht="15" hidden="1" customHeight="1" x14ac:dyDescent="0.25">
      <c r="A2193">
        <v>2017</v>
      </c>
      <c r="B2193">
        <v>11</v>
      </c>
      <c r="C2193">
        <v>14</v>
      </c>
      <c r="D2193" t="s">
        <v>94</v>
      </c>
      <c r="E2193" t="s">
        <v>261</v>
      </c>
      <c r="F2193">
        <v>0</v>
      </c>
      <c r="G2193">
        <v>0</v>
      </c>
      <c r="H2193" t="s">
        <v>23</v>
      </c>
      <c r="J2193">
        <v>-6</v>
      </c>
      <c r="K2193">
        <v>1214</v>
      </c>
      <c r="L2193">
        <v>1225</v>
      </c>
      <c r="M2193">
        <f t="shared" si="442"/>
        <v>1220</v>
      </c>
      <c r="N2193">
        <f t="shared" si="443"/>
        <v>1219</v>
      </c>
      <c r="O2193">
        <f t="shared" si="444"/>
        <v>0.64139011195561801</v>
      </c>
      <c r="P2193">
        <f t="shared" si="445"/>
        <v>0.5</v>
      </c>
      <c r="Q2193">
        <f t="shared" si="446"/>
        <v>42.435782227001731</v>
      </c>
      <c r="R2193">
        <f t="shared" si="447"/>
        <v>40</v>
      </c>
      <c r="S2193">
        <f>INDEX(Weights!$B$1:$B$36,MATCH(Matches!H2765,Weights!$A$1:$A$36,0))</f>
        <v>40</v>
      </c>
      <c r="T2193">
        <f t="shared" si="448"/>
        <v>1320</v>
      </c>
      <c r="U2193">
        <f t="shared" si="449"/>
        <v>1219</v>
      </c>
      <c r="V2193">
        <f t="shared" si="450"/>
        <v>101</v>
      </c>
      <c r="W2193">
        <f t="shared" si="451"/>
        <v>0</v>
      </c>
      <c r="X2193">
        <f t="shared" si="452"/>
        <v>0</v>
      </c>
      <c r="Y2193">
        <f t="shared" si="453"/>
        <v>0</v>
      </c>
      <c r="AA2193" t="str">
        <f t="shared" si="454"/>
        <v>101-&gt;0,</v>
      </c>
    </row>
    <row r="2194" spans="1:27" ht="15" hidden="1" customHeight="1" x14ac:dyDescent="0.25">
      <c r="A2194">
        <v>2017</v>
      </c>
      <c r="B2194">
        <v>12</v>
      </c>
      <c r="C2194">
        <v>9</v>
      </c>
      <c r="D2194" t="s">
        <v>82</v>
      </c>
      <c r="E2194" t="s">
        <v>79</v>
      </c>
      <c r="F2194">
        <v>1</v>
      </c>
      <c r="G2194">
        <v>1</v>
      </c>
      <c r="H2194" t="s">
        <v>240</v>
      </c>
      <c r="J2194">
        <v>-6</v>
      </c>
      <c r="K2194">
        <v>1206</v>
      </c>
      <c r="L2194">
        <v>1216</v>
      </c>
      <c r="M2194">
        <f t="shared" si="442"/>
        <v>1212</v>
      </c>
      <c r="N2194">
        <f t="shared" si="443"/>
        <v>1210</v>
      </c>
      <c r="O2194">
        <f t="shared" si="444"/>
        <v>0.64271306883262036</v>
      </c>
      <c r="P2194">
        <f t="shared" si="445"/>
        <v>0.5</v>
      </c>
      <c r="Q2194">
        <f t="shared" si="446"/>
        <v>42.042400524909475</v>
      </c>
      <c r="R2194">
        <f t="shared" si="447"/>
        <v>40</v>
      </c>
      <c r="S2194">
        <f>INDEX(Weights!$B$1:$B$36,MATCH(Matches!H2806,Weights!$A$1:$A$36,0))</f>
        <v>40</v>
      </c>
      <c r="T2194">
        <f t="shared" si="448"/>
        <v>1312</v>
      </c>
      <c r="U2194">
        <f t="shared" si="449"/>
        <v>1210</v>
      </c>
      <c r="V2194">
        <f t="shared" si="450"/>
        <v>102</v>
      </c>
      <c r="W2194">
        <f t="shared" si="451"/>
        <v>0</v>
      </c>
      <c r="X2194">
        <f t="shared" si="452"/>
        <v>0</v>
      </c>
      <c r="Y2194">
        <f t="shared" si="453"/>
        <v>0</v>
      </c>
      <c r="AA2194" t="str">
        <f t="shared" si="454"/>
        <v>102-&gt;0,</v>
      </c>
    </row>
    <row r="2195" spans="1:27" ht="15" hidden="1" customHeight="1" x14ac:dyDescent="0.25">
      <c r="A2195">
        <v>2015</v>
      </c>
      <c r="B2195">
        <v>1</v>
      </c>
      <c r="C2195">
        <v>7</v>
      </c>
      <c r="D2195" t="s">
        <v>190</v>
      </c>
      <c r="E2195" t="s">
        <v>174</v>
      </c>
      <c r="F2195">
        <v>1</v>
      </c>
      <c r="G2195">
        <v>1</v>
      </c>
      <c r="H2195" t="s">
        <v>33</v>
      </c>
      <c r="J2195">
        <v>-7</v>
      </c>
      <c r="K2195">
        <v>1637</v>
      </c>
      <c r="L2195">
        <v>1479</v>
      </c>
      <c r="M2195">
        <f t="shared" si="442"/>
        <v>1644</v>
      </c>
      <c r="N2195">
        <f t="shared" si="443"/>
        <v>1472</v>
      </c>
      <c r="O2195">
        <f t="shared" si="444"/>
        <v>0.82717801696313953</v>
      </c>
      <c r="P2195">
        <f t="shared" si="445"/>
        <v>0.5</v>
      </c>
      <c r="Q2195">
        <f t="shared" si="446"/>
        <v>21.395080467122682</v>
      </c>
      <c r="R2195">
        <f t="shared" si="447"/>
        <v>20</v>
      </c>
      <c r="S2195">
        <f>INDEX(Weights!$B$1:$B$36,MATCH(Matches!H25,Weights!$A$1:$A$36,0))</f>
        <v>50</v>
      </c>
      <c r="T2195">
        <f t="shared" si="448"/>
        <v>1744</v>
      </c>
      <c r="U2195">
        <f t="shared" si="449"/>
        <v>1472</v>
      </c>
      <c r="V2195">
        <f t="shared" si="450"/>
        <v>272</v>
      </c>
      <c r="W2195">
        <f t="shared" si="451"/>
        <v>0</v>
      </c>
      <c r="X2195">
        <f t="shared" si="452"/>
        <v>0</v>
      </c>
      <c r="Y2195">
        <f t="shared" si="453"/>
        <v>0</v>
      </c>
      <c r="AA2195" t="str">
        <f t="shared" si="454"/>
        <v>272-&gt;0,</v>
      </c>
    </row>
    <row r="2196" spans="1:27" ht="15" hidden="1" customHeight="1" x14ac:dyDescent="0.25">
      <c r="A2196">
        <v>2015</v>
      </c>
      <c r="B2196">
        <v>1</v>
      </c>
      <c r="C2196">
        <v>20</v>
      </c>
      <c r="D2196" t="s">
        <v>190</v>
      </c>
      <c r="E2196" t="s">
        <v>153</v>
      </c>
      <c r="F2196">
        <v>1</v>
      </c>
      <c r="G2196">
        <v>1</v>
      </c>
      <c r="H2196" t="s">
        <v>44</v>
      </c>
      <c r="I2196" t="s">
        <v>159</v>
      </c>
      <c r="J2196">
        <v>-7</v>
      </c>
      <c r="K2196">
        <v>1630</v>
      </c>
      <c r="L2196">
        <v>1542</v>
      </c>
      <c r="M2196">
        <f t="shared" si="442"/>
        <v>1637</v>
      </c>
      <c r="N2196">
        <f t="shared" si="443"/>
        <v>1535</v>
      </c>
      <c r="O2196">
        <f t="shared" si="444"/>
        <v>0.64271306883262036</v>
      </c>
      <c r="P2196">
        <f t="shared" si="445"/>
        <v>0.5</v>
      </c>
      <c r="Q2196">
        <f t="shared" si="446"/>
        <v>49.049467279061055</v>
      </c>
      <c r="R2196">
        <f t="shared" si="447"/>
        <v>50</v>
      </c>
      <c r="S2196">
        <f>INDEX(Weights!$B$1:$B$36,MATCH(Matches!H66,Weights!$A$1:$A$36,0))</f>
        <v>40</v>
      </c>
      <c r="T2196">
        <f t="shared" si="448"/>
        <v>1637</v>
      </c>
      <c r="U2196">
        <f t="shared" si="449"/>
        <v>1535</v>
      </c>
      <c r="V2196">
        <f t="shared" si="450"/>
        <v>102</v>
      </c>
      <c r="W2196">
        <f t="shared" si="451"/>
        <v>0</v>
      </c>
      <c r="X2196">
        <f t="shared" si="452"/>
        <v>0</v>
      </c>
      <c r="Y2196">
        <f t="shared" si="453"/>
        <v>0</v>
      </c>
      <c r="AA2196" t="str">
        <f t="shared" si="454"/>
        <v>102-&gt;0,</v>
      </c>
    </row>
    <row r="2197" spans="1:27" ht="15" hidden="1" customHeight="1" x14ac:dyDescent="0.25">
      <c r="A2197">
        <v>2015</v>
      </c>
      <c r="B2197">
        <v>1</v>
      </c>
      <c r="C2197">
        <v>23</v>
      </c>
      <c r="D2197" t="s">
        <v>132</v>
      </c>
      <c r="E2197" t="s">
        <v>154</v>
      </c>
      <c r="F2197">
        <v>1</v>
      </c>
      <c r="G2197">
        <v>1</v>
      </c>
      <c r="H2197" t="s">
        <v>218</v>
      </c>
      <c r="I2197" t="s">
        <v>93</v>
      </c>
      <c r="J2197">
        <v>-7</v>
      </c>
      <c r="K2197">
        <v>1756</v>
      </c>
      <c r="L2197">
        <v>1675</v>
      </c>
      <c r="M2197">
        <f t="shared" si="442"/>
        <v>1763</v>
      </c>
      <c r="N2197">
        <f t="shared" si="443"/>
        <v>1668</v>
      </c>
      <c r="O2197">
        <f t="shared" si="444"/>
        <v>0.63340770007116765</v>
      </c>
      <c r="P2197">
        <f t="shared" si="445"/>
        <v>0.5</v>
      </c>
      <c r="Q2197">
        <f t="shared" si="446"/>
        <v>52.470734419870681</v>
      </c>
      <c r="R2197">
        <f t="shared" si="447"/>
        <v>50</v>
      </c>
      <c r="S2197">
        <f>INDEX(Weights!$B$1:$B$36,MATCH(Matches!H79,Weights!$A$1:$A$36,0))</f>
        <v>50</v>
      </c>
      <c r="T2197">
        <f t="shared" si="448"/>
        <v>1763</v>
      </c>
      <c r="U2197">
        <f t="shared" si="449"/>
        <v>1668</v>
      </c>
      <c r="V2197">
        <f t="shared" si="450"/>
        <v>95</v>
      </c>
      <c r="W2197">
        <f t="shared" si="451"/>
        <v>0</v>
      </c>
      <c r="X2197">
        <f t="shared" si="452"/>
        <v>0</v>
      </c>
      <c r="Y2197">
        <f t="shared" si="453"/>
        <v>0</v>
      </c>
      <c r="AA2197" t="str">
        <f t="shared" si="454"/>
        <v>95-&gt;0,</v>
      </c>
    </row>
    <row r="2198" spans="1:27" ht="15" hidden="1" customHeight="1" x14ac:dyDescent="0.25">
      <c r="A2198">
        <v>2015</v>
      </c>
      <c r="B2198">
        <v>3</v>
      </c>
      <c r="C2198">
        <v>26</v>
      </c>
      <c r="D2198" t="s">
        <v>129</v>
      </c>
      <c r="E2198" t="s">
        <v>126</v>
      </c>
      <c r="F2198">
        <v>0</v>
      </c>
      <c r="G2198">
        <v>0</v>
      </c>
      <c r="H2198" t="s">
        <v>33</v>
      </c>
      <c r="J2198">
        <v>-7</v>
      </c>
      <c r="K2198">
        <v>1860</v>
      </c>
      <c r="L2198">
        <v>1692</v>
      </c>
      <c r="M2198">
        <f t="shared" si="442"/>
        <v>1867</v>
      </c>
      <c r="N2198">
        <f t="shared" si="443"/>
        <v>1685</v>
      </c>
      <c r="O2198">
        <f t="shared" si="444"/>
        <v>0.83525283231396152</v>
      </c>
      <c r="P2198">
        <f t="shared" si="445"/>
        <v>0.5</v>
      </c>
      <c r="Q2198">
        <f t="shared" si="446"/>
        <v>20.879763943185893</v>
      </c>
      <c r="R2198">
        <f t="shared" si="447"/>
        <v>20</v>
      </c>
      <c r="S2198">
        <f>INDEX(Weights!$B$1:$B$36,MATCH(Matches!H154,Weights!$A$1:$A$36,0))</f>
        <v>40</v>
      </c>
      <c r="T2198">
        <f t="shared" si="448"/>
        <v>1967</v>
      </c>
      <c r="U2198">
        <f t="shared" si="449"/>
        <v>1685</v>
      </c>
      <c r="V2198">
        <f t="shared" si="450"/>
        <v>282</v>
      </c>
      <c r="W2198">
        <f t="shared" si="451"/>
        <v>0</v>
      </c>
      <c r="X2198">
        <f t="shared" si="452"/>
        <v>0</v>
      </c>
      <c r="Y2198">
        <f t="shared" si="453"/>
        <v>0</v>
      </c>
      <c r="AA2198" t="str">
        <f t="shared" si="454"/>
        <v>282-&gt;0,</v>
      </c>
    </row>
    <row r="2199" spans="1:27" ht="15" hidden="1" customHeight="1" x14ac:dyDescent="0.25">
      <c r="A2199">
        <v>2015</v>
      </c>
      <c r="B2199">
        <v>3</v>
      </c>
      <c r="C2199">
        <v>31</v>
      </c>
      <c r="D2199" t="s">
        <v>94</v>
      </c>
      <c r="E2199" t="s">
        <v>118</v>
      </c>
      <c r="F2199">
        <v>2</v>
      </c>
      <c r="G2199">
        <v>3</v>
      </c>
      <c r="H2199" t="s">
        <v>33</v>
      </c>
      <c r="J2199">
        <v>-7</v>
      </c>
      <c r="K2199">
        <v>1266</v>
      </c>
      <c r="L2199">
        <v>1497</v>
      </c>
      <c r="M2199">
        <f t="shared" si="442"/>
        <v>1273</v>
      </c>
      <c r="N2199">
        <f t="shared" si="443"/>
        <v>1490</v>
      </c>
      <c r="O2199">
        <f t="shared" si="444"/>
        <v>0.66228779743088884</v>
      </c>
      <c r="P2199">
        <f t="shared" si="445"/>
        <v>0</v>
      </c>
      <c r="Q2199">
        <f t="shared" si="446"/>
        <v>10.569423183024092</v>
      </c>
      <c r="R2199">
        <f t="shared" si="447"/>
        <v>10</v>
      </c>
      <c r="S2199">
        <f>INDEX(Weights!$B$1:$B$36,MATCH(Matches!H256,Weights!$A$1:$A$36,0))</f>
        <v>40</v>
      </c>
      <c r="T2199">
        <f t="shared" si="448"/>
        <v>1373</v>
      </c>
      <c r="U2199">
        <f t="shared" si="449"/>
        <v>1490</v>
      </c>
      <c r="V2199">
        <f t="shared" si="450"/>
        <v>117</v>
      </c>
      <c r="W2199">
        <f t="shared" si="451"/>
        <v>1</v>
      </c>
      <c r="X2199">
        <f t="shared" si="452"/>
        <v>0</v>
      </c>
      <c r="Y2199">
        <f t="shared" si="453"/>
        <v>1</v>
      </c>
      <c r="AA2199" t="str">
        <f t="shared" si="454"/>
        <v>117-&gt;1,</v>
      </c>
    </row>
    <row r="2200" spans="1:27" ht="15" hidden="1" customHeight="1" x14ac:dyDescent="0.25">
      <c r="A2200">
        <v>2015</v>
      </c>
      <c r="B2200">
        <v>5</v>
      </c>
      <c r="C2200">
        <v>30</v>
      </c>
      <c r="D2200" t="s">
        <v>112</v>
      </c>
      <c r="E2200" t="s">
        <v>41</v>
      </c>
      <c r="F2200">
        <v>1</v>
      </c>
      <c r="G2200">
        <v>2</v>
      </c>
      <c r="H2200" t="s">
        <v>33</v>
      </c>
      <c r="J2200">
        <v>-7</v>
      </c>
      <c r="K2200">
        <v>945</v>
      </c>
      <c r="L2200">
        <v>1164</v>
      </c>
      <c r="M2200">
        <f t="shared" si="442"/>
        <v>952</v>
      </c>
      <c r="N2200">
        <f t="shared" si="443"/>
        <v>1157</v>
      </c>
      <c r="O2200">
        <f t="shared" si="444"/>
        <v>0.64666884232561461</v>
      </c>
      <c r="P2200">
        <f t="shared" si="445"/>
        <v>0</v>
      </c>
      <c r="Q2200">
        <f t="shared" si="446"/>
        <v>10.824705849172981</v>
      </c>
      <c r="R2200">
        <f t="shared" si="447"/>
        <v>10</v>
      </c>
      <c r="S2200">
        <f>INDEX(Weights!$B$1:$B$36,MATCH(Matches!H302,Weights!$A$1:$A$36,0))</f>
        <v>40</v>
      </c>
      <c r="T2200">
        <f t="shared" si="448"/>
        <v>1052</v>
      </c>
      <c r="U2200">
        <f t="shared" si="449"/>
        <v>1157</v>
      </c>
      <c r="V2200">
        <f t="shared" si="450"/>
        <v>105</v>
      </c>
      <c r="W2200">
        <f t="shared" si="451"/>
        <v>1</v>
      </c>
      <c r="X2200">
        <f t="shared" si="452"/>
        <v>0</v>
      </c>
      <c r="Y2200">
        <f t="shared" si="453"/>
        <v>1</v>
      </c>
      <c r="AA2200" t="str">
        <f t="shared" si="454"/>
        <v>105-&gt;1,</v>
      </c>
    </row>
    <row r="2201" spans="1:27" ht="15" hidden="1" customHeight="1" x14ac:dyDescent="0.25">
      <c r="A2201">
        <v>2015</v>
      </c>
      <c r="B2201">
        <v>6</v>
      </c>
      <c r="C2201">
        <v>4</v>
      </c>
      <c r="D2201" t="s">
        <v>53</v>
      </c>
      <c r="E2201" t="s">
        <v>12</v>
      </c>
      <c r="F2201">
        <v>0</v>
      </c>
      <c r="G2201">
        <v>0</v>
      </c>
      <c r="H2201" t="s">
        <v>33</v>
      </c>
      <c r="J2201">
        <v>-7</v>
      </c>
      <c r="K2201">
        <v>1720</v>
      </c>
      <c r="L2201">
        <v>1528</v>
      </c>
      <c r="M2201">
        <f t="shared" si="442"/>
        <v>1727</v>
      </c>
      <c r="N2201">
        <f t="shared" si="443"/>
        <v>1521</v>
      </c>
      <c r="O2201">
        <f t="shared" si="444"/>
        <v>0.85339462211188188</v>
      </c>
      <c r="P2201">
        <f t="shared" si="445"/>
        <v>0.5</v>
      </c>
      <c r="Q2201">
        <f t="shared" si="446"/>
        <v>19.807884902628363</v>
      </c>
      <c r="R2201">
        <f t="shared" si="447"/>
        <v>20</v>
      </c>
      <c r="S2201">
        <f>INDEX(Weights!$B$1:$B$36,MATCH(Matches!H313,Weights!$A$1:$A$36,0))</f>
        <v>30</v>
      </c>
      <c r="T2201">
        <f t="shared" si="448"/>
        <v>1827</v>
      </c>
      <c r="U2201">
        <f t="shared" si="449"/>
        <v>1521</v>
      </c>
      <c r="V2201">
        <f t="shared" si="450"/>
        <v>306</v>
      </c>
      <c r="W2201">
        <f t="shared" si="451"/>
        <v>0</v>
      </c>
      <c r="X2201">
        <f t="shared" si="452"/>
        <v>0</v>
      </c>
      <c r="Y2201">
        <f t="shared" si="453"/>
        <v>0</v>
      </c>
      <c r="AA2201" t="str">
        <f t="shared" si="454"/>
        <v>306-&gt;0,</v>
      </c>
    </row>
    <row r="2202" spans="1:27" ht="15" hidden="1" customHeight="1" x14ac:dyDescent="0.25">
      <c r="A2202">
        <v>2015</v>
      </c>
      <c r="B2202">
        <v>6</v>
      </c>
      <c r="C2202">
        <v>5</v>
      </c>
      <c r="D2202" t="s">
        <v>100</v>
      </c>
      <c r="E2202" t="s">
        <v>167</v>
      </c>
      <c r="F2202">
        <v>1</v>
      </c>
      <c r="G2202">
        <v>1</v>
      </c>
      <c r="H2202" t="s">
        <v>33</v>
      </c>
      <c r="J2202">
        <v>-7</v>
      </c>
      <c r="K2202">
        <v>1227</v>
      </c>
      <c r="L2202">
        <v>1061</v>
      </c>
      <c r="M2202">
        <f t="shared" si="442"/>
        <v>1234</v>
      </c>
      <c r="N2202">
        <f t="shared" si="443"/>
        <v>1054</v>
      </c>
      <c r="O2202">
        <f t="shared" si="444"/>
        <v>0.83366246918343812</v>
      </c>
      <c r="P2202">
        <f t="shared" si="445"/>
        <v>0.5</v>
      </c>
      <c r="Q2202">
        <f t="shared" si="446"/>
        <v>20.979284895693795</v>
      </c>
      <c r="R2202">
        <f t="shared" si="447"/>
        <v>20</v>
      </c>
      <c r="S2202">
        <f>INDEX(Weights!$B$1:$B$36,MATCH(Matches!H314,Weights!$A$1:$A$36,0))</f>
        <v>50</v>
      </c>
      <c r="T2202">
        <f t="shared" si="448"/>
        <v>1334</v>
      </c>
      <c r="U2202">
        <f t="shared" si="449"/>
        <v>1054</v>
      </c>
      <c r="V2202">
        <f t="shared" si="450"/>
        <v>280</v>
      </c>
      <c r="W2202">
        <f t="shared" si="451"/>
        <v>0</v>
      </c>
      <c r="X2202">
        <f t="shared" si="452"/>
        <v>0</v>
      </c>
      <c r="Y2202">
        <f t="shared" si="453"/>
        <v>0</v>
      </c>
      <c r="AA2202" t="str">
        <f t="shared" si="454"/>
        <v>280-&gt;0,</v>
      </c>
    </row>
    <row r="2203" spans="1:27" ht="15" hidden="1" customHeight="1" x14ac:dyDescent="0.25">
      <c r="A2203">
        <v>2015</v>
      </c>
      <c r="B2203">
        <v>6</v>
      </c>
      <c r="C2203">
        <v>12</v>
      </c>
      <c r="D2203" t="s">
        <v>8</v>
      </c>
      <c r="E2203" t="s">
        <v>25</v>
      </c>
      <c r="F2203">
        <v>0</v>
      </c>
      <c r="G2203">
        <v>1</v>
      </c>
      <c r="H2203" t="s">
        <v>2</v>
      </c>
      <c r="J2203">
        <v>-7</v>
      </c>
      <c r="K2203">
        <v>1343</v>
      </c>
      <c r="L2203">
        <v>1720</v>
      </c>
      <c r="M2203">
        <f t="shared" si="442"/>
        <v>1350</v>
      </c>
      <c r="N2203">
        <f t="shared" si="443"/>
        <v>1713</v>
      </c>
      <c r="O2203">
        <f t="shared" si="444"/>
        <v>0.81964581449468921</v>
      </c>
      <c r="P2203">
        <f t="shared" si="445"/>
        <v>0</v>
      </c>
      <c r="Q2203">
        <f t="shared" si="446"/>
        <v>8.5402741967461804</v>
      </c>
      <c r="R2203">
        <f t="shared" si="447"/>
        <v>10</v>
      </c>
      <c r="S2203">
        <f>INDEX(Weights!$B$1:$B$36,MATCH(Matches!H392,Weights!$A$1:$A$36,0))</f>
        <v>50</v>
      </c>
      <c r="T2203">
        <f t="shared" si="448"/>
        <v>1450</v>
      </c>
      <c r="U2203">
        <f t="shared" si="449"/>
        <v>1713</v>
      </c>
      <c r="V2203">
        <f t="shared" si="450"/>
        <v>263</v>
      </c>
      <c r="W2203">
        <f t="shared" si="451"/>
        <v>1</v>
      </c>
      <c r="X2203">
        <f t="shared" si="452"/>
        <v>0</v>
      </c>
      <c r="Y2203">
        <f t="shared" si="453"/>
        <v>1</v>
      </c>
      <c r="AA2203" t="str">
        <f t="shared" si="454"/>
        <v>263-&gt;1,</v>
      </c>
    </row>
    <row r="2204" spans="1:27" ht="15" hidden="1" customHeight="1" x14ac:dyDescent="0.25">
      <c r="A2204">
        <v>2015</v>
      </c>
      <c r="B2204">
        <v>6</v>
      </c>
      <c r="C2204">
        <v>12</v>
      </c>
      <c r="D2204" t="s">
        <v>69</v>
      </c>
      <c r="E2204" t="s">
        <v>51</v>
      </c>
      <c r="F2204">
        <v>0</v>
      </c>
      <c r="G2204">
        <v>1</v>
      </c>
      <c r="H2204" t="s">
        <v>2</v>
      </c>
      <c r="J2204">
        <v>-7</v>
      </c>
      <c r="K2204">
        <v>1238</v>
      </c>
      <c r="L2204">
        <v>1614</v>
      </c>
      <c r="M2204">
        <f t="shared" si="442"/>
        <v>1245</v>
      </c>
      <c r="N2204">
        <f t="shared" si="443"/>
        <v>1607</v>
      </c>
      <c r="O2204">
        <f t="shared" si="444"/>
        <v>0.81879329013431534</v>
      </c>
      <c r="P2204">
        <f t="shared" si="445"/>
        <v>0</v>
      </c>
      <c r="Q2204">
        <f t="shared" si="446"/>
        <v>8.5491662967239463</v>
      </c>
      <c r="R2204">
        <f t="shared" si="447"/>
        <v>10</v>
      </c>
      <c r="S2204">
        <f>INDEX(Weights!$B$1:$B$36,MATCH(Matches!H394,Weights!$A$1:$A$36,0))</f>
        <v>40</v>
      </c>
      <c r="T2204">
        <f t="shared" si="448"/>
        <v>1345</v>
      </c>
      <c r="U2204">
        <f t="shared" si="449"/>
        <v>1607</v>
      </c>
      <c r="V2204">
        <f t="shared" si="450"/>
        <v>262</v>
      </c>
      <c r="W2204">
        <f t="shared" si="451"/>
        <v>1</v>
      </c>
      <c r="X2204">
        <f t="shared" si="452"/>
        <v>0</v>
      </c>
      <c r="Y2204">
        <f t="shared" si="453"/>
        <v>1</v>
      </c>
      <c r="AA2204" t="str">
        <f t="shared" si="454"/>
        <v>262-&gt;1,</v>
      </c>
    </row>
    <row r="2205" spans="1:27" hidden="1" x14ac:dyDescent="0.25">
      <c r="A2205">
        <v>2015</v>
      </c>
      <c r="B2205">
        <v>6</v>
      </c>
      <c r="C2205">
        <v>14</v>
      </c>
      <c r="D2205" t="s">
        <v>159</v>
      </c>
      <c r="E2205" t="s">
        <v>169</v>
      </c>
      <c r="F2205">
        <v>1</v>
      </c>
      <c r="G2205">
        <v>1</v>
      </c>
      <c r="H2205" t="s">
        <v>171</v>
      </c>
      <c r="J2205">
        <v>-7</v>
      </c>
      <c r="K2205">
        <v>1388</v>
      </c>
      <c r="L2205">
        <v>1380</v>
      </c>
      <c r="M2205">
        <f t="shared" si="442"/>
        <v>1395</v>
      </c>
      <c r="N2205">
        <f t="shared" si="443"/>
        <v>1373</v>
      </c>
      <c r="O2205">
        <f t="shared" si="444"/>
        <v>0.66869495630733167</v>
      </c>
      <c r="P2205">
        <f t="shared" si="445"/>
        <v>0.5</v>
      </c>
      <c r="Q2205">
        <f t="shared" si="446"/>
        <v>41.495016527033961</v>
      </c>
      <c r="R2205">
        <f t="shared" si="447"/>
        <v>40</v>
      </c>
      <c r="S2205">
        <f>INDEX(Weights!$B$1:$B$36,MATCH(Matches!H433,Weights!$A$1:$A$36,0))</f>
        <v>20</v>
      </c>
      <c r="T2205">
        <f t="shared" si="448"/>
        <v>1495</v>
      </c>
      <c r="U2205">
        <f t="shared" si="449"/>
        <v>1373</v>
      </c>
      <c r="V2205">
        <f t="shared" si="450"/>
        <v>122</v>
      </c>
      <c r="W2205">
        <f t="shared" si="451"/>
        <v>0</v>
      </c>
      <c r="X2205">
        <f t="shared" si="452"/>
        <v>0</v>
      </c>
      <c r="Y2205">
        <f t="shared" si="453"/>
        <v>0</v>
      </c>
      <c r="AA2205" t="str">
        <f t="shared" si="454"/>
        <v>122-&gt;0,</v>
      </c>
    </row>
    <row r="2206" spans="1:27" ht="15" hidden="1" customHeight="1" x14ac:dyDescent="0.25">
      <c r="A2206">
        <v>2015</v>
      </c>
      <c r="B2206">
        <v>6</v>
      </c>
      <c r="C2206">
        <v>14</v>
      </c>
      <c r="D2206" t="s">
        <v>60</v>
      </c>
      <c r="E2206" t="s">
        <v>131</v>
      </c>
      <c r="F2206">
        <v>1</v>
      </c>
      <c r="G2206">
        <v>2</v>
      </c>
      <c r="H2206" t="s">
        <v>2</v>
      </c>
      <c r="J2206">
        <v>-7</v>
      </c>
      <c r="K2206">
        <v>1430</v>
      </c>
      <c r="L2206">
        <v>1803</v>
      </c>
      <c r="M2206">
        <f t="shared" si="442"/>
        <v>1437</v>
      </c>
      <c r="N2206">
        <f t="shared" si="443"/>
        <v>1796</v>
      </c>
      <c r="O2206">
        <f t="shared" si="444"/>
        <v>0.81621689657560292</v>
      </c>
      <c r="P2206">
        <f t="shared" si="445"/>
        <v>0</v>
      </c>
      <c r="Q2206">
        <f t="shared" si="446"/>
        <v>8.576151791721232</v>
      </c>
      <c r="R2206">
        <f t="shared" si="447"/>
        <v>10</v>
      </c>
      <c r="S2206">
        <f>INDEX(Weights!$B$1:$B$36,MATCH(Matches!H440,Weights!$A$1:$A$36,0))</f>
        <v>50</v>
      </c>
      <c r="T2206">
        <f t="shared" si="448"/>
        <v>1537</v>
      </c>
      <c r="U2206">
        <f t="shared" si="449"/>
        <v>1796</v>
      </c>
      <c r="V2206">
        <f t="shared" si="450"/>
        <v>259</v>
      </c>
      <c r="W2206">
        <f t="shared" si="451"/>
        <v>1</v>
      </c>
      <c r="X2206">
        <f t="shared" si="452"/>
        <v>0</v>
      </c>
      <c r="Y2206">
        <f t="shared" si="453"/>
        <v>1</v>
      </c>
      <c r="AA2206" t="str">
        <f t="shared" si="454"/>
        <v>259-&gt;1,</v>
      </c>
    </row>
    <row r="2207" spans="1:27" ht="15" hidden="1" customHeight="1" x14ac:dyDescent="0.25">
      <c r="A2207">
        <v>2015</v>
      </c>
      <c r="B2207">
        <v>8</v>
      </c>
      <c r="C2207">
        <v>29</v>
      </c>
      <c r="D2207" t="s">
        <v>74</v>
      </c>
      <c r="E2207" t="s">
        <v>112</v>
      </c>
      <c r="F2207">
        <v>0</v>
      </c>
      <c r="G2207">
        <v>0</v>
      </c>
      <c r="H2207" t="s">
        <v>33</v>
      </c>
      <c r="J2207">
        <v>-7</v>
      </c>
      <c r="K2207">
        <v>1143</v>
      </c>
      <c r="L2207">
        <v>939</v>
      </c>
      <c r="M2207">
        <f t="shared" si="442"/>
        <v>1150</v>
      </c>
      <c r="N2207">
        <f t="shared" si="443"/>
        <v>932</v>
      </c>
      <c r="O2207">
        <f t="shared" si="444"/>
        <v>0.86182784757991771</v>
      </c>
      <c r="P2207">
        <f t="shared" si="445"/>
        <v>0.5</v>
      </c>
      <c r="Q2207">
        <f t="shared" si="446"/>
        <v>19.346216845440274</v>
      </c>
      <c r="R2207">
        <f t="shared" si="447"/>
        <v>20</v>
      </c>
      <c r="S2207">
        <f>INDEX(Weights!$B$1:$B$36,MATCH(Matches!H552,Weights!$A$1:$A$36,0))</f>
        <v>50</v>
      </c>
      <c r="T2207">
        <f t="shared" si="448"/>
        <v>1250</v>
      </c>
      <c r="U2207">
        <f t="shared" si="449"/>
        <v>932</v>
      </c>
      <c r="V2207">
        <f t="shared" si="450"/>
        <v>318</v>
      </c>
      <c r="W2207">
        <f t="shared" si="451"/>
        <v>0</v>
      </c>
      <c r="X2207">
        <f t="shared" si="452"/>
        <v>0</v>
      </c>
      <c r="Y2207">
        <f t="shared" si="453"/>
        <v>0</v>
      </c>
      <c r="AA2207" t="str">
        <f t="shared" si="454"/>
        <v>318-&gt;0,</v>
      </c>
    </row>
    <row r="2208" spans="1:27" ht="15" hidden="1" customHeight="1" x14ac:dyDescent="0.25">
      <c r="A2208">
        <v>2015</v>
      </c>
      <c r="B2208">
        <v>9</v>
      </c>
      <c r="C2208">
        <v>1</v>
      </c>
      <c r="D2208" t="s">
        <v>177</v>
      </c>
      <c r="E2208" t="s">
        <v>148</v>
      </c>
      <c r="F2208">
        <v>2</v>
      </c>
      <c r="G2208">
        <v>3</v>
      </c>
      <c r="H2208" t="s">
        <v>33</v>
      </c>
      <c r="J2208">
        <v>-7</v>
      </c>
      <c r="K2208">
        <v>1437</v>
      </c>
      <c r="L2208">
        <v>1654</v>
      </c>
      <c r="M2208">
        <f t="shared" si="442"/>
        <v>1444</v>
      </c>
      <c r="N2208">
        <f t="shared" si="443"/>
        <v>1647</v>
      </c>
      <c r="O2208">
        <f t="shared" si="444"/>
        <v>0.64403385382229261</v>
      </c>
      <c r="P2208">
        <f t="shared" si="445"/>
        <v>0</v>
      </c>
      <c r="Q2208">
        <f t="shared" si="446"/>
        <v>10.868993855611045</v>
      </c>
      <c r="R2208">
        <f t="shared" si="447"/>
        <v>10</v>
      </c>
      <c r="S2208">
        <f>INDEX(Weights!$B$1:$B$36,MATCH(Matches!H557,Weights!$A$1:$A$36,0))</f>
        <v>40</v>
      </c>
      <c r="T2208">
        <f t="shared" si="448"/>
        <v>1544</v>
      </c>
      <c r="U2208">
        <f t="shared" si="449"/>
        <v>1647</v>
      </c>
      <c r="V2208">
        <f t="shared" si="450"/>
        <v>103</v>
      </c>
      <c r="W2208">
        <f t="shared" si="451"/>
        <v>1</v>
      </c>
      <c r="X2208">
        <f t="shared" si="452"/>
        <v>0</v>
      </c>
      <c r="Y2208">
        <f t="shared" si="453"/>
        <v>1</v>
      </c>
      <c r="AA2208" t="str">
        <f t="shared" si="454"/>
        <v>103-&gt;1,</v>
      </c>
    </row>
    <row r="2209" spans="1:27" ht="15" hidden="1" customHeight="1" x14ac:dyDescent="0.25">
      <c r="A2209">
        <v>2015</v>
      </c>
      <c r="B2209">
        <v>9</v>
      </c>
      <c r="C2209">
        <v>4</v>
      </c>
      <c r="D2209" t="s">
        <v>35</v>
      </c>
      <c r="E2209" t="s">
        <v>136</v>
      </c>
      <c r="F2209">
        <v>0</v>
      </c>
      <c r="G2209">
        <v>1</v>
      </c>
      <c r="H2209" t="s">
        <v>76</v>
      </c>
      <c r="J2209">
        <v>-7</v>
      </c>
      <c r="K2209">
        <v>1124</v>
      </c>
      <c r="L2209">
        <v>1498</v>
      </c>
      <c r="M2209">
        <f t="shared" si="442"/>
        <v>1131</v>
      </c>
      <c r="N2209">
        <f t="shared" si="443"/>
        <v>1491</v>
      </c>
      <c r="O2209">
        <f t="shared" si="444"/>
        <v>0.81707883419997429</v>
      </c>
      <c r="P2209">
        <f t="shared" si="445"/>
        <v>0</v>
      </c>
      <c r="Q2209">
        <f t="shared" si="446"/>
        <v>8.5671047969978371</v>
      </c>
      <c r="R2209">
        <f t="shared" si="447"/>
        <v>10</v>
      </c>
      <c r="S2209">
        <f>INDEX(Weights!$B$1:$B$36,MATCH(Matches!H589,Weights!$A$1:$A$36,0))</f>
        <v>40</v>
      </c>
      <c r="T2209">
        <f t="shared" si="448"/>
        <v>1231</v>
      </c>
      <c r="U2209">
        <f t="shared" si="449"/>
        <v>1491</v>
      </c>
      <c r="V2209">
        <f t="shared" si="450"/>
        <v>260</v>
      </c>
      <c r="W2209">
        <f t="shared" si="451"/>
        <v>1</v>
      </c>
      <c r="X2209">
        <f t="shared" si="452"/>
        <v>0</v>
      </c>
      <c r="Y2209">
        <f t="shared" si="453"/>
        <v>1</v>
      </c>
      <c r="AA2209" t="str">
        <f t="shared" si="454"/>
        <v>260-&gt;1,</v>
      </c>
    </row>
    <row r="2210" spans="1:27" ht="15" hidden="1" customHeight="1" x14ac:dyDescent="0.25">
      <c r="A2210">
        <v>2015</v>
      </c>
      <c r="B2210">
        <v>9</v>
      </c>
      <c r="C2210">
        <v>4</v>
      </c>
      <c r="D2210" t="s">
        <v>123</v>
      </c>
      <c r="E2210" t="s">
        <v>133</v>
      </c>
      <c r="F2210">
        <v>3</v>
      </c>
      <c r="G2210">
        <v>3</v>
      </c>
      <c r="H2210" t="s">
        <v>33</v>
      </c>
      <c r="I2210" t="s">
        <v>125</v>
      </c>
      <c r="J2210">
        <v>-7</v>
      </c>
      <c r="K2210">
        <v>1863</v>
      </c>
      <c r="L2210">
        <v>1590</v>
      </c>
      <c r="M2210">
        <f t="shared" si="442"/>
        <v>1870</v>
      </c>
      <c r="N2210">
        <f t="shared" si="443"/>
        <v>1583</v>
      </c>
      <c r="O2210">
        <f t="shared" si="444"/>
        <v>0.83917531785267563</v>
      </c>
      <c r="P2210">
        <f t="shared" si="445"/>
        <v>0.5</v>
      </c>
      <c r="Q2210">
        <f t="shared" si="446"/>
        <v>20.638294214087015</v>
      </c>
      <c r="R2210">
        <f t="shared" si="447"/>
        <v>20</v>
      </c>
      <c r="S2210">
        <f>INDEX(Weights!$B$1:$B$36,MATCH(Matches!H601,Weights!$A$1:$A$36,0))</f>
        <v>20</v>
      </c>
      <c r="T2210">
        <f t="shared" si="448"/>
        <v>1870</v>
      </c>
      <c r="U2210">
        <f t="shared" si="449"/>
        <v>1583</v>
      </c>
      <c r="V2210">
        <f t="shared" si="450"/>
        <v>287</v>
      </c>
      <c r="W2210">
        <f t="shared" si="451"/>
        <v>0</v>
      </c>
      <c r="X2210">
        <f t="shared" si="452"/>
        <v>0</v>
      </c>
      <c r="Y2210">
        <f t="shared" si="453"/>
        <v>0</v>
      </c>
      <c r="AA2210" t="str">
        <f t="shared" si="454"/>
        <v>287-&gt;0,</v>
      </c>
    </row>
    <row r="2211" spans="1:27" ht="15" hidden="1" customHeight="1" x14ac:dyDescent="0.25">
      <c r="A2211">
        <v>2015</v>
      </c>
      <c r="B2211">
        <v>9</v>
      </c>
      <c r="C2211">
        <v>5</v>
      </c>
      <c r="D2211" t="s">
        <v>270</v>
      </c>
      <c r="E2211" t="s">
        <v>85</v>
      </c>
      <c r="F2211">
        <v>0</v>
      </c>
      <c r="G2211">
        <v>3</v>
      </c>
      <c r="H2211" t="s">
        <v>171</v>
      </c>
      <c r="J2211">
        <v>-7</v>
      </c>
      <c r="K2211">
        <v>1071</v>
      </c>
      <c r="L2211">
        <v>1559</v>
      </c>
      <c r="M2211">
        <f t="shared" si="442"/>
        <v>1078</v>
      </c>
      <c r="N2211">
        <f t="shared" si="443"/>
        <v>1552</v>
      </c>
      <c r="O2211">
        <f t="shared" si="444"/>
        <v>0.89594105084172226</v>
      </c>
      <c r="P2211">
        <f t="shared" si="445"/>
        <v>0</v>
      </c>
      <c r="Q2211">
        <f t="shared" si="446"/>
        <v>7.8130140296882393</v>
      </c>
      <c r="R2211">
        <f t="shared" si="447"/>
        <v>0</v>
      </c>
      <c r="S2211">
        <f>INDEX(Weights!$B$1:$B$36,MATCH(Matches!H626,Weights!$A$1:$A$36,0))</f>
        <v>40</v>
      </c>
      <c r="T2211">
        <f t="shared" si="448"/>
        <v>1178</v>
      </c>
      <c r="U2211">
        <f t="shared" si="449"/>
        <v>1552</v>
      </c>
      <c r="V2211">
        <f t="shared" si="450"/>
        <v>374</v>
      </c>
      <c r="W2211">
        <f t="shared" si="451"/>
        <v>3</v>
      </c>
      <c r="X2211">
        <f t="shared" si="452"/>
        <v>0</v>
      </c>
      <c r="Y2211">
        <f t="shared" si="453"/>
        <v>3</v>
      </c>
      <c r="AA2211" t="str">
        <f t="shared" si="454"/>
        <v>374-&gt;3,</v>
      </c>
    </row>
    <row r="2212" spans="1:27" ht="15" hidden="1" customHeight="1" x14ac:dyDescent="0.25">
      <c r="A2212">
        <v>2015</v>
      </c>
      <c r="B2212">
        <v>9</v>
      </c>
      <c r="C2212">
        <v>8</v>
      </c>
      <c r="D2212" t="s">
        <v>74</v>
      </c>
      <c r="E2212" t="s">
        <v>158</v>
      </c>
      <c r="F2212">
        <v>1</v>
      </c>
      <c r="G2212">
        <v>2</v>
      </c>
      <c r="H2212" t="s">
        <v>108</v>
      </c>
      <c r="J2212">
        <v>-7</v>
      </c>
      <c r="K2212">
        <v>1133</v>
      </c>
      <c r="L2212">
        <v>1508</v>
      </c>
      <c r="M2212">
        <f t="shared" si="442"/>
        <v>1140</v>
      </c>
      <c r="N2212">
        <f t="shared" si="443"/>
        <v>1501</v>
      </c>
      <c r="O2212">
        <f t="shared" si="444"/>
        <v>0.81793763105811568</v>
      </c>
      <c r="P2212">
        <f t="shared" si="445"/>
        <v>0</v>
      </c>
      <c r="Q2212">
        <f t="shared" si="446"/>
        <v>8.5581097313551027</v>
      </c>
      <c r="R2212">
        <f t="shared" si="447"/>
        <v>10</v>
      </c>
      <c r="S2212">
        <f>INDEX(Weights!$B$1:$B$36,MATCH(Matches!H688,Weights!$A$1:$A$36,0))</f>
        <v>40</v>
      </c>
      <c r="T2212">
        <f t="shared" si="448"/>
        <v>1240</v>
      </c>
      <c r="U2212">
        <f t="shared" si="449"/>
        <v>1501</v>
      </c>
      <c r="V2212">
        <f t="shared" si="450"/>
        <v>261</v>
      </c>
      <c r="W2212">
        <f t="shared" si="451"/>
        <v>1</v>
      </c>
      <c r="X2212">
        <f t="shared" si="452"/>
        <v>0</v>
      </c>
      <c r="Y2212">
        <f t="shared" si="453"/>
        <v>1</v>
      </c>
      <c r="AA2212" t="str">
        <f t="shared" si="454"/>
        <v>261-&gt;1,</v>
      </c>
    </row>
    <row r="2213" spans="1:27" ht="15" hidden="1" customHeight="1" x14ac:dyDescent="0.25">
      <c r="A2213">
        <v>2015</v>
      </c>
      <c r="B2213">
        <v>10</v>
      </c>
      <c r="C2213">
        <v>7</v>
      </c>
      <c r="D2213" t="s">
        <v>143</v>
      </c>
      <c r="E2213" t="s">
        <v>188</v>
      </c>
      <c r="F2213">
        <v>0</v>
      </c>
      <c r="G2213">
        <v>1</v>
      </c>
      <c r="H2213" t="s">
        <v>76</v>
      </c>
      <c r="J2213">
        <v>-7</v>
      </c>
      <c r="K2213">
        <v>959</v>
      </c>
      <c r="L2213">
        <v>1341</v>
      </c>
      <c r="M2213">
        <f t="shared" si="442"/>
        <v>966</v>
      </c>
      <c r="N2213">
        <f t="shared" si="443"/>
        <v>1334</v>
      </c>
      <c r="O2213">
        <f t="shared" si="444"/>
        <v>0.82386152850557237</v>
      </c>
      <c r="P2213">
        <f t="shared" si="445"/>
        <v>0</v>
      </c>
      <c r="Q2213">
        <f t="shared" si="446"/>
        <v>8.496573462651563</v>
      </c>
      <c r="R2213">
        <f t="shared" si="447"/>
        <v>10</v>
      </c>
      <c r="S2213">
        <f>INDEX(Weights!$B$1:$B$36,MATCH(Matches!H710,Weights!$A$1:$A$36,0))</f>
        <v>20</v>
      </c>
      <c r="T2213">
        <f t="shared" si="448"/>
        <v>1066</v>
      </c>
      <c r="U2213">
        <f t="shared" si="449"/>
        <v>1334</v>
      </c>
      <c r="V2213">
        <f t="shared" si="450"/>
        <v>268</v>
      </c>
      <c r="W2213">
        <f t="shared" si="451"/>
        <v>1</v>
      </c>
      <c r="X2213">
        <f t="shared" si="452"/>
        <v>0</v>
      </c>
      <c r="Y2213">
        <f t="shared" si="453"/>
        <v>1</v>
      </c>
      <c r="AA2213" t="str">
        <f t="shared" si="454"/>
        <v>268-&gt;1,</v>
      </c>
    </row>
    <row r="2214" spans="1:27" ht="15" hidden="1" customHeight="1" x14ac:dyDescent="0.25">
      <c r="A2214">
        <v>2015</v>
      </c>
      <c r="B2214">
        <v>10</v>
      </c>
      <c r="C2214">
        <v>10</v>
      </c>
      <c r="D2214" t="s">
        <v>3</v>
      </c>
      <c r="E2214" t="s">
        <v>16</v>
      </c>
      <c r="F2214">
        <v>1</v>
      </c>
      <c r="G2214">
        <v>3</v>
      </c>
      <c r="H2214" t="s">
        <v>2</v>
      </c>
      <c r="J2214">
        <v>-7</v>
      </c>
      <c r="K2214">
        <v>1425</v>
      </c>
      <c r="L2214">
        <v>1881</v>
      </c>
      <c r="M2214">
        <f t="shared" si="442"/>
        <v>1432</v>
      </c>
      <c r="N2214">
        <f t="shared" si="443"/>
        <v>1874</v>
      </c>
      <c r="O2214">
        <f t="shared" si="444"/>
        <v>0.87747251432941953</v>
      </c>
      <c r="P2214">
        <f t="shared" si="445"/>
        <v>0</v>
      </c>
      <c r="Q2214">
        <f t="shared" si="446"/>
        <v>7.9774578527391569</v>
      </c>
      <c r="R2214">
        <f t="shared" si="447"/>
        <v>10</v>
      </c>
      <c r="S2214">
        <f>INDEX(Weights!$B$1:$B$36,MATCH(Matches!H769,Weights!$A$1:$A$36,0))</f>
        <v>40</v>
      </c>
      <c r="T2214">
        <f t="shared" si="448"/>
        <v>1532</v>
      </c>
      <c r="U2214">
        <f t="shared" si="449"/>
        <v>1874</v>
      </c>
      <c r="V2214">
        <f t="shared" si="450"/>
        <v>342</v>
      </c>
      <c r="W2214">
        <f t="shared" si="451"/>
        <v>2</v>
      </c>
      <c r="X2214">
        <f t="shared" si="452"/>
        <v>0</v>
      </c>
      <c r="Y2214">
        <f t="shared" si="453"/>
        <v>2</v>
      </c>
      <c r="AA2214" t="str">
        <f t="shared" si="454"/>
        <v>342-&gt;2,</v>
      </c>
    </row>
    <row r="2215" spans="1:27" ht="15" hidden="1" customHeight="1" x14ac:dyDescent="0.25">
      <c r="A2215">
        <v>2015</v>
      </c>
      <c r="B2215">
        <v>10</v>
      </c>
      <c r="C2215">
        <v>11</v>
      </c>
      <c r="D2215" t="s">
        <v>13</v>
      </c>
      <c r="E2215" t="s">
        <v>12</v>
      </c>
      <c r="F2215">
        <v>1</v>
      </c>
      <c r="G2215">
        <v>1</v>
      </c>
      <c r="H2215" t="s">
        <v>2</v>
      </c>
      <c r="J2215">
        <v>-7</v>
      </c>
      <c r="K2215">
        <v>1603</v>
      </c>
      <c r="L2215">
        <v>1590</v>
      </c>
      <c r="M2215">
        <f t="shared" si="442"/>
        <v>1610</v>
      </c>
      <c r="N2215">
        <f t="shared" si="443"/>
        <v>1583</v>
      </c>
      <c r="O2215">
        <f t="shared" si="444"/>
        <v>0.67504020104029872</v>
      </c>
      <c r="P2215">
        <f t="shared" si="445"/>
        <v>0.5</v>
      </c>
      <c r="Q2215">
        <f t="shared" si="446"/>
        <v>39.990813301159442</v>
      </c>
      <c r="R2215">
        <f t="shared" si="447"/>
        <v>40</v>
      </c>
      <c r="S2215">
        <f>INDEX(Weights!$B$1:$B$36,MATCH(Matches!H787,Weights!$A$1:$A$36,0))</f>
        <v>40</v>
      </c>
      <c r="T2215">
        <f t="shared" si="448"/>
        <v>1710</v>
      </c>
      <c r="U2215">
        <f t="shared" si="449"/>
        <v>1583</v>
      </c>
      <c r="V2215">
        <f t="shared" si="450"/>
        <v>127</v>
      </c>
      <c r="W2215">
        <f t="shared" si="451"/>
        <v>0</v>
      </c>
      <c r="X2215">
        <f t="shared" si="452"/>
        <v>0</v>
      </c>
      <c r="Y2215">
        <f t="shared" si="453"/>
        <v>0</v>
      </c>
      <c r="AA2215" t="str">
        <f t="shared" si="454"/>
        <v>127-&gt;0,</v>
      </c>
    </row>
    <row r="2216" spans="1:27" ht="15" hidden="1" customHeight="1" x14ac:dyDescent="0.25">
      <c r="A2216">
        <v>2015</v>
      </c>
      <c r="B2216">
        <v>11</v>
      </c>
      <c r="C2216">
        <v>13</v>
      </c>
      <c r="D2216" t="s">
        <v>10</v>
      </c>
      <c r="E2216" t="s">
        <v>104</v>
      </c>
      <c r="F2216">
        <v>2</v>
      </c>
      <c r="G2216">
        <v>3</v>
      </c>
      <c r="H2216" t="s">
        <v>33</v>
      </c>
      <c r="J2216">
        <v>-7</v>
      </c>
      <c r="K2216">
        <v>1673</v>
      </c>
      <c r="L2216">
        <v>1898</v>
      </c>
      <c r="M2216">
        <f t="shared" si="442"/>
        <v>1680</v>
      </c>
      <c r="N2216">
        <f t="shared" si="443"/>
        <v>1891</v>
      </c>
      <c r="O2216">
        <f t="shared" si="444"/>
        <v>0.654519994382466</v>
      </c>
      <c r="P2216">
        <f t="shared" si="445"/>
        <v>0</v>
      </c>
      <c r="Q2216">
        <f t="shared" si="446"/>
        <v>10.694860447471036</v>
      </c>
      <c r="R2216">
        <f t="shared" si="447"/>
        <v>10</v>
      </c>
      <c r="S2216">
        <f>INDEX(Weights!$B$1:$B$36,MATCH(Matches!H925,Weights!$A$1:$A$36,0))</f>
        <v>40</v>
      </c>
      <c r="T2216">
        <f t="shared" si="448"/>
        <v>1780</v>
      </c>
      <c r="U2216">
        <f t="shared" si="449"/>
        <v>1891</v>
      </c>
      <c r="V2216">
        <f t="shared" si="450"/>
        <v>111</v>
      </c>
      <c r="W2216">
        <f t="shared" si="451"/>
        <v>1</v>
      </c>
      <c r="X2216">
        <f t="shared" si="452"/>
        <v>0</v>
      </c>
      <c r="Y2216">
        <f t="shared" si="453"/>
        <v>1</v>
      </c>
      <c r="AA2216" t="str">
        <f t="shared" si="454"/>
        <v>111-&gt;1,</v>
      </c>
    </row>
    <row r="2217" spans="1:27" ht="15" hidden="1" customHeight="1" x14ac:dyDescent="0.25">
      <c r="A2217">
        <v>2015</v>
      </c>
      <c r="B2217">
        <v>11</v>
      </c>
      <c r="C2217">
        <v>17</v>
      </c>
      <c r="D2217" t="s">
        <v>25</v>
      </c>
      <c r="E2217" t="s">
        <v>15</v>
      </c>
      <c r="F2217">
        <v>0</v>
      </c>
      <c r="G2217">
        <v>0</v>
      </c>
      <c r="H2217" t="s">
        <v>33</v>
      </c>
      <c r="J2217">
        <v>-7</v>
      </c>
      <c r="K2217">
        <v>1805</v>
      </c>
      <c r="L2217">
        <v>1611</v>
      </c>
      <c r="M2217">
        <f t="shared" si="442"/>
        <v>1812</v>
      </c>
      <c r="N2217">
        <f t="shared" si="443"/>
        <v>1604</v>
      </c>
      <c r="O2217">
        <f t="shared" si="444"/>
        <v>0.85482917753175958</v>
      </c>
      <c r="P2217">
        <f t="shared" si="445"/>
        <v>0.5</v>
      </c>
      <c r="Q2217">
        <f t="shared" si="446"/>
        <v>19.727802681540904</v>
      </c>
      <c r="R2217">
        <f t="shared" si="447"/>
        <v>20</v>
      </c>
      <c r="S2217">
        <f>INDEX(Weights!$B$1:$B$36,MATCH(Matches!H989,Weights!$A$1:$A$36,0))</f>
        <v>40</v>
      </c>
      <c r="T2217">
        <f t="shared" si="448"/>
        <v>1912</v>
      </c>
      <c r="U2217">
        <f t="shared" si="449"/>
        <v>1604</v>
      </c>
      <c r="V2217">
        <f t="shared" si="450"/>
        <v>308</v>
      </c>
      <c r="W2217">
        <f t="shared" si="451"/>
        <v>0</v>
      </c>
      <c r="X2217">
        <f t="shared" si="452"/>
        <v>0</v>
      </c>
      <c r="Y2217">
        <f t="shared" si="453"/>
        <v>0</v>
      </c>
      <c r="AA2217" t="str">
        <f t="shared" si="454"/>
        <v>308-&gt;0,</v>
      </c>
    </row>
    <row r="2218" spans="1:27" ht="15" hidden="1" customHeight="1" x14ac:dyDescent="0.25">
      <c r="A2218">
        <v>2016</v>
      </c>
      <c r="B2218">
        <v>3</v>
      </c>
      <c r="C2218">
        <v>23</v>
      </c>
      <c r="D2218" t="s">
        <v>27</v>
      </c>
      <c r="E2218" t="s">
        <v>177</v>
      </c>
      <c r="F2218">
        <v>1</v>
      </c>
      <c r="G2218">
        <v>1</v>
      </c>
      <c r="H2218" t="s">
        <v>171</v>
      </c>
      <c r="J2218">
        <v>-7</v>
      </c>
      <c r="K2218">
        <v>1502</v>
      </c>
      <c r="L2218">
        <v>1496</v>
      </c>
      <c r="M2218">
        <f t="shared" si="442"/>
        <v>1509</v>
      </c>
      <c r="N2218">
        <f t="shared" si="443"/>
        <v>1489</v>
      </c>
      <c r="O2218">
        <f t="shared" si="444"/>
        <v>0.66613942458312214</v>
      </c>
      <c r="P2218">
        <f t="shared" si="445"/>
        <v>0.5</v>
      </c>
      <c r="Q2218">
        <f t="shared" si="446"/>
        <v>42.133286651042845</v>
      </c>
      <c r="R2218">
        <f t="shared" si="447"/>
        <v>40</v>
      </c>
      <c r="S2218">
        <f>INDEX(Weights!$B$1:$B$36,MATCH(Matches!H1087,Weights!$A$1:$A$36,0))</f>
        <v>40</v>
      </c>
      <c r="T2218">
        <f t="shared" si="448"/>
        <v>1609</v>
      </c>
      <c r="U2218">
        <f t="shared" si="449"/>
        <v>1489</v>
      </c>
      <c r="V2218">
        <f t="shared" si="450"/>
        <v>120</v>
      </c>
      <c r="W2218">
        <f t="shared" si="451"/>
        <v>0</v>
      </c>
      <c r="X2218">
        <f t="shared" si="452"/>
        <v>0</v>
      </c>
      <c r="Y2218">
        <f t="shared" si="453"/>
        <v>0</v>
      </c>
      <c r="AA2218" t="str">
        <f t="shared" si="454"/>
        <v>120-&gt;0,</v>
      </c>
    </row>
    <row r="2219" spans="1:27" ht="15" hidden="1" customHeight="1" x14ac:dyDescent="0.25">
      <c r="A2219">
        <v>2016</v>
      </c>
      <c r="B2219">
        <v>3</v>
      </c>
      <c r="C2219">
        <v>24</v>
      </c>
      <c r="D2219" t="s">
        <v>89</v>
      </c>
      <c r="E2219" t="s">
        <v>173</v>
      </c>
      <c r="F2219">
        <v>1</v>
      </c>
      <c r="G2219">
        <v>1</v>
      </c>
      <c r="H2219" t="s">
        <v>171</v>
      </c>
      <c r="J2219">
        <v>-7</v>
      </c>
      <c r="K2219">
        <v>1275</v>
      </c>
      <c r="L2219">
        <v>1259</v>
      </c>
      <c r="M2219">
        <f t="shared" si="442"/>
        <v>1282</v>
      </c>
      <c r="N2219">
        <f t="shared" si="443"/>
        <v>1252</v>
      </c>
      <c r="O2219">
        <f t="shared" si="444"/>
        <v>0.67881691979475667</v>
      </c>
      <c r="P2219">
        <f t="shared" si="445"/>
        <v>0.5</v>
      </c>
      <c r="Q2219">
        <f t="shared" si="446"/>
        <v>39.146183750589671</v>
      </c>
      <c r="R2219">
        <f t="shared" si="447"/>
        <v>40</v>
      </c>
      <c r="S2219">
        <f>INDEX(Weights!$B$1:$B$36,MATCH(Matches!H1106,Weights!$A$1:$A$36,0))</f>
        <v>50</v>
      </c>
      <c r="T2219">
        <f t="shared" si="448"/>
        <v>1382</v>
      </c>
      <c r="U2219">
        <f t="shared" si="449"/>
        <v>1252</v>
      </c>
      <c r="V2219">
        <f t="shared" si="450"/>
        <v>130</v>
      </c>
      <c r="W2219">
        <f t="shared" si="451"/>
        <v>0</v>
      </c>
      <c r="X2219">
        <f t="shared" si="452"/>
        <v>0</v>
      </c>
      <c r="Y2219">
        <f t="shared" si="453"/>
        <v>0</v>
      </c>
      <c r="AA2219" t="str">
        <f t="shared" si="454"/>
        <v>130-&gt;0,</v>
      </c>
    </row>
    <row r="2220" spans="1:27" ht="15" hidden="1" customHeight="1" x14ac:dyDescent="0.25">
      <c r="A2220">
        <v>2016</v>
      </c>
      <c r="B2220">
        <v>3</v>
      </c>
      <c r="C2220">
        <v>26</v>
      </c>
      <c r="D2220" t="s">
        <v>163</v>
      </c>
      <c r="E2220" t="s">
        <v>167</v>
      </c>
      <c r="F2220">
        <v>0</v>
      </c>
      <c r="G2220">
        <v>4</v>
      </c>
      <c r="H2220" t="s">
        <v>230</v>
      </c>
      <c r="J2220">
        <v>-7</v>
      </c>
      <c r="K2220">
        <v>562</v>
      </c>
      <c r="L2220">
        <v>1069</v>
      </c>
      <c r="M2220">
        <f t="shared" si="442"/>
        <v>569</v>
      </c>
      <c r="N2220">
        <f t="shared" si="443"/>
        <v>1062</v>
      </c>
      <c r="O2220">
        <f t="shared" si="444"/>
        <v>0.90570537354323744</v>
      </c>
      <c r="P2220">
        <f t="shared" si="445"/>
        <v>0</v>
      </c>
      <c r="Q2220">
        <f t="shared" si="446"/>
        <v>7.7287826753363378</v>
      </c>
      <c r="R2220">
        <f t="shared" si="447"/>
        <v>0</v>
      </c>
      <c r="S2220">
        <f>INDEX(Weights!$B$1:$B$36,MATCH(Matches!H1144,Weights!$A$1:$A$36,0))</f>
        <v>40</v>
      </c>
      <c r="T2220">
        <f t="shared" si="448"/>
        <v>669</v>
      </c>
      <c r="U2220">
        <f t="shared" si="449"/>
        <v>1062</v>
      </c>
      <c r="V2220">
        <f t="shared" si="450"/>
        <v>393</v>
      </c>
      <c r="W2220">
        <f t="shared" si="451"/>
        <v>4</v>
      </c>
      <c r="X2220">
        <f t="shared" si="452"/>
        <v>1</v>
      </c>
      <c r="Y2220">
        <f t="shared" si="453"/>
        <v>4</v>
      </c>
      <c r="AA2220" t="str">
        <f t="shared" si="454"/>
        <v>393-&gt;4,</v>
      </c>
    </row>
    <row r="2221" spans="1:27" ht="15" hidden="1" customHeight="1" x14ac:dyDescent="0.25">
      <c r="A2221">
        <v>2016</v>
      </c>
      <c r="B2221">
        <v>3</v>
      </c>
      <c r="C2221">
        <v>26</v>
      </c>
      <c r="D2221" t="s">
        <v>190</v>
      </c>
      <c r="E2221" t="s">
        <v>30</v>
      </c>
      <c r="F2221">
        <v>2</v>
      </c>
      <c r="G2221">
        <v>2</v>
      </c>
      <c r="H2221" t="s">
        <v>171</v>
      </c>
      <c r="J2221">
        <v>-7</v>
      </c>
      <c r="K2221">
        <v>1602</v>
      </c>
      <c r="L2221">
        <v>1585</v>
      </c>
      <c r="M2221">
        <f t="shared" si="442"/>
        <v>1609</v>
      </c>
      <c r="N2221">
        <f t="shared" si="443"/>
        <v>1578</v>
      </c>
      <c r="O2221">
        <f t="shared" si="444"/>
        <v>0.68007067573722146</v>
      </c>
      <c r="P2221">
        <f t="shared" si="445"/>
        <v>0.5</v>
      </c>
      <c r="Q2221">
        <f t="shared" si="446"/>
        <v>38.87362543257823</v>
      </c>
      <c r="R2221">
        <f t="shared" si="447"/>
        <v>40</v>
      </c>
      <c r="S2221">
        <f>INDEX(Weights!$B$1:$B$36,MATCH(Matches!H1151,Weights!$A$1:$A$36,0))</f>
        <v>20</v>
      </c>
      <c r="T2221">
        <f t="shared" si="448"/>
        <v>1709</v>
      </c>
      <c r="U2221">
        <f t="shared" si="449"/>
        <v>1578</v>
      </c>
      <c r="V2221">
        <f t="shared" si="450"/>
        <v>131</v>
      </c>
      <c r="W2221">
        <f t="shared" si="451"/>
        <v>0</v>
      </c>
      <c r="X2221">
        <f t="shared" si="452"/>
        <v>0</v>
      </c>
      <c r="Y2221">
        <f t="shared" si="453"/>
        <v>0</v>
      </c>
      <c r="AA2221" t="str">
        <f t="shared" si="454"/>
        <v>131-&gt;0,</v>
      </c>
    </row>
    <row r="2222" spans="1:27" ht="15" hidden="1" customHeight="1" x14ac:dyDescent="0.25">
      <c r="A2222">
        <v>2016</v>
      </c>
      <c r="B2222">
        <v>3</v>
      </c>
      <c r="C2222">
        <v>29</v>
      </c>
      <c r="D2222" t="s">
        <v>179</v>
      </c>
      <c r="E2222" t="s">
        <v>182</v>
      </c>
      <c r="F2222">
        <v>1</v>
      </c>
      <c r="G2222">
        <v>4</v>
      </c>
      <c r="H2222" t="s">
        <v>230</v>
      </c>
      <c r="J2222">
        <v>-7</v>
      </c>
      <c r="K2222">
        <v>968</v>
      </c>
      <c r="L2222">
        <v>1453</v>
      </c>
      <c r="M2222">
        <f t="shared" si="442"/>
        <v>975</v>
      </c>
      <c r="N2222">
        <f t="shared" si="443"/>
        <v>1446</v>
      </c>
      <c r="O2222">
        <f t="shared" si="444"/>
        <v>0.89431996985112772</v>
      </c>
      <c r="P2222">
        <f t="shared" si="445"/>
        <v>0</v>
      </c>
      <c r="Q2222">
        <f t="shared" si="446"/>
        <v>7.8271762187813492</v>
      </c>
      <c r="R2222">
        <f t="shared" si="447"/>
        <v>0</v>
      </c>
      <c r="S2222">
        <f>INDEX(Weights!$B$1:$B$36,MATCH(Matches!H1190,Weights!$A$1:$A$36,0))</f>
        <v>50</v>
      </c>
      <c r="T2222">
        <f t="shared" si="448"/>
        <v>1075</v>
      </c>
      <c r="U2222">
        <f t="shared" si="449"/>
        <v>1446</v>
      </c>
      <c r="V2222">
        <f t="shared" si="450"/>
        <v>371</v>
      </c>
      <c r="W2222">
        <f t="shared" si="451"/>
        <v>3</v>
      </c>
      <c r="X2222">
        <f t="shared" si="452"/>
        <v>0</v>
      </c>
      <c r="Y2222">
        <f t="shared" si="453"/>
        <v>3</v>
      </c>
      <c r="AA2222" t="str">
        <f t="shared" si="454"/>
        <v>371-&gt;3,</v>
      </c>
    </row>
    <row r="2223" spans="1:27" ht="15" hidden="1" customHeight="1" x14ac:dyDescent="0.25">
      <c r="A2223">
        <v>2016</v>
      </c>
      <c r="B2223">
        <v>3</v>
      </c>
      <c r="C2223">
        <v>29</v>
      </c>
      <c r="D2223" t="s">
        <v>11</v>
      </c>
      <c r="E2223" t="s">
        <v>71</v>
      </c>
      <c r="F2223">
        <v>0</v>
      </c>
      <c r="G2223">
        <v>1</v>
      </c>
      <c r="H2223" t="s">
        <v>33</v>
      </c>
      <c r="J2223">
        <v>-7</v>
      </c>
      <c r="K2223">
        <v>1493</v>
      </c>
      <c r="L2223">
        <v>1717</v>
      </c>
      <c r="M2223">
        <f t="shared" si="442"/>
        <v>1500</v>
      </c>
      <c r="N2223">
        <f t="shared" si="443"/>
        <v>1710</v>
      </c>
      <c r="O2223">
        <f t="shared" si="444"/>
        <v>0.6532171672188698</v>
      </c>
      <c r="P2223">
        <f t="shared" si="445"/>
        <v>0</v>
      </c>
      <c r="Q2223">
        <f t="shared" si="446"/>
        <v>10.716191109616918</v>
      </c>
      <c r="R2223">
        <f t="shared" si="447"/>
        <v>10</v>
      </c>
      <c r="S2223">
        <f>INDEX(Weights!$B$1:$B$36,MATCH(Matches!H1194,Weights!$A$1:$A$36,0))</f>
        <v>20</v>
      </c>
      <c r="T2223">
        <f t="shared" si="448"/>
        <v>1600</v>
      </c>
      <c r="U2223">
        <f t="shared" si="449"/>
        <v>1710</v>
      </c>
      <c r="V2223">
        <f t="shared" si="450"/>
        <v>110</v>
      </c>
      <c r="W2223">
        <f t="shared" si="451"/>
        <v>1</v>
      </c>
      <c r="X2223">
        <f t="shared" si="452"/>
        <v>0</v>
      </c>
      <c r="Y2223">
        <f t="shared" si="453"/>
        <v>1</v>
      </c>
      <c r="AA2223" t="str">
        <f t="shared" si="454"/>
        <v>110-&gt;1,</v>
      </c>
    </row>
    <row r="2224" spans="1:27" ht="15" hidden="1" customHeight="1" x14ac:dyDescent="0.25">
      <c r="A2224">
        <v>2016</v>
      </c>
      <c r="B2224">
        <v>3</v>
      </c>
      <c r="C2224">
        <v>29</v>
      </c>
      <c r="D2224" t="s">
        <v>193</v>
      </c>
      <c r="E2224" t="s">
        <v>152</v>
      </c>
      <c r="F2224">
        <v>1</v>
      </c>
      <c r="G2224">
        <v>2</v>
      </c>
      <c r="H2224" t="s">
        <v>171</v>
      </c>
      <c r="J2224">
        <v>-7</v>
      </c>
      <c r="K2224">
        <v>1277</v>
      </c>
      <c r="L2224">
        <v>1662</v>
      </c>
      <c r="M2224">
        <f t="shared" si="442"/>
        <v>1284</v>
      </c>
      <c r="N2224">
        <f t="shared" si="443"/>
        <v>1655</v>
      </c>
      <c r="O2224">
        <f t="shared" si="444"/>
        <v>0.82635355394403176</v>
      </c>
      <c r="P2224">
        <f t="shared" si="445"/>
        <v>0</v>
      </c>
      <c r="Q2224">
        <f t="shared" si="446"/>
        <v>8.4709504383327232</v>
      </c>
      <c r="R2224">
        <f t="shared" si="447"/>
        <v>10</v>
      </c>
      <c r="S2224">
        <f>INDEX(Weights!$B$1:$B$36,MATCH(Matches!H1221,Weights!$A$1:$A$36,0))</f>
        <v>20</v>
      </c>
      <c r="T2224">
        <f t="shared" si="448"/>
        <v>1384</v>
      </c>
      <c r="U2224">
        <f t="shared" si="449"/>
        <v>1655</v>
      </c>
      <c r="V2224">
        <f t="shared" si="450"/>
        <v>271</v>
      </c>
      <c r="W2224">
        <f t="shared" si="451"/>
        <v>1</v>
      </c>
      <c r="X2224">
        <f t="shared" si="452"/>
        <v>0</v>
      </c>
      <c r="Y2224">
        <f t="shared" si="453"/>
        <v>1</v>
      </c>
      <c r="AA2224" t="str">
        <f t="shared" si="454"/>
        <v>271-&gt;1,</v>
      </c>
    </row>
    <row r="2225" spans="1:27" ht="15" hidden="1" customHeight="1" x14ac:dyDescent="0.25">
      <c r="A2225">
        <v>2016</v>
      </c>
      <c r="B2225">
        <v>6</v>
      </c>
      <c r="C2225">
        <v>2</v>
      </c>
      <c r="D2225" t="s">
        <v>263</v>
      </c>
      <c r="E2225" t="s">
        <v>117</v>
      </c>
      <c r="F2225">
        <v>1</v>
      </c>
      <c r="G2225">
        <v>3</v>
      </c>
      <c r="H2225" t="s">
        <v>33</v>
      </c>
      <c r="J2225">
        <v>-7</v>
      </c>
      <c r="K2225">
        <v>1431</v>
      </c>
      <c r="L2225">
        <v>1742</v>
      </c>
      <c r="M2225">
        <f t="shared" si="442"/>
        <v>1438</v>
      </c>
      <c r="N2225">
        <f t="shared" si="443"/>
        <v>1735</v>
      </c>
      <c r="O2225">
        <f t="shared" si="444"/>
        <v>0.75658059429505287</v>
      </c>
      <c r="P2225">
        <f t="shared" si="445"/>
        <v>0</v>
      </c>
      <c r="Q2225">
        <f t="shared" si="446"/>
        <v>9.2521537728869188</v>
      </c>
      <c r="R2225">
        <f t="shared" si="447"/>
        <v>10</v>
      </c>
      <c r="S2225">
        <f>INDEX(Weights!$B$1:$B$36,MATCH(Matches!H1328,Weights!$A$1:$A$36,0))</f>
        <v>40</v>
      </c>
      <c r="T2225">
        <f t="shared" si="448"/>
        <v>1538</v>
      </c>
      <c r="U2225">
        <f t="shared" si="449"/>
        <v>1735</v>
      </c>
      <c r="V2225">
        <f t="shared" si="450"/>
        <v>197</v>
      </c>
      <c r="W2225">
        <f t="shared" si="451"/>
        <v>2</v>
      </c>
      <c r="X2225">
        <f t="shared" si="452"/>
        <v>0</v>
      </c>
      <c r="Y2225">
        <f t="shared" si="453"/>
        <v>2</v>
      </c>
      <c r="AA2225" t="str">
        <f t="shared" si="454"/>
        <v>197-&gt;2,</v>
      </c>
    </row>
    <row r="2226" spans="1:27" ht="15" hidden="1" customHeight="1" x14ac:dyDescent="0.25">
      <c r="A2226">
        <v>2016</v>
      </c>
      <c r="B2226">
        <v>6</v>
      </c>
      <c r="C2226">
        <v>5</v>
      </c>
      <c r="D2226" t="s">
        <v>49</v>
      </c>
      <c r="E2226" t="s">
        <v>25</v>
      </c>
      <c r="F2226">
        <v>0</v>
      </c>
      <c r="G2226">
        <v>1</v>
      </c>
      <c r="H2226" t="s">
        <v>33</v>
      </c>
      <c r="J2226">
        <v>-7</v>
      </c>
      <c r="K2226">
        <v>1613</v>
      </c>
      <c r="L2226">
        <v>1829</v>
      </c>
      <c r="M2226">
        <f t="shared" si="442"/>
        <v>1620</v>
      </c>
      <c r="N2226">
        <f t="shared" si="443"/>
        <v>1822</v>
      </c>
      <c r="O2226">
        <f t="shared" si="444"/>
        <v>0.64271306883262036</v>
      </c>
      <c r="P2226">
        <f t="shared" si="445"/>
        <v>0</v>
      </c>
      <c r="Q2226">
        <f t="shared" si="446"/>
        <v>10.891329800892825</v>
      </c>
      <c r="R2226">
        <f t="shared" si="447"/>
        <v>10</v>
      </c>
      <c r="S2226">
        <f>INDEX(Weights!$B$1:$B$36,MATCH(Matches!H1391,Weights!$A$1:$A$36,0))</f>
        <v>20</v>
      </c>
      <c r="T2226">
        <f t="shared" si="448"/>
        <v>1720</v>
      </c>
      <c r="U2226">
        <f t="shared" si="449"/>
        <v>1822</v>
      </c>
      <c r="V2226">
        <f t="shared" si="450"/>
        <v>102</v>
      </c>
      <c r="W2226">
        <f t="shared" si="451"/>
        <v>1</v>
      </c>
      <c r="X2226">
        <f t="shared" si="452"/>
        <v>0</v>
      </c>
      <c r="Y2226">
        <f t="shared" si="453"/>
        <v>1</v>
      </c>
      <c r="AA2226" t="str">
        <f t="shared" si="454"/>
        <v>102-&gt;1,</v>
      </c>
    </row>
    <row r="2227" spans="1:27" ht="15" hidden="1" customHeight="1" x14ac:dyDescent="0.25">
      <c r="A2227">
        <v>2016</v>
      </c>
      <c r="B2227">
        <v>6</v>
      </c>
      <c r="C2227">
        <v>7</v>
      </c>
      <c r="D2227" t="s">
        <v>179</v>
      </c>
      <c r="E2227" t="s">
        <v>182</v>
      </c>
      <c r="F2227">
        <v>0</v>
      </c>
      <c r="G2227">
        <v>4</v>
      </c>
      <c r="H2227" t="s">
        <v>230</v>
      </c>
      <c r="J2227">
        <v>-7</v>
      </c>
      <c r="K2227">
        <v>958</v>
      </c>
      <c r="L2227">
        <v>1461</v>
      </c>
      <c r="M2227">
        <f t="shared" si="442"/>
        <v>965</v>
      </c>
      <c r="N2227">
        <f t="shared" si="443"/>
        <v>1454</v>
      </c>
      <c r="O2227">
        <f t="shared" si="444"/>
        <v>0.90372043835198002</v>
      </c>
      <c r="P2227">
        <f t="shared" si="445"/>
        <v>0</v>
      </c>
      <c r="Q2227">
        <f t="shared" si="446"/>
        <v>7.7457582045672932</v>
      </c>
      <c r="R2227">
        <f t="shared" si="447"/>
        <v>0</v>
      </c>
      <c r="S2227">
        <f>INDEX(Weights!$B$1:$B$36,MATCH(Matches!H1415,Weights!$A$1:$A$36,0))</f>
        <v>40</v>
      </c>
      <c r="T2227">
        <f t="shared" si="448"/>
        <v>1065</v>
      </c>
      <c r="U2227">
        <f t="shared" si="449"/>
        <v>1454</v>
      </c>
      <c r="V2227">
        <f t="shared" si="450"/>
        <v>389</v>
      </c>
      <c r="W2227">
        <f t="shared" si="451"/>
        <v>4</v>
      </c>
      <c r="X2227">
        <f t="shared" si="452"/>
        <v>1</v>
      </c>
      <c r="Y2227">
        <f t="shared" si="453"/>
        <v>4</v>
      </c>
      <c r="AA2227" t="str">
        <f t="shared" si="454"/>
        <v>389-&gt;4,</v>
      </c>
    </row>
    <row r="2228" spans="1:27" ht="15" hidden="1" customHeight="1" x14ac:dyDescent="0.25">
      <c r="A2228">
        <v>2016</v>
      </c>
      <c r="B2228">
        <v>6</v>
      </c>
      <c r="C2228">
        <v>8</v>
      </c>
      <c r="D2228" t="s">
        <v>138</v>
      </c>
      <c r="E2228" t="s">
        <v>128</v>
      </c>
      <c r="F2228">
        <v>2</v>
      </c>
      <c r="G2228">
        <v>2</v>
      </c>
      <c r="H2228" t="s">
        <v>164</v>
      </c>
      <c r="I2228" t="s">
        <v>125</v>
      </c>
      <c r="J2228">
        <v>-7</v>
      </c>
      <c r="K2228">
        <v>1876</v>
      </c>
      <c r="L2228">
        <v>1791</v>
      </c>
      <c r="M2228">
        <f t="shared" si="442"/>
        <v>1883</v>
      </c>
      <c r="N2228">
        <f t="shared" si="443"/>
        <v>1784</v>
      </c>
      <c r="O2228">
        <f t="shared" si="444"/>
        <v>0.63873774911172487</v>
      </c>
      <c r="P2228">
        <f t="shared" si="445"/>
        <v>0.5</v>
      </c>
      <c r="Q2228">
        <f t="shared" si="446"/>
        <v>50.45490535069105</v>
      </c>
      <c r="R2228">
        <f t="shared" si="447"/>
        <v>50</v>
      </c>
      <c r="S2228">
        <f>INDEX(Weights!$B$1:$B$36,MATCH(Matches!H1425,Weights!$A$1:$A$36,0))</f>
        <v>20</v>
      </c>
      <c r="T2228">
        <f t="shared" si="448"/>
        <v>1883</v>
      </c>
      <c r="U2228">
        <f t="shared" si="449"/>
        <v>1784</v>
      </c>
      <c r="V2228">
        <f t="shared" si="450"/>
        <v>99</v>
      </c>
      <c r="W2228">
        <f t="shared" si="451"/>
        <v>0</v>
      </c>
      <c r="X2228">
        <f t="shared" si="452"/>
        <v>0</v>
      </c>
      <c r="Y2228">
        <f t="shared" si="453"/>
        <v>0</v>
      </c>
      <c r="AA2228" t="str">
        <f t="shared" si="454"/>
        <v>99-&gt;0,</v>
      </c>
    </row>
    <row r="2229" spans="1:27" ht="15" hidden="1" customHeight="1" x14ac:dyDescent="0.25">
      <c r="A2229">
        <v>2016</v>
      </c>
      <c r="B2229">
        <v>6</v>
      </c>
      <c r="C2229">
        <v>17</v>
      </c>
      <c r="D2229" t="s">
        <v>9</v>
      </c>
      <c r="E2229" t="s">
        <v>50</v>
      </c>
      <c r="F2229">
        <v>2</v>
      </c>
      <c r="G2229">
        <v>2</v>
      </c>
      <c r="H2229" t="s">
        <v>138</v>
      </c>
      <c r="I2229" t="s">
        <v>26</v>
      </c>
      <c r="J2229">
        <v>-7</v>
      </c>
      <c r="K2229">
        <v>1837</v>
      </c>
      <c r="L2229">
        <v>1752</v>
      </c>
      <c r="M2229">
        <f t="shared" si="442"/>
        <v>1844</v>
      </c>
      <c r="N2229">
        <f t="shared" si="443"/>
        <v>1745</v>
      </c>
      <c r="O2229">
        <f t="shared" si="444"/>
        <v>0.63873774911172487</v>
      </c>
      <c r="P2229">
        <f t="shared" si="445"/>
        <v>0.5</v>
      </c>
      <c r="Q2229">
        <f t="shared" si="446"/>
        <v>50.45490535069105</v>
      </c>
      <c r="R2229">
        <f t="shared" si="447"/>
        <v>50</v>
      </c>
      <c r="S2229">
        <f>INDEX(Weights!$B$1:$B$36,MATCH(Matches!H1476,Weights!$A$1:$A$36,0))</f>
        <v>20</v>
      </c>
      <c r="T2229">
        <f t="shared" si="448"/>
        <v>1844</v>
      </c>
      <c r="U2229">
        <f t="shared" si="449"/>
        <v>1745</v>
      </c>
      <c r="V2229">
        <f t="shared" si="450"/>
        <v>99</v>
      </c>
      <c r="W2229">
        <f t="shared" si="451"/>
        <v>0</v>
      </c>
      <c r="X2229">
        <f t="shared" si="452"/>
        <v>0</v>
      </c>
      <c r="Y2229">
        <f t="shared" si="453"/>
        <v>0</v>
      </c>
      <c r="AA2229" t="str">
        <f t="shared" si="454"/>
        <v>99-&gt;0,</v>
      </c>
    </row>
    <row r="2230" spans="1:27" ht="15" hidden="1" customHeight="1" x14ac:dyDescent="0.25">
      <c r="A2230">
        <v>2016</v>
      </c>
      <c r="B2230">
        <v>8</v>
      </c>
      <c r="C2230">
        <v>10</v>
      </c>
      <c r="D2230" t="s">
        <v>47</v>
      </c>
      <c r="E2230" t="s">
        <v>146</v>
      </c>
      <c r="F2230">
        <v>0</v>
      </c>
      <c r="G2230">
        <v>0</v>
      </c>
      <c r="H2230" t="s">
        <v>33</v>
      </c>
      <c r="J2230">
        <v>-7</v>
      </c>
      <c r="K2230">
        <v>1664</v>
      </c>
      <c r="L2230">
        <v>1497</v>
      </c>
      <c r="M2230">
        <f t="shared" si="442"/>
        <v>1671</v>
      </c>
      <c r="N2230">
        <f t="shared" si="443"/>
        <v>1490</v>
      </c>
      <c r="O2230">
        <f t="shared" si="444"/>
        <v>0.83445918170898303</v>
      </c>
      <c r="P2230">
        <f t="shared" si="445"/>
        <v>0.5</v>
      </c>
      <c r="Q2230">
        <f t="shared" si="446"/>
        <v>20.929310309952214</v>
      </c>
      <c r="R2230">
        <f t="shared" si="447"/>
        <v>20</v>
      </c>
      <c r="S2230">
        <f>INDEX(Weights!$B$1:$B$36,MATCH(Matches!H1540,Weights!$A$1:$A$36,0))</f>
        <v>20</v>
      </c>
      <c r="T2230">
        <f t="shared" si="448"/>
        <v>1771</v>
      </c>
      <c r="U2230">
        <f t="shared" si="449"/>
        <v>1490</v>
      </c>
      <c r="V2230">
        <f t="shared" si="450"/>
        <v>281</v>
      </c>
      <c r="W2230">
        <f t="shared" si="451"/>
        <v>0</v>
      </c>
      <c r="X2230">
        <f t="shared" si="452"/>
        <v>0</v>
      </c>
      <c r="Y2230">
        <f t="shared" si="453"/>
        <v>0</v>
      </c>
      <c r="AA2230" t="str">
        <f t="shared" si="454"/>
        <v>281-&gt;0,</v>
      </c>
    </row>
    <row r="2231" spans="1:27" ht="15" hidden="1" customHeight="1" x14ac:dyDescent="0.25">
      <c r="A2231">
        <v>2016</v>
      </c>
      <c r="B2231">
        <v>8</v>
      </c>
      <c r="C2231">
        <v>31</v>
      </c>
      <c r="D2231" t="s">
        <v>11</v>
      </c>
      <c r="E2231" t="s">
        <v>69</v>
      </c>
      <c r="F2231">
        <v>1</v>
      </c>
      <c r="G2231">
        <v>1</v>
      </c>
      <c r="H2231" t="s">
        <v>33</v>
      </c>
      <c r="J2231">
        <v>-7</v>
      </c>
      <c r="K2231">
        <v>1461</v>
      </c>
      <c r="L2231">
        <v>1239</v>
      </c>
      <c r="M2231">
        <f t="shared" si="442"/>
        <v>1468</v>
      </c>
      <c r="N2231">
        <f t="shared" si="443"/>
        <v>1232</v>
      </c>
      <c r="O2231">
        <f t="shared" si="444"/>
        <v>0.87371042094508145</v>
      </c>
      <c r="P2231">
        <f t="shared" si="445"/>
        <v>0.5</v>
      </c>
      <c r="Q2231">
        <f t="shared" si="446"/>
        <v>18.731080557768774</v>
      </c>
      <c r="R2231">
        <f t="shared" si="447"/>
        <v>20</v>
      </c>
      <c r="S2231">
        <f>INDEX(Weights!$B$1:$B$36,MATCH(Matches!H1559,Weights!$A$1:$A$36,0))</f>
        <v>20</v>
      </c>
      <c r="T2231">
        <f t="shared" si="448"/>
        <v>1568</v>
      </c>
      <c r="U2231">
        <f t="shared" si="449"/>
        <v>1232</v>
      </c>
      <c r="V2231">
        <f t="shared" si="450"/>
        <v>336</v>
      </c>
      <c r="W2231">
        <f t="shared" si="451"/>
        <v>0</v>
      </c>
      <c r="X2231">
        <f t="shared" si="452"/>
        <v>0</v>
      </c>
      <c r="Y2231">
        <f t="shared" si="453"/>
        <v>0</v>
      </c>
      <c r="AA2231" t="str">
        <f t="shared" si="454"/>
        <v>336-&gt;0,</v>
      </c>
    </row>
    <row r="2232" spans="1:27" ht="15" hidden="1" customHeight="1" x14ac:dyDescent="0.25">
      <c r="A2232">
        <v>2016</v>
      </c>
      <c r="B2232">
        <v>10</v>
      </c>
      <c r="C2232">
        <v>6</v>
      </c>
      <c r="D2232" t="s">
        <v>1</v>
      </c>
      <c r="E2232" t="s">
        <v>18</v>
      </c>
      <c r="F2232">
        <v>0</v>
      </c>
      <c r="G2232">
        <v>2</v>
      </c>
      <c r="H2232" t="s">
        <v>76</v>
      </c>
      <c r="J2232">
        <v>-7</v>
      </c>
      <c r="K2232">
        <v>1184</v>
      </c>
      <c r="L2232">
        <v>1643</v>
      </c>
      <c r="M2232">
        <f t="shared" si="442"/>
        <v>1191</v>
      </c>
      <c r="N2232">
        <f t="shared" si="443"/>
        <v>1636</v>
      </c>
      <c r="O2232">
        <f t="shared" si="444"/>
        <v>0.87931715345400785</v>
      </c>
      <c r="P2232">
        <f t="shared" si="445"/>
        <v>0</v>
      </c>
      <c r="Q2232">
        <f t="shared" si="446"/>
        <v>7.9607226727052938</v>
      </c>
      <c r="R2232">
        <f t="shared" si="447"/>
        <v>10</v>
      </c>
      <c r="S2232">
        <f>INDEX(Weights!$B$1:$B$36,MATCH(Matches!H1691,Weights!$A$1:$A$36,0))</f>
        <v>40</v>
      </c>
      <c r="T2232">
        <f t="shared" si="448"/>
        <v>1291</v>
      </c>
      <c r="U2232">
        <f t="shared" si="449"/>
        <v>1636</v>
      </c>
      <c r="V2232">
        <f t="shared" si="450"/>
        <v>345</v>
      </c>
      <c r="W2232">
        <f t="shared" si="451"/>
        <v>2</v>
      </c>
      <c r="X2232">
        <f t="shared" si="452"/>
        <v>0</v>
      </c>
      <c r="Y2232">
        <f t="shared" si="453"/>
        <v>2</v>
      </c>
      <c r="AA2232" t="str">
        <f t="shared" si="454"/>
        <v>345-&gt;2,</v>
      </c>
    </row>
    <row r="2233" spans="1:27" ht="15" hidden="1" customHeight="1" x14ac:dyDescent="0.25">
      <c r="A2233">
        <v>2016</v>
      </c>
      <c r="B2233">
        <v>11</v>
      </c>
      <c r="C2233">
        <v>14</v>
      </c>
      <c r="D2233" t="s">
        <v>65</v>
      </c>
      <c r="E2233" t="s">
        <v>49</v>
      </c>
      <c r="F2233">
        <v>1</v>
      </c>
      <c r="G2233">
        <v>1</v>
      </c>
      <c r="H2233" t="s">
        <v>33</v>
      </c>
      <c r="J2233">
        <v>-7</v>
      </c>
      <c r="K2233">
        <v>1851</v>
      </c>
      <c r="L2233">
        <v>1653</v>
      </c>
      <c r="M2233">
        <f t="shared" si="442"/>
        <v>1858</v>
      </c>
      <c r="N2233">
        <f t="shared" si="443"/>
        <v>1646</v>
      </c>
      <c r="O2233">
        <f t="shared" si="444"/>
        <v>0.85766331855385691</v>
      </c>
      <c r="P2233">
        <f t="shared" si="445"/>
        <v>0.5</v>
      </c>
      <c r="Q2233">
        <f t="shared" si="446"/>
        <v>19.571478641710193</v>
      </c>
      <c r="R2233">
        <f t="shared" si="447"/>
        <v>20</v>
      </c>
      <c r="S2233">
        <f>INDEX(Weights!$B$1:$B$36,MATCH(Matches!H1902,Weights!$A$1:$A$36,0))</f>
        <v>30</v>
      </c>
      <c r="T2233">
        <f t="shared" si="448"/>
        <v>1958</v>
      </c>
      <c r="U2233">
        <f t="shared" si="449"/>
        <v>1646</v>
      </c>
      <c r="V2233">
        <f t="shared" si="450"/>
        <v>312</v>
      </c>
      <c r="W2233">
        <f t="shared" si="451"/>
        <v>0</v>
      </c>
      <c r="X2233">
        <f t="shared" si="452"/>
        <v>0</v>
      </c>
      <c r="Y2233">
        <f t="shared" si="453"/>
        <v>0</v>
      </c>
      <c r="AA2233" t="str">
        <f t="shared" si="454"/>
        <v>312-&gt;0,</v>
      </c>
    </row>
    <row r="2234" spans="1:27" ht="15" hidden="1" customHeight="1" x14ac:dyDescent="0.25">
      <c r="A2234">
        <v>2016</v>
      </c>
      <c r="B2234">
        <v>11</v>
      </c>
      <c r="C2234">
        <v>15</v>
      </c>
      <c r="D2234" t="s">
        <v>259</v>
      </c>
      <c r="E2234" t="s">
        <v>257</v>
      </c>
      <c r="F2234">
        <v>0</v>
      </c>
      <c r="G2234">
        <v>0</v>
      </c>
      <c r="H2234" t="s">
        <v>33</v>
      </c>
      <c r="J2234">
        <v>-7</v>
      </c>
      <c r="K2234">
        <v>1428</v>
      </c>
      <c r="L2234">
        <v>1227</v>
      </c>
      <c r="M2234">
        <f t="shared" si="442"/>
        <v>1435</v>
      </c>
      <c r="N2234">
        <f t="shared" si="443"/>
        <v>1220</v>
      </c>
      <c r="O2234">
        <f t="shared" si="444"/>
        <v>0.85975851945819559</v>
      </c>
      <c r="P2234">
        <f t="shared" si="445"/>
        <v>0.5</v>
      </c>
      <c r="Q2234">
        <f t="shared" si="446"/>
        <v>19.457496129743244</v>
      </c>
      <c r="R2234">
        <f t="shared" si="447"/>
        <v>20</v>
      </c>
      <c r="S2234">
        <f>INDEX(Weights!$B$1:$B$36,MATCH(Matches!H1905,Weights!$A$1:$A$36,0))</f>
        <v>40</v>
      </c>
      <c r="T2234">
        <f t="shared" si="448"/>
        <v>1535</v>
      </c>
      <c r="U2234">
        <f t="shared" si="449"/>
        <v>1220</v>
      </c>
      <c r="V2234">
        <f t="shared" si="450"/>
        <v>315</v>
      </c>
      <c r="W2234">
        <f t="shared" si="451"/>
        <v>0</v>
      </c>
      <c r="X2234">
        <f t="shared" si="452"/>
        <v>0</v>
      </c>
      <c r="Y2234">
        <f t="shared" si="453"/>
        <v>0</v>
      </c>
      <c r="AA2234" t="str">
        <f t="shared" si="454"/>
        <v>315-&gt;0,</v>
      </c>
    </row>
    <row r="2235" spans="1:27" ht="15" hidden="1" customHeight="1" x14ac:dyDescent="0.25">
      <c r="A2235">
        <v>2016</v>
      </c>
      <c r="B2235">
        <v>11</v>
      </c>
      <c r="C2235">
        <v>22</v>
      </c>
      <c r="D2235" t="s">
        <v>178</v>
      </c>
      <c r="E2235" t="s">
        <v>11</v>
      </c>
      <c r="F2235">
        <v>0</v>
      </c>
      <c r="G2235">
        <v>1</v>
      </c>
      <c r="H2235" t="s">
        <v>33</v>
      </c>
      <c r="J2235">
        <v>-7</v>
      </c>
      <c r="K2235">
        <v>1205</v>
      </c>
      <c r="L2235">
        <v>1438</v>
      </c>
      <c r="M2235">
        <f t="shared" si="442"/>
        <v>1212</v>
      </c>
      <c r="N2235">
        <f t="shared" si="443"/>
        <v>1431</v>
      </c>
      <c r="O2235">
        <f t="shared" si="444"/>
        <v>0.66485797855476481</v>
      </c>
      <c r="P2235">
        <f t="shared" si="445"/>
        <v>0</v>
      </c>
      <c r="Q2235">
        <f t="shared" si="446"/>
        <v>10.528564333718686</v>
      </c>
      <c r="R2235">
        <f t="shared" si="447"/>
        <v>10</v>
      </c>
      <c r="S2235">
        <f>INDEX(Weights!$B$1:$B$36,MATCH(Matches!H1941,Weights!$A$1:$A$36,0))</f>
        <v>20</v>
      </c>
      <c r="T2235">
        <f t="shared" si="448"/>
        <v>1312</v>
      </c>
      <c r="U2235">
        <f t="shared" si="449"/>
        <v>1431</v>
      </c>
      <c r="V2235">
        <f t="shared" si="450"/>
        <v>119</v>
      </c>
      <c r="W2235">
        <f t="shared" si="451"/>
        <v>1</v>
      </c>
      <c r="X2235">
        <f t="shared" si="452"/>
        <v>0</v>
      </c>
      <c r="Y2235">
        <f t="shared" si="453"/>
        <v>1</v>
      </c>
      <c r="AA2235" t="str">
        <f t="shared" si="454"/>
        <v>119-&gt;1,</v>
      </c>
    </row>
    <row r="2236" spans="1:27" ht="15" hidden="1" customHeight="1" x14ac:dyDescent="0.25">
      <c r="A2236">
        <v>2017</v>
      </c>
      <c r="B2236">
        <v>1</v>
      </c>
      <c r="C2236">
        <v>10</v>
      </c>
      <c r="D2236" t="s">
        <v>190</v>
      </c>
      <c r="E2236" t="s">
        <v>40</v>
      </c>
      <c r="F2236">
        <v>1</v>
      </c>
      <c r="G2236">
        <v>1</v>
      </c>
      <c r="H2236" t="s">
        <v>33</v>
      </c>
      <c r="J2236">
        <v>-7</v>
      </c>
      <c r="K2236">
        <v>1620</v>
      </c>
      <c r="L2236">
        <v>1426</v>
      </c>
      <c r="M2236">
        <f t="shared" si="442"/>
        <v>1627</v>
      </c>
      <c r="N2236">
        <f t="shared" si="443"/>
        <v>1419</v>
      </c>
      <c r="O2236">
        <f t="shared" si="444"/>
        <v>0.85482917753175958</v>
      </c>
      <c r="P2236">
        <f t="shared" si="445"/>
        <v>0.5</v>
      </c>
      <c r="Q2236">
        <f t="shared" si="446"/>
        <v>19.727802681540904</v>
      </c>
      <c r="R2236">
        <f t="shared" si="447"/>
        <v>20</v>
      </c>
      <c r="S2236">
        <f>INDEX(Weights!$B$1:$B$36,MATCH(Matches!H1971,Weights!$A$1:$A$36,0))</f>
        <v>20</v>
      </c>
      <c r="T2236">
        <f t="shared" si="448"/>
        <v>1727</v>
      </c>
      <c r="U2236">
        <f t="shared" si="449"/>
        <v>1419</v>
      </c>
      <c r="V2236">
        <f t="shared" si="450"/>
        <v>308</v>
      </c>
      <c r="W2236">
        <f t="shared" si="451"/>
        <v>0</v>
      </c>
      <c r="X2236">
        <f t="shared" si="452"/>
        <v>0</v>
      </c>
      <c r="Y2236">
        <f t="shared" si="453"/>
        <v>0</v>
      </c>
      <c r="AA2236" t="str">
        <f t="shared" si="454"/>
        <v>308-&gt;0,</v>
      </c>
    </row>
    <row r="2237" spans="1:27" ht="15" hidden="1" customHeight="1" x14ac:dyDescent="0.25">
      <c r="A2237">
        <v>2017</v>
      </c>
      <c r="B2237">
        <v>1</v>
      </c>
      <c r="C2237">
        <v>17</v>
      </c>
      <c r="D2237" t="s">
        <v>122</v>
      </c>
      <c r="E2237" t="s">
        <v>19</v>
      </c>
      <c r="F2237">
        <v>1</v>
      </c>
      <c r="G2237">
        <v>1</v>
      </c>
      <c r="H2237" t="s">
        <v>33</v>
      </c>
      <c r="J2237">
        <v>-7</v>
      </c>
      <c r="K2237">
        <v>1559</v>
      </c>
      <c r="L2237">
        <v>1349</v>
      </c>
      <c r="M2237">
        <f t="shared" si="442"/>
        <v>1566</v>
      </c>
      <c r="N2237">
        <f t="shared" si="443"/>
        <v>1342</v>
      </c>
      <c r="O2237">
        <f t="shared" si="444"/>
        <v>0.86588958245504388</v>
      </c>
      <c r="P2237">
        <f t="shared" si="445"/>
        <v>0.5</v>
      </c>
      <c r="Q2237">
        <f t="shared" si="446"/>
        <v>19.131454776688198</v>
      </c>
      <c r="R2237">
        <f t="shared" si="447"/>
        <v>20</v>
      </c>
      <c r="S2237">
        <f>INDEX(Weights!$B$1:$B$36,MATCH(Matches!H1996,Weights!$A$1:$A$36,0))</f>
        <v>20</v>
      </c>
      <c r="T2237">
        <f t="shared" si="448"/>
        <v>1666</v>
      </c>
      <c r="U2237">
        <f t="shared" si="449"/>
        <v>1342</v>
      </c>
      <c r="V2237">
        <f t="shared" si="450"/>
        <v>324</v>
      </c>
      <c r="W2237">
        <f t="shared" si="451"/>
        <v>0</v>
      </c>
      <c r="X2237">
        <f t="shared" si="452"/>
        <v>0</v>
      </c>
      <c r="Y2237">
        <f t="shared" si="453"/>
        <v>0</v>
      </c>
      <c r="AA2237" t="str">
        <f t="shared" si="454"/>
        <v>324-&gt;0,</v>
      </c>
    </row>
    <row r="2238" spans="1:27" ht="15" hidden="1" customHeight="1" x14ac:dyDescent="0.25">
      <c r="A2238">
        <v>2017</v>
      </c>
      <c r="B2238">
        <v>1</v>
      </c>
      <c r="C2238">
        <v>22</v>
      </c>
      <c r="D2238" t="s">
        <v>100</v>
      </c>
      <c r="E2238" t="s">
        <v>164</v>
      </c>
      <c r="F2238">
        <v>2</v>
      </c>
      <c r="G2238">
        <v>4</v>
      </c>
      <c r="H2238" t="s">
        <v>33</v>
      </c>
      <c r="J2238">
        <v>-7</v>
      </c>
      <c r="K2238">
        <v>1198</v>
      </c>
      <c r="L2238">
        <v>1524</v>
      </c>
      <c r="M2238">
        <f t="shared" si="442"/>
        <v>1205</v>
      </c>
      <c r="N2238">
        <f t="shared" si="443"/>
        <v>1517</v>
      </c>
      <c r="O2238">
        <f t="shared" si="444"/>
        <v>0.77212867346858394</v>
      </c>
      <c r="P2238">
        <f t="shared" si="445"/>
        <v>0</v>
      </c>
      <c r="Q2238">
        <f t="shared" si="446"/>
        <v>9.0658464586664689</v>
      </c>
      <c r="R2238">
        <f t="shared" si="447"/>
        <v>10</v>
      </c>
      <c r="S2238">
        <f>INDEX(Weights!$B$1:$B$36,MATCH(Matches!H2008,Weights!$A$1:$A$36,0))</f>
        <v>40</v>
      </c>
      <c r="T2238">
        <f t="shared" si="448"/>
        <v>1305</v>
      </c>
      <c r="U2238">
        <f t="shared" si="449"/>
        <v>1517</v>
      </c>
      <c r="V2238">
        <f t="shared" si="450"/>
        <v>212</v>
      </c>
      <c r="W2238">
        <f t="shared" si="451"/>
        <v>2</v>
      </c>
      <c r="X2238">
        <f t="shared" si="452"/>
        <v>0</v>
      </c>
      <c r="Y2238">
        <f t="shared" si="453"/>
        <v>2</v>
      </c>
      <c r="AA2238" t="str">
        <f t="shared" si="454"/>
        <v>212-&gt;2,</v>
      </c>
    </row>
    <row r="2239" spans="1:27" ht="15" hidden="1" customHeight="1" x14ac:dyDescent="0.25">
      <c r="A2239">
        <v>2017</v>
      </c>
      <c r="B2239">
        <v>3</v>
      </c>
      <c r="C2239">
        <v>23</v>
      </c>
      <c r="D2239" t="s">
        <v>259</v>
      </c>
      <c r="E2239" t="s">
        <v>94</v>
      </c>
      <c r="F2239">
        <v>1</v>
      </c>
      <c r="G2239">
        <v>1</v>
      </c>
      <c r="H2239" t="s">
        <v>33</v>
      </c>
      <c r="J2239">
        <v>-7</v>
      </c>
      <c r="K2239">
        <v>1421</v>
      </c>
      <c r="L2239">
        <v>1253</v>
      </c>
      <c r="M2239">
        <f t="shared" si="442"/>
        <v>1428</v>
      </c>
      <c r="N2239">
        <f t="shared" si="443"/>
        <v>1246</v>
      </c>
      <c r="O2239">
        <f t="shared" si="444"/>
        <v>0.83525283231396152</v>
      </c>
      <c r="P2239">
        <f t="shared" si="445"/>
        <v>0.5</v>
      </c>
      <c r="Q2239">
        <f t="shared" si="446"/>
        <v>20.879763943185893</v>
      </c>
      <c r="R2239">
        <f t="shared" si="447"/>
        <v>20</v>
      </c>
      <c r="S2239">
        <f>INDEX(Weights!$B$1:$B$36,MATCH(Matches!H2058,Weights!$A$1:$A$36,0))</f>
        <v>40</v>
      </c>
      <c r="T2239">
        <f t="shared" si="448"/>
        <v>1528</v>
      </c>
      <c r="U2239">
        <f t="shared" si="449"/>
        <v>1246</v>
      </c>
      <c r="V2239">
        <f t="shared" si="450"/>
        <v>282</v>
      </c>
      <c r="W2239">
        <f t="shared" si="451"/>
        <v>0</v>
      </c>
      <c r="X2239">
        <f t="shared" si="452"/>
        <v>0</v>
      </c>
      <c r="Y2239">
        <f t="shared" si="453"/>
        <v>0</v>
      </c>
      <c r="AA2239" t="str">
        <f t="shared" si="454"/>
        <v>282-&gt;0,</v>
      </c>
    </row>
    <row r="2240" spans="1:27" ht="15" hidden="1" customHeight="1" x14ac:dyDescent="0.25">
      <c r="A2240">
        <v>2017</v>
      </c>
      <c r="B2240">
        <v>5</v>
      </c>
      <c r="C2240">
        <v>31</v>
      </c>
      <c r="D2240" t="s">
        <v>85</v>
      </c>
      <c r="E2240" t="s">
        <v>104</v>
      </c>
      <c r="F2240">
        <v>1</v>
      </c>
      <c r="G2240">
        <v>2</v>
      </c>
      <c r="H2240" t="s">
        <v>33</v>
      </c>
      <c r="J2240">
        <v>-7</v>
      </c>
      <c r="K2240">
        <v>1612</v>
      </c>
      <c r="L2240">
        <v>1840</v>
      </c>
      <c r="M2240">
        <f t="shared" si="442"/>
        <v>1619</v>
      </c>
      <c r="N2240">
        <f t="shared" si="443"/>
        <v>1833</v>
      </c>
      <c r="O2240">
        <f t="shared" si="444"/>
        <v>0.65841452091691255</v>
      </c>
      <c r="P2240">
        <f t="shared" si="445"/>
        <v>0</v>
      </c>
      <c r="Q2240">
        <f t="shared" si="446"/>
        <v>10.631600272502727</v>
      </c>
      <c r="R2240">
        <f t="shared" si="447"/>
        <v>10</v>
      </c>
      <c r="S2240">
        <f>INDEX(Weights!$B$1:$B$36,MATCH(Matches!H2181,Weights!$A$1:$A$36,0))</f>
        <v>20</v>
      </c>
      <c r="T2240">
        <f t="shared" si="448"/>
        <v>1719</v>
      </c>
      <c r="U2240">
        <f t="shared" si="449"/>
        <v>1833</v>
      </c>
      <c r="V2240">
        <f t="shared" si="450"/>
        <v>114</v>
      </c>
      <c r="W2240">
        <f t="shared" si="451"/>
        <v>1</v>
      </c>
      <c r="X2240">
        <f t="shared" si="452"/>
        <v>0</v>
      </c>
      <c r="Y2240">
        <f t="shared" si="453"/>
        <v>1</v>
      </c>
      <c r="AA2240" t="str">
        <f t="shared" si="454"/>
        <v>114-&gt;1,</v>
      </c>
    </row>
    <row r="2241" spans="1:27" ht="15" hidden="1" customHeight="1" x14ac:dyDescent="0.25">
      <c r="A2241">
        <v>2017</v>
      </c>
      <c r="B2241">
        <v>6</v>
      </c>
      <c r="C2241">
        <v>4</v>
      </c>
      <c r="D2241" t="s">
        <v>62</v>
      </c>
      <c r="E2241" t="s">
        <v>117</v>
      </c>
      <c r="F2241">
        <v>1</v>
      </c>
      <c r="G2241">
        <v>2</v>
      </c>
      <c r="H2241" t="s">
        <v>33</v>
      </c>
      <c r="J2241">
        <v>-7</v>
      </c>
      <c r="K2241">
        <v>1578</v>
      </c>
      <c r="L2241">
        <v>1781</v>
      </c>
      <c r="M2241">
        <f t="shared" si="442"/>
        <v>1585</v>
      </c>
      <c r="N2241">
        <f t="shared" si="443"/>
        <v>1774</v>
      </c>
      <c r="O2241">
        <f t="shared" si="444"/>
        <v>0.62535139330753675</v>
      </c>
      <c r="P2241">
        <f t="shared" si="445"/>
        <v>0</v>
      </c>
      <c r="Q2241">
        <f t="shared" si="446"/>
        <v>11.193706570279478</v>
      </c>
      <c r="R2241">
        <f t="shared" si="447"/>
        <v>10</v>
      </c>
      <c r="S2241">
        <f>INDEX(Weights!$B$1:$B$36,MATCH(Matches!H2199,Weights!$A$1:$A$36,0))</f>
        <v>20</v>
      </c>
      <c r="T2241">
        <f t="shared" si="448"/>
        <v>1685</v>
      </c>
      <c r="U2241">
        <f t="shared" si="449"/>
        <v>1774</v>
      </c>
      <c r="V2241">
        <f t="shared" si="450"/>
        <v>89</v>
      </c>
      <c r="W2241">
        <f t="shared" si="451"/>
        <v>1</v>
      </c>
      <c r="X2241">
        <f t="shared" si="452"/>
        <v>0</v>
      </c>
      <c r="Y2241">
        <f t="shared" si="453"/>
        <v>1</v>
      </c>
      <c r="AA2241" t="str">
        <f t="shared" si="454"/>
        <v>89-&gt;1,</v>
      </c>
    </row>
    <row r="2242" spans="1:27" ht="15" hidden="1" customHeight="1" x14ac:dyDescent="0.25">
      <c r="A2242">
        <v>2017</v>
      </c>
      <c r="B2242">
        <v>6</v>
      </c>
      <c r="C2242">
        <v>7</v>
      </c>
      <c r="D2242" t="s">
        <v>132</v>
      </c>
      <c r="E2242" t="s">
        <v>118</v>
      </c>
      <c r="F2242">
        <v>1</v>
      </c>
      <c r="G2242">
        <v>1</v>
      </c>
      <c r="H2242" t="s">
        <v>33</v>
      </c>
      <c r="J2242">
        <v>-7</v>
      </c>
      <c r="K2242">
        <v>1774</v>
      </c>
      <c r="L2242">
        <v>1572</v>
      </c>
      <c r="M2242">
        <f t="shared" ref="M2242:M2305" si="455">K2242-J2242</f>
        <v>1781</v>
      </c>
      <c r="N2242">
        <f t="shared" ref="N2242:N2305" si="456">L2242+J2242</f>
        <v>1565</v>
      </c>
      <c r="O2242">
        <f t="shared" ref="O2242:O2305" si="457">1/(10^(-V2242/400)+1)</f>
        <v>0.86045116175771219</v>
      </c>
      <c r="P2242">
        <f t="shared" ref="P2242:P2305" si="458">IF(F2242&gt;G2242,1,IF(F2242=G2242,0.5,0))</f>
        <v>0.5</v>
      </c>
      <c r="Q2242">
        <f t="shared" ref="Q2242:Q2305" si="459">(M2242-K2242)/(O2242-P2242)</f>
        <v>19.420106640425409</v>
      </c>
      <c r="R2242">
        <f t="shared" ref="R2242:R2305" si="460">ROUND((Q2242/IF(W2242=2,1.5,IF(W2242=3,1.75,IF(W2242&gt;3,1.75+(W2242-3)/8,1))))/10,0)*10</f>
        <v>20</v>
      </c>
      <c r="S2242">
        <f>INDEX(Weights!$B$1:$B$36,MATCH(Matches!H2228,Weights!$A$1:$A$36,0))</f>
        <v>50</v>
      </c>
      <c r="T2242">
        <f t="shared" ref="T2242:T2305" si="461">M2242+IF(ISBLANK(I2242),100,0)</f>
        <v>1881</v>
      </c>
      <c r="U2242">
        <f t="shared" ref="U2242:U2305" si="462">N2242</f>
        <v>1565</v>
      </c>
      <c r="V2242">
        <f t="shared" ref="V2242:V2305" si="463">ABS(T2242-U2242)</f>
        <v>316</v>
      </c>
      <c r="W2242">
        <f t="shared" ref="W2242:W2305" si="464">IF(U2242&gt;T2242,G2242-F2242,F2242-G2242)</f>
        <v>0</v>
      </c>
      <c r="X2242">
        <f t="shared" ref="X2242:X2305" si="465">IF(W2242=4,1,0)</f>
        <v>0</v>
      </c>
      <c r="Y2242">
        <f t="shared" ref="Y2242:Y2305" si="466">IF(W2242&lt;0,MAX(W2242,-3),MIN(W2242,7))</f>
        <v>0</v>
      </c>
      <c r="AA2242" t="str">
        <f t="shared" si="454"/>
        <v>316-&gt;0,</v>
      </c>
    </row>
    <row r="2243" spans="1:27" ht="15" hidden="1" customHeight="1" x14ac:dyDescent="0.25">
      <c r="A2243">
        <v>2017</v>
      </c>
      <c r="B2243">
        <v>6</v>
      </c>
      <c r="C2243">
        <v>13</v>
      </c>
      <c r="D2243" t="s">
        <v>157</v>
      </c>
      <c r="E2243" t="s">
        <v>167</v>
      </c>
      <c r="F2243">
        <v>0</v>
      </c>
      <c r="G2243">
        <v>0</v>
      </c>
      <c r="H2243" t="s">
        <v>33</v>
      </c>
      <c r="J2243">
        <v>-7</v>
      </c>
      <c r="K2243">
        <v>1229</v>
      </c>
      <c r="L2243">
        <v>1027</v>
      </c>
      <c r="M2243">
        <f t="shared" si="455"/>
        <v>1236</v>
      </c>
      <c r="N2243">
        <f t="shared" si="456"/>
        <v>1020</v>
      </c>
      <c r="O2243">
        <f t="shared" si="457"/>
        <v>0.86045116175771219</v>
      </c>
      <c r="P2243">
        <f t="shared" si="458"/>
        <v>0.5</v>
      </c>
      <c r="Q2243">
        <f t="shared" si="459"/>
        <v>19.420106640425409</v>
      </c>
      <c r="R2243">
        <f t="shared" si="460"/>
        <v>20</v>
      </c>
      <c r="S2243">
        <f>INDEX(Weights!$B$1:$B$36,MATCH(Matches!H2310,Weights!$A$1:$A$36,0))</f>
        <v>40</v>
      </c>
      <c r="T2243">
        <f t="shared" si="461"/>
        <v>1336</v>
      </c>
      <c r="U2243">
        <f t="shared" si="462"/>
        <v>1020</v>
      </c>
      <c r="V2243">
        <f t="shared" si="463"/>
        <v>316</v>
      </c>
      <c r="W2243">
        <f t="shared" si="464"/>
        <v>0</v>
      </c>
      <c r="X2243">
        <f t="shared" si="465"/>
        <v>0</v>
      </c>
      <c r="Y2243">
        <f t="shared" si="466"/>
        <v>0</v>
      </c>
      <c r="AA2243" t="str">
        <f t="shared" ref="AA2243:AA2306" si="467">V2243&amp;"-&gt;"&amp;Y2243&amp;","</f>
        <v>316-&gt;0,</v>
      </c>
    </row>
    <row r="2244" spans="1:27" ht="15" hidden="1" customHeight="1" x14ac:dyDescent="0.25">
      <c r="A2244">
        <v>2017</v>
      </c>
      <c r="B2244">
        <v>9</v>
      </c>
      <c r="C2244">
        <v>3</v>
      </c>
      <c r="D2244" t="s">
        <v>58</v>
      </c>
      <c r="E2244" t="s">
        <v>131</v>
      </c>
      <c r="F2244">
        <v>0</v>
      </c>
      <c r="G2244">
        <v>3</v>
      </c>
      <c r="H2244" t="s">
        <v>76</v>
      </c>
      <c r="J2244">
        <v>-7</v>
      </c>
      <c r="K2244">
        <v>1369</v>
      </c>
      <c r="L2244">
        <v>1872</v>
      </c>
      <c r="M2244">
        <f t="shared" si="455"/>
        <v>1376</v>
      </c>
      <c r="N2244">
        <f t="shared" si="456"/>
        <v>1865</v>
      </c>
      <c r="O2244">
        <f t="shared" si="457"/>
        <v>0.90372043835198002</v>
      </c>
      <c r="P2244">
        <f t="shared" si="458"/>
        <v>0</v>
      </c>
      <c r="Q2244">
        <f t="shared" si="459"/>
        <v>7.7457582045672932</v>
      </c>
      <c r="R2244">
        <f t="shared" si="460"/>
        <v>0</v>
      </c>
      <c r="S2244">
        <f>INDEX(Weights!$B$1:$B$36,MATCH(Matches!H2493,Weights!$A$1:$A$36,0))</f>
        <v>40</v>
      </c>
      <c r="T2244">
        <f t="shared" si="461"/>
        <v>1476</v>
      </c>
      <c r="U2244">
        <f t="shared" si="462"/>
        <v>1865</v>
      </c>
      <c r="V2244">
        <f t="shared" si="463"/>
        <v>389</v>
      </c>
      <c r="W2244">
        <f t="shared" si="464"/>
        <v>3</v>
      </c>
      <c r="X2244">
        <f t="shared" si="465"/>
        <v>0</v>
      </c>
      <c r="Y2244">
        <f t="shared" si="466"/>
        <v>3</v>
      </c>
      <c r="AA2244" t="str">
        <f t="shared" si="467"/>
        <v>389-&gt;3,</v>
      </c>
    </row>
    <row r="2245" spans="1:27" ht="15" hidden="1" customHeight="1" x14ac:dyDescent="0.25">
      <c r="A2245">
        <v>2017</v>
      </c>
      <c r="B2245">
        <v>9</v>
      </c>
      <c r="C2245">
        <v>5</v>
      </c>
      <c r="D2245" t="s">
        <v>78</v>
      </c>
      <c r="E2245" t="s">
        <v>261</v>
      </c>
      <c r="F2245">
        <v>2</v>
      </c>
      <c r="G2245">
        <v>2</v>
      </c>
      <c r="H2245" t="s">
        <v>23</v>
      </c>
      <c r="J2245">
        <v>-7</v>
      </c>
      <c r="K2245">
        <v>1237</v>
      </c>
      <c r="L2245">
        <v>1218</v>
      </c>
      <c r="M2245">
        <f t="shared" si="455"/>
        <v>1244</v>
      </c>
      <c r="N2245">
        <f t="shared" si="456"/>
        <v>1211</v>
      </c>
      <c r="O2245">
        <f t="shared" si="457"/>
        <v>0.68257038547477189</v>
      </c>
      <c r="P2245">
        <f t="shared" si="458"/>
        <v>0.5</v>
      </c>
      <c r="Q2245">
        <f t="shared" si="459"/>
        <v>38.34137711763379</v>
      </c>
      <c r="R2245">
        <f t="shared" si="460"/>
        <v>40</v>
      </c>
      <c r="S2245">
        <f>INDEX(Weights!$B$1:$B$36,MATCH(Matches!H2543,Weights!$A$1:$A$36,0))</f>
        <v>20</v>
      </c>
      <c r="T2245">
        <f t="shared" si="461"/>
        <v>1344</v>
      </c>
      <c r="U2245">
        <f t="shared" si="462"/>
        <v>1211</v>
      </c>
      <c r="V2245">
        <f t="shared" si="463"/>
        <v>133</v>
      </c>
      <c r="W2245">
        <f t="shared" si="464"/>
        <v>0</v>
      </c>
      <c r="X2245">
        <f t="shared" si="465"/>
        <v>0</v>
      </c>
      <c r="Y2245">
        <f t="shared" si="466"/>
        <v>0</v>
      </c>
      <c r="AA2245" t="str">
        <f t="shared" si="467"/>
        <v>133-&gt;0,</v>
      </c>
    </row>
    <row r="2246" spans="1:27" ht="15" hidden="1" customHeight="1" x14ac:dyDescent="0.25">
      <c r="A2246">
        <v>2017</v>
      </c>
      <c r="B2246">
        <v>10</v>
      </c>
      <c r="C2246">
        <v>5</v>
      </c>
      <c r="D2246" t="s">
        <v>156</v>
      </c>
      <c r="E2246" t="s">
        <v>38</v>
      </c>
      <c r="F2246">
        <v>1</v>
      </c>
      <c r="G2246">
        <v>3</v>
      </c>
      <c r="H2246" t="s">
        <v>33</v>
      </c>
      <c r="J2246">
        <v>-7</v>
      </c>
      <c r="K2246">
        <v>1075</v>
      </c>
      <c r="L2246">
        <v>1399</v>
      </c>
      <c r="M2246">
        <f t="shared" si="455"/>
        <v>1082</v>
      </c>
      <c r="N2246">
        <f t="shared" si="456"/>
        <v>1392</v>
      </c>
      <c r="O2246">
        <f t="shared" si="457"/>
        <v>0.77009667666098203</v>
      </c>
      <c r="P2246">
        <f t="shared" si="458"/>
        <v>0</v>
      </c>
      <c r="Q2246">
        <f t="shared" si="459"/>
        <v>9.089767833242572</v>
      </c>
      <c r="R2246">
        <f t="shared" si="460"/>
        <v>10</v>
      </c>
      <c r="S2246">
        <f>INDEX(Weights!$B$1:$B$36,MATCH(Matches!H2568,Weights!$A$1:$A$36,0))</f>
        <v>50</v>
      </c>
      <c r="T2246">
        <f t="shared" si="461"/>
        <v>1182</v>
      </c>
      <c r="U2246">
        <f t="shared" si="462"/>
        <v>1392</v>
      </c>
      <c r="V2246">
        <f t="shared" si="463"/>
        <v>210</v>
      </c>
      <c r="W2246">
        <f t="shared" si="464"/>
        <v>2</v>
      </c>
      <c r="X2246">
        <f t="shared" si="465"/>
        <v>0</v>
      </c>
      <c r="Y2246">
        <f t="shared" si="466"/>
        <v>2</v>
      </c>
      <c r="AA2246" t="str">
        <f t="shared" si="467"/>
        <v>210-&gt;2,</v>
      </c>
    </row>
    <row r="2247" spans="1:27" ht="15" hidden="1" customHeight="1" x14ac:dyDescent="0.25">
      <c r="A2247">
        <v>2017</v>
      </c>
      <c r="B2247">
        <v>10</v>
      </c>
      <c r="C2247">
        <v>6</v>
      </c>
      <c r="D2247" t="s">
        <v>1</v>
      </c>
      <c r="E2247" t="s">
        <v>59</v>
      </c>
      <c r="F2247">
        <v>0</v>
      </c>
      <c r="G2247">
        <v>1</v>
      </c>
      <c r="H2247" t="s">
        <v>76</v>
      </c>
      <c r="J2247">
        <v>-7</v>
      </c>
      <c r="K2247">
        <v>1155</v>
      </c>
      <c r="L2247">
        <v>1538</v>
      </c>
      <c r="M2247">
        <f t="shared" si="455"/>
        <v>1162</v>
      </c>
      <c r="N2247">
        <f t="shared" si="456"/>
        <v>1531</v>
      </c>
      <c r="O2247">
        <f t="shared" si="457"/>
        <v>0.82469531344616842</v>
      </c>
      <c r="P2247">
        <f t="shared" si="458"/>
        <v>0</v>
      </c>
      <c r="Q2247">
        <f t="shared" si="459"/>
        <v>8.4879832416519747</v>
      </c>
      <c r="R2247">
        <f t="shared" si="460"/>
        <v>10</v>
      </c>
      <c r="S2247">
        <f>INDEX(Weights!$B$1:$B$36,MATCH(Matches!H2585,Weights!$A$1:$A$36,0))</f>
        <v>40</v>
      </c>
      <c r="T2247">
        <f t="shared" si="461"/>
        <v>1262</v>
      </c>
      <c r="U2247">
        <f t="shared" si="462"/>
        <v>1531</v>
      </c>
      <c r="V2247">
        <f t="shared" si="463"/>
        <v>269</v>
      </c>
      <c r="W2247">
        <f t="shared" si="464"/>
        <v>1</v>
      </c>
      <c r="X2247">
        <f t="shared" si="465"/>
        <v>0</v>
      </c>
      <c r="Y2247">
        <f t="shared" si="466"/>
        <v>1</v>
      </c>
      <c r="AA2247" t="str">
        <f t="shared" si="467"/>
        <v>269-&gt;1,</v>
      </c>
    </row>
    <row r="2248" spans="1:27" ht="15" hidden="1" customHeight="1" x14ac:dyDescent="0.25">
      <c r="A2248">
        <v>2017</v>
      </c>
      <c r="B2248">
        <v>10</v>
      </c>
      <c r="C2248">
        <v>7</v>
      </c>
      <c r="D2248" t="s">
        <v>57</v>
      </c>
      <c r="E2248" t="s">
        <v>11</v>
      </c>
      <c r="F2248">
        <v>0</v>
      </c>
      <c r="G2248">
        <v>6</v>
      </c>
      <c r="H2248" t="s">
        <v>76</v>
      </c>
      <c r="I2248" t="s">
        <v>34</v>
      </c>
      <c r="J2248">
        <v>-7</v>
      </c>
      <c r="K2248">
        <v>1080</v>
      </c>
      <c r="L2248">
        <v>1509</v>
      </c>
      <c r="M2248">
        <f t="shared" si="455"/>
        <v>1087</v>
      </c>
      <c r="N2248">
        <f t="shared" si="456"/>
        <v>1502</v>
      </c>
      <c r="O2248">
        <f t="shared" si="457"/>
        <v>0.9159794127382721</v>
      </c>
      <c r="P2248">
        <f t="shared" si="458"/>
        <v>0</v>
      </c>
      <c r="Q2248">
        <f t="shared" si="459"/>
        <v>7.6420931547728452</v>
      </c>
      <c r="R2248">
        <f t="shared" si="460"/>
        <v>0</v>
      </c>
      <c r="S2248">
        <f>INDEX(Weights!$B$1:$B$36,MATCH(Matches!H2600,Weights!$A$1:$A$36,0))</f>
        <v>40</v>
      </c>
      <c r="T2248">
        <f t="shared" si="461"/>
        <v>1087</v>
      </c>
      <c r="U2248">
        <f t="shared" si="462"/>
        <v>1502</v>
      </c>
      <c r="V2248">
        <f t="shared" si="463"/>
        <v>415</v>
      </c>
      <c r="W2248">
        <f t="shared" si="464"/>
        <v>6</v>
      </c>
      <c r="X2248">
        <f t="shared" si="465"/>
        <v>0</v>
      </c>
      <c r="Y2248">
        <f t="shared" si="466"/>
        <v>6</v>
      </c>
      <c r="AA2248" t="str">
        <f t="shared" si="467"/>
        <v>415-&gt;6,</v>
      </c>
    </row>
    <row r="2249" spans="1:27" ht="15" hidden="1" customHeight="1" x14ac:dyDescent="0.25">
      <c r="A2249">
        <v>2017</v>
      </c>
      <c r="B2249">
        <v>11</v>
      </c>
      <c r="C2249">
        <v>11</v>
      </c>
      <c r="D2249" t="s">
        <v>52</v>
      </c>
      <c r="E2249" t="s">
        <v>53</v>
      </c>
      <c r="F2249">
        <v>0</v>
      </c>
      <c r="G2249">
        <v>0</v>
      </c>
      <c r="H2249" t="s">
        <v>76</v>
      </c>
      <c r="J2249">
        <v>-7</v>
      </c>
      <c r="K2249">
        <v>1796</v>
      </c>
      <c r="L2249">
        <v>1778</v>
      </c>
      <c r="M2249">
        <f t="shared" si="455"/>
        <v>1803</v>
      </c>
      <c r="N2249">
        <f t="shared" si="456"/>
        <v>1771</v>
      </c>
      <c r="O2249">
        <f t="shared" si="457"/>
        <v>0.68132183516639366</v>
      </c>
      <c r="P2249">
        <f t="shared" si="458"/>
        <v>0.5</v>
      </c>
      <c r="Q2249">
        <f t="shared" si="459"/>
        <v>38.605389105930392</v>
      </c>
      <c r="R2249">
        <f t="shared" si="460"/>
        <v>40</v>
      </c>
      <c r="S2249">
        <f>INDEX(Weights!$B$1:$B$36,MATCH(Matches!H2707,Weights!$A$1:$A$36,0))</f>
        <v>40</v>
      </c>
      <c r="T2249">
        <f t="shared" si="461"/>
        <v>1903</v>
      </c>
      <c r="U2249">
        <f t="shared" si="462"/>
        <v>1771</v>
      </c>
      <c r="V2249">
        <f t="shared" si="463"/>
        <v>132</v>
      </c>
      <c r="W2249">
        <f t="shared" si="464"/>
        <v>0</v>
      </c>
      <c r="X2249">
        <f t="shared" si="465"/>
        <v>0</v>
      </c>
      <c r="Y2249">
        <f t="shared" si="466"/>
        <v>0</v>
      </c>
      <c r="AA2249" t="str">
        <f t="shared" si="467"/>
        <v>132-&gt;0,</v>
      </c>
    </row>
    <row r="2250" spans="1:27" ht="15" hidden="1" customHeight="1" x14ac:dyDescent="0.25">
      <c r="A2250">
        <v>2017</v>
      </c>
      <c r="B2250">
        <v>11</v>
      </c>
      <c r="C2250">
        <v>14</v>
      </c>
      <c r="D2250" t="s">
        <v>77</v>
      </c>
      <c r="E2250" t="s">
        <v>135</v>
      </c>
      <c r="F2250">
        <v>0</v>
      </c>
      <c r="G2250">
        <v>4</v>
      </c>
      <c r="H2250" t="s">
        <v>33</v>
      </c>
      <c r="J2250">
        <v>-7</v>
      </c>
      <c r="K2250">
        <v>1570</v>
      </c>
      <c r="L2250">
        <v>1927</v>
      </c>
      <c r="M2250">
        <f t="shared" si="455"/>
        <v>1577</v>
      </c>
      <c r="N2250">
        <f t="shared" si="456"/>
        <v>1920</v>
      </c>
      <c r="O2250">
        <f t="shared" si="457"/>
        <v>0.80199664411443317</v>
      </c>
      <c r="P2250">
        <f t="shared" si="458"/>
        <v>0</v>
      </c>
      <c r="Q2250">
        <f t="shared" si="459"/>
        <v>8.7282160734343446</v>
      </c>
      <c r="R2250">
        <f t="shared" si="460"/>
        <v>0</v>
      </c>
      <c r="S2250">
        <f>INDEX(Weights!$B$1:$B$36,MATCH(Matches!H2745,Weights!$A$1:$A$36,0))</f>
        <v>40</v>
      </c>
      <c r="T2250">
        <f t="shared" si="461"/>
        <v>1677</v>
      </c>
      <c r="U2250">
        <f t="shared" si="462"/>
        <v>1920</v>
      </c>
      <c r="V2250">
        <f t="shared" si="463"/>
        <v>243</v>
      </c>
      <c r="W2250">
        <f t="shared" si="464"/>
        <v>4</v>
      </c>
      <c r="X2250">
        <f t="shared" si="465"/>
        <v>1</v>
      </c>
      <c r="Y2250">
        <f t="shared" si="466"/>
        <v>4</v>
      </c>
      <c r="AA2250" t="str">
        <f t="shared" si="467"/>
        <v>243-&gt;4,</v>
      </c>
    </row>
    <row r="2251" spans="1:27" ht="15" hidden="1" customHeight="1" x14ac:dyDescent="0.25">
      <c r="A2251">
        <v>2017</v>
      </c>
      <c r="B2251">
        <v>11</v>
      </c>
      <c r="C2251">
        <v>14</v>
      </c>
      <c r="D2251" t="s">
        <v>189</v>
      </c>
      <c r="E2251" t="s">
        <v>28</v>
      </c>
      <c r="F2251">
        <v>0</v>
      </c>
      <c r="G2251">
        <v>0</v>
      </c>
      <c r="H2251" t="s">
        <v>33</v>
      </c>
      <c r="J2251">
        <v>-7</v>
      </c>
      <c r="K2251">
        <v>1415</v>
      </c>
      <c r="L2251">
        <v>1253</v>
      </c>
      <c r="M2251">
        <f t="shared" si="455"/>
        <v>1422</v>
      </c>
      <c r="N2251">
        <f t="shared" si="456"/>
        <v>1246</v>
      </c>
      <c r="O2251">
        <f t="shared" si="457"/>
        <v>0.83044491135323728</v>
      </c>
      <c r="P2251">
        <f t="shared" si="458"/>
        <v>0.5</v>
      </c>
      <c r="Q2251">
        <f t="shared" si="459"/>
        <v>21.183561191284852</v>
      </c>
      <c r="R2251">
        <f t="shared" si="460"/>
        <v>20</v>
      </c>
      <c r="S2251">
        <f>INDEX(Weights!$B$1:$B$36,MATCH(Matches!H2747,Weights!$A$1:$A$36,0))</f>
        <v>40</v>
      </c>
      <c r="T2251">
        <f t="shared" si="461"/>
        <v>1522</v>
      </c>
      <c r="U2251">
        <f t="shared" si="462"/>
        <v>1246</v>
      </c>
      <c r="V2251">
        <f t="shared" si="463"/>
        <v>276</v>
      </c>
      <c r="W2251">
        <f t="shared" si="464"/>
        <v>0</v>
      </c>
      <c r="X2251">
        <f t="shared" si="465"/>
        <v>0</v>
      </c>
      <c r="Y2251">
        <f t="shared" si="466"/>
        <v>0</v>
      </c>
      <c r="AA2251" t="str">
        <f t="shared" si="467"/>
        <v>276-&gt;0,</v>
      </c>
    </row>
    <row r="2252" spans="1:27" ht="15" hidden="1" customHeight="1" x14ac:dyDescent="0.25">
      <c r="A2252">
        <v>2017</v>
      </c>
      <c r="B2252">
        <v>12</v>
      </c>
      <c r="C2252">
        <v>3</v>
      </c>
      <c r="D2252" t="s">
        <v>175</v>
      </c>
      <c r="E2252" t="s">
        <v>176</v>
      </c>
      <c r="F2252">
        <v>0</v>
      </c>
      <c r="G2252">
        <v>0</v>
      </c>
      <c r="H2252" t="s">
        <v>234</v>
      </c>
      <c r="I2252" t="s">
        <v>88</v>
      </c>
      <c r="J2252">
        <v>-7</v>
      </c>
      <c r="K2252">
        <v>1468</v>
      </c>
      <c r="L2252">
        <v>1356</v>
      </c>
      <c r="M2252">
        <f t="shared" si="455"/>
        <v>1475</v>
      </c>
      <c r="N2252">
        <f t="shared" si="456"/>
        <v>1349</v>
      </c>
      <c r="O2252">
        <f t="shared" si="457"/>
        <v>0.67377618788832216</v>
      </c>
      <c r="P2252">
        <f t="shared" si="458"/>
        <v>0.5</v>
      </c>
      <c r="Q2252">
        <f t="shared" si="459"/>
        <v>40.281698459737029</v>
      </c>
      <c r="R2252">
        <f t="shared" si="460"/>
        <v>40</v>
      </c>
      <c r="S2252">
        <f>INDEX(Weights!$B$1:$B$36,MATCH(Matches!H2784,Weights!$A$1:$A$36,0))</f>
        <v>40</v>
      </c>
      <c r="T2252">
        <f t="shared" si="461"/>
        <v>1475</v>
      </c>
      <c r="U2252">
        <f t="shared" si="462"/>
        <v>1349</v>
      </c>
      <c r="V2252">
        <f t="shared" si="463"/>
        <v>126</v>
      </c>
      <c r="W2252">
        <f t="shared" si="464"/>
        <v>0</v>
      </c>
      <c r="X2252">
        <f t="shared" si="465"/>
        <v>0</v>
      </c>
      <c r="Y2252">
        <f t="shared" si="466"/>
        <v>0</v>
      </c>
      <c r="AA2252" t="str">
        <f t="shared" si="467"/>
        <v>126-&gt;0,</v>
      </c>
    </row>
    <row r="2253" spans="1:27" ht="15" hidden="1" customHeight="1" x14ac:dyDescent="0.25">
      <c r="A2253">
        <v>2017</v>
      </c>
      <c r="B2253">
        <v>12</v>
      </c>
      <c r="C2253">
        <v>16</v>
      </c>
      <c r="D2253" t="s">
        <v>77</v>
      </c>
      <c r="E2253" t="s">
        <v>99</v>
      </c>
      <c r="F2253">
        <v>1</v>
      </c>
      <c r="G2253">
        <v>1</v>
      </c>
      <c r="H2253" t="s">
        <v>236</v>
      </c>
      <c r="I2253" t="s">
        <v>132</v>
      </c>
      <c r="J2253">
        <v>-7</v>
      </c>
      <c r="K2253">
        <v>1564</v>
      </c>
      <c r="L2253">
        <v>1449</v>
      </c>
      <c r="M2253">
        <f t="shared" si="455"/>
        <v>1571</v>
      </c>
      <c r="N2253">
        <f t="shared" si="456"/>
        <v>1442</v>
      </c>
      <c r="O2253">
        <f t="shared" si="457"/>
        <v>0.67756058008510056</v>
      </c>
      <c r="P2253">
        <f t="shared" si="458"/>
        <v>0.5</v>
      </c>
      <c r="Q2253">
        <f t="shared" si="459"/>
        <v>39.423164739859864</v>
      </c>
      <c r="R2253">
        <f t="shared" si="460"/>
        <v>40</v>
      </c>
      <c r="S2253">
        <f>INDEX(Weights!$B$1:$B$36,MATCH(Matches!H2823,Weights!$A$1:$A$36,0))</f>
        <v>50</v>
      </c>
      <c r="T2253">
        <f t="shared" si="461"/>
        <v>1571</v>
      </c>
      <c r="U2253">
        <f t="shared" si="462"/>
        <v>1442</v>
      </c>
      <c r="V2253">
        <f t="shared" si="463"/>
        <v>129</v>
      </c>
      <c r="W2253">
        <f t="shared" si="464"/>
        <v>0</v>
      </c>
      <c r="X2253">
        <f t="shared" si="465"/>
        <v>0</v>
      </c>
      <c r="Y2253">
        <f t="shared" si="466"/>
        <v>0</v>
      </c>
      <c r="AA2253" t="str">
        <f t="shared" si="467"/>
        <v>129-&gt;0,</v>
      </c>
    </row>
    <row r="2254" spans="1:27" ht="15" hidden="1" customHeight="1" x14ac:dyDescent="0.25">
      <c r="A2254">
        <v>2014</v>
      </c>
      <c r="B2254">
        <v>12</v>
      </c>
      <c r="C2254">
        <v>21</v>
      </c>
      <c r="D2254" t="s">
        <v>77</v>
      </c>
      <c r="E2254" t="s">
        <v>258</v>
      </c>
      <c r="F2254">
        <v>0</v>
      </c>
      <c r="G2254">
        <v>0</v>
      </c>
      <c r="H2254" t="s">
        <v>33</v>
      </c>
      <c r="J2254">
        <v>-8</v>
      </c>
      <c r="K2254">
        <v>1552</v>
      </c>
      <c r="L2254">
        <v>1316</v>
      </c>
      <c r="M2254">
        <f t="shared" si="455"/>
        <v>1560</v>
      </c>
      <c r="N2254">
        <f t="shared" si="456"/>
        <v>1308</v>
      </c>
      <c r="O2254">
        <f t="shared" si="457"/>
        <v>0.88352828805643924</v>
      </c>
      <c r="P2254">
        <f t="shared" si="458"/>
        <v>0.5</v>
      </c>
      <c r="Q2254">
        <f t="shared" si="459"/>
        <v>20.858956820475093</v>
      </c>
      <c r="R2254">
        <f t="shared" si="460"/>
        <v>20</v>
      </c>
      <c r="S2254">
        <f>INDEX(Weights!$B$1:$B$36,MATCH(Matches!H11,Weights!$A$1:$A$36,0))</f>
        <v>40</v>
      </c>
      <c r="T2254">
        <f t="shared" si="461"/>
        <v>1660</v>
      </c>
      <c r="U2254">
        <f t="shared" si="462"/>
        <v>1308</v>
      </c>
      <c r="V2254">
        <f t="shared" si="463"/>
        <v>352</v>
      </c>
      <c r="W2254">
        <f t="shared" si="464"/>
        <v>0</v>
      </c>
      <c r="X2254">
        <f t="shared" si="465"/>
        <v>0</v>
      </c>
      <c r="Y2254">
        <f t="shared" si="466"/>
        <v>0</v>
      </c>
      <c r="AA2254" t="str">
        <f t="shared" si="467"/>
        <v>352-&gt;0,</v>
      </c>
    </row>
    <row r="2255" spans="1:27" ht="15" hidden="1" customHeight="1" x14ac:dyDescent="0.25">
      <c r="A2255">
        <v>2015</v>
      </c>
      <c r="B2255">
        <v>3</v>
      </c>
      <c r="C2255">
        <v>27</v>
      </c>
      <c r="D2255" t="s">
        <v>1</v>
      </c>
      <c r="E2255" t="s">
        <v>48</v>
      </c>
      <c r="F2255">
        <v>0</v>
      </c>
      <c r="G2255">
        <v>5</v>
      </c>
      <c r="H2255" t="s">
        <v>2</v>
      </c>
      <c r="J2255">
        <v>-8</v>
      </c>
      <c r="K2255">
        <v>1213</v>
      </c>
      <c r="L2255">
        <v>1723</v>
      </c>
      <c r="M2255">
        <f t="shared" si="455"/>
        <v>1221</v>
      </c>
      <c r="N2255">
        <f t="shared" si="456"/>
        <v>1715</v>
      </c>
      <c r="O2255">
        <f t="shared" si="457"/>
        <v>0.90619584677350518</v>
      </c>
      <c r="P2255">
        <f t="shared" si="458"/>
        <v>0</v>
      </c>
      <c r="Q2255">
        <f t="shared" si="459"/>
        <v>8.8281137333434749</v>
      </c>
      <c r="R2255">
        <f t="shared" si="460"/>
        <v>0</v>
      </c>
      <c r="S2255">
        <f>INDEX(Weights!$B$1:$B$36,MATCH(Matches!H174,Weights!$A$1:$A$36,0))</f>
        <v>30</v>
      </c>
      <c r="T2255">
        <f t="shared" si="461"/>
        <v>1321</v>
      </c>
      <c r="U2255">
        <f t="shared" si="462"/>
        <v>1715</v>
      </c>
      <c r="V2255">
        <f t="shared" si="463"/>
        <v>394</v>
      </c>
      <c r="W2255">
        <f t="shared" si="464"/>
        <v>5</v>
      </c>
      <c r="X2255">
        <f t="shared" si="465"/>
        <v>0</v>
      </c>
      <c r="Y2255">
        <f t="shared" si="466"/>
        <v>5</v>
      </c>
      <c r="AA2255" t="str">
        <f t="shared" si="467"/>
        <v>394-&gt;5,</v>
      </c>
    </row>
    <row r="2256" spans="1:27" ht="15" hidden="1" customHeight="1" x14ac:dyDescent="0.25">
      <c r="A2256">
        <v>2015</v>
      </c>
      <c r="B2256">
        <v>3</v>
      </c>
      <c r="C2256">
        <v>27</v>
      </c>
      <c r="D2256" t="s">
        <v>133</v>
      </c>
      <c r="E2256" t="s">
        <v>47</v>
      </c>
      <c r="F2256">
        <v>0</v>
      </c>
      <c r="G2256">
        <v>1</v>
      </c>
      <c r="H2256" t="s">
        <v>33</v>
      </c>
      <c r="J2256">
        <v>-8</v>
      </c>
      <c r="K2256">
        <v>1518</v>
      </c>
      <c r="L2256">
        <v>1714</v>
      </c>
      <c r="M2256">
        <f t="shared" si="455"/>
        <v>1526</v>
      </c>
      <c r="N2256">
        <f t="shared" si="456"/>
        <v>1706</v>
      </c>
      <c r="O2256">
        <f t="shared" si="457"/>
        <v>0.61313682015314308</v>
      </c>
      <c r="P2256">
        <f t="shared" si="458"/>
        <v>0</v>
      </c>
      <c r="Q2256">
        <f t="shared" si="459"/>
        <v>13.047658755841544</v>
      </c>
      <c r="R2256">
        <f t="shared" si="460"/>
        <v>10</v>
      </c>
      <c r="S2256">
        <f>INDEX(Weights!$B$1:$B$36,MATCH(Matches!H183,Weights!$A$1:$A$36,0))</f>
        <v>50</v>
      </c>
      <c r="T2256">
        <f t="shared" si="461"/>
        <v>1626</v>
      </c>
      <c r="U2256">
        <f t="shared" si="462"/>
        <v>1706</v>
      </c>
      <c r="V2256">
        <f t="shared" si="463"/>
        <v>80</v>
      </c>
      <c r="W2256">
        <f t="shared" si="464"/>
        <v>1</v>
      </c>
      <c r="X2256">
        <f t="shared" si="465"/>
        <v>0</v>
      </c>
      <c r="Y2256">
        <f t="shared" si="466"/>
        <v>1</v>
      </c>
      <c r="AA2256" t="str">
        <f t="shared" si="467"/>
        <v>80-&gt;1,</v>
      </c>
    </row>
    <row r="2257" spans="1:27" ht="15" hidden="1" customHeight="1" x14ac:dyDescent="0.25">
      <c r="A2257">
        <v>2015</v>
      </c>
      <c r="B2257">
        <v>6</v>
      </c>
      <c r="C2257">
        <v>7</v>
      </c>
      <c r="D2257" t="s">
        <v>267</v>
      </c>
      <c r="E2257" t="s">
        <v>27</v>
      </c>
      <c r="F2257">
        <v>0</v>
      </c>
      <c r="G2257">
        <v>1</v>
      </c>
      <c r="H2257" t="s">
        <v>33</v>
      </c>
      <c r="J2257">
        <v>-8</v>
      </c>
      <c r="K2257">
        <v>1339</v>
      </c>
      <c r="L2257">
        <v>1527</v>
      </c>
      <c r="M2257">
        <f t="shared" si="455"/>
        <v>1347</v>
      </c>
      <c r="N2257">
        <f t="shared" si="456"/>
        <v>1519</v>
      </c>
      <c r="O2257">
        <f t="shared" si="457"/>
        <v>0.60215809317471691</v>
      </c>
      <c r="P2257">
        <f t="shared" si="458"/>
        <v>0</v>
      </c>
      <c r="Q2257">
        <f t="shared" si="459"/>
        <v>13.285547584060769</v>
      </c>
      <c r="R2257">
        <f t="shared" si="460"/>
        <v>10</v>
      </c>
      <c r="S2257">
        <f>INDEX(Weights!$B$1:$B$36,MATCH(Matches!H339,Weights!$A$1:$A$36,0))</f>
        <v>40</v>
      </c>
      <c r="T2257">
        <f t="shared" si="461"/>
        <v>1447</v>
      </c>
      <c r="U2257">
        <f t="shared" si="462"/>
        <v>1519</v>
      </c>
      <c r="V2257">
        <f t="shared" si="463"/>
        <v>72</v>
      </c>
      <c r="W2257">
        <f t="shared" si="464"/>
        <v>1</v>
      </c>
      <c r="X2257">
        <f t="shared" si="465"/>
        <v>0</v>
      </c>
      <c r="Y2257">
        <f t="shared" si="466"/>
        <v>1</v>
      </c>
      <c r="AA2257" t="str">
        <f t="shared" si="467"/>
        <v>72-&gt;1,</v>
      </c>
    </row>
    <row r="2258" spans="1:27" ht="15" hidden="1" customHeight="1" x14ac:dyDescent="0.25">
      <c r="A2258">
        <v>2015</v>
      </c>
      <c r="B2258">
        <v>6</v>
      </c>
      <c r="C2258">
        <v>12</v>
      </c>
      <c r="D2258" t="s">
        <v>20</v>
      </c>
      <c r="E2258" t="s">
        <v>24</v>
      </c>
      <c r="F2258">
        <v>1</v>
      </c>
      <c r="G2258">
        <v>3</v>
      </c>
      <c r="H2258" t="s">
        <v>2</v>
      </c>
      <c r="J2258">
        <v>-8</v>
      </c>
      <c r="K2258">
        <v>963</v>
      </c>
      <c r="L2258">
        <v>1411</v>
      </c>
      <c r="M2258">
        <f t="shared" si="455"/>
        <v>971</v>
      </c>
      <c r="N2258">
        <f t="shared" si="456"/>
        <v>1403</v>
      </c>
      <c r="O2258">
        <f t="shared" si="457"/>
        <v>0.87114779840455558</v>
      </c>
      <c r="P2258">
        <f t="shared" si="458"/>
        <v>0</v>
      </c>
      <c r="Q2258">
        <f t="shared" si="459"/>
        <v>9.1832867105345652</v>
      </c>
      <c r="R2258">
        <f t="shared" si="460"/>
        <v>10</v>
      </c>
      <c r="S2258">
        <f>INDEX(Weights!$B$1:$B$36,MATCH(Matches!H386,Weights!$A$1:$A$36,0))</f>
        <v>20</v>
      </c>
      <c r="T2258">
        <f t="shared" si="461"/>
        <v>1071</v>
      </c>
      <c r="U2258">
        <f t="shared" si="462"/>
        <v>1403</v>
      </c>
      <c r="V2258">
        <f t="shared" si="463"/>
        <v>332</v>
      </c>
      <c r="W2258">
        <f t="shared" si="464"/>
        <v>2</v>
      </c>
      <c r="X2258">
        <f t="shared" si="465"/>
        <v>0</v>
      </c>
      <c r="Y2258">
        <f t="shared" si="466"/>
        <v>2</v>
      </c>
      <c r="AA2258" t="str">
        <f t="shared" si="467"/>
        <v>332-&gt;2,</v>
      </c>
    </row>
    <row r="2259" spans="1:27" ht="15" hidden="1" customHeight="1" x14ac:dyDescent="0.25">
      <c r="A2259">
        <v>2015</v>
      </c>
      <c r="B2259">
        <v>6</v>
      </c>
      <c r="C2259">
        <v>13</v>
      </c>
      <c r="D2259" t="s">
        <v>0</v>
      </c>
      <c r="E2259" t="s">
        <v>34</v>
      </c>
      <c r="F2259">
        <v>2</v>
      </c>
      <c r="G2259">
        <v>3</v>
      </c>
      <c r="H2259" t="s">
        <v>2</v>
      </c>
      <c r="J2259">
        <v>-8</v>
      </c>
      <c r="K2259">
        <v>1528</v>
      </c>
      <c r="L2259">
        <v>1897</v>
      </c>
      <c r="M2259">
        <f t="shared" si="455"/>
        <v>1536</v>
      </c>
      <c r="N2259">
        <f t="shared" si="456"/>
        <v>1889</v>
      </c>
      <c r="O2259">
        <f t="shared" si="457"/>
        <v>0.81097915811994781</v>
      </c>
      <c r="P2259">
        <f t="shared" si="458"/>
        <v>0</v>
      </c>
      <c r="Q2259">
        <f t="shared" si="459"/>
        <v>9.8646184922261106</v>
      </c>
      <c r="R2259">
        <f t="shared" si="460"/>
        <v>10</v>
      </c>
      <c r="S2259">
        <f>INDEX(Weights!$B$1:$B$36,MATCH(Matches!H405,Weights!$A$1:$A$36,0))</f>
        <v>40</v>
      </c>
      <c r="T2259">
        <f t="shared" si="461"/>
        <v>1636</v>
      </c>
      <c r="U2259">
        <f t="shared" si="462"/>
        <v>1889</v>
      </c>
      <c r="V2259">
        <f t="shared" si="463"/>
        <v>253</v>
      </c>
      <c r="W2259">
        <f t="shared" si="464"/>
        <v>1</v>
      </c>
      <c r="X2259">
        <f t="shared" si="465"/>
        <v>0</v>
      </c>
      <c r="Y2259">
        <f t="shared" si="466"/>
        <v>1</v>
      </c>
      <c r="AA2259" t="str">
        <f t="shared" si="467"/>
        <v>253-&gt;1,</v>
      </c>
    </row>
    <row r="2260" spans="1:27" ht="15" hidden="1" customHeight="1" x14ac:dyDescent="0.25">
      <c r="A2260">
        <v>2015</v>
      </c>
      <c r="B2260">
        <v>6</v>
      </c>
      <c r="C2260">
        <v>14</v>
      </c>
      <c r="D2260" t="s">
        <v>101</v>
      </c>
      <c r="E2260" t="s">
        <v>202</v>
      </c>
      <c r="F2260">
        <v>4</v>
      </c>
      <c r="G2260">
        <v>4</v>
      </c>
      <c r="H2260" t="s">
        <v>76</v>
      </c>
      <c r="J2260">
        <v>-8</v>
      </c>
      <c r="K2260">
        <v>1226</v>
      </c>
      <c r="L2260">
        <v>1203</v>
      </c>
      <c r="M2260">
        <f t="shared" si="455"/>
        <v>1234</v>
      </c>
      <c r="N2260">
        <f t="shared" si="456"/>
        <v>1195</v>
      </c>
      <c r="O2260">
        <f t="shared" si="457"/>
        <v>0.69000620728031392</v>
      </c>
      <c r="P2260">
        <f t="shared" si="458"/>
        <v>0.5</v>
      </c>
      <c r="Q2260">
        <f t="shared" si="459"/>
        <v>42.103887628248344</v>
      </c>
      <c r="R2260">
        <f t="shared" si="460"/>
        <v>40</v>
      </c>
      <c r="S2260">
        <f>INDEX(Weights!$B$1:$B$36,MATCH(Matches!H438,Weights!$A$1:$A$36,0))</f>
        <v>50</v>
      </c>
      <c r="T2260">
        <f t="shared" si="461"/>
        <v>1334</v>
      </c>
      <c r="U2260">
        <f t="shared" si="462"/>
        <v>1195</v>
      </c>
      <c r="V2260">
        <f t="shared" si="463"/>
        <v>139</v>
      </c>
      <c r="W2260">
        <f t="shared" si="464"/>
        <v>0</v>
      </c>
      <c r="X2260">
        <f t="shared" si="465"/>
        <v>0</v>
      </c>
      <c r="Y2260">
        <f t="shared" si="466"/>
        <v>0</v>
      </c>
      <c r="AA2260" t="str">
        <f t="shared" si="467"/>
        <v>139-&gt;0,</v>
      </c>
    </row>
    <row r="2261" spans="1:27" ht="15" hidden="1" customHeight="1" x14ac:dyDescent="0.25">
      <c r="A2261">
        <v>2015</v>
      </c>
      <c r="B2261">
        <v>6</v>
      </c>
      <c r="C2261">
        <v>16</v>
      </c>
      <c r="D2261" t="s">
        <v>109</v>
      </c>
      <c r="E2261" t="s">
        <v>95</v>
      </c>
      <c r="F2261">
        <v>0</v>
      </c>
      <c r="G2261">
        <v>1</v>
      </c>
      <c r="H2261" t="s">
        <v>108</v>
      </c>
      <c r="J2261">
        <v>-8</v>
      </c>
      <c r="K2261">
        <v>732</v>
      </c>
      <c r="L2261">
        <v>1092</v>
      </c>
      <c r="M2261">
        <f t="shared" si="455"/>
        <v>740</v>
      </c>
      <c r="N2261">
        <f t="shared" si="456"/>
        <v>1084</v>
      </c>
      <c r="O2261">
        <f t="shared" si="457"/>
        <v>0.80290917015381591</v>
      </c>
      <c r="P2261">
        <f t="shared" si="458"/>
        <v>0</v>
      </c>
      <c r="Q2261">
        <f t="shared" si="459"/>
        <v>9.9637671325480248</v>
      </c>
      <c r="R2261">
        <f t="shared" si="460"/>
        <v>10</v>
      </c>
      <c r="S2261">
        <f>INDEX(Weights!$B$1:$B$36,MATCH(Matches!H457,Weights!$A$1:$A$36,0))</f>
        <v>40</v>
      </c>
      <c r="T2261">
        <f t="shared" si="461"/>
        <v>840</v>
      </c>
      <c r="U2261">
        <f t="shared" si="462"/>
        <v>1084</v>
      </c>
      <c r="V2261">
        <f t="shared" si="463"/>
        <v>244</v>
      </c>
      <c r="W2261">
        <f t="shared" si="464"/>
        <v>1</v>
      </c>
      <c r="X2261">
        <f t="shared" si="465"/>
        <v>0</v>
      </c>
      <c r="Y2261">
        <f t="shared" si="466"/>
        <v>1</v>
      </c>
      <c r="AA2261" t="str">
        <f t="shared" si="467"/>
        <v>244-&gt;1,</v>
      </c>
    </row>
    <row r="2262" spans="1:27" ht="15" hidden="1" customHeight="1" x14ac:dyDescent="0.25">
      <c r="A2262">
        <v>2015</v>
      </c>
      <c r="B2262">
        <v>9</v>
      </c>
      <c r="C2262">
        <v>4</v>
      </c>
      <c r="D2262" t="s">
        <v>47</v>
      </c>
      <c r="E2262" t="s">
        <v>46</v>
      </c>
      <c r="F2262">
        <v>0</v>
      </c>
      <c r="G2262">
        <v>1</v>
      </c>
      <c r="H2262" t="s">
        <v>33</v>
      </c>
      <c r="J2262">
        <v>-8</v>
      </c>
      <c r="K2262">
        <v>1689</v>
      </c>
      <c r="L2262">
        <v>1885</v>
      </c>
      <c r="M2262">
        <f t="shared" si="455"/>
        <v>1697</v>
      </c>
      <c r="N2262">
        <f t="shared" si="456"/>
        <v>1877</v>
      </c>
      <c r="O2262">
        <f t="shared" si="457"/>
        <v>0.61313682015314308</v>
      </c>
      <c r="P2262">
        <f t="shared" si="458"/>
        <v>0</v>
      </c>
      <c r="Q2262">
        <f t="shared" si="459"/>
        <v>13.047658755841544</v>
      </c>
      <c r="R2262">
        <f t="shared" si="460"/>
        <v>10</v>
      </c>
      <c r="S2262">
        <f>INDEX(Weights!$B$1:$B$36,MATCH(Matches!H602,Weights!$A$1:$A$36,0))</f>
        <v>40</v>
      </c>
      <c r="T2262">
        <f t="shared" si="461"/>
        <v>1797</v>
      </c>
      <c r="U2262">
        <f t="shared" si="462"/>
        <v>1877</v>
      </c>
      <c r="V2262">
        <f t="shared" si="463"/>
        <v>80</v>
      </c>
      <c r="W2262">
        <f t="shared" si="464"/>
        <v>1</v>
      </c>
      <c r="X2262">
        <f t="shared" si="465"/>
        <v>0</v>
      </c>
      <c r="Y2262">
        <f t="shared" si="466"/>
        <v>1</v>
      </c>
      <c r="AA2262" t="str">
        <f t="shared" si="467"/>
        <v>80-&gt;1,</v>
      </c>
    </row>
    <row r="2263" spans="1:27" ht="15" hidden="1" customHeight="1" x14ac:dyDescent="0.25">
      <c r="A2263">
        <v>2015</v>
      </c>
      <c r="B2263">
        <v>9</v>
      </c>
      <c r="C2263">
        <v>8</v>
      </c>
      <c r="D2263" t="s">
        <v>264</v>
      </c>
      <c r="E2263" t="s">
        <v>122</v>
      </c>
      <c r="F2263">
        <v>2</v>
      </c>
      <c r="G2263">
        <v>3</v>
      </c>
      <c r="H2263" t="s">
        <v>108</v>
      </c>
      <c r="J2263">
        <v>-8</v>
      </c>
      <c r="K2263">
        <v>1183</v>
      </c>
      <c r="L2263">
        <v>1540</v>
      </c>
      <c r="M2263">
        <f t="shared" si="455"/>
        <v>1191</v>
      </c>
      <c r="N2263">
        <f t="shared" si="456"/>
        <v>1532</v>
      </c>
      <c r="O2263">
        <f t="shared" si="457"/>
        <v>0.80016205591513589</v>
      </c>
      <c r="P2263">
        <f t="shared" si="458"/>
        <v>0</v>
      </c>
      <c r="Q2263">
        <f t="shared" si="459"/>
        <v>9.9979747113233142</v>
      </c>
      <c r="R2263">
        <f t="shared" si="460"/>
        <v>10</v>
      </c>
      <c r="S2263">
        <f>INDEX(Weights!$B$1:$B$36,MATCH(Matches!H680,Weights!$A$1:$A$36,0))</f>
        <v>40</v>
      </c>
      <c r="T2263">
        <f t="shared" si="461"/>
        <v>1291</v>
      </c>
      <c r="U2263">
        <f t="shared" si="462"/>
        <v>1532</v>
      </c>
      <c r="V2263">
        <f t="shared" si="463"/>
        <v>241</v>
      </c>
      <c r="W2263">
        <f t="shared" si="464"/>
        <v>1</v>
      </c>
      <c r="X2263">
        <f t="shared" si="465"/>
        <v>0</v>
      </c>
      <c r="Y2263">
        <f t="shared" si="466"/>
        <v>1</v>
      </c>
      <c r="AA2263" t="str">
        <f t="shared" si="467"/>
        <v>241-&gt;1,</v>
      </c>
    </row>
    <row r="2264" spans="1:27" ht="15" hidden="1" customHeight="1" x14ac:dyDescent="0.25">
      <c r="A2264">
        <v>2015</v>
      </c>
      <c r="B2264">
        <v>10</v>
      </c>
      <c r="C2264">
        <v>9</v>
      </c>
      <c r="D2264" t="s">
        <v>85</v>
      </c>
      <c r="E2264" t="s">
        <v>86</v>
      </c>
      <c r="F2264">
        <v>0</v>
      </c>
      <c r="G2264">
        <v>1</v>
      </c>
      <c r="H2264" t="s">
        <v>33</v>
      </c>
      <c r="J2264">
        <v>-8</v>
      </c>
      <c r="K2264">
        <v>1551</v>
      </c>
      <c r="L2264">
        <v>1726</v>
      </c>
      <c r="M2264">
        <f t="shared" si="455"/>
        <v>1559</v>
      </c>
      <c r="N2264">
        <f t="shared" si="456"/>
        <v>1718</v>
      </c>
      <c r="O2264">
        <f t="shared" si="457"/>
        <v>0.58410095881367796</v>
      </c>
      <c r="P2264">
        <f t="shared" si="458"/>
        <v>0</v>
      </c>
      <c r="Q2264">
        <f t="shared" si="459"/>
        <v>13.696262399993621</v>
      </c>
      <c r="R2264">
        <f t="shared" si="460"/>
        <v>10</v>
      </c>
      <c r="S2264">
        <f>INDEX(Weights!$B$1:$B$36,MATCH(Matches!H759,Weights!$A$1:$A$36,0))</f>
        <v>20</v>
      </c>
      <c r="T2264">
        <f t="shared" si="461"/>
        <v>1659</v>
      </c>
      <c r="U2264">
        <f t="shared" si="462"/>
        <v>1718</v>
      </c>
      <c r="V2264">
        <f t="shared" si="463"/>
        <v>59</v>
      </c>
      <c r="W2264">
        <f t="shared" si="464"/>
        <v>1</v>
      </c>
      <c r="X2264">
        <f t="shared" si="465"/>
        <v>0</v>
      </c>
      <c r="Y2264">
        <f t="shared" si="466"/>
        <v>1</v>
      </c>
      <c r="AA2264" t="str">
        <f t="shared" si="467"/>
        <v>59-&gt;1,</v>
      </c>
    </row>
    <row r="2265" spans="1:27" ht="15" hidden="1" customHeight="1" x14ac:dyDescent="0.25">
      <c r="A2265">
        <v>2015</v>
      </c>
      <c r="B2265">
        <v>10</v>
      </c>
      <c r="C2265">
        <v>11</v>
      </c>
      <c r="D2265" t="s">
        <v>52</v>
      </c>
      <c r="E2265" t="s">
        <v>26</v>
      </c>
      <c r="F2265">
        <v>1</v>
      </c>
      <c r="G2265">
        <v>2</v>
      </c>
      <c r="H2265" t="s">
        <v>33</v>
      </c>
      <c r="J2265">
        <v>-8</v>
      </c>
      <c r="K2265">
        <v>1745</v>
      </c>
      <c r="L2265">
        <v>1949</v>
      </c>
      <c r="M2265">
        <f t="shared" si="455"/>
        <v>1753</v>
      </c>
      <c r="N2265">
        <f t="shared" si="456"/>
        <v>1941</v>
      </c>
      <c r="O2265">
        <f t="shared" si="457"/>
        <v>0.62400175861766716</v>
      </c>
      <c r="P2265">
        <f t="shared" si="458"/>
        <v>0</v>
      </c>
      <c r="Q2265">
        <f t="shared" si="459"/>
        <v>12.820476688594862</v>
      </c>
      <c r="R2265">
        <f t="shared" si="460"/>
        <v>10</v>
      </c>
      <c r="S2265">
        <f>INDEX(Weights!$B$1:$B$36,MATCH(Matches!H783,Weights!$A$1:$A$36,0))</f>
        <v>40</v>
      </c>
      <c r="T2265">
        <f t="shared" si="461"/>
        <v>1853</v>
      </c>
      <c r="U2265">
        <f t="shared" si="462"/>
        <v>1941</v>
      </c>
      <c r="V2265">
        <f t="shared" si="463"/>
        <v>88</v>
      </c>
      <c r="W2265">
        <f t="shared" si="464"/>
        <v>1</v>
      </c>
      <c r="X2265">
        <f t="shared" si="465"/>
        <v>0</v>
      </c>
      <c r="Y2265">
        <f t="shared" si="466"/>
        <v>1</v>
      </c>
      <c r="AA2265" t="str">
        <f t="shared" si="467"/>
        <v>88-&gt;1,</v>
      </c>
    </row>
    <row r="2266" spans="1:27" ht="15" hidden="1" customHeight="1" x14ac:dyDescent="0.25">
      <c r="A2266">
        <v>2015</v>
      </c>
      <c r="B2266">
        <v>10</v>
      </c>
      <c r="C2266">
        <v>13</v>
      </c>
      <c r="D2266" t="s">
        <v>89</v>
      </c>
      <c r="E2266" t="s">
        <v>173</v>
      </c>
      <c r="F2266">
        <v>2</v>
      </c>
      <c r="G2266">
        <v>2</v>
      </c>
      <c r="H2266" t="s">
        <v>76</v>
      </c>
      <c r="J2266">
        <v>-8</v>
      </c>
      <c r="K2266">
        <v>1273</v>
      </c>
      <c r="L2266">
        <v>1252</v>
      </c>
      <c r="M2266">
        <f t="shared" si="455"/>
        <v>1281</v>
      </c>
      <c r="N2266">
        <f t="shared" si="456"/>
        <v>1244</v>
      </c>
      <c r="O2266">
        <f t="shared" si="457"/>
        <v>0.68753824821234177</v>
      </c>
      <c r="P2266">
        <f t="shared" si="458"/>
        <v>0.5</v>
      </c>
      <c r="Q2266">
        <f t="shared" si="459"/>
        <v>42.657964848546158</v>
      </c>
      <c r="R2266">
        <f t="shared" si="460"/>
        <v>40</v>
      </c>
      <c r="S2266">
        <f>INDEX(Weights!$B$1:$B$36,MATCH(Matches!H830,Weights!$A$1:$A$36,0))</f>
        <v>40</v>
      </c>
      <c r="T2266">
        <f t="shared" si="461"/>
        <v>1381</v>
      </c>
      <c r="U2266">
        <f t="shared" si="462"/>
        <v>1244</v>
      </c>
      <c r="V2266">
        <f t="shared" si="463"/>
        <v>137</v>
      </c>
      <c r="W2266">
        <f t="shared" si="464"/>
        <v>0</v>
      </c>
      <c r="X2266">
        <f t="shared" si="465"/>
        <v>0</v>
      </c>
      <c r="Y2266">
        <f t="shared" si="466"/>
        <v>0</v>
      </c>
      <c r="AA2266" t="str">
        <f t="shared" si="467"/>
        <v>137-&gt;0,</v>
      </c>
    </row>
    <row r="2267" spans="1:27" ht="15" hidden="1" customHeight="1" x14ac:dyDescent="0.25">
      <c r="A2267">
        <v>2015</v>
      </c>
      <c r="B2267">
        <v>11</v>
      </c>
      <c r="C2267">
        <v>12</v>
      </c>
      <c r="D2267" t="s">
        <v>102</v>
      </c>
      <c r="E2267" t="s">
        <v>135</v>
      </c>
      <c r="F2267">
        <v>1</v>
      </c>
      <c r="G2267">
        <v>1</v>
      </c>
      <c r="H2267" t="s">
        <v>76</v>
      </c>
      <c r="J2267">
        <v>-8</v>
      </c>
      <c r="K2267">
        <v>2011</v>
      </c>
      <c r="L2267">
        <v>1978</v>
      </c>
      <c r="M2267">
        <f t="shared" si="455"/>
        <v>2019</v>
      </c>
      <c r="N2267">
        <f t="shared" si="456"/>
        <v>1970</v>
      </c>
      <c r="O2267">
        <f t="shared" si="457"/>
        <v>0.70218260209052075</v>
      </c>
      <c r="P2267">
        <f t="shared" si="458"/>
        <v>0.5</v>
      </c>
      <c r="Q2267">
        <f t="shared" si="459"/>
        <v>39.568191908116098</v>
      </c>
      <c r="R2267">
        <f t="shared" si="460"/>
        <v>40</v>
      </c>
      <c r="S2267">
        <f>INDEX(Weights!$B$1:$B$36,MATCH(Matches!H876,Weights!$A$1:$A$36,0))</f>
        <v>20</v>
      </c>
      <c r="T2267">
        <f t="shared" si="461"/>
        <v>2119</v>
      </c>
      <c r="U2267">
        <f t="shared" si="462"/>
        <v>1970</v>
      </c>
      <c r="V2267">
        <f t="shared" si="463"/>
        <v>149</v>
      </c>
      <c r="W2267">
        <f t="shared" si="464"/>
        <v>0</v>
      </c>
      <c r="X2267">
        <f t="shared" si="465"/>
        <v>0</v>
      </c>
      <c r="Y2267">
        <f t="shared" si="466"/>
        <v>0</v>
      </c>
      <c r="AA2267" t="str">
        <f t="shared" si="467"/>
        <v>149-&gt;0,</v>
      </c>
    </row>
    <row r="2268" spans="1:27" ht="15" hidden="1" customHeight="1" x14ac:dyDescent="0.25">
      <c r="A2268">
        <v>2016</v>
      </c>
      <c r="B2268">
        <v>1</v>
      </c>
      <c r="C2268">
        <v>27</v>
      </c>
      <c r="D2268" t="s">
        <v>45</v>
      </c>
      <c r="E2268" t="s">
        <v>127</v>
      </c>
      <c r="F2268">
        <v>1</v>
      </c>
      <c r="G2268">
        <v>3</v>
      </c>
      <c r="H2268" t="s">
        <v>33</v>
      </c>
      <c r="J2268">
        <v>-8</v>
      </c>
      <c r="K2268">
        <v>1240</v>
      </c>
      <c r="L2268">
        <v>1518</v>
      </c>
      <c r="M2268">
        <f t="shared" si="455"/>
        <v>1248</v>
      </c>
      <c r="N2268">
        <f t="shared" si="456"/>
        <v>1510</v>
      </c>
      <c r="O2268">
        <f t="shared" si="457"/>
        <v>0.71759172319153142</v>
      </c>
      <c r="P2268">
        <f t="shared" si="458"/>
        <v>0</v>
      </c>
      <c r="Q2268">
        <f t="shared" si="459"/>
        <v>11.14840060364622</v>
      </c>
      <c r="R2268">
        <f t="shared" si="460"/>
        <v>10</v>
      </c>
      <c r="S2268">
        <f>INDEX(Weights!$B$1:$B$36,MATCH(Matches!H1049,Weights!$A$1:$A$36,0))</f>
        <v>20</v>
      </c>
      <c r="T2268">
        <f t="shared" si="461"/>
        <v>1348</v>
      </c>
      <c r="U2268">
        <f t="shared" si="462"/>
        <v>1510</v>
      </c>
      <c r="V2268">
        <f t="shared" si="463"/>
        <v>162</v>
      </c>
      <c r="W2268">
        <f t="shared" si="464"/>
        <v>2</v>
      </c>
      <c r="X2268">
        <f t="shared" si="465"/>
        <v>0</v>
      </c>
      <c r="Y2268">
        <f t="shared" si="466"/>
        <v>2</v>
      </c>
      <c r="AA2268" t="str">
        <f t="shared" si="467"/>
        <v>162-&gt;2,</v>
      </c>
    </row>
    <row r="2269" spans="1:27" ht="15" hidden="1" customHeight="1" x14ac:dyDescent="0.25">
      <c r="A2269">
        <v>2016</v>
      </c>
      <c r="B2269">
        <v>3</v>
      </c>
      <c r="C2269">
        <v>24</v>
      </c>
      <c r="D2269" t="s">
        <v>137</v>
      </c>
      <c r="E2269" t="s">
        <v>135</v>
      </c>
      <c r="F2269">
        <v>2</v>
      </c>
      <c r="G2269">
        <v>3</v>
      </c>
      <c r="H2269" t="s">
        <v>76</v>
      </c>
      <c r="J2269">
        <v>-8</v>
      </c>
      <c r="K2269">
        <v>1616</v>
      </c>
      <c r="L2269">
        <v>1962</v>
      </c>
      <c r="M2269">
        <f t="shared" si="455"/>
        <v>1624</v>
      </c>
      <c r="N2269">
        <f t="shared" si="456"/>
        <v>1954</v>
      </c>
      <c r="O2269">
        <f t="shared" si="457"/>
        <v>0.78984417975813059</v>
      </c>
      <c r="P2269">
        <f t="shared" si="458"/>
        <v>0</v>
      </c>
      <c r="Q2269">
        <f t="shared" si="459"/>
        <v>10.128580047839048</v>
      </c>
      <c r="R2269">
        <f t="shared" si="460"/>
        <v>10</v>
      </c>
      <c r="S2269">
        <f>INDEX(Weights!$B$1:$B$36,MATCH(Matches!H1090,Weights!$A$1:$A$36,0))</f>
        <v>20</v>
      </c>
      <c r="T2269">
        <f t="shared" si="461"/>
        <v>1724</v>
      </c>
      <c r="U2269">
        <f t="shared" si="462"/>
        <v>1954</v>
      </c>
      <c r="V2269">
        <f t="shared" si="463"/>
        <v>230</v>
      </c>
      <c r="W2269">
        <f t="shared" si="464"/>
        <v>1</v>
      </c>
      <c r="X2269">
        <f t="shared" si="465"/>
        <v>0</v>
      </c>
      <c r="Y2269">
        <f t="shared" si="466"/>
        <v>1</v>
      </c>
      <c r="AA2269" t="str">
        <f t="shared" si="467"/>
        <v>230-&gt;1,</v>
      </c>
    </row>
    <row r="2270" spans="1:27" ht="15" hidden="1" customHeight="1" x14ac:dyDescent="0.25">
      <c r="A2270">
        <v>2016</v>
      </c>
      <c r="B2270">
        <v>3</v>
      </c>
      <c r="C2270">
        <v>25</v>
      </c>
      <c r="D2270" t="s">
        <v>90</v>
      </c>
      <c r="E2270" t="s">
        <v>58</v>
      </c>
      <c r="F2270">
        <v>0</v>
      </c>
      <c r="G2270">
        <v>0</v>
      </c>
      <c r="H2270" t="s">
        <v>33</v>
      </c>
      <c r="J2270">
        <v>-8</v>
      </c>
      <c r="K2270">
        <v>1736</v>
      </c>
      <c r="L2270">
        <v>1458</v>
      </c>
      <c r="M2270">
        <f t="shared" si="455"/>
        <v>1744</v>
      </c>
      <c r="N2270">
        <f t="shared" si="456"/>
        <v>1450</v>
      </c>
      <c r="O2270">
        <f t="shared" si="457"/>
        <v>0.90619584677350518</v>
      </c>
      <c r="P2270">
        <f t="shared" si="458"/>
        <v>0.5</v>
      </c>
      <c r="Q2270">
        <f t="shared" si="459"/>
        <v>19.694933031801284</v>
      </c>
      <c r="R2270">
        <f t="shared" si="460"/>
        <v>20</v>
      </c>
      <c r="S2270">
        <f>INDEX(Weights!$B$1:$B$36,MATCH(Matches!H1140,Weights!$A$1:$A$36,0))</f>
        <v>20</v>
      </c>
      <c r="T2270">
        <f t="shared" si="461"/>
        <v>1844</v>
      </c>
      <c r="U2270">
        <f t="shared" si="462"/>
        <v>1450</v>
      </c>
      <c r="V2270">
        <f t="shared" si="463"/>
        <v>394</v>
      </c>
      <c r="W2270">
        <f t="shared" si="464"/>
        <v>0</v>
      </c>
      <c r="X2270">
        <f t="shared" si="465"/>
        <v>0</v>
      </c>
      <c r="Y2270">
        <f t="shared" si="466"/>
        <v>0</v>
      </c>
      <c r="AA2270" t="str">
        <f t="shared" si="467"/>
        <v>394-&gt;0,</v>
      </c>
    </row>
    <row r="2271" spans="1:27" ht="15" hidden="1" customHeight="1" x14ac:dyDescent="0.25">
      <c r="A2271">
        <v>2016</v>
      </c>
      <c r="B2271">
        <v>3</v>
      </c>
      <c r="C2271">
        <v>29</v>
      </c>
      <c r="D2271" t="s">
        <v>83</v>
      </c>
      <c r="E2271" t="s">
        <v>149</v>
      </c>
      <c r="F2271">
        <v>0</v>
      </c>
      <c r="G2271">
        <v>0</v>
      </c>
      <c r="H2271" t="s">
        <v>171</v>
      </c>
      <c r="J2271">
        <v>-8</v>
      </c>
      <c r="K2271">
        <v>1302</v>
      </c>
      <c r="L2271">
        <v>1276</v>
      </c>
      <c r="M2271">
        <f t="shared" si="455"/>
        <v>1310</v>
      </c>
      <c r="N2271">
        <f t="shared" si="456"/>
        <v>1268</v>
      </c>
      <c r="O2271">
        <f t="shared" si="457"/>
        <v>0.69368791642196537</v>
      </c>
      <c r="P2271">
        <f t="shared" si="458"/>
        <v>0.5</v>
      </c>
      <c r="Q2271">
        <f t="shared" si="459"/>
        <v>41.303557536193061</v>
      </c>
      <c r="R2271">
        <f t="shared" si="460"/>
        <v>40</v>
      </c>
      <c r="S2271">
        <f>INDEX(Weights!$B$1:$B$36,MATCH(Matches!H1198,Weights!$A$1:$A$36,0))</f>
        <v>20</v>
      </c>
      <c r="T2271">
        <f t="shared" si="461"/>
        <v>1410</v>
      </c>
      <c r="U2271">
        <f t="shared" si="462"/>
        <v>1268</v>
      </c>
      <c r="V2271">
        <f t="shared" si="463"/>
        <v>142</v>
      </c>
      <c r="W2271">
        <f t="shared" si="464"/>
        <v>0</v>
      </c>
      <c r="X2271">
        <f t="shared" si="465"/>
        <v>0</v>
      </c>
      <c r="Y2271">
        <f t="shared" si="466"/>
        <v>0</v>
      </c>
      <c r="AA2271" t="str">
        <f t="shared" si="467"/>
        <v>142-&gt;0,</v>
      </c>
    </row>
    <row r="2272" spans="1:27" ht="15" hidden="1" customHeight="1" x14ac:dyDescent="0.25">
      <c r="A2272">
        <v>2016</v>
      </c>
      <c r="B2272">
        <v>3</v>
      </c>
      <c r="C2272">
        <v>29</v>
      </c>
      <c r="D2272" t="s">
        <v>57</v>
      </c>
      <c r="E2272" t="s">
        <v>58</v>
      </c>
      <c r="F2272">
        <v>0</v>
      </c>
      <c r="G2272">
        <v>5</v>
      </c>
      <c r="H2272" t="s">
        <v>33</v>
      </c>
      <c r="J2272">
        <v>-8</v>
      </c>
      <c r="K2272">
        <v>1111</v>
      </c>
      <c r="L2272">
        <v>1466</v>
      </c>
      <c r="M2272">
        <f t="shared" si="455"/>
        <v>1119</v>
      </c>
      <c r="N2272">
        <f t="shared" si="456"/>
        <v>1458</v>
      </c>
      <c r="O2272">
        <f t="shared" si="457"/>
        <v>0.7983147441549775</v>
      </c>
      <c r="P2272">
        <f t="shared" si="458"/>
        <v>0</v>
      </c>
      <c r="Q2272">
        <f t="shared" si="459"/>
        <v>10.021110168105517</v>
      </c>
      <c r="R2272">
        <f t="shared" si="460"/>
        <v>10</v>
      </c>
      <c r="S2272">
        <f>INDEX(Weights!$B$1:$B$36,MATCH(Matches!H1201,Weights!$A$1:$A$36,0))</f>
        <v>20</v>
      </c>
      <c r="T2272">
        <f t="shared" si="461"/>
        <v>1219</v>
      </c>
      <c r="U2272">
        <f t="shared" si="462"/>
        <v>1458</v>
      </c>
      <c r="V2272">
        <f t="shared" si="463"/>
        <v>239</v>
      </c>
      <c r="W2272">
        <f t="shared" si="464"/>
        <v>5</v>
      </c>
      <c r="X2272">
        <f t="shared" si="465"/>
        <v>0</v>
      </c>
      <c r="Y2272">
        <f t="shared" si="466"/>
        <v>5</v>
      </c>
      <c r="AA2272" t="str">
        <f t="shared" si="467"/>
        <v>239-&gt;5,</v>
      </c>
    </row>
    <row r="2273" spans="1:27" ht="15" hidden="1" customHeight="1" x14ac:dyDescent="0.25">
      <c r="A2273">
        <v>2016</v>
      </c>
      <c r="B2273">
        <v>6</v>
      </c>
      <c r="C2273">
        <v>2</v>
      </c>
      <c r="D2273" t="s">
        <v>119</v>
      </c>
      <c r="E2273" t="s">
        <v>109</v>
      </c>
      <c r="F2273">
        <v>2</v>
      </c>
      <c r="G2273">
        <v>2</v>
      </c>
      <c r="H2273" t="s">
        <v>23</v>
      </c>
      <c r="J2273">
        <v>-8</v>
      </c>
      <c r="K2273">
        <v>782</v>
      </c>
      <c r="L2273">
        <v>741</v>
      </c>
      <c r="M2273">
        <f t="shared" si="455"/>
        <v>790</v>
      </c>
      <c r="N2273">
        <f t="shared" si="456"/>
        <v>733</v>
      </c>
      <c r="O2273">
        <f t="shared" si="457"/>
        <v>0.71172252434275529</v>
      </c>
      <c r="P2273">
        <f t="shared" si="458"/>
        <v>0.5</v>
      </c>
      <c r="Q2273">
        <f t="shared" si="459"/>
        <v>37.785304255341707</v>
      </c>
      <c r="R2273">
        <f t="shared" si="460"/>
        <v>40</v>
      </c>
      <c r="S2273">
        <f>INDEX(Weights!$B$1:$B$36,MATCH(Matches!H1332,Weights!$A$1:$A$36,0))</f>
        <v>20</v>
      </c>
      <c r="T2273">
        <f t="shared" si="461"/>
        <v>890</v>
      </c>
      <c r="U2273">
        <f t="shared" si="462"/>
        <v>733</v>
      </c>
      <c r="V2273">
        <f t="shared" si="463"/>
        <v>157</v>
      </c>
      <c r="W2273">
        <f t="shared" si="464"/>
        <v>0</v>
      </c>
      <c r="X2273">
        <f t="shared" si="465"/>
        <v>0</v>
      </c>
      <c r="Y2273">
        <f t="shared" si="466"/>
        <v>0</v>
      </c>
      <c r="AA2273" t="str">
        <f t="shared" si="467"/>
        <v>157-&gt;0,</v>
      </c>
    </row>
    <row r="2274" spans="1:27" ht="15" hidden="1" customHeight="1" x14ac:dyDescent="0.25">
      <c r="A2274">
        <v>2016</v>
      </c>
      <c r="B2274">
        <v>6</v>
      </c>
      <c r="C2274">
        <v>5</v>
      </c>
      <c r="D2274" t="s">
        <v>203</v>
      </c>
      <c r="E2274" t="s">
        <v>80</v>
      </c>
      <c r="F2274">
        <v>1</v>
      </c>
      <c r="G2274">
        <v>1</v>
      </c>
      <c r="H2274" t="s">
        <v>223</v>
      </c>
      <c r="I2274" t="s">
        <v>239</v>
      </c>
      <c r="J2274">
        <v>-8</v>
      </c>
      <c r="K2274">
        <v>1328</v>
      </c>
      <c r="L2274">
        <v>1234</v>
      </c>
      <c r="M2274">
        <f t="shared" si="455"/>
        <v>1336</v>
      </c>
      <c r="N2274">
        <f t="shared" si="456"/>
        <v>1226</v>
      </c>
      <c r="O2274">
        <f t="shared" si="457"/>
        <v>0.6532171672188698</v>
      </c>
      <c r="P2274">
        <f t="shared" si="458"/>
        <v>0.5</v>
      </c>
      <c r="Q2274">
        <f t="shared" si="459"/>
        <v>52.213470234520443</v>
      </c>
      <c r="R2274">
        <f t="shared" si="460"/>
        <v>50</v>
      </c>
      <c r="S2274">
        <f>INDEX(Weights!$B$1:$B$36,MATCH(Matches!H1388,Weights!$A$1:$A$36,0))</f>
        <v>40</v>
      </c>
      <c r="T2274">
        <f t="shared" si="461"/>
        <v>1336</v>
      </c>
      <c r="U2274">
        <f t="shared" si="462"/>
        <v>1226</v>
      </c>
      <c r="V2274">
        <f t="shared" si="463"/>
        <v>110</v>
      </c>
      <c r="W2274">
        <f t="shared" si="464"/>
        <v>0</v>
      </c>
      <c r="X2274">
        <f t="shared" si="465"/>
        <v>0</v>
      </c>
      <c r="Y2274">
        <f t="shared" si="466"/>
        <v>0</v>
      </c>
      <c r="AA2274" t="str">
        <f t="shared" si="467"/>
        <v>110-&gt;0,</v>
      </c>
    </row>
    <row r="2275" spans="1:27" ht="15" hidden="1" customHeight="1" x14ac:dyDescent="0.25">
      <c r="A2275">
        <v>2016</v>
      </c>
      <c r="B2275">
        <v>6</v>
      </c>
      <c r="C2275">
        <v>18</v>
      </c>
      <c r="D2275" t="s">
        <v>142</v>
      </c>
      <c r="E2275" t="s">
        <v>28</v>
      </c>
      <c r="F2275">
        <v>1</v>
      </c>
      <c r="G2275">
        <v>1</v>
      </c>
      <c r="H2275" t="s">
        <v>29</v>
      </c>
      <c r="J2275">
        <v>-8</v>
      </c>
      <c r="K2275">
        <v>1333</v>
      </c>
      <c r="L2275">
        <v>1298</v>
      </c>
      <c r="M2275">
        <f t="shared" si="455"/>
        <v>1341</v>
      </c>
      <c r="N2275">
        <f t="shared" si="456"/>
        <v>1290</v>
      </c>
      <c r="O2275">
        <f t="shared" si="457"/>
        <v>0.704584592662721</v>
      </c>
      <c r="P2275">
        <f t="shared" si="458"/>
        <v>0.5</v>
      </c>
      <c r="Q2275">
        <f t="shared" si="459"/>
        <v>39.103628948191776</v>
      </c>
      <c r="R2275">
        <f t="shared" si="460"/>
        <v>40</v>
      </c>
      <c r="S2275">
        <f>INDEX(Weights!$B$1:$B$36,MATCH(Matches!H1486,Weights!$A$1:$A$36,0))</f>
        <v>50</v>
      </c>
      <c r="T2275">
        <f t="shared" si="461"/>
        <v>1441</v>
      </c>
      <c r="U2275">
        <f t="shared" si="462"/>
        <v>1290</v>
      </c>
      <c r="V2275">
        <f t="shared" si="463"/>
        <v>151</v>
      </c>
      <c r="W2275">
        <f t="shared" si="464"/>
        <v>0</v>
      </c>
      <c r="X2275">
        <f t="shared" si="465"/>
        <v>0</v>
      </c>
      <c r="Y2275">
        <f t="shared" si="466"/>
        <v>0</v>
      </c>
      <c r="AA2275" t="str">
        <f t="shared" si="467"/>
        <v>151-&gt;0,</v>
      </c>
    </row>
    <row r="2276" spans="1:27" ht="15" hidden="1" customHeight="1" x14ac:dyDescent="0.25">
      <c r="A2276">
        <v>2016</v>
      </c>
      <c r="B2276">
        <v>7</v>
      </c>
      <c r="C2276">
        <v>2</v>
      </c>
      <c r="D2276" t="s">
        <v>6</v>
      </c>
      <c r="E2276" t="s">
        <v>16</v>
      </c>
      <c r="F2276">
        <v>1</v>
      </c>
      <c r="G2276">
        <v>1</v>
      </c>
      <c r="H2276" t="s">
        <v>138</v>
      </c>
      <c r="I2276" t="s">
        <v>26</v>
      </c>
      <c r="J2276">
        <v>-8</v>
      </c>
      <c r="K2276">
        <v>2049</v>
      </c>
      <c r="L2276">
        <v>1950</v>
      </c>
      <c r="M2276">
        <f t="shared" si="455"/>
        <v>2057</v>
      </c>
      <c r="N2276">
        <f t="shared" si="456"/>
        <v>1942</v>
      </c>
      <c r="O2276">
        <f t="shared" si="457"/>
        <v>0.65970799414474812</v>
      </c>
      <c r="P2276">
        <f t="shared" si="458"/>
        <v>0.5</v>
      </c>
      <c r="Q2276">
        <f t="shared" si="459"/>
        <v>50.091418672188453</v>
      </c>
      <c r="R2276">
        <f t="shared" si="460"/>
        <v>50</v>
      </c>
      <c r="S2276">
        <f>INDEX(Weights!$B$1:$B$36,MATCH(Matches!H1527,Weights!$A$1:$A$36,0))</f>
        <v>20</v>
      </c>
      <c r="T2276">
        <f t="shared" si="461"/>
        <v>2057</v>
      </c>
      <c r="U2276">
        <f t="shared" si="462"/>
        <v>1942</v>
      </c>
      <c r="V2276">
        <f t="shared" si="463"/>
        <v>115</v>
      </c>
      <c r="W2276">
        <f t="shared" si="464"/>
        <v>0</v>
      </c>
      <c r="X2276">
        <f t="shared" si="465"/>
        <v>0</v>
      </c>
      <c r="Y2276">
        <f t="shared" si="466"/>
        <v>0</v>
      </c>
      <c r="AA2276" t="str">
        <f t="shared" si="467"/>
        <v>115-&gt;0,</v>
      </c>
    </row>
    <row r="2277" spans="1:27" ht="15" hidden="1" customHeight="1" x14ac:dyDescent="0.25">
      <c r="A2277">
        <v>2016</v>
      </c>
      <c r="B2277">
        <v>9</v>
      </c>
      <c r="C2277">
        <v>2</v>
      </c>
      <c r="D2277" t="s">
        <v>200</v>
      </c>
      <c r="E2277" t="s">
        <v>189</v>
      </c>
      <c r="F2277">
        <v>1</v>
      </c>
      <c r="G2277">
        <v>2</v>
      </c>
      <c r="H2277" t="s">
        <v>33</v>
      </c>
      <c r="J2277">
        <v>-8</v>
      </c>
      <c r="K2277">
        <v>1285</v>
      </c>
      <c r="L2277">
        <v>1456</v>
      </c>
      <c r="M2277">
        <f t="shared" si="455"/>
        <v>1293</v>
      </c>
      <c r="N2277">
        <f t="shared" si="456"/>
        <v>1448</v>
      </c>
      <c r="O2277">
        <f t="shared" si="457"/>
        <v>0.57849675234474274</v>
      </c>
      <c r="P2277">
        <f t="shared" si="458"/>
        <v>0</v>
      </c>
      <c r="Q2277">
        <f t="shared" si="459"/>
        <v>13.828945396105823</v>
      </c>
      <c r="R2277">
        <f t="shared" si="460"/>
        <v>10</v>
      </c>
      <c r="S2277">
        <f>INDEX(Weights!$B$1:$B$36,MATCH(Matches!H1591,Weights!$A$1:$A$36,0))</f>
        <v>20</v>
      </c>
      <c r="T2277">
        <f t="shared" si="461"/>
        <v>1393</v>
      </c>
      <c r="U2277">
        <f t="shared" si="462"/>
        <v>1448</v>
      </c>
      <c r="V2277">
        <f t="shared" si="463"/>
        <v>55</v>
      </c>
      <c r="W2277">
        <f t="shared" si="464"/>
        <v>1</v>
      </c>
      <c r="X2277">
        <f t="shared" si="465"/>
        <v>0</v>
      </c>
      <c r="Y2277">
        <f t="shared" si="466"/>
        <v>1</v>
      </c>
      <c r="AA2277" t="str">
        <f t="shared" si="467"/>
        <v>55-&gt;1,</v>
      </c>
    </row>
    <row r="2278" spans="1:27" ht="15" hidden="1" customHeight="1" x14ac:dyDescent="0.25">
      <c r="A2278">
        <v>2016</v>
      </c>
      <c r="B2278">
        <v>9</v>
      </c>
      <c r="C2278">
        <v>4</v>
      </c>
      <c r="D2278" t="s">
        <v>69</v>
      </c>
      <c r="E2278" t="s">
        <v>23</v>
      </c>
      <c r="F2278">
        <v>1</v>
      </c>
      <c r="G2278">
        <v>5</v>
      </c>
      <c r="H2278" t="s">
        <v>76</v>
      </c>
      <c r="J2278">
        <v>-8</v>
      </c>
      <c r="K2278">
        <v>1231</v>
      </c>
      <c r="L2278">
        <v>1719</v>
      </c>
      <c r="M2278">
        <f t="shared" si="455"/>
        <v>1239</v>
      </c>
      <c r="N2278">
        <f t="shared" si="456"/>
        <v>1711</v>
      </c>
      <c r="O2278">
        <f t="shared" si="457"/>
        <v>0.89486278964408039</v>
      </c>
      <c r="P2278">
        <f t="shared" si="458"/>
        <v>0</v>
      </c>
      <c r="Q2278">
        <f t="shared" si="459"/>
        <v>8.9399180439516233</v>
      </c>
      <c r="R2278">
        <f t="shared" si="460"/>
        <v>0</v>
      </c>
      <c r="S2278">
        <f>INDEX(Weights!$B$1:$B$36,MATCH(Matches!H1616,Weights!$A$1:$A$36,0))</f>
        <v>40</v>
      </c>
      <c r="T2278">
        <f t="shared" si="461"/>
        <v>1339</v>
      </c>
      <c r="U2278">
        <f t="shared" si="462"/>
        <v>1711</v>
      </c>
      <c r="V2278">
        <f t="shared" si="463"/>
        <v>372</v>
      </c>
      <c r="W2278">
        <f t="shared" si="464"/>
        <v>4</v>
      </c>
      <c r="X2278">
        <f t="shared" si="465"/>
        <v>1</v>
      </c>
      <c r="Y2278">
        <f t="shared" si="466"/>
        <v>4</v>
      </c>
      <c r="AA2278" t="str">
        <f t="shared" si="467"/>
        <v>372-&gt;4,</v>
      </c>
    </row>
    <row r="2279" spans="1:27" ht="15" hidden="1" customHeight="1" x14ac:dyDescent="0.25">
      <c r="A2279">
        <v>2016</v>
      </c>
      <c r="B2279">
        <v>9</v>
      </c>
      <c r="C2279">
        <v>5</v>
      </c>
      <c r="D2279" t="s">
        <v>9</v>
      </c>
      <c r="E2279" t="s">
        <v>25</v>
      </c>
      <c r="F2279">
        <v>1</v>
      </c>
      <c r="G2279">
        <v>1</v>
      </c>
      <c r="H2279" t="s">
        <v>76</v>
      </c>
      <c r="J2279">
        <v>-8</v>
      </c>
      <c r="K2279">
        <v>1841</v>
      </c>
      <c r="L2279">
        <v>1818</v>
      </c>
      <c r="M2279">
        <f t="shared" si="455"/>
        <v>1849</v>
      </c>
      <c r="N2279">
        <f t="shared" si="456"/>
        <v>1810</v>
      </c>
      <c r="O2279">
        <f t="shared" si="457"/>
        <v>0.69000620728031392</v>
      </c>
      <c r="P2279">
        <f t="shared" si="458"/>
        <v>0.5</v>
      </c>
      <c r="Q2279">
        <f t="shared" si="459"/>
        <v>42.103887628248344</v>
      </c>
      <c r="R2279">
        <f t="shared" si="460"/>
        <v>40</v>
      </c>
      <c r="S2279">
        <f>INDEX(Weights!$B$1:$B$36,MATCH(Matches!H1627,Weights!$A$1:$A$36,0))</f>
        <v>40</v>
      </c>
      <c r="T2279">
        <f t="shared" si="461"/>
        <v>1949</v>
      </c>
      <c r="U2279">
        <f t="shared" si="462"/>
        <v>1810</v>
      </c>
      <c r="V2279">
        <f t="shared" si="463"/>
        <v>139</v>
      </c>
      <c r="W2279">
        <f t="shared" si="464"/>
        <v>0</v>
      </c>
      <c r="X2279">
        <f t="shared" si="465"/>
        <v>0</v>
      </c>
      <c r="Y2279">
        <f t="shared" si="466"/>
        <v>0</v>
      </c>
      <c r="AA2279" t="str">
        <f t="shared" si="467"/>
        <v>139-&gt;0,</v>
      </c>
    </row>
    <row r="2280" spans="1:27" ht="15" hidden="1" customHeight="1" x14ac:dyDescent="0.25">
      <c r="A2280">
        <v>2016</v>
      </c>
      <c r="B2280">
        <v>9</v>
      </c>
      <c r="C2280">
        <v>6</v>
      </c>
      <c r="D2280" t="s">
        <v>24</v>
      </c>
      <c r="E2280" t="s">
        <v>7</v>
      </c>
      <c r="F2280">
        <v>0</v>
      </c>
      <c r="G2280">
        <v>3</v>
      </c>
      <c r="H2280" t="s">
        <v>76</v>
      </c>
      <c r="J2280">
        <v>-8</v>
      </c>
      <c r="K2280">
        <v>1413</v>
      </c>
      <c r="L2280">
        <v>1881</v>
      </c>
      <c r="M2280">
        <f t="shared" si="455"/>
        <v>1421</v>
      </c>
      <c r="N2280">
        <f t="shared" si="456"/>
        <v>1873</v>
      </c>
      <c r="O2280">
        <f t="shared" si="457"/>
        <v>0.88352828805643924</v>
      </c>
      <c r="P2280">
        <f t="shared" si="458"/>
        <v>0</v>
      </c>
      <c r="Q2280">
        <f t="shared" si="459"/>
        <v>9.0546053908451256</v>
      </c>
      <c r="R2280">
        <f t="shared" si="460"/>
        <v>10</v>
      </c>
      <c r="S2280">
        <f>INDEX(Weights!$B$1:$B$36,MATCH(Matches!H1648,Weights!$A$1:$A$36,0))</f>
        <v>40</v>
      </c>
      <c r="T2280">
        <f t="shared" si="461"/>
        <v>1521</v>
      </c>
      <c r="U2280">
        <f t="shared" si="462"/>
        <v>1873</v>
      </c>
      <c r="V2280">
        <f t="shared" si="463"/>
        <v>352</v>
      </c>
      <c r="W2280">
        <f t="shared" si="464"/>
        <v>3</v>
      </c>
      <c r="X2280">
        <f t="shared" si="465"/>
        <v>0</v>
      </c>
      <c r="Y2280">
        <f t="shared" si="466"/>
        <v>3</v>
      </c>
      <c r="AA2280" t="str">
        <f t="shared" si="467"/>
        <v>352-&gt;3,</v>
      </c>
    </row>
    <row r="2281" spans="1:27" ht="15" hidden="1" customHeight="1" x14ac:dyDescent="0.25">
      <c r="A2281">
        <v>2016</v>
      </c>
      <c r="B2281">
        <v>10</v>
      </c>
      <c r="C2281">
        <v>8</v>
      </c>
      <c r="D2281" t="s">
        <v>42</v>
      </c>
      <c r="E2281" t="s">
        <v>203</v>
      </c>
      <c r="F2281">
        <v>0</v>
      </c>
      <c r="G2281">
        <v>1</v>
      </c>
      <c r="H2281" t="s">
        <v>33</v>
      </c>
      <c r="J2281">
        <v>-8</v>
      </c>
      <c r="K2281">
        <v>1121</v>
      </c>
      <c r="L2281">
        <v>1323</v>
      </c>
      <c r="M2281">
        <f t="shared" si="455"/>
        <v>1129</v>
      </c>
      <c r="N2281">
        <f t="shared" si="456"/>
        <v>1315</v>
      </c>
      <c r="O2281">
        <f t="shared" si="457"/>
        <v>0.62129672312245454</v>
      </c>
      <c r="P2281">
        <f t="shared" si="458"/>
        <v>0</v>
      </c>
      <c r="Q2281">
        <f t="shared" si="459"/>
        <v>12.876295177921355</v>
      </c>
      <c r="R2281">
        <f t="shared" si="460"/>
        <v>10</v>
      </c>
      <c r="S2281">
        <f>INDEX(Weights!$B$1:$B$36,MATCH(Matches!H1736,Weights!$A$1:$A$36,0))</f>
        <v>40</v>
      </c>
      <c r="T2281">
        <f t="shared" si="461"/>
        <v>1229</v>
      </c>
      <c r="U2281">
        <f t="shared" si="462"/>
        <v>1315</v>
      </c>
      <c r="V2281">
        <f t="shared" si="463"/>
        <v>86</v>
      </c>
      <c r="W2281">
        <f t="shared" si="464"/>
        <v>1</v>
      </c>
      <c r="X2281">
        <f t="shared" si="465"/>
        <v>0</v>
      </c>
      <c r="Y2281">
        <f t="shared" si="466"/>
        <v>1</v>
      </c>
      <c r="AA2281" t="str">
        <f t="shared" si="467"/>
        <v>86-&gt;1,</v>
      </c>
    </row>
    <row r="2282" spans="1:27" ht="15" hidden="1" customHeight="1" x14ac:dyDescent="0.25">
      <c r="A2282">
        <v>2016</v>
      </c>
      <c r="B2282">
        <v>10</v>
      </c>
      <c r="C2282">
        <v>9</v>
      </c>
      <c r="D2282" t="s">
        <v>147</v>
      </c>
      <c r="E2282" t="s">
        <v>190</v>
      </c>
      <c r="F2282">
        <v>1</v>
      </c>
      <c r="G2282">
        <v>1</v>
      </c>
      <c r="H2282" t="s">
        <v>76</v>
      </c>
      <c r="J2282">
        <v>-8</v>
      </c>
      <c r="K2282">
        <v>1655</v>
      </c>
      <c r="L2282">
        <v>1632</v>
      </c>
      <c r="M2282">
        <f t="shared" si="455"/>
        <v>1663</v>
      </c>
      <c r="N2282">
        <f t="shared" si="456"/>
        <v>1624</v>
      </c>
      <c r="O2282">
        <f t="shared" si="457"/>
        <v>0.69000620728031392</v>
      </c>
      <c r="P2282">
        <f t="shared" si="458"/>
        <v>0.5</v>
      </c>
      <c r="Q2282">
        <f t="shared" si="459"/>
        <v>42.103887628248344</v>
      </c>
      <c r="R2282">
        <f t="shared" si="460"/>
        <v>40</v>
      </c>
      <c r="S2282">
        <f>INDEX(Weights!$B$1:$B$36,MATCH(Matches!H1740,Weights!$A$1:$A$36,0))</f>
        <v>40</v>
      </c>
      <c r="T2282">
        <f t="shared" si="461"/>
        <v>1763</v>
      </c>
      <c r="U2282">
        <f t="shared" si="462"/>
        <v>1624</v>
      </c>
      <c r="V2282">
        <f t="shared" si="463"/>
        <v>139</v>
      </c>
      <c r="W2282">
        <f t="shared" si="464"/>
        <v>0</v>
      </c>
      <c r="X2282">
        <f t="shared" si="465"/>
        <v>0</v>
      </c>
      <c r="Y2282">
        <f t="shared" si="466"/>
        <v>0</v>
      </c>
      <c r="AA2282" t="str">
        <f t="shared" si="467"/>
        <v>139-&gt;0,</v>
      </c>
    </row>
    <row r="2283" spans="1:27" ht="15" hidden="1" customHeight="1" x14ac:dyDescent="0.25">
      <c r="A2283">
        <v>2016</v>
      </c>
      <c r="B2283">
        <v>10</v>
      </c>
      <c r="C2283">
        <v>9</v>
      </c>
      <c r="D2283" t="s">
        <v>19</v>
      </c>
      <c r="E2283" t="s">
        <v>53</v>
      </c>
      <c r="F2283">
        <v>1</v>
      </c>
      <c r="G2283">
        <v>3</v>
      </c>
      <c r="H2283" t="s">
        <v>76</v>
      </c>
      <c r="J2283">
        <v>-8</v>
      </c>
      <c r="K2283">
        <v>1329</v>
      </c>
      <c r="L2283">
        <v>1780</v>
      </c>
      <c r="M2283">
        <f t="shared" si="455"/>
        <v>1337</v>
      </c>
      <c r="N2283">
        <f t="shared" si="456"/>
        <v>1772</v>
      </c>
      <c r="O2283">
        <f t="shared" si="457"/>
        <v>0.87307388225026961</v>
      </c>
      <c r="P2283">
        <f t="shared" si="458"/>
        <v>0</v>
      </c>
      <c r="Q2283">
        <f t="shared" si="459"/>
        <v>9.1630275084861292</v>
      </c>
      <c r="R2283">
        <f t="shared" si="460"/>
        <v>10</v>
      </c>
      <c r="S2283">
        <f>INDEX(Weights!$B$1:$B$36,MATCH(Matches!H1748,Weights!$A$1:$A$36,0))</f>
        <v>40</v>
      </c>
      <c r="T2283">
        <f t="shared" si="461"/>
        <v>1437</v>
      </c>
      <c r="U2283">
        <f t="shared" si="462"/>
        <v>1772</v>
      </c>
      <c r="V2283">
        <f t="shared" si="463"/>
        <v>335</v>
      </c>
      <c r="W2283">
        <f t="shared" si="464"/>
        <v>2</v>
      </c>
      <c r="X2283">
        <f t="shared" si="465"/>
        <v>0</v>
      </c>
      <c r="Y2283">
        <f t="shared" si="466"/>
        <v>2</v>
      </c>
      <c r="AA2283" t="str">
        <f t="shared" si="467"/>
        <v>335-&gt;2,</v>
      </c>
    </row>
    <row r="2284" spans="1:27" ht="15" hidden="1" customHeight="1" x14ac:dyDescent="0.25">
      <c r="A2284">
        <v>2016</v>
      </c>
      <c r="B2284">
        <v>10</v>
      </c>
      <c r="C2284">
        <v>11</v>
      </c>
      <c r="D2284" t="s">
        <v>135</v>
      </c>
      <c r="E2284" t="s">
        <v>46</v>
      </c>
      <c r="F2284">
        <v>2</v>
      </c>
      <c r="G2284">
        <v>2</v>
      </c>
      <c r="H2284" t="s">
        <v>76</v>
      </c>
      <c r="J2284">
        <v>-8</v>
      </c>
      <c r="K2284">
        <v>1953</v>
      </c>
      <c r="L2284">
        <v>1923</v>
      </c>
      <c r="M2284">
        <f t="shared" si="455"/>
        <v>1961</v>
      </c>
      <c r="N2284">
        <f t="shared" si="456"/>
        <v>1915</v>
      </c>
      <c r="O2284">
        <f t="shared" si="457"/>
        <v>0.69855862641802302</v>
      </c>
      <c r="P2284">
        <f t="shared" si="458"/>
        <v>0.5</v>
      </c>
      <c r="Q2284">
        <f t="shared" si="459"/>
        <v>40.29036735557235</v>
      </c>
      <c r="R2284">
        <f t="shared" si="460"/>
        <v>40</v>
      </c>
      <c r="S2284">
        <f>INDEX(Weights!$B$1:$B$36,MATCH(Matches!H1772,Weights!$A$1:$A$36,0))</f>
        <v>20</v>
      </c>
      <c r="T2284">
        <f t="shared" si="461"/>
        <v>2061</v>
      </c>
      <c r="U2284">
        <f t="shared" si="462"/>
        <v>1915</v>
      </c>
      <c r="V2284">
        <f t="shared" si="463"/>
        <v>146</v>
      </c>
      <c r="W2284">
        <f t="shared" si="464"/>
        <v>0</v>
      </c>
      <c r="X2284">
        <f t="shared" si="465"/>
        <v>0</v>
      </c>
      <c r="Y2284">
        <f t="shared" si="466"/>
        <v>0</v>
      </c>
      <c r="AA2284" t="str">
        <f t="shared" si="467"/>
        <v>146-&gt;0,</v>
      </c>
    </row>
    <row r="2285" spans="1:27" ht="15" hidden="1" customHeight="1" x14ac:dyDescent="0.25">
      <c r="A2285">
        <v>2016</v>
      </c>
      <c r="B2285">
        <v>10</v>
      </c>
      <c r="C2285">
        <v>11</v>
      </c>
      <c r="D2285" t="s">
        <v>125</v>
      </c>
      <c r="E2285" t="s">
        <v>265</v>
      </c>
      <c r="F2285">
        <v>1</v>
      </c>
      <c r="G2285">
        <v>1</v>
      </c>
      <c r="H2285" t="s">
        <v>33</v>
      </c>
      <c r="J2285">
        <v>-8</v>
      </c>
      <c r="K2285">
        <v>1773</v>
      </c>
      <c r="L2285">
        <v>1549</v>
      </c>
      <c r="M2285">
        <f t="shared" si="455"/>
        <v>1781</v>
      </c>
      <c r="N2285">
        <f t="shared" si="456"/>
        <v>1541</v>
      </c>
      <c r="O2285">
        <f t="shared" si="457"/>
        <v>0.87622931893106459</v>
      </c>
      <c r="P2285">
        <f t="shared" si="458"/>
        <v>0.5</v>
      </c>
      <c r="Q2285">
        <f t="shared" si="459"/>
        <v>21.263627254594205</v>
      </c>
      <c r="R2285">
        <f t="shared" si="460"/>
        <v>20</v>
      </c>
      <c r="S2285">
        <f>INDEX(Weights!$B$1:$B$36,MATCH(Matches!H1799,Weights!$A$1:$A$36,0))</f>
        <v>50</v>
      </c>
      <c r="T2285">
        <f t="shared" si="461"/>
        <v>1881</v>
      </c>
      <c r="U2285">
        <f t="shared" si="462"/>
        <v>1541</v>
      </c>
      <c r="V2285">
        <f t="shared" si="463"/>
        <v>340</v>
      </c>
      <c r="W2285">
        <f t="shared" si="464"/>
        <v>0</v>
      </c>
      <c r="X2285">
        <f t="shared" si="465"/>
        <v>0</v>
      </c>
      <c r="Y2285">
        <f t="shared" si="466"/>
        <v>0</v>
      </c>
      <c r="AA2285" t="str">
        <f t="shared" si="467"/>
        <v>340-&gt;0,</v>
      </c>
    </row>
    <row r="2286" spans="1:27" ht="15" hidden="1" customHeight="1" x14ac:dyDescent="0.25">
      <c r="A2286">
        <v>2016</v>
      </c>
      <c r="B2286">
        <v>11</v>
      </c>
      <c r="C2286">
        <v>12</v>
      </c>
      <c r="D2286" t="s">
        <v>10</v>
      </c>
      <c r="E2286" t="s">
        <v>71</v>
      </c>
      <c r="F2286">
        <v>1</v>
      </c>
      <c r="G2286">
        <v>1</v>
      </c>
      <c r="H2286" t="s">
        <v>76</v>
      </c>
      <c r="J2286">
        <v>-8</v>
      </c>
      <c r="K2286">
        <v>1760</v>
      </c>
      <c r="L2286">
        <v>1735</v>
      </c>
      <c r="M2286">
        <f t="shared" si="455"/>
        <v>1768</v>
      </c>
      <c r="N2286">
        <f t="shared" si="456"/>
        <v>1727</v>
      </c>
      <c r="O2286">
        <f t="shared" si="457"/>
        <v>0.69246339257951772</v>
      </c>
      <c r="P2286">
        <f t="shared" si="458"/>
        <v>0.5</v>
      </c>
      <c r="Q2286">
        <f t="shared" si="459"/>
        <v>41.566346164737475</v>
      </c>
      <c r="R2286">
        <f t="shared" si="460"/>
        <v>40</v>
      </c>
      <c r="S2286">
        <f>INDEX(Weights!$B$1:$B$36,MATCH(Matches!H1882,Weights!$A$1:$A$36,0))</f>
        <v>40</v>
      </c>
      <c r="T2286">
        <f t="shared" si="461"/>
        <v>1868</v>
      </c>
      <c r="U2286">
        <f t="shared" si="462"/>
        <v>1727</v>
      </c>
      <c r="V2286">
        <f t="shared" si="463"/>
        <v>141</v>
      </c>
      <c r="W2286">
        <f t="shared" si="464"/>
        <v>0</v>
      </c>
      <c r="X2286">
        <f t="shared" si="465"/>
        <v>0</v>
      </c>
      <c r="Y2286">
        <f t="shared" si="466"/>
        <v>0</v>
      </c>
      <c r="AA2286" t="str">
        <f t="shared" si="467"/>
        <v>141-&gt;0,</v>
      </c>
    </row>
    <row r="2287" spans="1:27" hidden="1" x14ac:dyDescent="0.25">
      <c r="A2287">
        <v>2016</v>
      </c>
      <c r="B2287">
        <v>11</v>
      </c>
      <c r="C2287">
        <v>15</v>
      </c>
      <c r="D2287" t="s">
        <v>26</v>
      </c>
      <c r="E2287" t="s">
        <v>86</v>
      </c>
      <c r="F2287">
        <v>0</v>
      </c>
      <c r="G2287">
        <v>0</v>
      </c>
      <c r="H2287" t="s">
        <v>33</v>
      </c>
      <c r="J2287">
        <v>-8</v>
      </c>
      <c r="K2287">
        <v>2009</v>
      </c>
      <c r="L2287">
        <v>1728</v>
      </c>
      <c r="M2287">
        <f t="shared" si="455"/>
        <v>2017</v>
      </c>
      <c r="N2287">
        <f t="shared" si="456"/>
        <v>1720</v>
      </c>
      <c r="O2287">
        <f t="shared" si="457"/>
        <v>0.90765356819368193</v>
      </c>
      <c r="P2287">
        <f t="shared" si="458"/>
        <v>0.5</v>
      </c>
      <c r="Q2287">
        <f t="shared" si="459"/>
        <v>19.624506257722949</v>
      </c>
      <c r="R2287">
        <f t="shared" si="460"/>
        <v>20</v>
      </c>
      <c r="S2287">
        <f>INDEX(Weights!$B$1:$B$36,MATCH(Matches!H1914,Weights!$A$1:$A$36,0))</f>
        <v>20</v>
      </c>
      <c r="T2287">
        <f t="shared" si="461"/>
        <v>2117</v>
      </c>
      <c r="U2287">
        <f t="shared" si="462"/>
        <v>1720</v>
      </c>
      <c r="V2287">
        <f t="shared" si="463"/>
        <v>397</v>
      </c>
      <c r="W2287">
        <f t="shared" si="464"/>
        <v>0</v>
      </c>
      <c r="X2287">
        <f t="shared" si="465"/>
        <v>0</v>
      </c>
      <c r="Y2287">
        <f t="shared" si="466"/>
        <v>0</v>
      </c>
      <c r="AA2287" t="str">
        <f t="shared" si="467"/>
        <v>397-&gt;0,</v>
      </c>
    </row>
    <row r="2288" spans="1:27" ht="15" hidden="1" customHeight="1" x14ac:dyDescent="0.25">
      <c r="A2288">
        <v>2016</v>
      </c>
      <c r="B2288">
        <v>11</v>
      </c>
      <c r="C2288">
        <v>15</v>
      </c>
      <c r="D2288" t="s">
        <v>96</v>
      </c>
      <c r="E2288" t="s">
        <v>149</v>
      </c>
      <c r="F2288">
        <v>0</v>
      </c>
      <c r="G2288">
        <v>0</v>
      </c>
      <c r="H2288" t="s">
        <v>33</v>
      </c>
      <c r="J2288">
        <v>-8</v>
      </c>
      <c r="K2288">
        <v>1591</v>
      </c>
      <c r="L2288">
        <v>1307</v>
      </c>
      <c r="M2288">
        <f t="shared" si="455"/>
        <v>1599</v>
      </c>
      <c r="N2288">
        <f t="shared" si="456"/>
        <v>1299</v>
      </c>
      <c r="O2288">
        <f t="shared" si="457"/>
        <v>0.90909090909090906</v>
      </c>
      <c r="P2288">
        <f t="shared" si="458"/>
        <v>0.5</v>
      </c>
      <c r="Q2288">
        <f t="shared" si="459"/>
        <v>19.555555555555557</v>
      </c>
      <c r="R2288">
        <f t="shared" si="460"/>
        <v>20</v>
      </c>
      <c r="S2288">
        <f>INDEX(Weights!$B$1:$B$36,MATCH(Matches!H1933,Weights!$A$1:$A$36,0))</f>
        <v>40</v>
      </c>
      <c r="T2288">
        <f t="shared" si="461"/>
        <v>1699</v>
      </c>
      <c r="U2288">
        <f t="shared" si="462"/>
        <v>1299</v>
      </c>
      <c r="V2288">
        <f t="shared" si="463"/>
        <v>400</v>
      </c>
      <c r="W2288">
        <f t="shared" si="464"/>
        <v>0</v>
      </c>
      <c r="X2288">
        <f t="shared" si="465"/>
        <v>0</v>
      </c>
      <c r="Y2288">
        <f t="shared" si="466"/>
        <v>0</v>
      </c>
      <c r="AA2288" t="str">
        <f t="shared" si="467"/>
        <v>400-&gt;0,</v>
      </c>
    </row>
    <row r="2289" spans="1:27" ht="15" hidden="1" customHeight="1" x14ac:dyDescent="0.25">
      <c r="A2289">
        <v>2016</v>
      </c>
      <c r="B2289">
        <v>11</v>
      </c>
      <c r="C2289">
        <v>22</v>
      </c>
      <c r="D2289" t="s">
        <v>78</v>
      </c>
      <c r="E2289" t="s">
        <v>157</v>
      </c>
      <c r="F2289">
        <v>2</v>
      </c>
      <c r="G2289">
        <v>2</v>
      </c>
      <c r="H2289" t="s">
        <v>232</v>
      </c>
      <c r="J2289">
        <v>-8</v>
      </c>
      <c r="K2289">
        <v>1239</v>
      </c>
      <c r="L2289">
        <v>1200</v>
      </c>
      <c r="M2289">
        <f t="shared" si="455"/>
        <v>1247</v>
      </c>
      <c r="N2289">
        <f t="shared" si="456"/>
        <v>1192</v>
      </c>
      <c r="O2289">
        <f t="shared" si="457"/>
        <v>0.70935463059876336</v>
      </c>
      <c r="P2289">
        <f t="shared" si="458"/>
        <v>0.5</v>
      </c>
      <c r="Q2289">
        <f t="shared" si="459"/>
        <v>38.2126728084287</v>
      </c>
      <c r="R2289">
        <f t="shared" si="460"/>
        <v>40</v>
      </c>
      <c r="S2289">
        <f>INDEX(Weights!$B$1:$B$36,MATCH(Matches!H1942,Weights!$A$1:$A$36,0))</f>
        <v>40</v>
      </c>
      <c r="T2289">
        <f t="shared" si="461"/>
        <v>1347</v>
      </c>
      <c r="U2289">
        <f t="shared" si="462"/>
        <v>1192</v>
      </c>
      <c r="V2289">
        <f t="shared" si="463"/>
        <v>155</v>
      </c>
      <c r="W2289">
        <f t="shared" si="464"/>
        <v>0</v>
      </c>
      <c r="X2289">
        <f t="shared" si="465"/>
        <v>0</v>
      </c>
      <c r="Y2289">
        <f t="shared" si="466"/>
        <v>0</v>
      </c>
      <c r="AA2289" t="str">
        <f t="shared" si="467"/>
        <v>155-&gt;0,</v>
      </c>
    </row>
    <row r="2290" spans="1:27" ht="15" hidden="1" customHeight="1" x14ac:dyDescent="0.25">
      <c r="A2290">
        <v>2016</v>
      </c>
      <c r="B2290">
        <v>12</v>
      </c>
      <c r="C2290">
        <v>7</v>
      </c>
      <c r="D2290" t="s">
        <v>36</v>
      </c>
      <c r="E2290" t="s">
        <v>157</v>
      </c>
      <c r="F2290">
        <v>2</v>
      </c>
      <c r="G2290">
        <v>2</v>
      </c>
      <c r="H2290" t="s">
        <v>232</v>
      </c>
      <c r="J2290">
        <v>-8</v>
      </c>
      <c r="K2290">
        <v>1284</v>
      </c>
      <c r="L2290">
        <v>1244</v>
      </c>
      <c r="M2290">
        <f t="shared" si="455"/>
        <v>1292</v>
      </c>
      <c r="N2290">
        <f t="shared" si="456"/>
        <v>1236</v>
      </c>
      <c r="O2290">
        <f t="shared" si="457"/>
        <v>0.71054001236983777</v>
      </c>
      <c r="P2290">
        <f t="shared" si="458"/>
        <v>0.5</v>
      </c>
      <c r="Q2290">
        <f t="shared" si="459"/>
        <v>37.997527928074206</v>
      </c>
      <c r="R2290">
        <f t="shared" si="460"/>
        <v>40</v>
      </c>
      <c r="S2290">
        <f>INDEX(Weights!$B$1:$B$36,MATCH(Matches!H1952,Weights!$A$1:$A$36,0))</f>
        <v>40</v>
      </c>
      <c r="T2290">
        <f t="shared" si="461"/>
        <v>1392</v>
      </c>
      <c r="U2290">
        <f t="shared" si="462"/>
        <v>1236</v>
      </c>
      <c r="V2290">
        <f t="shared" si="463"/>
        <v>156</v>
      </c>
      <c r="W2290">
        <f t="shared" si="464"/>
        <v>0</v>
      </c>
      <c r="X2290">
        <f t="shared" si="465"/>
        <v>0</v>
      </c>
      <c r="Y2290">
        <f t="shared" si="466"/>
        <v>0</v>
      </c>
      <c r="AA2290" t="str">
        <f t="shared" si="467"/>
        <v>156-&gt;0,</v>
      </c>
    </row>
    <row r="2291" spans="1:27" ht="15" hidden="1" customHeight="1" x14ac:dyDescent="0.25">
      <c r="A2291">
        <v>2016</v>
      </c>
      <c r="B2291">
        <v>12</v>
      </c>
      <c r="C2291">
        <v>26</v>
      </c>
      <c r="D2291" t="s">
        <v>86</v>
      </c>
      <c r="E2291" t="s">
        <v>40</v>
      </c>
      <c r="F2291">
        <v>0</v>
      </c>
      <c r="G2291">
        <v>0</v>
      </c>
      <c r="H2291" t="s">
        <v>33</v>
      </c>
      <c r="J2291">
        <v>-8</v>
      </c>
      <c r="K2291">
        <v>1720</v>
      </c>
      <c r="L2291">
        <v>1419</v>
      </c>
      <c r="M2291">
        <f t="shared" si="455"/>
        <v>1728</v>
      </c>
      <c r="N2291">
        <f t="shared" si="456"/>
        <v>1411</v>
      </c>
      <c r="O2291">
        <f t="shared" si="457"/>
        <v>0.91686122759572986</v>
      </c>
      <c r="P2291">
        <f t="shared" si="458"/>
        <v>0.5</v>
      </c>
      <c r="Q2291">
        <f t="shared" si="459"/>
        <v>19.191038816779486</v>
      </c>
      <c r="R2291">
        <f t="shared" si="460"/>
        <v>20</v>
      </c>
      <c r="S2291">
        <f>INDEX(Weights!$B$1:$B$36,MATCH(Matches!H1956,Weights!$A$1:$A$36,0))</f>
        <v>20</v>
      </c>
      <c r="T2291">
        <f t="shared" si="461"/>
        <v>1828</v>
      </c>
      <c r="U2291">
        <f t="shared" si="462"/>
        <v>1411</v>
      </c>
      <c r="V2291">
        <f t="shared" si="463"/>
        <v>417</v>
      </c>
      <c r="W2291">
        <f t="shared" si="464"/>
        <v>0</v>
      </c>
      <c r="X2291">
        <f t="shared" si="465"/>
        <v>0</v>
      </c>
      <c r="Y2291">
        <f t="shared" si="466"/>
        <v>0</v>
      </c>
      <c r="AA2291" t="str">
        <f t="shared" si="467"/>
        <v>417-&gt;0,</v>
      </c>
    </row>
    <row r="2292" spans="1:27" ht="15" hidden="1" customHeight="1" x14ac:dyDescent="0.25">
      <c r="A2292">
        <v>2017</v>
      </c>
      <c r="B2292">
        <v>3</v>
      </c>
      <c r="C2292">
        <v>24</v>
      </c>
      <c r="D2292" t="s">
        <v>53</v>
      </c>
      <c r="E2292" t="s">
        <v>10</v>
      </c>
      <c r="F2292">
        <v>0</v>
      </c>
      <c r="G2292">
        <v>0</v>
      </c>
      <c r="H2292" t="s">
        <v>76</v>
      </c>
      <c r="J2292">
        <v>-8</v>
      </c>
      <c r="K2292">
        <v>1794</v>
      </c>
      <c r="L2292">
        <v>1768</v>
      </c>
      <c r="M2292">
        <f t="shared" si="455"/>
        <v>1802</v>
      </c>
      <c r="N2292">
        <f t="shared" si="456"/>
        <v>1760</v>
      </c>
      <c r="O2292">
        <f t="shared" si="457"/>
        <v>0.69368791642196537</v>
      </c>
      <c r="P2292">
        <f t="shared" si="458"/>
        <v>0.5</v>
      </c>
      <c r="Q2292">
        <f t="shared" si="459"/>
        <v>41.303557536193061</v>
      </c>
      <c r="R2292">
        <f t="shared" si="460"/>
        <v>40</v>
      </c>
      <c r="S2292">
        <f>INDEX(Weights!$B$1:$B$36,MATCH(Matches!H2079,Weights!$A$1:$A$36,0))</f>
        <v>20</v>
      </c>
      <c r="T2292">
        <f t="shared" si="461"/>
        <v>1902</v>
      </c>
      <c r="U2292">
        <f t="shared" si="462"/>
        <v>1760</v>
      </c>
      <c r="V2292">
        <f t="shared" si="463"/>
        <v>142</v>
      </c>
      <c r="W2292">
        <f t="shared" si="464"/>
        <v>0</v>
      </c>
      <c r="X2292">
        <f t="shared" si="465"/>
        <v>0</v>
      </c>
      <c r="Y2292">
        <f t="shared" si="466"/>
        <v>0</v>
      </c>
      <c r="AA2292" t="str">
        <f t="shared" si="467"/>
        <v>142-&gt;0,</v>
      </c>
    </row>
    <row r="2293" spans="1:27" ht="15" hidden="1" customHeight="1" x14ac:dyDescent="0.25">
      <c r="A2293">
        <v>2017</v>
      </c>
      <c r="B2293">
        <v>3</v>
      </c>
      <c r="C2293">
        <v>28</v>
      </c>
      <c r="D2293" t="s">
        <v>18</v>
      </c>
      <c r="E2293" t="s">
        <v>14</v>
      </c>
      <c r="F2293">
        <v>1</v>
      </c>
      <c r="G2293">
        <v>2</v>
      </c>
      <c r="H2293" t="s">
        <v>33</v>
      </c>
      <c r="J2293">
        <v>-8</v>
      </c>
      <c r="K2293">
        <v>1569</v>
      </c>
      <c r="L2293">
        <v>1764</v>
      </c>
      <c r="M2293">
        <f t="shared" si="455"/>
        <v>1577</v>
      </c>
      <c r="N2293">
        <f t="shared" si="456"/>
        <v>1756</v>
      </c>
      <c r="O2293">
        <f t="shared" si="457"/>
        <v>0.61177050078106432</v>
      </c>
      <c r="P2293">
        <f t="shared" si="458"/>
        <v>0</v>
      </c>
      <c r="Q2293">
        <f t="shared" si="459"/>
        <v>13.076799207850295</v>
      </c>
      <c r="R2293">
        <f t="shared" si="460"/>
        <v>10</v>
      </c>
      <c r="S2293">
        <f>INDEX(Weights!$B$1:$B$36,MATCH(Matches!H2125,Weights!$A$1:$A$36,0))</f>
        <v>40</v>
      </c>
      <c r="T2293">
        <f t="shared" si="461"/>
        <v>1677</v>
      </c>
      <c r="U2293">
        <f t="shared" si="462"/>
        <v>1756</v>
      </c>
      <c r="V2293">
        <f t="shared" si="463"/>
        <v>79</v>
      </c>
      <c r="W2293">
        <f t="shared" si="464"/>
        <v>1</v>
      </c>
      <c r="X2293">
        <f t="shared" si="465"/>
        <v>0</v>
      </c>
      <c r="Y2293">
        <f t="shared" si="466"/>
        <v>1</v>
      </c>
      <c r="AA2293" t="str">
        <f t="shared" si="467"/>
        <v>79-&gt;1,</v>
      </c>
    </row>
    <row r="2294" spans="1:27" ht="15" hidden="1" customHeight="1" x14ac:dyDescent="0.25">
      <c r="A2294">
        <v>2017</v>
      </c>
      <c r="B2294">
        <v>3</v>
      </c>
      <c r="C2294">
        <v>28</v>
      </c>
      <c r="D2294" t="s">
        <v>144</v>
      </c>
      <c r="E2294" t="s">
        <v>87</v>
      </c>
      <c r="F2294">
        <v>1</v>
      </c>
      <c r="G2294">
        <v>1</v>
      </c>
      <c r="H2294" t="s">
        <v>171</v>
      </c>
      <c r="J2294">
        <v>-8</v>
      </c>
      <c r="K2294">
        <v>1060</v>
      </c>
      <c r="L2294">
        <v>1021</v>
      </c>
      <c r="M2294">
        <f t="shared" si="455"/>
        <v>1068</v>
      </c>
      <c r="N2294">
        <f t="shared" si="456"/>
        <v>1013</v>
      </c>
      <c r="O2294">
        <f t="shared" si="457"/>
        <v>0.70935463059876336</v>
      </c>
      <c r="P2294">
        <f t="shared" si="458"/>
        <v>0.5</v>
      </c>
      <c r="Q2294">
        <f t="shared" si="459"/>
        <v>38.2126728084287</v>
      </c>
      <c r="R2294">
        <f t="shared" si="460"/>
        <v>40</v>
      </c>
      <c r="S2294">
        <f>INDEX(Weights!$B$1:$B$36,MATCH(Matches!H2149,Weights!$A$1:$A$36,0))</f>
        <v>20</v>
      </c>
      <c r="T2294">
        <f t="shared" si="461"/>
        <v>1168</v>
      </c>
      <c r="U2294">
        <f t="shared" si="462"/>
        <v>1013</v>
      </c>
      <c r="V2294">
        <f t="shared" si="463"/>
        <v>155</v>
      </c>
      <c r="W2294">
        <f t="shared" si="464"/>
        <v>0</v>
      </c>
      <c r="X2294">
        <f t="shared" si="465"/>
        <v>0</v>
      </c>
      <c r="Y2294">
        <f t="shared" si="466"/>
        <v>0</v>
      </c>
      <c r="AA2294" t="str">
        <f t="shared" si="467"/>
        <v>155-&gt;0,</v>
      </c>
    </row>
    <row r="2295" spans="1:27" ht="15" hidden="1" customHeight="1" x14ac:dyDescent="0.25">
      <c r="A2295">
        <v>2017</v>
      </c>
      <c r="B2295">
        <v>5</v>
      </c>
      <c r="C2295">
        <v>17</v>
      </c>
      <c r="D2295" t="s">
        <v>181</v>
      </c>
      <c r="E2295" t="s">
        <v>179</v>
      </c>
      <c r="F2295">
        <v>2</v>
      </c>
      <c r="G2295">
        <v>2</v>
      </c>
      <c r="H2295" t="s">
        <v>33</v>
      </c>
      <c r="J2295">
        <v>-8</v>
      </c>
      <c r="K2295">
        <v>1266</v>
      </c>
      <c r="L2295">
        <v>966</v>
      </c>
      <c r="M2295">
        <f t="shared" si="455"/>
        <v>1274</v>
      </c>
      <c r="N2295">
        <f t="shared" si="456"/>
        <v>958</v>
      </c>
      <c r="O2295">
        <f t="shared" si="457"/>
        <v>0.91642137706951343</v>
      </c>
      <c r="P2295">
        <f t="shared" si="458"/>
        <v>0.5</v>
      </c>
      <c r="Q2295">
        <f t="shared" si="459"/>
        <v>19.211309602543665</v>
      </c>
      <c r="R2295">
        <f t="shared" si="460"/>
        <v>20</v>
      </c>
      <c r="S2295">
        <f>INDEX(Weights!$B$1:$B$36,MATCH(Matches!H2173,Weights!$A$1:$A$36,0))</f>
        <v>20</v>
      </c>
      <c r="T2295">
        <f t="shared" si="461"/>
        <v>1374</v>
      </c>
      <c r="U2295">
        <f t="shared" si="462"/>
        <v>958</v>
      </c>
      <c r="V2295">
        <f t="shared" si="463"/>
        <v>416</v>
      </c>
      <c r="W2295">
        <f t="shared" si="464"/>
        <v>0</v>
      </c>
      <c r="X2295">
        <f t="shared" si="465"/>
        <v>0</v>
      </c>
      <c r="Y2295">
        <f t="shared" si="466"/>
        <v>0</v>
      </c>
      <c r="AA2295" t="str">
        <f t="shared" si="467"/>
        <v>416-&gt;0,</v>
      </c>
    </row>
    <row r="2296" spans="1:27" ht="15" hidden="1" customHeight="1" x14ac:dyDescent="0.25">
      <c r="A2296">
        <v>2017</v>
      </c>
      <c r="B2296">
        <v>6</v>
      </c>
      <c r="C2296">
        <v>5</v>
      </c>
      <c r="D2296" t="s">
        <v>152</v>
      </c>
      <c r="E2296" t="s">
        <v>134</v>
      </c>
      <c r="F2296">
        <v>0</v>
      </c>
      <c r="G2296">
        <v>0</v>
      </c>
      <c r="H2296" t="s">
        <v>33</v>
      </c>
      <c r="J2296">
        <v>-8</v>
      </c>
      <c r="K2296">
        <v>1704</v>
      </c>
      <c r="L2296">
        <v>1468</v>
      </c>
      <c r="M2296">
        <f t="shared" si="455"/>
        <v>1712</v>
      </c>
      <c r="N2296">
        <f t="shared" si="456"/>
        <v>1460</v>
      </c>
      <c r="O2296">
        <f t="shared" si="457"/>
        <v>0.88352828805643924</v>
      </c>
      <c r="P2296">
        <f t="shared" si="458"/>
        <v>0.5</v>
      </c>
      <c r="Q2296">
        <f t="shared" si="459"/>
        <v>20.858956820475093</v>
      </c>
      <c r="R2296">
        <f t="shared" si="460"/>
        <v>20</v>
      </c>
      <c r="S2296">
        <f>INDEX(Weights!$B$1:$B$36,MATCH(Matches!H2208,Weights!$A$1:$A$36,0))</f>
        <v>20</v>
      </c>
      <c r="T2296">
        <f t="shared" si="461"/>
        <v>1812</v>
      </c>
      <c r="U2296">
        <f t="shared" si="462"/>
        <v>1460</v>
      </c>
      <c r="V2296">
        <f t="shared" si="463"/>
        <v>352</v>
      </c>
      <c r="W2296">
        <f t="shared" si="464"/>
        <v>0</v>
      </c>
      <c r="X2296">
        <f t="shared" si="465"/>
        <v>0</v>
      </c>
      <c r="Y2296">
        <f t="shared" si="466"/>
        <v>0</v>
      </c>
      <c r="AA2296" t="str">
        <f t="shared" si="467"/>
        <v>352-&gt;0,</v>
      </c>
    </row>
    <row r="2297" spans="1:27" ht="15" hidden="1" customHeight="1" x14ac:dyDescent="0.25">
      <c r="A2297">
        <v>2017</v>
      </c>
      <c r="B2297">
        <v>6</v>
      </c>
      <c r="C2297">
        <v>6</v>
      </c>
      <c r="D2297" t="s">
        <v>59</v>
      </c>
      <c r="E2297" t="s">
        <v>19</v>
      </c>
      <c r="F2297">
        <v>1</v>
      </c>
      <c r="G2297">
        <v>1</v>
      </c>
      <c r="H2297" t="s">
        <v>33</v>
      </c>
      <c r="J2297">
        <v>-8</v>
      </c>
      <c r="K2297">
        <v>1614</v>
      </c>
      <c r="L2297">
        <v>1354</v>
      </c>
      <c r="M2297">
        <f t="shared" si="455"/>
        <v>1622</v>
      </c>
      <c r="N2297">
        <f t="shared" si="456"/>
        <v>1346</v>
      </c>
      <c r="O2297">
        <f t="shared" si="457"/>
        <v>0.89700952637727294</v>
      </c>
      <c r="P2297">
        <f t="shared" si="458"/>
        <v>0.5</v>
      </c>
      <c r="Q2297">
        <f t="shared" si="459"/>
        <v>20.150649968025466</v>
      </c>
      <c r="R2297">
        <f t="shared" si="460"/>
        <v>20</v>
      </c>
      <c r="S2297">
        <f>INDEX(Weights!$B$1:$B$36,MATCH(Matches!H2214,Weights!$A$1:$A$36,0))</f>
        <v>40</v>
      </c>
      <c r="T2297">
        <f t="shared" si="461"/>
        <v>1722</v>
      </c>
      <c r="U2297">
        <f t="shared" si="462"/>
        <v>1346</v>
      </c>
      <c r="V2297">
        <f t="shared" si="463"/>
        <v>376</v>
      </c>
      <c r="W2297">
        <f t="shared" si="464"/>
        <v>0</v>
      </c>
      <c r="X2297">
        <f t="shared" si="465"/>
        <v>0</v>
      </c>
      <c r="Y2297">
        <f t="shared" si="466"/>
        <v>0</v>
      </c>
      <c r="AA2297" t="str">
        <f t="shared" si="467"/>
        <v>376-&gt;0,</v>
      </c>
    </row>
    <row r="2298" spans="1:27" ht="15" hidden="1" customHeight="1" x14ac:dyDescent="0.25">
      <c r="A2298">
        <v>2017</v>
      </c>
      <c r="B2298">
        <v>6</v>
      </c>
      <c r="C2298">
        <v>9</v>
      </c>
      <c r="D2298" t="s">
        <v>11</v>
      </c>
      <c r="E2298" t="s">
        <v>7</v>
      </c>
      <c r="F2298">
        <v>0</v>
      </c>
      <c r="G2298">
        <v>2</v>
      </c>
      <c r="H2298" t="s">
        <v>76</v>
      </c>
      <c r="J2298">
        <v>-8</v>
      </c>
      <c r="K2298">
        <v>1465</v>
      </c>
      <c r="L2298">
        <v>1898</v>
      </c>
      <c r="M2298">
        <f t="shared" si="455"/>
        <v>1473</v>
      </c>
      <c r="N2298">
        <f t="shared" si="456"/>
        <v>1890</v>
      </c>
      <c r="O2298">
        <f t="shared" si="457"/>
        <v>0.86114093565704342</v>
      </c>
      <c r="P2298">
        <f t="shared" si="458"/>
        <v>0</v>
      </c>
      <c r="Q2298">
        <f t="shared" si="459"/>
        <v>9.2900008218701924</v>
      </c>
      <c r="R2298">
        <f t="shared" si="460"/>
        <v>10</v>
      </c>
      <c r="S2298">
        <f>INDEX(Weights!$B$1:$B$36,MATCH(Matches!H2244,Weights!$A$1:$A$36,0))</f>
        <v>40</v>
      </c>
      <c r="T2298">
        <f t="shared" si="461"/>
        <v>1573</v>
      </c>
      <c r="U2298">
        <f t="shared" si="462"/>
        <v>1890</v>
      </c>
      <c r="V2298">
        <f t="shared" si="463"/>
        <v>317</v>
      </c>
      <c r="W2298">
        <f t="shared" si="464"/>
        <v>2</v>
      </c>
      <c r="X2298">
        <f t="shared" si="465"/>
        <v>0</v>
      </c>
      <c r="Y2298">
        <f t="shared" si="466"/>
        <v>2</v>
      </c>
      <c r="AA2298" t="str">
        <f t="shared" si="467"/>
        <v>317-&gt;2,</v>
      </c>
    </row>
    <row r="2299" spans="1:27" ht="15" hidden="1" customHeight="1" x14ac:dyDescent="0.25">
      <c r="A2299">
        <v>2017</v>
      </c>
      <c r="B2299">
        <v>9</v>
      </c>
      <c r="C2299">
        <v>3</v>
      </c>
      <c r="D2299" t="s">
        <v>4</v>
      </c>
      <c r="E2299" t="s">
        <v>34</v>
      </c>
      <c r="F2299">
        <v>0</v>
      </c>
      <c r="G2299">
        <v>1</v>
      </c>
      <c r="H2299" t="s">
        <v>76</v>
      </c>
      <c r="J2299">
        <v>-8</v>
      </c>
      <c r="K2299">
        <v>1619</v>
      </c>
      <c r="L2299">
        <v>1987</v>
      </c>
      <c r="M2299">
        <f t="shared" si="455"/>
        <v>1627</v>
      </c>
      <c r="N2299">
        <f t="shared" si="456"/>
        <v>1979</v>
      </c>
      <c r="O2299">
        <f t="shared" si="457"/>
        <v>0.81009515860475667</v>
      </c>
      <c r="P2299">
        <f t="shared" si="458"/>
        <v>0</v>
      </c>
      <c r="Q2299">
        <f t="shared" si="459"/>
        <v>9.8753830522559376</v>
      </c>
      <c r="R2299">
        <f t="shared" si="460"/>
        <v>10</v>
      </c>
      <c r="S2299">
        <f>INDEX(Weights!$B$1:$B$36,MATCH(Matches!H2492,Weights!$A$1:$A$36,0))</f>
        <v>40</v>
      </c>
      <c r="T2299">
        <f t="shared" si="461"/>
        <v>1727</v>
      </c>
      <c r="U2299">
        <f t="shared" si="462"/>
        <v>1979</v>
      </c>
      <c r="V2299">
        <f t="shared" si="463"/>
        <v>252</v>
      </c>
      <c r="W2299">
        <f t="shared" si="464"/>
        <v>1</v>
      </c>
      <c r="X2299">
        <f t="shared" si="465"/>
        <v>0</v>
      </c>
      <c r="Y2299">
        <f t="shared" si="466"/>
        <v>1</v>
      </c>
      <c r="AA2299" t="str">
        <f t="shared" si="467"/>
        <v>252-&gt;1,</v>
      </c>
    </row>
    <row r="2300" spans="1:27" ht="15" hidden="1" customHeight="1" x14ac:dyDescent="0.25">
      <c r="A2300">
        <v>2017</v>
      </c>
      <c r="B2300">
        <v>9</v>
      </c>
      <c r="C2300">
        <v>5</v>
      </c>
      <c r="D2300" t="s">
        <v>19</v>
      </c>
      <c r="E2300" t="s">
        <v>10</v>
      </c>
      <c r="F2300">
        <v>0</v>
      </c>
      <c r="G2300">
        <v>2</v>
      </c>
      <c r="H2300" t="s">
        <v>76</v>
      </c>
      <c r="J2300">
        <v>-8</v>
      </c>
      <c r="K2300">
        <v>1343</v>
      </c>
      <c r="L2300">
        <v>1791</v>
      </c>
      <c r="M2300">
        <f t="shared" si="455"/>
        <v>1351</v>
      </c>
      <c r="N2300">
        <f t="shared" si="456"/>
        <v>1783</v>
      </c>
      <c r="O2300">
        <f t="shared" si="457"/>
        <v>0.87114779840455558</v>
      </c>
      <c r="P2300">
        <f t="shared" si="458"/>
        <v>0</v>
      </c>
      <c r="Q2300">
        <f t="shared" si="459"/>
        <v>9.1832867105345652</v>
      </c>
      <c r="R2300">
        <f t="shared" si="460"/>
        <v>10</v>
      </c>
      <c r="S2300">
        <f>INDEX(Weights!$B$1:$B$36,MATCH(Matches!H2536,Weights!$A$1:$A$36,0))</f>
        <v>20</v>
      </c>
      <c r="T2300">
        <f t="shared" si="461"/>
        <v>1451</v>
      </c>
      <c r="U2300">
        <f t="shared" si="462"/>
        <v>1783</v>
      </c>
      <c r="V2300">
        <f t="shared" si="463"/>
        <v>332</v>
      </c>
      <c r="W2300">
        <f t="shared" si="464"/>
        <v>2</v>
      </c>
      <c r="X2300">
        <f t="shared" si="465"/>
        <v>0</v>
      </c>
      <c r="Y2300">
        <f t="shared" si="466"/>
        <v>2</v>
      </c>
      <c r="AA2300" t="str">
        <f t="shared" si="467"/>
        <v>332-&gt;2,</v>
      </c>
    </row>
    <row r="2301" spans="1:27" ht="15" hidden="1" customHeight="1" x14ac:dyDescent="0.25">
      <c r="A2301">
        <v>2017</v>
      </c>
      <c r="B2301">
        <v>10</v>
      </c>
      <c r="C2301">
        <v>7</v>
      </c>
      <c r="D2301" t="s">
        <v>51</v>
      </c>
      <c r="E2301" t="s">
        <v>26</v>
      </c>
      <c r="F2301">
        <v>0</v>
      </c>
      <c r="G2301">
        <v>1</v>
      </c>
      <c r="H2301" t="s">
        <v>76</v>
      </c>
      <c r="J2301">
        <v>-8</v>
      </c>
      <c r="K2301">
        <v>1621</v>
      </c>
      <c r="L2301">
        <v>1978</v>
      </c>
      <c r="M2301">
        <f t="shared" si="455"/>
        <v>1629</v>
      </c>
      <c r="N2301">
        <f t="shared" si="456"/>
        <v>1970</v>
      </c>
      <c r="O2301">
        <f t="shared" si="457"/>
        <v>0.80016205591513589</v>
      </c>
      <c r="P2301">
        <f t="shared" si="458"/>
        <v>0</v>
      </c>
      <c r="Q2301">
        <f t="shared" si="459"/>
        <v>9.9979747113233142</v>
      </c>
      <c r="R2301">
        <f t="shared" si="460"/>
        <v>10</v>
      </c>
      <c r="S2301">
        <f>INDEX(Weights!$B$1:$B$36,MATCH(Matches!H2594,Weights!$A$1:$A$36,0))</f>
        <v>40</v>
      </c>
      <c r="T2301">
        <f t="shared" si="461"/>
        <v>1729</v>
      </c>
      <c r="U2301">
        <f t="shared" si="462"/>
        <v>1970</v>
      </c>
      <c r="V2301">
        <f t="shared" si="463"/>
        <v>241</v>
      </c>
      <c r="W2301">
        <f t="shared" si="464"/>
        <v>1</v>
      </c>
      <c r="X2301">
        <f t="shared" si="465"/>
        <v>0</v>
      </c>
      <c r="Y2301">
        <f t="shared" si="466"/>
        <v>1</v>
      </c>
      <c r="AA2301" t="str">
        <f t="shared" si="467"/>
        <v>241-&gt;1,</v>
      </c>
    </row>
    <row r="2302" spans="1:27" ht="15" hidden="1" customHeight="1" x14ac:dyDescent="0.25">
      <c r="A2302">
        <v>2017</v>
      </c>
      <c r="B2302">
        <v>10</v>
      </c>
      <c r="C2302">
        <v>9</v>
      </c>
      <c r="D2302" t="s">
        <v>18</v>
      </c>
      <c r="E2302" t="s">
        <v>16</v>
      </c>
      <c r="F2302">
        <v>0</v>
      </c>
      <c r="G2302">
        <v>1</v>
      </c>
      <c r="H2302" t="s">
        <v>76</v>
      </c>
      <c r="J2302">
        <v>-8</v>
      </c>
      <c r="K2302">
        <v>1593</v>
      </c>
      <c r="L2302">
        <v>1939</v>
      </c>
      <c r="M2302">
        <f t="shared" si="455"/>
        <v>1601</v>
      </c>
      <c r="N2302">
        <f t="shared" si="456"/>
        <v>1931</v>
      </c>
      <c r="O2302">
        <f t="shared" si="457"/>
        <v>0.78984417975813059</v>
      </c>
      <c r="P2302">
        <f t="shared" si="458"/>
        <v>0</v>
      </c>
      <c r="Q2302">
        <f t="shared" si="459"/>
        <v>10.128580047839048</v>
      </c>
      <c r="R2302">
        <f t="shared" si="460"/>
        <v>10</v>
      </c>
      <c r="S2302">
        <f>INDEX(Weights!$B$1:$B$36,MATCH(Matches!H2625,Weights!$A$1:$A$36,0))</f>
        <v>50</v>
      </c>
      <c r="T2302">
        <f t="shared" si="461"/>
        <v>1701</v>
      </c>
      <c r="U2302">
        <f t="shared" si="462"/>
        <v>1931</v>
      </c>
      <c r="V2302">
        <f t="shared" si="463"/>
        <v>230</v>
      </c>
      <c r="W2302">
        <f t="shared" si="464"/>
        <v>1</v>
      </c>
      <c r="X2302">
        <f t="shared" si="465"/>
        <v>0</v>
      </c>
      <c r="Y2302">
        <f t="shared" si="466"/>
        <v>1</v>
      </c>
      <c r="AA2302" t="str">
        <f t="shared" si="467"/>
        <v>230-&gt;1,</v>
      </c>
    </row>
    <row r="2303" spans="1:27" ht="15" hidden="1" customHeight="1" x14ac:dyDescent="0.25">
      <c r="A2303">
        <v>2017</v>
      </c>
      <c r="B2303">
        <v>10</v>
      </c>
      <c r="C2303">
        <v>9</v>
      </c>
      <c r="D2303" t="s">
        <v>19</v>
      </c>
      <c r="E2303" t="s">
        <v>48</v>
      </c>
      <c r="F2303">
        <v>0</v>
      </c>
      <c r="G2303">
        <v>1</v>
      </c>
      <c r="H2303" t="s">
        <v>76</v>
      </c>
      <c r="J2303">
        <v>-8</v>
      </c>
      <c r="K2303">
        <v>1332</v>
      </c>
      <c r="L2303">
        <v>1698</v>
      </c>
      <c r="M2303">
        <f t="shared" si="455"/>
        <v>1340</v>
      </c>
      <c r="N2303">
        <f t="shared" si="456"/>
        <v>1690</v>
      </c>
      <c r="O2303">
        <f t="shared" si="457"/>
        <v>0.80831767254945863</v>
      </c>
      <c r="P2303">
        <f t="shared" si="458"/>
        <v>0</v>
      </c>
      <c r="Q2303">
        <f t="shared" si="459"/>
        <v>9.8970989645293237</v>
      </c>
      <c r="R2303">
        <f t="shared" si="460"/>
        <v>10</v>
      </c>
      <c r="S2303">
        <f>INDEX(Weights!$B$1:$B$36,MATCH(Matches!H2631,Weights!$A$1:$A$36,0))</f>
        <v>40</v>
      </c>
      <c r="T2303">
        <f t="shared" si="461"/>
        <v>1440</v>
      </c>
      <c r="U2303">
        <f t="shared" si="462"/>
        <v>1690</v>
      </c>
      <c r="V2303">
        <f t="shared" si="463"/>
        <v>250</v>
      </c>
      <c r="W2303">
        <f t="shared" si="464"/>
        <v>1</v>
      </c>
      <c r="X2303">
        <f t="shared" si="465"/>
        <v>0</v>
      </c>
      <c r="Y2303">
        <f t="shared" si="466"/>
        <v>1</v>
      </c>
      <c r="AA2303" t="str">
        <f t="shared" si="467"/>
        <v>250-&gt;1,</v>
      </c>
    </row>
    <row r="2304" spans="1:27" ht="15" hidden="1" customHeight="1" x14ac:dyDescent="0.25">
      <c r="A2304">
        <v>2017</v>
      </c>
      <c r="B2304">
        <v>10</v>
      </c>
      <c r="C2304">
        <v>10</v>
      </c>
      <c r="D2304" t="s">
        <v>132</v>
      </c>
      <c r="E2304" t="s">
        <v>103</v>
      </c>
      <c r="F2304">
        <v>3</v>
      </c>
      <c r="G2304">
        <v>3</v>
      </c>
      <c r="H2304" t="s">
        <v>33</v>
      </c>
      <c r="J2304">
        <v>-8</v>
      </c>
      <c r="K2304">
        <v>1750</v>
      </c>
      <c r="L2304">
        <v>1481</v>
      </c>
      <c r="M2304">
        <f t="shared" si="455"/>
        <v>1758</v>
      </c>
      <c r="N2304">
        <f t="shared" si="456"/>
        <v>1473</v>
      </c>
      <c r="O2304">
        <f t="shared" si="457"/>
        <v>0.9016982546021951</v>
      </c>
      <c r="P2304">
        <f t="shared" si="458"/>
        <v>0.5</v>
      </c>
      <c r="Q2304">
        <f t="shared" si="459"/>
        <v>19.915446254359413</v>
      </c>
      <c r="R2304">
        <f t="shared" si="460"/>
        <v>20</v>
      </c>
      <c r="S2304">
        <f>INDEX(Weights!$B$1:$B$36,MATCH(Matches!H2647,Weights!$A$1:$A$36,0))</f>
        <v>50</v>
      </c>
      <c r="T2304">
        <f t="shared" si="461"/>
        <v>1858</v>
      </c>
      <c r="U2304">
        <f t="shared" si="462"/>
        <v>1473</v>
      </c>
      <c r="V2304">
        <f t="shared" si="463"/>
        <v>385</v>
      </c>
      <c r="W2304">
        <f t="shared" si="464"/>
        <v>0</v>
      </c>
      <c r="X2304">
        <f t="shared" si="465"/>
        <v>0</v>
      </c>
      <c r="Y2304">
        <f t="shared" si="466"/>
        <v>0</v>
      </c>
      <c r="AA2304" t="str">
        <f t="shared" si="467"/>
        <v>385-&gt;0,</v>
      </c>
    </row>
    <row r="2305" spans="1:27" ht="15" hidden="1" customHeight="1" x14ac:dyDescent="0.25">
      <c r="A2305">
        <v>2017</v>
      </c>
      <c r="B2305">
        <v>11</v>
      </c>
      <c r="C2305">
        <v>11</v>
      </c>
      <c r="D2305" t="s">
        <v>133</v>
      </c>
      <c r="E2305" t="s">
        <v>168</v>
      </c>
      <c r="F2305">
        <v>2</v>
      </c>
      <c r="G2305">
        <v>2</v>
      </c>
      <c r="H2305" t="s">
        <v>33</v>
      </c>
      <c r="J2305">
        <v>-8</v>
      </c>
      <c r="K2305">
        <v>1428</v>
      </c>
      <c r="L2305">
        <v>1114</v>
      </c>
      <c r="M2305">
        <f t="shared" si="455"/>
        <v>1436</v>
      </c>
      <c r="N2305">
        <f t="shared" si="456"/>
        <v>1106</v>
      </c>
      <c r="O2305">
        <f t="shared" si="457"/>
        <v>0.92239051057062449</v>
      </c>
      <c r="P2305">
        <f t="shared" si="458"/>
        <v>0.5</v>
      </c>
      <c r="Q2305">
        <f t="shared" si="459"/>
        <v>18.939819432004935</v>
      </c>
      <c r="R2305">
        <f t="shared" si="460"/>
        <v>20</v>
      </c>
      <c r="S2305">
        <f>INDEX(Weights!$B$1:$B$36,MATCH(Matches!H2719,Weights!$A$1:$A$36,0))</f>
        <v>40</v>
      </c>
      <c r="T2305">
        <f t="shared" si="461"/>
        <v>1536</v>
      </c>
      <c r="U2305">
        <f t="shared" si="462"/>
        <v>1106</v>
      </c>
      <c r="V2305">
        <f t="shared" si="463"/>
        <v>430</v>
      </c>
      <c r="W2305">
        <f t="shared" si="464"/>
        <v>0</v>
      </c>
      <c r="X2305">
        <f t="shared" si="465"/>
        <v>0</v>
      </c>
      <c r="Y2305">
        <f t="shared" si="466"/>
        <v>0</v>
      </c>
      <c r="AA2305" t="str">
        <f t="shared" si="467"/>
        <v>430-&gt;0,</v>
      </c>
    </row>
    <row r="2306" spans="1:27" ht="15" hidden="1" customHeight="1" x14ac:dyDescent="0.25">
      <c r="A2306">
        <v>2017</v>
      </c>
      <c r="B2306">
        <v>11</v>
      </c>
      <c r="C2306">
        <v>14</v>
      </c>
      <c r="D2306" t="s">
        <v>34</v>
      </c>
      <c r="E2306" t="s">
        <v>125</v>
      </c>
      <c r="F2306">
        <v>1</v>
      </c>
      <c r="G2306">
        <v>1</v>
      </c>
      <c r="H2306" t="s">
        <v>33</v>
      </c>
      <c r="J2306">
        <v>-8</v>
      </c>
      <c r="K2306">
        <v>1995</v>
      </c>
      <c r="L2306">
        <v>1751</v>
      </c>
      <c r="M2306">
        <f t="shared" ref="M2306:M2369" si="468">K2306-J2306</f>
        <v>2003</v>
      </c>
      <c r="N2306">
        <f t="shared" ref="N2306:N2369" si="469">L2306+J2306</f>
        <v>1743</v>
      </c>
      <c r="O2306">
        <f t="shared" ref="O2306:O2369" si="470">1/(10^(-V2306/400)+1)</f>
        <v>0.88818423022188309</v>
      </c>
      <c r="P2306">
        <f t="shared" ref="P2306:P2369" si="471">IF(F2306&gt;G2306,1,IF(F2306=G2306,0.5,0))</f>
        <v>0.5</v>
      </c>
      <c r="Q2306">
        <f t="shared" ref="Q2306:Q2369" si="472">(M2306-K2306)/(O2306-P2306)</f>
        <v>20.608771240983341</v>
      </c>
      <c r="R2306">
        <f t="shared" ref="R2306:R2369" si="473">ROUND((Q2306/IF(W2306=2,1.5,IF(W2306=3,1.75,IF(W2306&gt;3,1.75+(W2306-3)/8,1))))/10,0)*10</f>
        <v>20</v>
      </c>
      <c r="S2306">
        <f>INDEX(Weights!$B$1:$B$36,MATCH(Matches!H2757,Weights!$A$1:$A$36,0))</f>
        <v>20</v>
      </c>
      <c r="T2306">
        <f t="shared" ref="T2306:T2369" si="474">M2306+IF(ISBLANK(I2306),100,0)</f>
        <v>2103</v>
      </c>
      <c r="U2306">
        <f t="shared" ref="U2306:U2369" si="475">N2306</f>
        <v>1743</v>
      </c>
      <c r="V2306">
        <f t="shared" ref="V2306:V2369" si="476">ABS(T2306-U2306)</f>
        <v>360</v>
      </c>
      <c r="W2306">
        <f t="shared" ref="W2306:W2369" si="477">IF(U2306&gt;T2306,G2306-F2306,F2306-G2306)</f>
        <v>0</v>
      </c>
      <c r="X2306">
        <f t="shared" ref="X2306:X2369" si="478">IF(W2306=4,1,0)</f>
        <v>0</v>
      </c>
      <c r="Y2306">
        <f t="shared" ref="Y2306:Y2369" si="479">IF(W2306&lt;0,MAX(W2306,-3),MIN(W2306,7))</f>
        <v>0</v>
      </c>
      <c r="AA2306" t="str">
        <f t="shared" si="467"/>
        <v>360-&gt;0,</v>
      </c>
    </row>
    <row r="2307" spans="1:27" ht="15" hidden="1" customHeight="1" x14ac:dyDescent="0.25">
      <c r="A2307">
        <v>2017</v>
      </c>
      <c r="B2307">
        <v>11</v>
      </c>
      <c r="C2307">
        <v>14</v>
      </c>
      <c r="D2307" t="s">
        <v>133</v>
      </c>
      <c r="E2307" t="s">
        <v>101</v>
      </c>
      <c r="F2307">
        <v>1</v>
      </c>
      <c r="G2307">
        <v>1</v>
      </c>
      <c r="H2307" t="s">
        <v>33</v>
      </c>
      <c r="J2307">
        <v>-8</v>
      </c>
      <c r="K2307">
        <v>1420</v>
      </c>
      <c r="L2307">
        <v>1196</v>
      </c>
      <c r="M2307">
        <f t="shared" si="468"/>
        <v>1428</v>
      </c>
      <c r="N2307">
        <f t="shared" si="469"/>
        <v>1188</v>
      </c>
      <c r="O2307">
        <f t="shared" si="470"/>
        <v>0.87622931893106459</v>
      </c>
      <c r="P2307">
        <f t="shared" si="471"/>
        <v>0.5</v>
      </c>
      <c r="Q2307">
        <f t="shared" si="472"/>
        <v>21.263627254594205</v>
      </c>
      <c r="R2307">
        <f t="shared" si="473"/>
        <v>20</v>
      </c>
      <c r="S2307">
        <f>INDEX(Weights!$B$1:$B$36,MATCH(Matches!H2766,Weights!$A$1:$A$36,0))</f>
        <v>40</v>
      </c>
      <c r="T2307">
        <f t="shared" si="474"/>
        <v>1528</v>
      </c>
      <c r="U2307">
        <f t="shared" si="475"/>
        <v>1188</v>
      </c>
      <c r="V2307">
        <f t="shared" si="476"/>
        <v>340</v>
      </c>
      <c r="W2307">
        <f t="shared" si="477"/>
        <v>0</v>
      </c>
      <c r="X2307">
        <f t="shared" si="478"/>
        <v>0</v>
      </c>
      <c r="Y2307">
        <f t="shared" si="479"/>
        <v>0</v>
      </c>
      <c r="AA2307" t="str">
        <f t="shared" ref="AA2307:AA2370" si="480">V2307&amp;"-&gt;"&amp;Y2307&amp;","</f>
        <v>340-&gt;0,</v>
      </c>
    </row>
    <row r="2308" spans="1:27" ht="15" hidden="1" customHeight="1" x14ac:dyDescent="0.25">
      <c r="A2308">
        <v>2017</v>
      </c>
      <c r="B2308">
        <v>11</v>
      </c>
      <c r="C2308">
        <v>19</v>
      </c>
      <c r="D2308" t="s">
        <v>79</v>
      </c>
      <c r="E2308" t="s">
        <v>11</v>
      </c>
      <c r="F2308">
        <v>0</v>
      </c>
      <c r="G2308">
        <v>2</v>
      </c>
      <c r="H2308" t="s">
        <v>33</v>
      </c>
      <c r="J2308">
        <v>-8</v>
      </c>
      <c r="K2308">
        <v>1206</v>
      </c>
      <c r="L2308">
        <v>1504</v>
      </c>
      <c r="M2308">
        <f t="shared" si="468"/>
        <v>1214</v>
      </c>
      <c r="N2308">
        <f t="shared" si="469"/>
        <v>1496</v>
      </c>
      <c r="O2308">
        <f t="shared" si="470"/>
        <v>0.74032841951483042</v>
      </c>
      <c r="P2308">
        <f t="shared" si="471"/>
        <v>0</v>
      </c>
      <c r="Q2308">
        <f t="shared" si="472"/>
        <v>10.806014991620543</v>
      </c>
      <c r="R2308">
        <f t="shared" si="473"/>
        <v>10</v>
      </c>
      <c r="S2308">
        <f>INDEX(Weights!$B$1:$B$36,MATCH(Matches!H2773,Weights!$A$1:$A$36,0))</f>
        <v>40</v>
      </c>
      <c r="T2308">
        <f t="shared" si="474"/>
        <v>1314</v>
      </c>
      <c r="U2308">
        <f t="shared" si="475"/>
        <v>1496</v>
      </c>
      <c r="V2308">
        <f t="shared" si="476"/>
        <v>182</v>
      </c>
      <c r="W2308">
        <f t="shared" si="477"/>
        <v>2</v>
      </c>
      <c r="X2308">
        <f t="shared" si="478"/>
        <v>0</v>
      </c>
      <c r="Y2308">
        <f t="shared" si="479"/>
        <v>2</v>
      </c>
      <c r="AA2308" t="str">
        <f t="shared" si="480"/>
        <v>182-&gt;2,</v>
      </c>
    </row>
    <row r="2309" spans="1:27" ht="15" hidden="1" customHeight="1" x14ac:dyDescent="0.25">
      <c r="A2309">
        <v>2017</v>
      </c>
      <c r="B2309">
        <v>12</v>
      </c>
      <c r="C2309">
        <v>9</v>
      </c>
      <c r="D2309" t="s">
        <v>88</v>
      </c>
      <c r="E2309" t="s">
        <v>278</v>
      </c>
      <c r="F2309">
        <v>0</v>
      </c>
      <c r="G2309">
        <v>0</v>
      </c>
      <c r="H2309" t="s">
        <v>234</v>
      </c>
      <c r="J2309">
        <v>-8</v>
      </c>
      <c r="K2309">
        <v>1382</v>
      </c>
      <c r="L2309">
        <v>1348</v>
      </c>
      <c r="M2309">
        <f t="shared" si="468"/>
        <v>1390</v>
      </c>
      <c r="N2309">
        <f t="shared" si="469"/>
        <v>1340</v>
      </c>
      <c r="O2309">
        <f t="shared" si="470"/>
        <v>0.70338500347182864</v>
      </c>
      <c r="P2309">
        <f t="shared" si="471"/>
        <v>0.5</v>
      </c>
      <c r="Q2309">
        <f t="shared" si="472"/>
        <v>39.334266850742019</v>
      </c>
      <c r="R2309">
        <f t="shared" si="473"/>
        <v>40</v>
      </c>
      <c r="S2309">
        <f>INDEX(Weights!$B$1:$B$36,MATCH(Matches!H2802,Weights!$A$1:$A$36,0))</f>
        <v>40</v>
      </c>
      <c r="T2309">
        <f t="shared" si="474"/>
        <v>1490</v>
      </c>
      <c r="U2309">
        <f t="shared" si="475"/>
        <v>1340</v>
      </c>
      <c r="V2309">
        <f t="shared" si="476"/>
        <v>150</v>
      </c>
      <c r="W2309">
        <f t="shared" si="477"/>
        <v>0</v>
      </c>
      <c r="X2309">
        <f t="shared" si="478"/>
        <v>0</v>
      </c>
      <c r="Y2309">
        <f t="shared" si="479"/>
        <v>0</v>
      </c>
      <c r="AA2309" t="str">
        <f t="shared" si="480"/>
        <v>150-&gt;0,</v>
      </c>
    </row>
    <row r="2310" spans="1:27" ht="15" hidden="1" customHeight="1" x14ac:dyDescent="0.25">
      <c r="A2310">
        <v>2017</v>
      </c>
      <c r="B2310">
        <v>12</v>
      </c>
      <c r="C2310">
        <v>17</v>
      </c>
      <c r="D2310" t="s">
        <v>88</v>
      </c>
      <c r="E2310" t="s">
        <v>278</v>
      </c>
      <c r="F2310">
        <v>2</v>
      </c>
      <c r="G2310">
        <v>2</v>
      </c>
      <c r="H2310" t="s">
        <v>234</v>
      </c>
      <c r="J2310">
        <v>-8</v>
      </c>
      <c r="K2310">
        <v>1397</v>
      </c>
      <c r="L2310">
        <v>1370</v>
      </c>
      <c r="M2310">
        <f t="shared" si="468"/>
        <v>1405</v>
      </c>
      <c r="N2310">
        <f t="shared" si="469"/>
        <v>1362</v>
      </c>
      <c r="O2310">
        <f t="shared" si="470"/>
        <v>0.69490971272950253</v>
      </c>
      <c r="P2310">
        <f t="shared" si="471"/>
        <v>0.5</v>
      </c>
      <c r="Q2310">
        <f t="shared" si="472"/>
        <v>41.044645174263188</v>
      </c>
      <c r="R2310">
        <f t="shared" si="473"/>
        <v>40</v>
      </c>
      <c r="S2310">
        <f>INDEX(Weights!$B$1:$B$36,MATCH(Matches!H2825,Weights!$A$1:$A$36,0))</f>
        <v>40</v>
      </c>
      <c r="T2310">
        <f t="shared" si="474"/>
        <v>1505</v>
      </c>
      <c r="U2310">
        <f t="shared" si="475"/>
        <v>1362</v>
      </c>
      <c r="V2310">
        <f t="shared" si="476"/>
        <v>143</v>
      </c>
      <c r="W2310">
        <f t="shared" si="477"/>
        <v>0</v>
      </c>
      <c r="X2310">
        <f t="shared" si="478"/>
        <v>0</v>
      </c>
      <c r="Y2310">
        <f t="shared" si="479"/>
        <v>0</v>
      </c>
      <c r="AA2310" t="str">
        <f t="shared" si="480"/>
        <v>143-&gt;0,</v>
      </c>
    </row>
    <row r="2311" spans="1:27" ht="15" hidden="1" customHeight="1" x14ac:dyDescent="0.25">
      <c r="A2311">
        <v>2015</v>
      </c>
      <c r="B2311">
        <v>1</v>
      </c>
      <c r="C2311">
        <v>22</v>
      </c>
      <c r="D2311" t="s">
        <v>13</v>
      </c>
      <c r="E2311" t="s">
        <v>261</v>
      </c>
      <c r="F2311">
        <v>0</v>
      </c>
      <c r="G2311">
        <v>0</v>
      </c>
      <c r="H2311" t="s">
        <v>33</v>
      </c>
      <c r="I2311" t="s">
        <v>154</v>
      </c>
      <c r="J2311">
        <v>-9</v>
      </c>
      <c r="K2311">
        <v>1631</v>
      </c>
      <c r="L2311">
        <v>1211</v>
      </c>
      <c r="M2311">
        <f t="shared" si="468"/>
        <v>1640</v>
      </c>
      <c r="N2311">
        <f t="shared" si="469"/>
        <v>1202</v>
      </c>
      <c r="O2311">
        <f t="shared" si="470"/>
        <v>0.9256237164516562</v>
      </c>
      <c r="P2311">
        <f t="shared" si="471"/>
        <v>0.5</v>
      </c>
      <c r="Q2311">
        <f t="shared" si="472"/>
        <v>21.145438217191664</v>
      </c>
      <c r="R2311">
        <f t="shared" si="473"/>
        <v>20</v>
      </c>
      <c r="S2311">
        <f>INDEX(Weights!$B$1:$B$36,MATCH(Matches!H74,Weights!$A$1:$A$36,0))</f>
        <v>50</v>
      </c>
      <c r="T2311">
        <f t="shared" si="474"/>
        <v>1640</v>
      </c>
      <c r="U2311">
        <f t="shared" si="475"/>
        <v>1202</v>
      </c>
      <c r="V2311">
        <f t="shared" si="476"/>
        <v>438</v>
      </c>
      <c r="W2311">
        <f t="shared" si="477"/>
        <v>0</v>
      </c>
      <c r="X2311">
        <f t="shared" si="478"/>
        <v>0</v>
      </c>
      <c r="Y2311">
        <f t="shared" si="479"/>
        <v>0</v>
      </c>
      <c r="AA2311" t="str">
        <f t="shared" si="480"/>
        <v>438-&gt;0,</v>
      </c>
    </row>
    <row r="2312" spans="1:27" ht="15" hidden="1" customHeight="1" x14ac:dyDescent="0.25">
      <c r="A2312">
        <v>2015</v>
      </c>
      <c r="B2312">
        <v>1</v>
      </c>
      <c r="C2312">
        <v>24</v>
      </c>
      <c r="D2312" t="s">
        <v>86</v>
      </c>
      <c r="E2312" t="s">
        <v>153</v>
      </c>
      <c r="F2312">
        <v>1</v>
      </c>
      <c r="G2312">
        <v>1</v>
      </c>
      <c r="H2312" t="s">
        <v>44</v>
      </c>
      <c r="I2312" t="s">
        <v>159</v>
      </c>
      <c r="J2312">
        <v>-9</v>
      </c>
      <c r="K2312">
        <v>1663</v>
      </c>
      <c r="L2312">
        <v>1551</v>
      </c>
      <c r="M2312">
        <f t="shared" si="468"/>
        <v>1672</v>
      </c>
      <c r="N2312">
        <f t="shared" si="469"/>
        <v>1542</v>
      </c>
      <c r="O2312">
        <f t="shared" si="470"/>
        <v>0.67881691979475667</v>
      </c>
      <c r="P2312">
        <f t="shared" si="471"/>
        <v>0.5</v>
      </c>
      <c r="Q2312">
        <f t="shared" si="472"/>
        <v>50.330807679329574</v>
      </c>
      <c r="R2312">
        <f t="shared" si="473"/>
        <v>50</v>
      </c>
      <c r="S2312">
        <f>INDEX(Weights!$B$1:$B$36,MATCH(Matches!H82,Weights!$A$1:$A$36,0))</f>
        <v>50</v>
      </c>
      <c r="T2312">
        <f t="shared" si="474"/>
        <v>1672</v>
      </c>
      <c r="U2312">
        <f t="shared" si="475"/>
        <v>1542</v>
      </c>
      <c r="V2312">
        <f t="shared" si="476"/>
        <v>130</v>
      </c>
      <c r="W2312">
        <f t="shared" si="477"/>
        <v>0</v>
      </c>
      <c r="X2312">
        <f t="shared" si="478"/>
        <v>0</v>
      </c>
      <c r="Y2312">
        <f t="shared" si="479"/>
        <v>0</v>
      </c>
      <c r="AA2312" t="str">
        <f t="shared" si="480"/>
        <v>130-&gt;0,</v>
      </c>
    </row>
    <row r="2313" spans="1:27" ht="15" hidden="1" customHeight="1" x14ac:dyDescent="0.25">
      <c r="A2313">
        <v>2015</v>
      </c>
      <c r="B2313">
        <v>2</v>
      </c>
      <c r="C2313">
        <v>4</v>
      </c>
      <c r="D2313" t="s">
        <v>127</v>
      </c>
      <c r="E2313" t="s">
        <v>124</v>
      </c>
      <c r="F2313">
        <v>2</v>
      </c>
      <c r="G2313">
        <v>3</v>
      </c>
      <c r="H2313" t="s">
        <v>33</v>
      </c>
      <c r="J2313">
        <v>-9</v>
      </c>
      <c r="K2313">
        <v>1543</v>
      </c>
      <c r="L2313">
        <v>1683</v>
      </c>
      <c r="M2313">
        <f t="shared" si="468"/>
        <v>1552</v>
      </c>
      <c r="N2313">
        <f t="shared" si="469"/>
        <v>1674</v>
      </c>
      <c r="O2313">
        <f t="shared" si="470"/>
        <v>0.53161829782810732</v>
      </c>
      <c r="P2313">
        <f t="shared" si="471"/>
        <v>0</v>
      </c>
      <c r="Q2313">
        <f t="shared" si="472"/>
        <v>16.929439857072126</v>
      </c>
      <c r="R2313">
        <f t="shared" si="473"/>
        <v>20</v>
      </c>
      <c r="S2313">
        <f>INDEX(Weights!$B$1:$B$36,MATCH(Matches!H106,Weights!$A$1:$A$36,0))</f>
        <v>40</v>
      </c>
      <c r="T2313">
        <f t="shared" si="474"/>
        <v>1652</v>
      </c>
      <c r="U2313">
        <f t="shared" si="475"/>
        <v>1674</v>
      </c>
      <c r="V2313">
        <f t="shared" si="476"/>
        <v>22</v>
      </c>
      <c r="W2313">
        <f t="shared" si="477"/>
        <v>1</v>
      </c>
      <c r="X2313">
        <f t="shared" si="478"/>
        <v>0</v>
      </c>
      <c r="Y2313">
        <f t="shared" si="479"/>
        <v>1</v>
      </c>
      <c r="AA2313" t="str">
        <f t="shared" si="480"/>
        <v>22-&gt;1,</v>
      </c>
    </row>
    <row r="2314" spans="1:27" ht="15" hidden="1" customHeight="1" x14ac:dyDescent="0.25">
      <c r="A2314">
        <v>2015</v>
      </c>
      <c r="B2314">
        <v>3</v>
      </c>
      <c r="C2314">
        <v>25</v>
      </c>
      <c r="D2314" t="s">
        <v>6</v>
      </c>
      <c r="E2314" t="s">
        <v>93</v>
      </c>
      <c r="F2314">
        <v>2</v>
      </c>
      <c r="G2314">
        <v>2</v>
      </c>
      <c r="H2314" t="s">
        <v>33</v>
      </c>
      <c r="J2314">
        <v>-9</v>
      </c>
      <c r="K2314">
        <v>2125</v>
      </c>
      <c r="L2314">
        <v>1736</v>
      </c>
      <c r="M2314">
        <f t="shared" si="468"/>
        <v>2134</v>
      </c>
      <c r="N2314">
        <f t="shared" si="469"/>
        <v>1727</v>
      </c>
      <c r="O2314">
        <f t="shared" si="470"/>
        <v>0.9487547111474991</v>
      </c>
      <c r="P2314">
        <f t="shared" si="471"/>
        <v>0.5</v>
      </c>
      <c r="Q2314">
        <f t="shared" si="472"/>
        <v>20.055499756172658</v>
      </c>
      <c r="R2314">
        <f t="shared" si="473"/>
        <v>20</v>
      </c>
      <c r="S2314">
        <f>INDEX(Weights!$B$1:$B$36,MATCH(Matches!H147,Weights!$A$1:$A$36,0))</f>
        <v>50</v>
      </c>
      <c r="T2314">
        <f t="shared" si="474"/>
        <v>2234</v>
      </c>
      <c r="U2314">
        <f t="shared" si="475"/>
        <v>1727</v>
      </c>
      <c r="V2314">
        <f t="shared" si="476"/>
        <v>507</v>
      </c>
      <c r="W2314">
        <f t="shared" si="477"/>
        <v>0</v>
      </c>
      <c r="X2314">
        <f t="shared" si="478"/>
        <v>0</v>
      </c>
      <c r="Y2314">
        <f t="shared" si="479"/>
        <v>0</v>
      </c>
      <c r="AA2314" t="str">
        <f t="shared" si="480"/>
        <v>507-&gt;0,</v>
      </c>
    </row>
    <row r="2315" spans="1:27" ht="15" hidden="1" customHeight="1" x14ac:dyDescent="0.25">
      <c r="A2315">
        <v>2015</v>
      </c>
      <c r="B2315">
        <v>3</v>
      </c>
      <c r="C2315">
        <v>29</v>
      </c>
      <c r="D2315" t="s">
        <v>86</v>
      </c>
      <c r="E2315" t="s">
        <v>159</v>
      </c>
      <c r="F2315">
        <v>1</v>
      </c>
      <c r="G2315">
        <v>1</v>
      </c>
      <c r="H2315" t="s">
        <v>33</v>
      </c>
      <c r="J2315">
        <v>-9</v>
      </c>
      <c r="K2315">
        <v>1739</v>
      </c>
      <c r="L2315">
        <v>1392</v>
      </c>
      <c r="M2315">
        <f t="shared" si="468"/>
        <v>1748</v>
      </c>
      <c r="N2315">
        <f t="shared" si="469"/>
        <v>1383</v>
      </c>
      <c r="O2315">
        <f t="shared" si="470"/>
        <v>0.93564100596821764</v>
      </c>
      <c r="P2315">
        <f t="shared" si="471"/>
        <v>0.5</v>
      </c>
      <c r="Q2315">
        <f t="shared" si="472"/>
        <v>20.659212233700053</v>
      </c>
      <c r="R2315">
        <f t="shared" si="473"/>
        <v>20</v>
      </c>
      <c r="S2315">
        <f>INDEX(Weights!$B$1:$B$36,MATCH(Matches!H213,Weights!$A$1:$A$36,0))</f>
        <v>40</v>
      </c>
      <c r="T2315">
        <f t="shared" si="474"/>
        <v>1848</v>
      </c>
      <c r="U2315">
        <f t="shared" si="475"/>
        <v>1383</v>
      </c>
      <c r="V2315">
        <f t="shared" si="476"/>
        <v>465</v>
      </c>
      <c r="W2315">
        <f t="shared" si="477"/>
        <v>0</v>
      </c>
      <c r="X2315">
        <f t="shared" si="478"/>
        <v>0</v>
      </c>
      <c r="Y2315">
        <f t="shared" si="479"/>
        <v>0</v>
      </c>
      <c r="AA2315" t="str">
        <f t="shared" si="480"/>
        <v>465-&gt;0,</v>
      </c>
    </row>
    <row r="2316" spans="1:27" ht="15" hidden="1" customHeight="1" x14ac:dyDescent="0.25">
      <c r="A2316">
        <v>2015</v>
      </c>
      <c r="B2316">
        <v>3</v>
      </c>
      <c r="C2316">
        <v>31</v>
      </c>
      <c r="D2316" t="s">
        <v>21</v>
      </c>
      <c r="E2316" t="s">
        <v>8</v>
      </c>
      <c r="F2316">
        <v>0</v>
      </c>
      <c r="G2316">
        <v>0</v>
      </c>
      <c r="H2316" t="s">
        <v>33</v>
      </c>
      <c r="J2316">
        <v>-9</v>
      </c>
      <c r="K2316">
        <v>1764</v>
      </c>
      <c r="L2316">
        <v>1349</v>
      </c>
      <c r="M2316">
        <f t="shared" si="468"/>
        <v>1773</v>
      </c>
      <c r="N2316">
        <f t="shared" si="469"/>
        <v>1340</v>
      </c>
      <c r="O2316">
        <f t="shared" si="470"/>
        <v>0.95556157309804013</v>
      </c>
      <c r="P2316">
        <f t="shared" si="471"/>
        <v>0.5</v>
      </c>
      <c r="Q2316">
        <f t="shared" si="472"/>
        <v>19.755836601396439</v>
      </c>
      <c r="R2316">
        <f t="shared" si="473"/>
        <v>20</v>
      </c>
      <c r="S2316">
        <f>INDEX(Weights!$B$1:$B$36,MATCH(Matches!H250,Weights!$A$1:$A$36,0))</f>
        <v>40</v>
      </c>
      <c r="T2316">
        <f t="shared" si="474"/>
        <v>1873</v>
      </c>
      <c r="U2316">
        <f t="shared" si="475"/>
        <v>1340</v>
      </c>
      <c r="V2316">
        <f t="shared" si="476"/>
        <v>533</v>
      </c>
      <c r="W2316">
        <f t="shared" si="477"/>
        <v>0</v>
      </c>
      <c r="X2316">
        <f t="shared" si="478"/>
        <v>0</v>
      </c>
      <c r="Y2316">
        <f t="shared" si="479"/>
        <v>0</v>
      </c>
      <c r="AA2316" t="str">
        <f t="shared" si="480"/>
        <v>533-&gt;0,</v>
      </c>
    </row>
    <row r="2317" spans="1:27" ht="15" hidden="1" customHeight="1" x14ac:dyDescent="0.25">
      <c r="A2317">
        <v>2015</v>
      </c>
      <c r="B2317">
        <v>3</v>
      </c>
      <c r="C2317">
        <v>31</v>
      </c>
      <c r="D2317" t="s">
        <v>41</v>
      </c>
      <c r="E2317" t="s">
        <v>107</v>
      </c>
      <c r="F2317">
        <v>2</v>
      </c>
      <c r="G2317">
        <v>2</v>
      </c>
      <c r="H2317" t="s">
        <v>33</v>
      </c>
      <c r="J2317">
        <v>-9</v>
      </c>
      <c r="K2317">
        <v>1157</v>
      </c>
      <c r="L2317">
        <v>814</v>
      </c>
      <c r="M2317">
        <f t="shared" si="468"/>
        <v>1166</v>
      </c>
      <c r="N2317">
        <f t="shared" si="469"/>
        <v>805</v>
      </c>
      <c r="O2317">
        <f t="shared" si="470"/>
        <v>0.93424047341446192</v>
      </c>
      <c r="P2317">
        <f t="shared" si="471"/>
        <v>0.5</v>
      </c>
      <c r="Q2317">
        <f t="shared" si="472"/>
        <v>20.725843285017625</v>
      </c>
      <c r="R2317">
        <f t="shared" si="473"/>
        <v>20</v>
      </c>
      <c r="S2317">
        <f>INDEX(Weights!$B$1:$B$36,MATCH(Matches!H251,Weights!$A$1:$A$36,0))</f>
        <v>40</v>
      </c>
      <c r="T2317">
        <f t="shared" si="474"/>
        <v>1266</v>
      </c>
      <c r="U2317">
        <f t="shared" si="475"/>
        <v>805</v>
      </c>
      <c r="V2317">
        <f t="shared" si="476"/>
        <v>461</v>
      </c>
      <c r="W2317">
        <f t="shared" si="477"/>
        <v>0</v>
      </c>
      <c r="X2317">
        <f t="shared" si="478"/>
        <v>0</v>
      </c>
      <c r="Y2317">
        <f t="shared" si="479"/>
        <v>0</v>
      </c>
      <c r="AA2317" t="str">
        <f t="shared" si="480"/>
        <v>461-&gt;0,</v>
      </c>
    </row>
    <row r="2318" spans="1:27" ht="15" hidden="1" customHeight="1" x14ac:dyDescent="0.25">
      <c r="A2318">
        <v>2015</v>
      </c>
      <c r="B2318">
        <v>3</v>
      </c>
      <c r="C2318">
        <v>31</v>
      </c>
      <c r="D2318" t="s">
        <v>70</v>
      </c>
      <c r="E2318" t="s">
        <v>58</v>
      </c>
      <c r="F2318">
        <v>1</v>
      </c>
      <c r="G2318">
        <v>1</v>
      </c>
      <c r="H2318" t="s">
        <v>33</v>
      </c>
      <c r="J2318">
        <v>-9</v>
      </c>
      <c r="K2318">
        <v>1807</v>
      </c>
      <c r="L2318">
        <v>1471</v>
      </c>
      <c r="M2318">
        <f t="shared" si="468"/>
        <v>1816</v>
      </c>
      <c r="N2318">
        <f t="shared" si="469"/>
        <v>1462</v>
      </c>
      <c r="O2318">
        <f t="shared" si="470"/>
        <v>0.93172118570687357</v>
      </c>
      <c r="P2318">
        <f t="shared" si="471"/>
        <v>0.5</v>
      </c>
      <c r="Q2318">
        <f t="shared" si="472"/>
        <v>20.846787922311378</v>
      </c>
      <c r="R2318">
        <f t="shared" si="473"/>
        <v>20</v>
      </c>
      <c r="S2318">
        <f>INDEX(Weights!$B$1:$B$36,MATCH(Matches!H257,Weights!$A$1:$A$36,0))</f>
        <v>40</v>
      </c>
      <c r="T2318">
        <f t="shared" si="474"/>
        <v>1916</v>
      </c>
      <c r="U2318">
        <f t="shared" si="475"/>
        <v>1462</v>
      </c>
      <c r="V2318">
        <f t="shared" si="476"/>
        <v>454</v>
      </c>
      <c r="W2318">
        <f t="shared" si="477"/>
        <v>0</v>
      </c>
      <c r="X2318">
        <f t="shared" si="478"/>
        <v>0</v>
      </c>
      <c r="Y2318">
        <f t="shared" si="479"/>
        <v>0</v>
      </c>
      <c r="AA2318" t="str">
        <f t="shared" si="480"/>
        <v>454-&gt;0,</v>
      </c>
    </row>
    <row r="2319" spans="1:27" ht="15" hidden="1" customHeight="1" x14ac:dyDescent="0.25">
      <c r="A2319">
        <v>2015</v>
      </c>
      <c r="B2319">
        <v>5</v>
      </c>
      <c r="C2319">
        <v>29</v>
      </c>
      <c r="D2319" t="s">
        <v>111</v>
      </c>
      <c r="E2319" t="s">
        <v>95</v>
      </c>
      <c r="F2319">
        <v>0</v>
      </c>
      <c r="G2319">
        <v>2</v>
      </c>
      <c r="H2319" t="s">
        <v>33</v>
      </c>
      <c r="J2319">
        <v>-9</v>
      </c>
      <c r="K2319">
        <v>828</v>
      </c>
      <c r="L2319">
        <v>1092</v>
      </c>
      <c r="M2319">
        <f t="shared" si="468"/>
        <v>837</v>
      </c>
      <c r="N2319">
        <f t="shared" si="469"/>
        <v>1083</v>
      </c>
      <c r="O2319">
        <f t="shared" si="470"/>
        <v>0.69855862641802302</v>
      </c>
      <c r="P2319">
        <f t="shared" si="471"/>
        <v>0</v>
      </c>
      <c r="Q2319">
        <f t="shared" si="472"/>
        <v>12.883671691449887</v>
      </c>
      <c r="R2319">
        <f t="shared" si="473"/>
        <v>10</v>
      </c>
      <c r="S2319">
        <f>INDEX(Weights!$B$1:$B$36,MATCH(Matches!H299,Weights!$A$1:$A$36,0))</f>
        <v>50</v>
      </c>
      <c r="T2319">
        <f t="shared" si="474"/>
        <v>937</v>
      </c>
      <c r="U2319">
        <f t="shared" si="475"/>
        <v>1083</v>
      </c>
      <c r="V2319">
        <f t="shared" si="476"/>
        <v>146</v>
      </c>
      <c r="W2319">
        <f t="shared" si="477"/>
        <v>2</v>
      </c>
      <c r="X2319">
        <f t="shared" si="478"/>
        <v>0</v>
      </c>
      <c r="Y2319">
        <f t="shared" si="479"/>
        <v>2</v>
      </c>
      <c r="AA2319" t="str">
        <f t="shared" si="480"/>
        <v>146-&gt;2,</v>
      </c>
    </row>
    <row r="2320" spans="1:27" ht="15" hidden="1" customHeight="1" x14ac:dyDescent="0.25">
      <c r="A2320">
        <v>2015</v>
      </c>
      <c r="B2320">
        <v>6</v>
      </c>
      <c r="C2320">
        <v>14</v>
      </c>
      <c r="D2320" t="s">
        <v>177</v>
      </c>
      <c r="E2320" t="s">
        <v>88</v>
      </c>
      <c r="F2320">
        <v>1</v>
      </c>
      <c r="G2320">
        <v>1</v>
      </c>
      <c r="H2320" t="s">
        <v>171</v>
      </c>
      <c r="J2320">
        <v>-9</v>
      </c>
      <c r="K2320">
        <v>1444</v>
      </c>
      <c r="L2320">
        <v>1394</v>
      </c>
      <c r="M2320">
        <f t="shared" si="468"/>
        <v>1453</v>
      </c>
      <c r="N2320">
        <f t="shared" si="469"/>
        <v>1385</v>
      </c>
      <c r="O2320">
        <f t="shared" si="470"/>
        <v>0.7245382428425361</v>
      </c>
      <c r="P2320">
        <f t="shared" si="471"/>
        <v>0.5</v>
      </c>
      <c r="Q2320">
        <f t="shared" si="472"/>
        <v>40.082258977645552</v>
      </c>
      <c r="R2320">
        <f t="shared" si="473"/>
        <v>40</v>
      </c>
      <c r="S2320">
        <f>INDEX(Weights!$B$1:$B$36,MATCH(Matches!H429,Weights!$A$1:$A$36,0))</f>
        <v>40</v>
      </c>
      <c r="T2320">
        <f t="shared" si="474"/>
        <v>1553</v>
      </c>
      <c r="U2320">
        <f t="shared" si="475"/>
        <v>1385</v>
      </c>
      <c r="V2320">
        <f t="shared" si="476"/>
        <v>168</v>
      </c>
      <c r="W2320">
        <f t="shared" si="477"/>
        <v>0</v>
      </c>
      <c r="X2320">
        <f t="shared" si="478"/>
        <v>0</v>
      </c>
      <c r="Y2320">
        <f t="shared" si="479"/>
        <v>0</v>
      </c>
      <c r="AA2320" t="str">
        <f t="shared" si="480"/>
        <v>168-&gt;0,</v>
      </c>
    </row>
    <row r="2321" spans="1:27" ht="15" hidden="1" customHeight="1" x14ac:dyDescent="0.25">
      <c r="A2321">
        <v>2015</v>
      </c>
      <c r="B2321">
        <v>7</v>
      </c>
      <c r="C2321">
        <v>19</v>
      </c>
      <c r="D2321" t="s">
        <v>47</v>
      </c>
      <c r="E2321" t="s">
        <v>133</v>
      </c>
      <c r="F2321">
        <v>1</v>
      </c>
      <c r="G2321">
        <v>1</v>
      </c>
      <c r="H2321" t="s">
        <v>219</v>
      </c>
      <c r="I2321" t="s">
        <v>125</v>
      </c>
      <c r="J2321">
        <v>-9</v>
      </c>
      <c r="K2321">
        <v>1697</v>
      </c>
      <c r="L2321">
        <v>1583</v>
      </c>
      <c r="M2321">
        <f t="shared" si="468"/>
        <v>1706</v>
      </c>
      <c r="N2321">
        <f t="shared" si="469"/>
        <v>1574</v>
      </c>
      <c r="O2321">
        <f t="shared" si="470"/>
        <v>0.68132183516639366</v>
      </c>
      <c r="P2321">
        <f t="shared" si="471"/>
        <v>0.5</v>
      </c>
      <c r="Q2321">
        <f t="shared" si="472"/>
        <v>49.63550027905336</v>
      </c>
      <c r="R2321">
        <f t="shared" si="473"/>
        <v>50</v>
      </c>
      <c r="S2321">
        <f>INDEX(Weights!$B$1:$B$36,MATCH(Matches!H521,Weights!$A$1:$A$36,0))</f>
        <v>20</v>
      </c>
      <c r="T2321">
        <f t="shared" si="474"/>
        <v>1706</v>
      </c>
      <c r="U2321">
        <f t="shared" si="475"/>
        <v>1574</v>
      </c>
      <c r="V2321">
        <f t="shared" si="476"/>
        <v>132</v>
      </c>
      <c r="W2321">
        <f t="shared" si="477"/>
        <v>0</v>
      </c>
      <c r="X2321">
        <f t="shared" si="478"/>
        <v>0</v>
      </c>
      <c r="Y2321">
        <f t="shared" si="479"/>
        <v>0</v>
      </c>
      <c r="AA2321" t="str">
        <f t="shared" si="480"/>
        <v>132-&gt;0,</v>
      </c>
    </row>
    <row r="2322" spans="1:27" ht="15" hidden="1" customHeight="1" x14ac:dyDescent="0.25">
      <c r="A2322">
        <v>2015</v>
      </c>
      <c r="B2322">
        <v>8</v>
      </c>
      <c r="C2322">
        <v>26</v>
      </c>
      <c r="D2322" t="s">
        <v>225</v>
      </c>
      <c r="E2322" t="s">
        <v>97</v>
      </c>
      <c r="F2322">
        <v>2</v>
      </c>
      <c r="G2322">
        <v>3</v>
      </c>
      <c r="H2322" t="s">
        <v>33</v>
      </c>
      <c r="J2322">
        <v>-9</v>
      </c>
      <c r="K2322">
        <v>1390</v>
      </c>
      <c r="L2322">
        <v>1533</v>
      </c>
      <c r="M2322">
        <f t="shared" si="468"/>
        <v>1399</v>
      </c>
      <c r="N2322">
        <f t="shared" si="469"/>
        <v>1524</v>
      </c>
      <c r="O2322">
        <f t="shared" si="470"/>
        <v>0.53591592694510226</v>
      </c>
      <c r="P2322">
        <f t="shared" si="471"/>
        <v>0</v>
      </c>
      <c r="Q2322">
        <f t="shared" si="472"/>
        <v>16.79367891024059</v>
      </c>
      <c r="R2322">
        <f t="shared" si="473"/>
        <v>20</v>
      </c>
      <c r="S2322">
        <f>INDEX(Weights!$B$1:$B$36,MATCH(Matches!H543,Weights!$A$1:$A$36,0))</f>
        <v>40</v>
      </c>
      <c r="T2322">
        <f t="shared" si="474"/>
        <v>1499</v>
      </c>
      <c r="U2322">
        <f t="shared" si="475"/>
        <v>1524</v>
      </c>
      <c r="V2322">
        <f t="shared" si="476"/>
        <v>25</v>
      </c>
      <c r="W2322">
        <f t="shared" si="477"/>
        <v>1</v>
      </c>
      <c r="X2322">
        <f t="shared" si="478"/>
        <v>0</v>
      </c>
      <c r="Y2322">
        <f t="shared" si="479"/>
        <v>1</v>
      </c>
      <c r="AA2322" t="str">
        <f t="shared" si="480"/>
        <v>25-&gt;1,</v>
      </c>
    </row>
    <row r="2323" spans="1:27" ht="15" hidden="1" customHeight="1" x14ac:dyDescent="0.25">
      <c r="A2323">
        <v>2015</v>
      </c>
      <c r="B2323">
        <v>10</v>
      </c>
      <c r="C2323">
        <v>9</v>
      </c>
      <c r="D2323" t="s">
        <v>263</v>
      </c>
      <c r="E2323" t="s">
        <v>70</v>
      </c>
      <c r="F2323">
        <v>0</v>
      </c>
      <c r="G2323">
        <v>2</v>
      </c>
      <c r="H2323" t="s">
        <v>2</v>
      </c>
      <c r="J2323">
        <v>-9</v>
      </c>
      <c r="K2323">
        <v>1420</v>
      </c>
      <c r="L2323">
        <v>1829</v>
      </c>
      <c r="M2323">
        <f t="shared" si="468"/>
        <v>1429</v>
      </c>
      <c r="N2323">
        <f t="shared" si="469"/>
        <v>1820</v>
      </c>
      <c r="O2323">
        <f t="shared" si="470"/>
        <v>0.84225867247042552</v>
      </c>
      <c r="P2323">
        <f t="shared" si="471"/>
        <v>0</v>
      </c>
      <c r="Q2323">
        <f t="shared" si="472"/>
        <v>10.685553374715793</v>
      </c>
      <c r="R2323">
        <f t="shared" si="473"/>
        <v>10</v>
      </c>
      <c r="S2323">
        <f>INDEX(Weights!$B$1:$B$36,MATCH(Matches!H755,Weights!$A$1:$A$36,0))</f>
        <v>40</v>
      </c>
      <c r="T2323">
        <f t="shared" si="474"/>
        <v>1529</v>
      </c>
      <c r="U2323">
        <f t="shared" si="475"/>
        <v>1820</v>
      </c>
      <c r="V2323">
        <f t="shared" si="476"/>
        <v>291</v>
      </c>
      <c r="W2323">
        <f t="shared" si="477"/>
        <v>2</v>
      </c>
      <c r="X2323">
        <f t="shared" si="478"/>
        <v>0</v>
      </c>
      <c r="Y2323">
        <f t="shared" si="479"/>
        <v>2</v>
      </c>
      <c r="AA2323" t="str">
        <f t="shared" si="480"/>
        <v>291-&gt;2,</v>
      </c>
    </row>
    <row r="2324" spans="1:27" ht="15" hidden="1" customHeight="1" x14ac:dyDescent="0.25">
      <c r="A2324">
        <v>2015</v>
      </c>
      <c r="B2324">
        <v>10</v>
      </c>
      <c r="C2324">
        <v>12</v>
      </c>
      <c r="D2324" t="s">
        <v>11</v>
      </c>
      <c r="E2324" t="s">
        <v>131</v>
      </c>
      <c r="F2324">
        <v>0</v>
      </c>
      <c r="G2324">
        <v>1</v>
      </c>
      <c r="H2324" t="s">
        <v>2</v>
      </c>
      <c r="J2324">
        <v>-9</v>
      </c>
      <c r="K2324">
        <v>1475</v>
      </c>
      <c r="L2324">
        <v>1806</v>
      </c>
      <c r="M2324">
        <f t="shared" si="468"/>
        <v>1484</v>
      </c>
      <c r="N2324">
        <f t="shared" si="469"/>
        <v>1797</v>
      </c>
      <c r="O2324">
        <f t="shared" si="470"/>
        <v>0.77313991307676733</v>
      </c>
      <c r="P2324">
        <f t="shared" si="471"/>
        <v>0</v>
      </c>
      <c r="Q2324">
        <f t="shared" si="472"/>
        <v>11.640842553560372</v>
      </c>
      <c r="R2324">
        <f t="shared" si="473"/>
        <v>10</v>
      </c>
      <c r="S2324">
        <f>INDEX(Weights!$B$1:$B$36,MATCH(Matches!H799,Weights!$A$1:$A$36,0))</f>
        <v>30</v>
      </c>
      <c r="T2324">
        <f t="shared" si="474"/>
        <v>1584</v>
      </c>
      <c r="U2324">
        <f t="shared" si="475"/>
        <v>1797</v>
      </c>
      <c r="V2324">
        <f t="shared" si="476"/>
        <v>213</v>
      </c>
      <c r="W2324">
        <f t="shared" si="477"/>
        <v>1</v>
      </c>
      <c r="X2324">
        <f t="shared" si="478"/>
        <v>0</v>
      </c>
      <c r="Y2324">
        <f t="shared" si="479"/>
        <v>1</v>
      </c>
      <c r="AA2324" t="str">
        <f t="shared" si="480"/>
        <v>213-&gt;1,</v>
      </c>
    </row>
    <row r="2325" spans="1:27" ht="15" hidden="1" customHeight="1" x14ac:dyDescent="0.25">
      <c r="A2325">
        <v>2015</v>
      </c>
      <c r="B2325">
        <v>10</v>
      </c>
      <c r="C2325">
        <v>13</v>
      </c>
      <c r="D2325" t="s">
        <v>24</v>
      </c>
      <c r="E2325" t="s">
        <v>14</v>
      </c>
      <c r="F2325">
        <v>2</v>
      </c>
      <c r="G2325">
        <v>3</v>
      </c>
      <c r="H2325" t="s">
        <v>2</v>
      </c>
      <c r="J2325">
        <v>-9</v>
      </c>
      <c r="K2325">
        <v>1424</v>
      </c>
      <c r="L2325">
        <v>1749</v>
      </c>
      <c r="M2325">
        <f t="shared" si="468"/>
        <v>1433</v>
      </c>
      <c r="N2325">
        <f t="shared" si="469"/>
        <v>1740</v>
      </c>
      <c r="O2325">
        <f t="shared" si="470"/>
        <v>0.76702491814502116</v>
      </c>
      <c r="P2325">
        <f t="shared" si="471"/>
        <v>0</v>
      </c>
      <c r="Q2325">
        <f t="shared" si="472"/>
        <v>11.733647482751497</v>
      </c>
      <c r="R2325">
        <f t="shared" si="473"/>
        <v>10</v>
      </c>
      <c r="S2325">
        <f>INDEX(Weights!$B$1:$B$36,MATCH(Matches!H817,Weights!$A$1:$A$36,0))</f>
        <v>40</v>
      </c>
      <c r="T2325">
        <f t="shared" si="474"/>
        <v>1533</v>
      </c>
      <c r="U2325">
        <f t="shared" si="475"/>
        <v>1740</v>
      </c>
      <c r="V2325">
        <f t="shared" si="476"/>
        <v>207</v>
      </c>
      <c r="W2325">
        <f t="shared" si="477"/>
        <v>1</v>
      </c>
      <c r="X2325">
        <f t="shared" si="478"/>
        <v>0</v>
      </c>
      <c r="Y2325">
        <f t="shared" si="479"/>
        <v>1</v>
      </c>
      <c r="AA2325" t="str">
        <f t="shared" si="480"/>
        <v>207-&gt;1,</v>
      </c>
    </row>
    <row r="2326" spans="1:27" ht="15" hidden="1" customHeight="1" x14ac:dyDescent="0.25">
      <c r="A2326">
        <v>2015</v>
      </c>
      <c r="B2326">
        <v>10</v>
      </c>
      <c r="C2326">
        <v>13</v>
      </c>
      <c r="D2326" t="s">
        <v>133</v>
      </c>
      <c r="E2326" t="s">
        <v>45</v>
      </c>
      <c r="F2326">
        <v>0</v>
      </c>
      <c r="G2326">
        <v>0</v>
      </c>
      <c r="H2326" t="s">
        <v>33</v>
      </c>
      <c r="J2326">
        <v>-9</v>
      </c>
      <c r="K2326">
        <v>1596</v>
      </c>
      <c r="L2326">
        <v>1213</v>
      </c>
      <c r="M2326">
        <f t="shared" si="468"/>
        <v>1605</v>
      </c>
      <c r="N2326">
        <f t="shared" si="469"/>
        <v>1204</v>
      </c>
      <c r="O2326">
        <f t="shared" si="470"/>
        <v>0.94704919820109168</v>
      </c>
      <c r="P2326">
        <f t="shared" si="471"/>
        <v>0.5</v>
      </c>
      <c r="Q2326">
        <f t="shared" si="472"/>
        <v>20.132012396433424</v>
      </c>
      <c r="R2326">
        <f t="shared" si="473"/>
        <v>20</v>
      </c>
      <c r="S2326">
        <f>INDEX(Weights!$B$1:$B$36,MATCH(Matches!H847,Weights!$A$1:$A$36,0))</f>
        <v>20</v>
      </c>
      <c r="T2326">
        <f t="shared" si="474"/>
        <v>1705</v>
      </c>
      <c r="U2326">
        <f t="shared" si="475"/>
        <v>1204</v>
      </c>
      <c r="V2326">
        <f t="shared" si="476"/>
        <v>501</v>
      </c>
      <c r="W2326">
        <f t="shared" si="477"/>
        <v>0</v>
      </c>
      <c r="X2326">
        <f t="shared" si="478"/>
        <v>0</v>
      </c>
      <c r="Y2326">
        <f t="shared" si="479"/>
        <v>0</v>
      </c>
      <c r="AA2326" t="str">
        <f t="shared" si="480"/>
        <v>501-&gt;0,</v>
      </c>
    </row>
    <row r="2327" spans="1:27" ht="15" hidden="1" customHeight="1" x14ac:dyDescent="0.25">
      <c r="A2327">
        <v>2015</v>
      </c>
      <c r="B2327">
        <v>11</v>
      </c>
      <c r="C2327">
        <v>17</v>
      </c>
      <c r="D2327" t="s">
        <v>41</v>
      </c>
      <c r="E2327" t="s">
        <v>118</v>
      </c>
      <c r="F2327">
        <v>1</v>
      </c>
      <c r="G2327">
        <v>2</v>
      </c>
      <c r="H2327" t="s">
        <v>108</v>
      </c>
      <c r="J2327">
        <v>-9</v>
      </c>
      <c r="K2327">
        <v>1184</v>
      </c>
      <c r="L2327">
        <v>1516</v>
      </c>
      <c r="M2327">
        <f t="shared" si="468"/>
        <v>1193</v>
      </c>
      <c r="N2327">
        <f t="shared" si="469"/>
        <v>1507</v>
      </c>
      <c r="O2327">
        <f t="shared" si="470"/>
        <v>0.77414797770183064</v>
      </c>
      <c r="P2327">
        <f t="shared" si="471"/>
        <v>0</v>
      </c>
      <c r="Q2327">
        <f t="shared" si="472"/>
        <v>11.625684312601051</v>
      </c>
      <c r="R2327">
        <f t="shared" si="473"/>
        <v>10</v>
      </c>
      <c r="S2327">
        <f>INDEX(Weights!$B$1:$B$36,MATCH(Matches!H981,Weights!$A$1:$A$36,0))</f>
        <v>50</v>
      </c>
      <c r="T2327">
        <f t="shared" si="474"/>
        <v>1293</v>
      </c>
      <c r="U2327">
        <f t="shared" si="475"/>
        <v>1507</v>
      </c>
      <c r="V2327">
        <f t="shared" si="476"/>
        <v>214</v>
      </c>
      <c r="W2327">
        <f t="shared" si="477"/>
        <v>1</v>
      </c>
      <c r="X2327">
        <f t="shared" si="478"/>
        <v>0</v>
      </c>
      <c r="Y2327">
        <f t="shared" si="479"/>
        <v>1</v>
      </c>
      <c r="AA2327" t="str">
        <f t="shared" si="480"/>
        <v>214-&gt;1,</v>
      </c>
    </row>
    <row r="2328" spans="1:27" ht="15" hidden="1" customHeight="1" x14ac:dyDescent="0.25">
      <c r="A2328">
        <v>2016</v>
      </c>
      <c r="B2328">
        <v>3</v>
      </c>
      <c r="C2328">
        <v>29</v>
      </c>
      <c r="D2328" t="s">
        <v>74</v>
      </c>
      <c r="E2328" t="s">
        <v>113</v>
      </c>
      <c r="F2328">
        <v>0</v>
      </c>
      <c r="G2328">
        <v>0</v>
      </c>
      <c r="H2328" t="s">
        <v>33</v>
      </c>
      <c r="J2328">
        <v>-9</v>
      </c>
      <c r="K2328">
        <v>1105</v>
      </c>
      <c r="L2328">
        <v>621</v>
      </c>
      <c r="M2328">
        <f t="shared" si="468"/>
        <v>1114</v>
      </c>
      <c r="N2328">
        <f t="shared" si="469"/>
        <v>612</v>
      </c>
      <c r="O2328">
        <f t="shared" si="470"/>
        <v>0.96968682038230847</v>
      </c>
      <c r="P2328">
        <f t="shared" si="471"/>
        <v>0.5</v>
      </c>
      <c r="Q2328">
        <f t="shared" si="472"/>
        <v>19.161704372871945</v>
      </c>
      <c r="R2328">
        <f t="shared" si="473"/>
        <v>20</v>
      </c>
      <c r="S2328">
        <f>INDEX(Weights!$B$1:$B$36,MATCH(Matches!H1215,Weights!$A$1:$A$36,0))</f>
        <v>20</v>
      </c>
      <c r="T2328">
        <f t="shared" si="474"/>
        <v>1214</v>
      </c>
      <c r="U2328">
        <f t="shared" si="475"/>
        <v>612</v>
      </c>
      <c r="V2328">
        <f t="shared" si="476"/>
        <v>602</v>
      </c>
      <c r="W2328">
        <f t="shared" si="477"/>
        <v>0</v>
      </c>
      <c r="X2328">
        <f t="shared" si="478"/>
        <v>0</v>
      </c>
      <c r="Y2328">
        <f t="shared" si="479"/>
        <v>0</v>
      </c>
      <c r="AA2328" t="str">
        <f t="shared" si="480"/>
        <v>602-&gt;0,</v>
      </c>
    </row>
    <row r="2329" spans="1:27" ht="15" hidden="1" customHeight="1" x14ac:dyDescent="0.25">
      <c r="A2329">
        <v>2016</v>
      </c>
      <c r="B2329">
        <v>3</v>
      </c>
      <c r="C2329">
        <v>29</v>
      </c>
      <c r="D2329" t="s">
        <v>134</v>
      </c>
      <c r="E2329" t="s">
        <v>199</v>
      </c>
      <c r="F2329">
        <v>0</v>
      </c>
      <c r="G2329">
        <v>0</v>
      </c>
      <c r="H2329" t="s">
        <v>171</v>
      </c>
      <c r="J2329">
        <v>-9</v>
      </c>
      <c r="K2329">
        <v>1505</v>
      </c>
      <c r="L2329">
        <v>1460</v>
      </c>
      <c r="M2329">
        <f t="shared" si="468"/>
        <v>1514</v>
      </c>
      <c r="N2329">
        <f t="shared" si="469"/>
        <v>1451</v>
      </c>
      <c r="O2329">
        <f t="shared" si="470"/>
        <v>0.71875682989878198</v>
      </c>
      <c r="P2329">
        <f t="shared" si="471"/>
        <v>0.5</v>
      </c>
      <c r="Q2329">
        <f t="shared" si="472"/>
        <v>41.141572604449735</v>
      </c>
      <c r="R2329">
        <f t="shared" si="473"/>
        <v>40</v>
      </c>
      <c r="S2329">
        <f>INDEX(Weights!$B$1:$B$36,MATCH(Matches!H1241,Weights!$A$1:$A$36,0))</f>
        <v>40</v>
      </c>
      <c r="T2329">
        <f t="shared" si="474"/>
        <v>1614</v>
      </c>
      <c r="U2329">
        <f t="shared" si="475"/>
        <v>1451</v>
      </c>
      <c r="V2329">
        <f t="shared" si="476"/>
        <v>163</v>
      </c>
      <c r="W2329">
        <f t="shared" si="477"/>
        <v>0</v>
      </c>
      <c r="X2329">
        <f t="shared" si="478"/>
        <v>0</v>
      </c>
      <c r="Y2329">
        <f t="shared" si="479"/>
        <v>0</v>
      </c>
      <c r="AA2329" t="str">
        <f t="shared" si="480"/>
        <v>163-&gt;0,</v>
      </c>
    </row>
    <row r="2330" spans="1:27" ht="15" hidden="1" customHeight="1" x14ac:dyDescent="0.25">
      <c r="A2330">
        <v>2016</v>
      </c>
      <c r="B2330">
        <v>5</v>
      </c>
      <c r="C2330">
        <v>28</v>
      </c>
      <c r="D2330" t="s">
        <v>131</v>
      </c>
      <c r="E2330" t="s">
        <v>7</v>
      </c>
      <c r="F2330">
        <v>1</v>
      </c>
      <c r="G2330">
        <v>2</v>
      </c>
      <c r="H2330" t="s">
        <v>33</v>
      </c>
      <c r="J2330">
        <v>-9</v>
      </c>
      <c r="K2330">
        <v>1771</v>
      </c>
      <c r="L2330">
        <v>1929</v>
      </c>
      <c r="M2330">
        <f t="shared" si="468"/>
        <v>1780</v>
      </c>
      <c r="N2330">
        <f t="shared" si="469"/>
        <v>1920</v>
      </c>
      <c r="O2330">
        <f t="shared" si="470"/>
        <v>0.55731163376229276</v>
      </c>
      <c r="P2330">
        <f t="shared" si="471"/>
        <v>0</v>
      </c>
      <c r="Q2330">
        <f t="shared" si="472"/>
        <v>16.148954112518531</v>
      </c>
      <c r="R2330">
        <f t="shared" si="473"/>
        <v>20</v>
      </c>
      <c r="S2330">
        <f>INDEX(Weights!$B$1:$B$36,MATCH(Matches!H1280,Weights!$A$1:$A$36,0))</f>
        <v>20</v>
      </c>
      <c r="T2330">
        <f t="shared" si="474"/>
        <v>1880</v>
      </c>
      <c r="U2330">
        <f t="shared" si="475"/>
        <v>1920</v>
      </c>
      <c r="V2330">
        <f t="shared" si="476"/>
        <v>40</v>
      </c>
      <c r="W2330">
        <f t="shared" si="477"/>
        <v>1</v>
      </c>
      <c r="X2330">
        <f t="shared" si="478"/>
        <v>0</v>
      </c>
      <c r="Y2330">
        <f t="shared" si="479"/>
        <v>1</v>
      </c>
      <c r="AA2330" t="str">
        <f t="shared" si="480"/>
        <v>40-&gt;1,</v>
      </c>
    </row>
    <row r="2331" spans="1:27" ht="15" hidden="1" customHeight="1" x14ac:dyDescent="0.25">
      <c r="A2331">
        <v>2016</v>
      </c>
      <c r="B2331">
        <v>6</v>
      </c>
      <c r="C2331">
        <v>1</v>
      </c>
      <c r="D2331" t="s">
        <v>7</v>
      </c>
      <c r="E2331" t="s">
        <v>13</v>
      </c>
      <c r="F2331">
        <v>1</v>
      </c>
      <c r="G2331">
        <v>1</v>
      </c>
      <c r="H2331" t="s">
        <v>33</v>
      </c>
      <c r="J2331">
        <v>-9</v>
      </c>
      <c r="K2331">
        <v>1920</v>
      </c>
      <c r="L2331">
        <v>1579</v>
      </c>
      <c r="M2331">
        <f t="shared" si="468"/>
        <v>1929</v>
      </c>
      <c r="N2331">
        <f t="shared" si="469"/>
        <v>1570</v>
      </c>
      <c r="O2331">
        <f t="shared" si="470"/>
        <v>0.93352962847544163</v>
      </c>
      <c r="P2331">
        <f t="shared" si="471"/>
        <v>0.5</v>
      </c>
      <c r="Q2331">
        <f t="shared" si="472"/>
        <v>20.759826800418619</v>
      </c>
      <c r="R2331">
        <f t="shared" si="473"/>
        <v>20</v>
      </c>
      <c r="S2331">
        <f>INDEX(Weights!$B$1:$B$36,MATCH(Matches!H1311,Weights!$A$1:$A$36,0))</f>
        <v>40</v>
      </c>
      <c r="T2331">
        <f t="shared" si="474"/>
        <v>2029</v>
      </c>
      <c r="U2331">
        <f t="shared" si="475"/>
        <v>1570</v>
      </c>
      <c r="V2331">
        <f t="shared" si="476"/>
        <v>459</v>
      </c>
      <c r="W2331">
        <f t="shared" si="477"/>
        <v>0</v>
      </c>
      <c r="X2331">
        <f t="shared" si="478"/>
        <v>0</v>
      </c>
      <c r="Y2331">
        <f t="shared" si="479"/>
        <v>0</v>
      </c>
      <c r="AA2331" t="str">
        <f t="shared" si="480"/>
        <v>459-&gt;0,</v>
      </c>
    </row>
    <row r="2332" spans="1:27" ht="15" hidden="1" customHeight="1" x14ac:dyDescent="0.25">
      <c r="A2332">
        <v>2016</v>
      </c>
      <c r="B2332">
        <v>6</v>
      </c>
      <c r="C2332">
        <v>3</v>
      </c>
      <c r="D2332" t="s">
        <v>149</v>
      </c>
      <c r="E2332" t="s">
        <v>190</v>
      </c>
      <c r="F2332">
        <v>0</v>
      </c>
      <c r="G2332">
        <v>1</v>
      </c>
      <c r="H2332" t="s">
        <v>171</v>
      </c>
      <c r="J2332">
        <v>-9</v>
      </c>
      <c r="K2332">
        <v>1290</v>
      </c>
      <c r="L2332">
        <v>1615</v>
      </c>
      <c r="M2332">
        <f t="shared" si="468"/>
        <v>1299</v>
      </c>
      <c r="N2332">
        <f t="shared" si="469"/>
        <v>1606</v>
      </c>
      <c r="O2332">
        <f t="shared" si="470"/>
        <v>0.76702491814502116</v>
      </c>
      <c r="P2332">
        <f t="shared" si="471"/>
        <v>0</v>
      </c>
      <c r="Q2332">
        <f t="shared" si="472"/>
        <v>11.733647482751497</v>
      </c>
      <c r="R2332">
        <f t="shared" si="473"/>
        <v>10</v>
      </c>
      <c r="S2332">
        <f>INDEX(Weights!$B$1:$B$36,MATCH(Matches!H1343,Weights!$A$1:$A$36,0))</f>
        <v>40</v>
      </c>
      <c r="T2332">
        <f t="shared" si="474"/>
        <v>1399</v>
      </c>
      <c r="U2332">
        <f t="shared" si="475"/>
        <v>1606</v>
      </c>
      <c r="V2332">
        <f t="shared" si="476"/>
        <v>207</v>
      </c>
      <c r="W2332">
        <f t="shared" si="477"/>
        <v>1</v>
      </c>
      <c r="X2332">
        <f t="shared" si="478"/>
        <v>0</v>
      </c>
      <c r="Y2332">
        <f t="shared" si="479"/>
        <v>1</v>
      </c>
      <c r="AA2332" t="str">
        <f t="shared" si="480"/>
        <v>207-&gt;1,</v>
      </c>
    </row>
    <row r="2333" spans="1:27" ht="15" hidden="1" customHeight="1" x14ac:dyDescent="0.25">
      <c r="A2333">
        <v>2016</v>
      </c>
      <c r="B2333">
        <v>6</v>
      </c>
      <c r="C2333">
        <v>4</v>
      </c>
      <c r="D2333" t="s">
        <v>195</v>
      </c>
      <c r="E2333" t="s">
        <v>101</v>
      </c>
      <c r="F2333">
        <v>0</v>
      </c>
      <c r="G2333">
        <v>7</v>
      </c>
      <c r="H2333" t="s">
        <v>230</v>
      </c>
      <c r="J2333">
        <v>-9</v>
      </c>
      <c r="K2333">
        <v>725</v>
      </c>
      <c r="L2333">
        <v>1223</v>
      </c>
      <c r="M2333">
        <f t="shared" si="468"/>
        <v>734</v>
      </c>
      <c r="N2333">
        <f t="shared" si="469"/>
        <v>1214</v>
      </c>
      <c r="O2333">
        <f t="shared" si="470"/>
        <v>0.89911737164327676</v>
      </c>
      <c r="P2333">
        <f t="shared" si="471"/>
        <v>0</v>
      </c>
      <c r="Q2333">
        <f t="shared" si="472"/>
        <v>10.009816608871766</v>
      </c>
      <c r="R2333">
        <f t="shared" si="473"/>
        <v>0</v>
      </c>
      <c r="S2333">
        <f>INDEX(Weights!$B$1:$B$36,MATCH(Matches!H1376,Weights!$A$1:$A$36,0))</f>
        <v>40</v>
      </c>
      <c r="T2333">
        <f t="shared" si="474"/>
        <v>834</v>
      </c>
      <c r="U2333">
        <f t="shared" si="475"/>
        <v>1214</v>
      </c>
      <c r="V2333">
        <f t="shared" si="476"/>
        <v>380</v>
      </c>
      <c r="W2333">
        <f t="shared" si="477"/>
        <v>7</v>
      </c>
      <c r="X2333">
        <f t="shared" si="478"/>
        <v>0</v>
      </c>
      <c r="Y2333">
        <f t="shared" si="479"/>
        <v>7</v>
      </c>
      <c r="AA2333" t="str">
        <f t="shared" si="480"/>
        <v>380-&gt;7,</v>
      </c>
    </row>
    <row r="2334" spans="1:27" ht="15" hidden="1" customHeight="1" x14ac:dyDescent="0.25">
      <c r="A2334">
        <v>2016</v>
      </c>
      <c r="B2334">
        <v>6</v>
      </c>
      <c r="C2334">
        <v>6</v>
      </c>
      <c r="D2334" t="s">
        <v>65</v>
      </c>
      <c r="E2334" t="s">
        <v>60</v>
      </c>
      <c r="F2334">
        <v>0</v>
      </c>
      <c r="G2334">
        <v>0</v>
      </c>
      <c r="H2334" t="s">
        <v>33</v>
      </c>
      <c r="J2334">
        <v>-9</v>
      </c>
      <c r="K2334">
        <v>1766</v>
      </c>
      <c r="L2334">
        <v>1443</v>
      </c>
      <c r="M2334">
        <f t="shared" si="468"/>
        <v>1775</v>
      </c>
      <c r="N2334">
        <f t="shared" si="469"/>
        <v>1434</v>
      </c>
      <c r="O2334">
        <f t="shared" si="470"/>
        <v>0.9268039139277936</v>
      </c>
      <c r="P2334">
        <f t="shared" si="471"/>
        <v>0.5</v>
      </c>
      <c r="Q2334">
        <f t="shared" si="472"/>
        <v>21.086966886443815</v>
      </c>
      <c r="R2334">
        <f t="shared" si="473"/>
        <v>20</v>
      </c>
      <c r="S2334">
        <f>INDEX(Weights!$B$1:$B$36,MATCH(Matches!H1404,Weights!$A$1:$A$36,0))</f>
        <v>20</v>
      </c>
      <c r="T2334">
        <f t="shared" si="474"/>
        <v>1875</v>
      </c>
      <c r="U2334">
        <f t="shared" si="475"/>
        <v>1434</v>
      </c>
      <c r="V2334">
        <f t="shared" si="476"/>
        <v>441</v>
      </c>
      <c r="W2334">
        <f t="shared" si="477"/>
        <v>0</v>
      </c>
      <c r="X2334">
        <f t="shared" si="478"/>
        <v>0</v>
      </c>
      <c r="Y2334">
        <f t="shared" si="479"/>
        <v>0</v>
      </c>
      <c r="AA2334" t="str">
        <f t="shared" si="480"/>
        <v>441-&gt;0,</v>
      </c>
    </row>
    <row r="2335" spans="1:27" ht="15" hidden="1" customHeight="1" x14ac:dyDescent="0.25">
      <c r="A2335">
        <v>2016</v>
      </c>
      <c r="B2335">
        <v>6</v>
      </c>
      <c r="C2335">
        <v>7</v>
      </c>
      <c r="D2335" t="s">
        <v>112</v>
      </c>
      <c r="E2335" t="s">
        <v>94</v>
      </c>
      <c r="F2335">
        <v>0</v>
      </c>
      <c r="G2335">
        <v>1</v>
      </c>
      <c r="H2335" t="s">
        <v>23</v>
      </c>
      <c r="J2335">
        <v>-9</v>
      </c>
      <c r="K2335">
        <v>877</v>
      </c>
      <c r="L2335">
        <v>1215</v>
      </c>
      <c r="M2335">
        <f t="shared" si="468"/>
        <v>886</v>
      </c>
      <c r="N2335">
        <f t="shared" si="469"/>
        <v>1206</v>
      </c>
      <c r="O2335">
        <f t="shared" si="470"/>
        <v>0.78012960399315845</v>
      </c>
      <c r="P2335">
        <f t="shared" si="471"/>
        <v>0</v>
      </c>
      <c r="Q2335">
        <f t="shared" si="472"/>
        <v>11.536544638138009</v>
      </c>
      <c r="R2335">
        <f t="shared" si="473"/>
        <v>10</v>
      </c>
      <c r="S2335">
        <f>INDEX(Weights!$B$1:$B$36,MATCH(Matches!H1408,Weights!$A$1:$A$36,0))</f>
        <v>20</v>
      </c>
      <c r="T2335">
        <f t="shared" si="474"/>
        <v>986</v>
      </c>
      <c r="U2335">
        <f t="shared" si="475"/>
        <v>1206</v>
      </c>
      <c r="V2335">
        <f t="shared" si="476"/>
        <v>220</v>
      </c>
      <c r="W2335">
        <f t="shared" si="477"/>
        <v>1</v>
      </c>
      <c r="X2335">
        <f t="shared" si="478"/>
        <v>0</v>
      </c>
      <c r="Y2335">
        <f t="shared" si="479"/>
        <v>1</v>
      </c>
      <c r="AA2335" t="str">
        <f t="shared" si="480"/>
        <v>220-&gt;1,</v>
      </c>
    </row>
    <row r="2336" spans="1:27" ht="15" hidden="1" customHeight="1" x14ac:dyDescent="0.25">
      <c r="A2336">
        <v>2016</v>
      </c>
      <c r="B2336">
        <v>8</v>
      </c>
      <c r="C2336">
        <v>30</v>
      </c>
      <c r="D2336" t="s">
        <v>167</v>
      </c>
      <c r="E2336" t="s">
        <v>166</v>
      </c>
      <c r="F2336">
        <v>0</v>
      </c>
      <c r="G2336">
        <v>1</v>
      </c>
      <c r="H2336" t="s">
        <v>33</v>
      </c>
      <c r="J2336">
        <v>-9</v>
      </c>
      <c r="K2336">
        <v>1069</v>
      </c>
      <c r="L2336">
        <v>1236</v>
      </c>
      <c r="M2336">
        <f t="shared" si="468"/>
        <v>1078</v>
      </c>
      <c r="N2336">
        <f t="shared" si="469"/>
        <v>1227</v>
      </c>
      <c r="O2336">
        <f t="shared" si="470"/>
        <v>0.57005282358398823</v>
      </c>
      <c r="P2336">
        <f t="shared" si="471"/>
        <v>0</v>
      </c>
      <c r="Q2336">
        <f t="shared" si="472"/>
        <v>15.788010562628136</v>
      </c>
      <c r="R2336">
        <f t="shared" si="473"/>
        <v>20</v>
      </c>
      <c r="S2336">
        <f>INDEX(Weights!$B$1:$B$36,MATCH(Matches!H1554,Weights!$A$1:$A$36,0))</f>
        <v>40</v>
      </c>
      <c r="T2336">
        <f t="shared" si="474"/>
        <v>1178</v>
      </c>
      <c r="U2336">
        <f t="shared" si="475"/>
        <v>1227</v>
      </c>
      <c r="V2336">
        <f t="shared" si="476"/>
        <v>49</v>
      </c>
      <c r="W2336">
        <f t="shared" si="477"/>
        <v>1</v>
      </c>
      <c r="X2336">
        <f t="shared" si="478"/>
        <v>0</v>
      </c>
      <c r="Y2336">
        <f t="shared" si="479"/>
        <v>1</v>
      </c>
      <c r="AA2336" t="str">
        <f t="shared" si="480"/>
        <v>49-&gt;1,</v>
      </c>
    </row>
    <row r="2337" spans="1:27" ht="15" hidden="1" customHeight="1" x14ac:dyDescent="0.25">
      <c r="A2337">
        <v>2016</v>
      </c>
      <c r="B2337">
        <v>9</v>
      </c>
      <c r="C2337">
        <v>2</v>
      </c>
      <c r="D2337" t="s">
        <v>103</v>
      </c>
      <c r="E2337" t="s">
        <v>129</v>
      </c>
      <c r="F2337">
        <v>0</v>
      </c>
      <c r="G2337">
        <v>1</v>
      </c>
      <c r="H2337" t="s">
        <v>76</v>
      </c>
      <c r="J2337">
        <v>-9</v>
      </c>
      <c r="K2337">
        <v>1469</v>
      </c>
      <c r="L2337">
        <v>1797</v>
      </c>
      <c r="M2337">
        <f t="shared" si="468"/>
        <v>1478</v>
      </c>
      <c r="N2337">
        <f t="shared" si="469"/>
        <v>1788</v>
      </c>
      <c r="O2337">
        <f t="shared" si="470"/>
        <v>0.77009667666098203</v>
      </c>
      <c r="P2337">
        <f t="shared" si="471"/>
        <v>0</v>
      </c>
      <c r="Q2337">
        <f t="shared" si="472"/>
        <v>11.686844357026164</v>
      </c>
      <c r="R2337">
        <f t="shared" si="473"/>
        <v>10</v>
      </c>
      <c r="S2337">
        <f>INDEX(Weights!$B$1:$B$36,MATCH(Matches!H1585,Weights!$A$1:$A$36,0))</f>
        <v>20</v>
      </c>
      <c r="T2337">
        <f t="shared" si="474"/>
        <v>1578</v>
      </c>
      <c r="U2337">
        <f t="shared" si="475"/>
        <v>1788</v>
      </c>
      <c r="V2337">
        <f t="shared" si="476"/>
        <v>210</v>
      </c>
      <c r="W2337">
        <f t="shared" si="477"/>
        <v>1</v>
      </c>
      <c r="X2337">
        <f t="shared" si="478"/>
        <v>0</v>
      </c>
      <c r="Y2337">
        <f t="shared" si="479"/>
        <v>1</v>
      </c>
      <c r="AA2337" t="str">
        <f t="shared" si="480"/>
        <v>210-&gt;1,</v>
      </c>
    </row>
    <row r="2338" spans="1:27" ht="15" hidden="1" customHeight="1" x14ac:dyDescent="0.25">
      <c r="A2338">
        <v>2016</v>
      </c>
      <c r="B2338">
        <v>9</v>
      </c>
      <c r="C2338">
        <v>2</v>
      </c>
      <c r="D2338" t="s">
        <v>133</v>
      </c>
      <c r="E2338" t="s">
        <v>146</v>
      </c>
      <c r="F2338">
        <v>2</v>
      </c>
      <c r="G2338">
        <v>2</v>
      </c>
      <c r="H2338" t="s">
        <v>76</v>
      </c>
      <c r="J2338">
        <v>-9</v>
      </c>
      <c r="K2338">
        <v>1561</v>
      </c>
      <c r="L2338">
        <v>1506</v>
      </c>
      <c r="M2338">
        <f t="shared" si="468"/>
        <v>1570</v>
      </c>
      <c r="N2338">
        <f t="shared" si="469"/>
        <v>1497</v>
      </c>
      <c r="O2338">
        <f t="shared" si="470"/>
        <v>0.73024541329742398</v>
      </c>
      <c r="P2338">
        <f t="shared" si="471"/>
        <v>0.5</v>
      </c>
      <c r="Q2338">
        <f t="shared" si="472"/>
        <v>39.08872655097835</v>
      </c>
      <c r="R2338">
        <f t="shared" si="473"/>
        <v>40</v>
      </c>
      <c r="S2338">
        <f>INDEX(Weights!$B$1:$B$36,MATCH(Matches!H1592,Weights!$A$1:$A$36,0))</f>
        <v>20</v>
      </c>
      <c r="T2338">
        <f t="shared" si="474"/>
        <v>1670</v>
      </c>
      <c r="U2338">
        <f t="shared" si="475"/>
        <v>1497</v>
      </c>
      <c r="V2338">
        <f t="shared" si="476"/>
        <v>173</v>
      </c>
      <c r="W2338">
        <f t="shared" si="477"/>
        <v>0</v>
      </c>
      <c r="X2338">
        <f t="shared" si="478"/>
        <v>0</v>
      </c>
      <c r="Y2338">
        <f t="shared" si="479"/>
        <v>0</v>
      </c>
      <c r="AA2338" t="str">
        <f t="shared" si="480"/>
        <v>173-&gt;0,</v>
      </c>
    </row>
    <row r="2339" spans="1:27" ht="15" hidden="1" customHeight="1" x14ac:dyDescent="0.25">
      <c r="A2339">
        <v>2016</v>
      </c>
      <c r="B2339">
        <v>10</v>
      </c>
      <c r="C2339">
        <v>10</v>
      </c>
      <c r="D2339" t="s">
        <v>78</v>
      </c>
      <c r="E2339" t="s">
        <v>99</v>
      </c>
      <c r="F2339">
        <v>1</v>
      </c>
      <c r="G2339">
        <v>3</v>
      </c>
      <c r="H2339" t="s">
        <v>33</v>
      </c>
      <c r="J2339">
        <v>-9</v>
      </c>
      <c r="K2339">
        <v>1253</v>
      </c>
      <c r="L2339">
        <v>1511</v>
      </c>
      <c r="M2339">
        <f t="shared" si="468"/>
        <v>1262</v>
      </c>
      <c r="N2339">
        <f t="shared" si="469"/>
        <v>1502</v>
      </c>
      <c r="O2339">
        <f t="shared" si="470"/>
        <v>0.69123615241476299</v>
      </c>
      <c r="P2339">
        <f t="shared" si="471"/>
        <v>0</v>
      </c>
      <c r="Q2339">
        <f t="shared" si="472"/>
        <v>13.020152329358668</v>
      </c>
      <c r="R2339">
        <f t="shared" si="473"/>
        <v>10</v>
      </c>
      <c r="S2339">
        <f>INDEX(Weights!$B$1:$B$36,MATCH(Matches!H1766,Weights!$A$1:$A$36,0))</f>
        <v>20</v>
      </c>
      <c r="T2339">
        <f t="shared" si="474"/>
        <v>1362</v>
      </c>
      <c r="U2339">
        <f t="shared" si="475"/>
        <v>1502</v>
      </c>
      <c r="V2339">
        <f t="shared" si="476"/>
        <v>140</v>
      </c>
      <c r="W2339">
        <f t="shared" si="477"/>
        <v>2</v>
      </c>
      <c r="X2339">
        <f t="shared" si="478"/>
        <v>0</v>
      </c>
      <c r="Y2339">
        <f t="shared" si="479"/>
        <v>2</v>
      </c>
      <c r="AA2339" t="str">
        <f t="shared" si="480"/>
        <v>140-&gt;2,</v>
      </c>
    </row>
    <row r="2340" spans="1:27" ht="15" hidden="1" customHeight="1" x14ac:dyDescent="0.25">
      <c r="A2340">
        <v>2016</v>
      </c>
      <c r="B2340">
        <v>11</v>
      </c>
      <c r="C2340">
        <v>12</v>
      </c>
      <c r="D2340" t="s">
        <v>264</v>
      </c>
      <c r="E2340" t="s">
        <v>99</v>
      </c>
      <c r="F2340">
        <v>0</v>
      </c>
      <c r="G2340">
        <v>1</v>
      </c>
      <c r="H2340" t="s">
        <v>237</v>
      </c>
      <c r="J2340">
        <v>-9</v>
      </c>
      <c r="K2340">
        <v>1195</v>
      </c>
      <c r="L2340">
        <v>1522</v>
      </c>
      <c r="M2340">
        <f t="shared" si="468"/>
        <v>1204</v>
      </c>
      <c r="N2340">
        <f t="shared" si="469"/>
        <v>1513</v>
      </c>
      <c r="O2340">
        <f t="shared" si="470"/>
        <v>0.76907592343339293</v>
      </c>
      <c r="P2340">
        <f t="shared" si="471"/>
        <v>0</v>
      </c>
      <c r="Q2340">
        <f t="shared" si="472"/>
        <v>11.70235567877514</v>
      </c>
      <c r="R2340">
        <f t="shared" si="473"/>
        <v>10</v>
      </c>
      <c r="S2340">
        <f>INDEX(Weights!$B$1:$B$36,MATCH(Matches!H1868,Weights!$A$1:$A$36,0))</f>
        <v>20</v>
      </c>
      <c r="T2340">
        <f t="shared" si="474"/>
        <v>1304</v>
      </c>
      <c r="U2340">
        <f t="shared" si="475"/>
        <v>1513</v>
      </c>
      <c r="V2340">
        <f t="shared" si="476"/>
        <v>209</v>
      </c>
      <c r="W2340">
        <f t="shared" si="477"/>
        <v>1</v>
      </c>
      <c r="X2340">
        <f t="shared" si="478"/>
        <v>0</v>
      </c>
      <c r="Y2340">
        <f t="shared" si="479"/>
        <v>1</v>
      </c>
      <c r="AA2340" t="str">
        <f t="shared" si="480"/>
        <v>209-&gt;1,</v>
      </c>
    </row>
    <row r="2341" spans="1:27" ht="15" hidden="1" customHeight="1" x14ac:dyDescent="0.25">
      <c r="A2341">
        <v>2017</v>
      </c>
      <c r="B2341">
        <v>1</v>
      </c>
      <c r="C2341">
        <v>11</v>
      </c>
      <c r="D2341" t="s">
        <v>177</v>
      </c>
      <c r="E2341" t="s">
        <v>152</v>
      </c>
      <c r="F2341">
        <v>0</v>
      </c>
      <c r="G2341">
        <v>2</v>
      </c>
      <c r="H2341" t="s">
        <v>33</v>
      </c>
      <c r="J2341">
        <v>-9</v>
      </c>
      <c r="K2341">
        <v>1428</v>
      </c>
      <c r="L2341">
        <v>1689</v>
      </c>
      <c r="M2341">
        <f t="shared" si="468"/>
        <v>1437</v>
      </c>
      <c r="N2341">
        <f t="shared" si="469"/>
        <v>1680</v>
      </c>
      <c r="O2341">
        <f t="shared" si="470"/>
        <v>0.69490971272950253</v>
      </c>
      <c r="P2341">
        <f t="shared" si="471"/>
        <v>0</v>
      </c>
      <c r="Q2341">
        <f t="shared" si="472"/>
        <v>12.951322790768504</v>
      </c>
      <c r="R2341">
        <f t="shared" si="473"/>
        <v>10</v>
      </c>
      <c r="S2341">
        <f>INDEX(Weights!$B$1:$B$36,MATCH(Matches!H1974,Weights!$A$1:$A$36,0))</f>
        <v>40</v>
      </c>
      <c r="T2341">
        <f t="shared" si="474"/>
        <v>1537</v>
      </c>
      <c r="U2341">
        <f t="shared" si="475"/>
        <v>1680</v>
      </c>
      <c r="V2341">
        <f t="shared" si="476"/>
        <v>143</v>
      </c>
      <c r="W2341">
        <f t="shared" si="477"/>
        <v>2</v>
      </c>
      <c r="X2341">
        <f t="shared" si="478"/>
        <v>0</v>
      </c>
      <c r="Y2341">
        <f t="shared" si="479"/>
        <v>2</v>
      </c>
      <c r="AA2341" t="str">
        <f t="shared" si="480"/>
        <v>143-&gt;2,</v>
      </c>
    </row>
    <row r="2342" spans="1:27" ht="15" hidden="1" customHeight="1" x14ac:dyDescent="0.25">
      <c r="A2342">
        <v>2017</v>
      </c>
      <c r="B2342">
        <v>1</v>
      </c>
      <c r="C2342">
        <v>17</v>
      </c>
      <c r="D2342" t="s">
        <v>151</v>
      </c>
      <c r="E2342" t="s">
        <v>153</v>
      </c>
      <c r="F2342">
        <v>0</v>
      </c>
      <c r="G2342">
        <v>0</v>
      </c>
      <c r="H2342" t="s">
        <v>44</v>
      </c>
      <c r="I2342" t="s">
        <v>189</v>
      </c>
      <c r="J2342">
        <v>-9</v>
      </c>
      <c r="K2342">
        <v>1668</v>
      </c>
      <c r="L2342">
        <v>1550</v>
      </c>
      <c r="M2342">
        <f t="shared" si="468"/>
        <v>1677</v>
      </c>
      <c r="N2342">
        <f t="shared" si="469"/>
        <v>1541</v>
      </c>
      <c r="O2342">
        <f t="shared" si="470"/>
        <v>0.68630025768331249</v>
      </c>
      <c r="P2342">
        <f t="shared" si="471"/>
        <v>0.5</v>
      </c>
      <c r="Q2342">
        <f t="shared" si="472"/>
        <v>48.309111924573358</v>
      </c>
      <c r="R2342">
        <f t="shared" si="473"/>
        <v>50</v>
      </c>
      <c r="S2342">
        <f>INDEX(Weights!$B$1:$B$36,MATCH(Matches!H1992,Weights!$A$1:$A$36,0))</f>
        <v>30</v>
      </c>
      <c r="T2342">
        <f t="shared" si="474"/>
        <v>1677</v>
      </c>
      <c r="U2342">
        <f t="shared" si="475"/>
        <v>1541</v>
      </c>
      <c r="V2342">
        <f t="shared" si="476"/>
        <v>136</v>
      </c>
      <c r="W2342">
        <f t="shared" si="477"/>
        <v>0</v>
      </c>
      <c r="X2342">
        <f t="shared" si="478"/>
        <v>0</v>
      </c>
      <c r="Y2342">
        <f t="shared" si="479"/>
        <v>0</v>
      </c>
      <c r="AA2342" t="str">
        <f t="shared" si="480"/>
        <v>136-&gt;0,</v>
      </c>
    </row>
    <row r="2343" spans="1:27" ht="15" hidden="1" customHeight="1" x14ac:dyDescent="0.25">
      <c r="A2343">
        <v>2017</v>
      </c>
      <c r="B2343">
        <v>3</v>
      </c>
      <c r="C2343">
        <v>22</v>
      </c>
      <c r="D2343" t="s">
        <v>36</v>
      </c>
      <c r="E2343" t="s">
        <v>119</v>
      </c>
      <c r="F2343">
        <v>1</v>
      </c>
      <c r="G2343">
        <v>1</v>
      </c>
      <c r="H2343" t="s">
        <v>33</v>
      </c>
      <c r="J2343">
        <v>-9</v>
      </c>
      <c r="K2343">
        <v>1275</v>
      </c>
      <c r="L2343">
        <v>862</v>
      </c>
      <c r="M2343">
        <f t="shared" si="468"/>
        <v>1284</v>
      </c>
      <c r="N2343">
        <f t="shared" si="469"/>
        <v>853</v>
      </c>
      <c r="O2343">
        <f t="shared" si="470"/>
        <v>0.95507012005740388</v>
      </c>
      <c r="P2343">
        <f t="shared" si="471"/>
        <v>0.5</v>
      </c>
      <c r="Q2343">
        <f t="shared" si="472"/>
        <v>19.77717191993338</v>
      </c>
      <c r="R2343">
        <f t="shared" si="473"/>
        <v>20</v>
      </c>
      <c r="S2343">
        <f>INDEX(Weights!$B$1:$B$36,MATCH(Matches!H2055,Weights!$A$1:$A$36,0))</f>
        <v>20</v>
      </c>
      <c r="T2343">
        <f t="shared" si="474"/>
        <v>1384</v>
      </c>
      <c r="U2343">
        <f t="shared" si="475"/>
        <v>853</v>
      </c>
      <c r="V2343">
        <f t="shared" si="476"/>
        <v>531</v>
      </c>
      <c r="W2343">
        <f t="shared" si="477"/>
        <v>0</v>
      </c>
      <c r="X2343">
        <f t="shared" si="478"/>
        <v>0</v>
      </c>
      <c r="Y2343">
        <f t="shared" si="479"/>
        <v>0</v>
      </c>
      <c r="AA2343" t="str">
        <f t="shared" si="480"/>
        <v>531-&gt;0,</v>
      </c>
    </row>
    <row r="2344" spans="1:27" ht="15" hidden="1" customHeight="1" x14ac:dyDescent="0.25">
      <c r="A2344">
        <v>2017</v>
      </c>
      <c r="B2344">
        <v>3</v>
      </c>
      <c r="C2344">
        <v>24</v>
      </c>
      <c r="D2344" t="s">
        <v>96</v>
      </c>
      <c r="E2344" t="s">
        <v>190</v>
      </c>
      <c r="F2344">
        <v>0</v>
      </c>
      <c r="G2344">
        <v>1</v>
      </c>
      <c r="H2344" t="s">
        <v>33</v>
      </c>
      <c r="J2344">
        <v>-9</v>
      </c>
      <c r="K2344">
        <v>1562</v>
      </c>
      <c r="L2344">
        <v>1698</v>
      </c>
      <c r="M2344">
        <f t="shared" si="468"/>
        <v>1571</v>
      </c>
      <c r="N2344">
        <f t="shared" si="469"/>
        <v>1689</v>
      </c>
      <c r="O2344">
        <f t="shared" si="470"/>
        <v>0.52588093089116905</v>
      </c>
      <c r="P2344">
        <f t="shared" si="471"/>
        <v>0</v>
      </c>
      <c r="Q2344">
        <f t="shared" si="472"/>
        <v>17.114140238453611</v>
      </c>
      <c r="R2344">
        <f t="shared" si="473"/>
        <v>20</v>
      </c>
      <c r="S2344">
        <f>INDEX(Weights!$B$1:$B$36,MATCH(Matches!H2090,Weights!$A$1:$A$36,0))</f>
        <v>20</v>
      </c>
      <c r="T2344">
        <f t="shared" si="474"/>
        <v>1671</v>
      </c>
      <c r="U2344">
        <f t="shared" si="475"/>
        <v>1689</v>
      </c>
      <c r="V2344">
        <f t="shared" si="476"/>
        <v>18</v>
      </c>
      <c r="W2344">
        <f t="shared" si="477"/>
        <v>1</v>
      </c>
      <c r="X2344">
        <f t="shared" si="478"/>
        <v>0</v>
      </c>
      <c r="Y2344">
        <f t="shared" si="479"/>
        <v>1</v>
      </c>
      <c r="AA2344" t="str">
        <f t="shared" si="480"/>
        <v>18-&gt;1,</v>
      </c>
    </row>
    <row r="2345" spans="1:27" ht="15" hidden="1" customHeight="1" x14ac:dyDescent="0.25">
      <c r="A2345">
        <v>2017</v>
      </c>
      <c r="B2345">
        <v>3</v>
      </c>
      <c r="C2345">
        <v>26</v>
      </c>
      <c r="D2345" t="s">
        <v>119</v>
      </c>
      <c r="E2345" t="s">
        <v>268</v>
      </c>
      <c r="F2345">
        <v>1</v>
      </c>
      <c r="G2345">
        <v>3</v>
      </c>
      <c r="H2345" t="s">
        <v>23</v>
      </c>
      <c r="J2345">
        <v>-9</v>
      </c>
      <c r="K2345">
        <v>853</v>
      </c>
      <c r="L2345">
        <v>1268</v>
      </c>
      <c r="M2345">
        <f t="shared" si="468"/>
        <v>862</v>
      </c>
      <c r="N2345">
        <f t="shared" si="469"/>
        <v>1259</v>
      </c>
      <c r="O2345">
        <f t="shared" si="470"/>
        <v>0.84679340307268069</v>
      </c>
      <c r="P2345">
        <f t="shared" si="471"/>
        <v>0</v>
      </c>
      <c r="Q2345">
        <f t="shared" si="472"/>
        <v>10.628330319228438</v>
      </c>
      <c r="R2345">
        <f t="shared" si="473"/>
        <v>10</v>
      </c>
      <c r="S2345">
        <f>INDEX(Weights!$B$1:$B$36,MATCH(Matches!H2118,Weights!$A$1:$A$36,0))</f>
        <v>40</v>
      </c>
      <c r="T2345">
        <f t="shared" si="474"/>
        <v>962</v>
      </c>
      <c r="U2345">
        <f t="shared" si="475"/>
        <v>1259</v>
      </c>
      <c r="V2345">
        <f t="shared" si="476"/>
        <v>297</v>
      </c>
      <c r="W2345">
        <f t="shared" si="477"/>
        <v>2</v>
      </c>
      <c r="X2345">
        <f t="shared" si="478"/>
        <v>0</v>
      </c>
      <c r="Y2345">
        <f t="shared" si="479"/>
        <v>2</v>
      </c>
      <c r="AA2345" t="str">
        <f t="shared" si="480"/>
        <v>297-&gt;2,</v>
      </c>
    </row>
    <row r="2346" spans="1:27" ht="15" hidden="1" customHeight="1" x14ac:dyDescent="0.25">
      <c r="A2346">
        <v>2017</v>
      </c>
      <c r="B2346">
        <v>3</v>
      </c>
      <c r="C2346">
        <v>28</v>
      </c>
      <c r="D2346" t="s">
        <v>30</v>
      </c>
      <c r="E2346" t="s">
        <v>31</v>
      </c>
      <c r="F2346">
        <v>0</v>
      </c>
      <c r="G2346">
        <v>0</v>
      </c>
      <c r="H2346" t="s">
        <v>33</v>
      </c>
      <c r="J2346">
        <v>-9</v>
      </c>
      <c r="K2346">
        <v>1600</v>
      </c>
      <c r="L2346">
        <v>1224</v>
      </c>
      <c r="M2346">
        <f t="shared" si="468"/>
        <v>1609</v>
      </c>
      <c r="N2346">
        <f t="shared" si="469"/>
        <v>1215</v>
      </c>
      <c r="O2346">
        <f t="shared" si="470"/>
        <v>0.94499172746743521</v>
      </c>
      <c r="P2346">
        <f t="shared" si="471"/>
        <v>0.5</v>
      </c>
      <c r="Q2346">
        <f t="shared" si="472"/>
        <v>20.2250950848488</v>
      </c>
      <c r="R2346">
        <f t="shared" si="473"/>
        <v>20</v>
      </c>
      <c r="S2346">
        <f>INDEX(Weights!$B$1:$B$36,MATCH(Matches!H2163,Weights!$A$1:$A$36,0))</f>
        <v>20</v>
      </c>
      <c r="T2346">
        <f t="shared" si="474"/>
        <v>1709</v>
      </c>
      <c r="U2346">
        <f t="shared" si="475"/>
        <v>1215</v>
      </c>
      <c r="V2346">
        <f t="shared" si="476"/>
        <v>494</v>
      </c>
      <c r="W2346">
        <f t="shared" si="477"/>
        <v>0</v>
      </c>
      <c r="X2346">
        <f t="shared" si="478"/>
        <v>0</v>
      </c>
      <c r="Y2346">
        <f t="shared" si="479"/>
        <v>0</v>
      </c>
      <c r="AA2346" t="str">
        <f t="shared" si="480"/>
        <v>494-&gt;0,</v>
      </c>
    </row>
    <row r="2347" spans="1:27" ht="15" hidden="1" customHeight="1" x14ac:dyDescent="0.25">
      <c r="A2347">
        <v>2017</v>
      </c>
      <c r="B2347">
        <v>6</v>
      </c>
      <c r="C2347">
        <v>7</v>
      </c>
      <c r="D2347" t="s">
        <v>13</v>
      </c>
      <c r="E2347" t="s">
        <v>1</v>
      </c>
      <c r="F2347">
        <v>1</v>
      </c>
      <c r="G2347">
        <v>1</v>
      </c>
      <c r="H2347" t="s">
        <v>33</v>
      </c>
      <c r="J2347">
        <v>-9</v>
      </c>
      <c r="K2347">
        <v>1541</v>
      </c>
      <c r="L2347">
        <v>1166</v>
      </c>
      <c r="M2347">
        <f t="shared" si="468"/>
        <v>1550</v>
      </c>
      <c r="N2347">
        <f t="shared" si="469"/>
        <v>1157</v>
      </c>
      <c r="O2347">
        <f t="shared" si="470"/>
        <v>0.94469172528438705</v>
      </c>
      <c r="P2347">
        <f t="shared" si="471"/>
        <v>0.5</v>
      </c>
      <c r="Q2347">
        <f t="shared" si="472"/>
        <v>20.238739531850666</v>
      </c>
      <c r="R2347">
        <f t="shared" si="473"/>
        <v>20</v>
      </c>
      <c r="S2347">
        <f>INDEX(Weights!$B$1:$B$36,MATCH(Matches!H2222,Weights!$A$1:$A$36,0))</f>
        <v>40</v>
      </c>
      <c r="T2347">
        <f t="shared" si="474"/>
        <v>1650</v>
      </c>
      <c r="U2347">
        <f t="shared" si="475"/>
        <v>1157</v>
      </c>
      <c r="V2347">
        <f t="shared" si="476"/>
        <v>493</v>
      </c>
      <c r="W2347">
        <f t="shared" si="477"/>
        <v>0</v>
      </c>
      <c r="X2347">
        <f t="shared" si="478"/>
        <v>0</v>
      </c>
      <c r="Y2347">
        <f t="shared" si="479"/>
        <v>0</v>
      </c>
      <c r="AA2347" t="str">
        <f t="shared" si="480"/>
        <v>493-&gt;0,</v>
      </c>
    </row>
    <row r="2348" spans="1:27" ht="15" hidden="1" customHeight="1" x14ac:dyDescent="0.25">
      <c r="A2348">
        <v>2017</v>
      </c>
      <c r="B2348">
        <v>6</v>
      </c>
      <c r="C2348">
        <v>13</v>
      </c>
      <c r="D2348" t="s">
        <v>47</v>
      </c>
      <c r="E2348" t="s">
        <v>127</v>
      </c>
      <c r="F2348">
        <v>2</v>
      </c>
      <c r="G2348">
        <v>2</v>
      </c>
      <c r="H2348" t="s">
        <v>76</v>
      </c>
      <c r="J2348">
        <v>-9</v>
      </c>
      <c r="K2348">
        <v>1646</v>
      </c>
      <c r="L2348">
        <v>1596</v>
      </c>
      <c r="M2348">
        <f t="shared" si="468"/>
        <v>1655</v>
      </c>
      <c r="N2348">
        <f t="shared" si="469"/>
        <v>1587</v>
      </c>
      <c r="O2348">
        <f t="shared" si="470"/>
        <v>0.7245382428425361</v>
      </c>
      <c r="P2348">
        <f t="shared" si="471"/>
        <v>0.5</v>
      </c>
      <c r="Q2348">
        <f t="shared" si="472"/>
        <v>40.082258977645552</v>
      </c>
      <c r="R2348">
        <f t="shared" si="473"/>
        <v>40</v>
      </c>
      <c r="S2348">
        <f>INDEX(Weights!$B$1:$B$36,MATCH(Matches!H2317,Weights!$A$1:$A$36,0))</f>
        <v>20</v>
      </c>
      <c r="T2348">
        <f t="shared" si="474"/>
        <v>1755</v>
      </c>
      <c r="U2348">
        <f t="shared" si="475"/>
        <v>1587</v>
      </c>
      <c r="V2348">
        <f t="shared" si="476"/>
        <v>168</v>
      </c>
      <c r="W2348">
        <f t="shared" si="477"/>
        <v>0</v>
      </c>
      <c r="X2348">
        <f t="shared" si="478"/>
        <v>0</v>
      </c>
      <c r="Y2348">
        <f t="shared" si="479"/>
        <v>0</v>
      </c>
      <c r="AA2348" t="str">
        <f t="shared" si="480"/>
        <v>168-&gt;0,</v>
      </c>
    </row>
    <row r="2349" spans="1:27" ht="15" hidden="1" customHeight="1" x14ac:dyDescent="0.25">
      <c r="A2349">
        <v>2017</v>
      </c>
      <c r="B2349">
        <v>6</v>
      </c>
      <c r="C2349">
        <v>22</v>
      </c>
      <c r="D2349" t="s">
        <v>130</v>
      </c>
      <c r="E2349" t="s">
        <v>165</v>
      </c>
      <c r="F2349">
        <v>1</v>
      </c>
      <c r="G2349">
        <v>1</v>
      </c>
      <c r="H2349" t="s">
        <v>229</v>
      </c>
      <c r="I2349" t="s">
        <v>182</v>
      </c>
      <c r="J2349">
        <v>-9</v>
      </c>
      <c r="K2349">
        <v>1514</v>
      </c>
      <c r="L2349">
        <v>1368</v>
      </c>
      <c r="M2349">
        <f t="shared" si="468"/>
        <v>1523</v>
      </c>
      <c r="N2349">
        <f t="shared" si="469"/>
        <v>1359</v>
      </c>
      <c r="O2349">
        <f t="shared" si="470"/>
        <v>0.71991900594715197</v>
      </c>
      <c r="P2349">
        <f t="shared" si="471"/>
        <v>0.5</v>
      </c>
      <c r="Q2349">
        <f t="shared" si="472"/>
        <v>40.924157333462851</v>
      </c>
      <c r="R2349">
        <f t="shared" si="473"/>
        <v>40</v>
      </c>
      <c r="S2349">
        <f>INDEX(Weights!$B$1:$B$36,MATCH(Matches!H2339,Weights!$A$1:$A$36,0))</f>
        <v>20</v>
      </c>
      <c r="T2349">
        <f t="shared" si="474"/>
        <v>1523</v>
      </c>
      <c r="U2349">
        <f t="shared" si="475"/>
        <v>1359</v>
      </c>
      <c r="V2349">
        <f t="shared" si="476"/>
        <v>164</v>
      </c>
      <c r="W2349">
        <f t="shared" si="477"/>
        <v>0</v>
      </c>
      <c r="X2349">
        <f t="shared" si="478"/>
        <v>0</v>
      </c>
      <c r="Y2349">
        <f t="shared" si="479"/>
        <v>0</v>
      </c>
      <c r="AA2349" t="str">
        <f t="shared" si="480"/>
        <v>164-&gt;0,</v>
      </c>
    </row>
    <row r="2350" spans="1:27" ht="15" hidden="1" customHeight="1" x14ac:dyDescent="0.25">
      <c r="A2350">
        <v>2017</v>
      </c>
      <c r="B2350">
        <v>6</v>
      </c>
      <c r="C2350">
        <v>28</v>
      </c>
      <c r="D2350" t="s">
        <v>168</v>
      </c>
      <c r="E2350" t="s">
        <v>179</v>
      </c>
      <c r="F2350">
        <v>1</v>
      </c>
      <c r="G2350">
        <v>1</v>
      </c>
      <c r="H2350" t="s">
        <v>205</v>
      </c>
      <c r="J2350">
        <v>-9</v>
      </c>
      <c r="K2350">
        <v>1103</v>
      </c>
      <c r="L2350">
        <v>975</v>
      </c>
      <c r="M2350">
        <f t="shared" si="468"/>
        <v>1112</v>
      </c>
      <c r="N2350">
        <f t="shared" si="469"/>
        <v>966</v>
      </c>
      <c r="O2350">
        <f t="shared" si="470"/>
        <v>0.80472469349925946</v>
      </c>
      <c r="P2350">
        <f t="shared" si="471"/>
        <v>0.5</v>
      </c>
      <c r="Q2350">
        <f t="shared" si="472"/>
        <v>29.534856189860676</v>
      </c>
      <c r="R2350">
        <f t="shared" si="473"/>
        <v>30</v>
      </c>
      <c r="S2350">
        <f>INDEX(Weights!$B$1:$B$36,MATCH(Matches!H2353,Weights!$A$1:$A$36,0))</f>
        <v>20</v>
      </c>
      <c r="T2350">
        <f t="shared" si="474"/>
        <v>1212</v>
      </c>
      <c r="U2350">
        <f t="shared" si="475"/>
        <v>966</v>
      </c>
      <c r="V2350">
        <f t="shared" si="476"/>
        <v>246</v>
      </c>
      <c r="W2350">
        <f t="shared" si="477"/>
        <v>0</v>
      </c>
      <c r="X2350">
        <f t="shared" si="478"/>
        <v>0</v>
      </c>
      <c r="Y2350">
        <f t="shared" si="479"/>
        <v>0</v>
      </c>
      <c r="AA2350" t="str">
        <f t="shared" si="480"/>
        <v>246-&gt;0,</v>
      </c>
    </row>
    <row r="2351" spans="1:27" ht="15" hidden="1" customHeight="1" x14ac:dyDescent="0.25">
      <c r="A2351">
        <v>2017</v>
      </c>
      <c r="B2351">
        <v>8</v>
      </c>
      <c r="C2351">
        <v>24</v>
      </c>
      <c r="D2351" t="s">
        <v>133</v>
      </c>
      <c r="E2351" t="s">
        <v>130</v>
      </c>
      <c r="F2351">
        <v>1</v>
      </c>
      <c r="G2351">
        <v>2</v>
      </c>
      <c r="H2351" t="s">
        <v>33</v>
      </c>
      <c r="J2351">
        <v>-9</v>
      </c>
      <c r="K2351">
        <v>1431</v>
      </c>
      <c r="L2351">
        <v>1590</v>
      </c>
      <c r="M2351">
        <f t="shared" si="468"/>
        <v>1440</v>
      </c>
      <c r="N2351">
        <f t="shared" si="469"/>
        <v>1581</v>
      </c>
      <c r="O2351">
        <f t="shared" si="470"/>
        <v>0.55873136932476097</v>
      </c>
      <c r="P2351">
        <f t="shared" si="471"/>
        <v>0</v>
      </c>
      <c r="Q2351">
        <f t="shared" si="472"/>
        <v>16.107919644598972</v>
      </c>
      <c r="R2351">
        <f t="shared" si="473"/>
        <v>20</v>
      </c>
      <c r="S2351">
        <f>INDEX(Weights!$B$1:$B$36,MATCH(Matches!H2421,Weights!$A$1:$A$36,0))</f>
        <v>40</v>
      </c>
      <c r="T2351">
        <f t="shared" si="474"/>
        <v>1540</v>
      </c>
      <c r="U2351">
        <f t="shared" si="475"/>
        <v>1581</v>
      </c>
      <c r="V2351">
        <f t="shared" si="476"/>
        <v>41</v>
      </c>
      <c r="W2351">
        <f t="shared" si="477"/>
        <v>1</v>
      </c>
      <c r="X2351">
        <f t="shared" si="478"/>
        <v>0</v>
      </c>
      <c r="Y2351">
        <f t="shared" si="479"/>
        <v>1</v>
      </c>
      <c r="AA2351" t="str">
        <f t="shared" si="480"/>
        <v>41-&gt;1,</v>
      </c>
    </row>
    <row r="2352" spans="1:27" ht="15" hidden="1" customHeight="1" x14ac:dyDescent="0.25">
      <c r="A2352">
        <v>2017</v>
      </c>
      <c r="B2352">
        <v>10</v>
      </c>
      <c r="C2352">
        <v>5</v>
      </c>
      <c r="D2352" t="s">
        <v>12</v>
      </c>
      <c r="E2352" t="s">
        <v>6</v>
      </c>
      <c r="F2352">
        <v>1</v>
      </c>
      <c r="G2352">
        <v>3</v>
      </c>
      <c r="H2352" t="s">
        <v>76</v>
      </c>
      <c r="J2352">
        <v>-9</v>
      </c>
      <c r="K2352">
        <v>1695</v>
      </c>
      <c r="L2352">
        <v>2116</v>
      </c>
      <c r="M2352">
        <f t="shared" si="468"/>
        <v>1704</v>
      </c>
      <c r="N2352">
        <f t="shared" si="469"/>
        <v>2107</v>
      </c>
      <c r="O2352">
        <f t="shared" si="470"/>
        <v>0.85122079762490277</v>
      </c>
      <c r="P2352">
        <f t="shared" si="471"/>
        <v>0</v>
      </c>
      <c r="Q2352">
        <f t="shared" si="472"/>
        <v>10.573049936176398</v>
      </c>
      <c r="R2352">
        <f t="shared" si="473"/>
        <v>10</v>
      </c>
      <c r="S2352">
        <f>INDEX(Weights!$B$1:$B$36,MATCH(Matches!H2569,Weights!$A$1:$A$36,0))</f>
        <v>40</v>
      </c>
      <c r="T2352">
        <f t="shared" si="474"/>
        <v>1804</v>
      </c>
      <c r="U2352">
        <f t="shared" si="475"/>
        <v>2107</v>
      </c>
      <c r="V2352">
        <f t="shared" si="476"/>
        <v>303</v>
      </c>
      <c r="W2352">
        <f t="shared" si="477"/>
        <v>2</v>
      </c>
      <c r="X2352">
        <f t="shared" si="478"/>
        <v>0</v>
      </c>
      <c r="Y2352">
        <f t="shared" si="479"/>
        <v>2</v>
      </c>
      <c r="AA2352" t="str">
        <f t="shared" si="480"/>
        <v>303-&gt;2,</v>
      </c>
    </row>
    <row r="2353" spans="1:27" ht="15" hidden="1" customHeight="1" x14ac:dyDescent="0.25">
      <c r="A2353">
        <v>2017</v>
      </c>
      <c r="B2353">
        <v>11</v>
      </c>
      <c r="C2353">
        <v>9</v>
      </c>
      <c r="D2353" t="s">
        <v>23</v>
      </c>
      <c r="E2353" t="s">
        <v>104</v>
      </c>
      <c r="F2353">
        <v>0</v>
      </c>
      <c r="G2353">
        <v>1</v>
      </c>
      <c r="H2353" t="s">
        <v>33</v>
      </c>
      <c r="J2353">
        <v>-9</v>
      </c>
      <c r="K2353">
        <v>1720</v>
      </c>
      <c r="L2353">
        <v>1882</v>
      </c>
      <c r="M2353">
        <f t="shared" si="468"/>
        <v>1729</v>
      </c>
      <c r="N2353">
        <f t="shared" si="469"/>
        <v>1873</v>
      </c>
      <c r="O2353">
        <f t="shared" si="470"/>
        <v>0.56298472810359579</v>
      </c>
      <c r="P2353">
        <f t="shared" si="471"/>
        <v>0</v>
      </c>
      <c r="Q2353">
        <f t="shared" si="472"/>
        <v>15.986224049658226</v>
      </c>
      <c r="R2353">
        <f t="shared" si="473"/>
        <v>20</v>
      </c>
      <c r="S2353">
        <f>INDEX(Weights!$B$1:$B$36,MATCH(Matches!H2688,Weights!$A$1:$A$36,0))</f>
        <v>40</v>
      </c>
      <c r="T2353">
        <f t="shared" si="474"/>
        <v>1829</v>
      </c>
      <c r="U2353">
        <f t="shared" si="475"/>
        <v>1873</v>
      </c>
      <c r="V2353">
        <f t="shared" si="476"/>
        <v>44</v>
      </c>
      <c r="W2353">
        <f t="shared" si="477"/>
        <v>1</v>
      </c>
      <c r="X2353">
        <f t="shared" si="478"/>
        <v>0</v>
      </c>
      <c r="Y2353">
        <f t="shared" si="479"/>
        <v>1</v>
      </c>
      <c r="AA2353" t="str">
        <f t="shared" si="480"/>
        <v>44-&gt;1,</v>
      </c>
    </row>
    <row r="2354" spans="1:27" ht="15" hidden="1" customHeight="1" x14ac:dyDescent="0.25">
      <c r="A2354">
        <v>2015</v>
      </c>
      <c r="B2354">
        <v>3</v>
      </c>
      <c r="C2354">
        <v>26</v>
      </c>
      <c r="D2354" t="s">
        <v>201</v>
      </c>
      <c r="E2354" t="s">
        <v>187</v>
      </c>
      <c r="F2354">
        <v>2</v>
      </c>
      <c r="G2354">
        <v>6</v>
      </c>
      <c r="H2354" t="s">
        <v>76</v>
      </c>
      <c r="J2354">
        <v>-10</v>
      </c>
      <c r="K2354">
        <v>764</v>
      </c>
      <c r="L2354">
        <v>1217</v>
      </c>
      <c r="M2354">
        <f t="shared" si="468"/>
        <v>774</v>
      </c>
      <c r="N2354">
        <f t="shared" si="469"/>
        <v>1207</v>
      </c>
      <c r="O2354">
        <f t="shared" si="470"/>
        <v>0.87179257803314403</v>
      </c>
      <c r="P2354">
        <f t="shared" si="471"/>
        <v>0</v>
      </c>
      <c r="Q2354">
        <f t="shared" si="472"/>
        <v>11.470618415404562</v>
      </c>
      <c r="R2354">
        <f t="shared" si="473"/>
        <v>10</v>
      </c>
      <c r="S2354">
        <f>INDEX(Weights!$B$1:$B$36,MATCH(Matches!H165,Weights!$A$1:$A$36,0))</f>
        <v>40</v>
      </c>
      <c r="T2354">
        <f t="shared" si="474"/>
        <v>874</v>
      </c>
      <c r="U2354">
        <f t="shared" si="475"/>
        <v>1207</v>
      </c>
      <c r="V2354">
        <f t="shared" si="476"/>
        <v>333</v>
      </c>
      <c r="W2354">
        <f t="shared" si="477"/>
        <v>4</v>
      </c>
      <c r="X2354">
        <f t="shared" si="478"/>
        <v>1</v>
      </c>
      <c r="Y2354">
        <f t="shared" si="479"/>
        <v>4</v>
      </c>
      <c r="AA2354" t="str">
        <f t="shared" si="480"/>
        <v>333-&gt;4,</v>
      </c>
    </row>
    <row r="2355" spans="1:27" ht="15" hidden="1" customHeight="1" x14ac:dyDescent="0.25">
      <c r="A2355">
        <v>2015</v>
      </c>
      <c r="B2355">
        <v>5</v>
      </c>
      <c r="C2355">
        <v>12</v>
      </c>
      <c r="D2355" t="s">
        <v>197</v>
      </c>
      <c r="E2355" t="s">
        <v>179</v>
      </c>
      <c r="F2355">
        <v>1</v>
      </c>
      <c r="G2355">
        <v>1</v>
      </c>
      <c r="H2355" t="s">
        <v>205</v>
      </c>
      <c r="J2355">
        <v>-10</v>
      </c>
      <c r="K2355">
        <v>1114</v>
      </c>
      <c r="L2355">
        <v>946</v>
      </c>
      <c r="M2355">
        <f t="shared" si="468"/>
        <v>1124</v>
      </c>
      <c r="N2355">
        <f t="shared" si="469"/>
        <v>936</v>
      </c>
      <c r="O2355">
        <f t="shared" si="470"/>
        <v>0.83995069463475347</v>
      </c>
      <c r="P2355">
        <f t="shared" si="471"/>
        <v>0.5</v>
      </c>
      <c r="Q2355">
        <f t="shared" si="472"/>
        <v>29.416030494493043</v>
      </c>
      <c r="R2355">
        <f t="shared" si="473"/>
        <v>30</v>
      </c>
      <c r="S2355">
        <f>INDEX(Weights!$B$1:$B$36,MATCH(Matches!H264,Weights!$A$1:$A$36,0))</f>
        <v>40</v>
      </c>
      <c r="T2355">
        <f t="shared" si="474"/>
        <v>1224</v>
      </c>
      <c r="U2355">
        <f t="shared" si="475"/>
        <v>936</v>
      </c>
      <c r="V2355">
        <f t="shared" si="476"/>
        <v>288</v>
      </c>
      <c r="W2355">
        <f t="shared" si="477"/>
        <v>0</v>
      </c>
      <c r="X2355">
        <f t="shared" si="478"/>
        <v>0</v>
      </c>
      <c r="Y2355">
        <f t="shared" si="479"/>
        <v>0</v>
      </c>
      <c r="AA2355" t="str">
        <f t="shared" si="480"/>
        <v>288-&gt;0,</v>
      </c>
    </row>
    <row r="2356" spans="1:27" ht="15" hidden="1" customHeight="1" x14ac:dyDescent="0.25">
      <c r="A2356">
        <v>2015</v>
      </c>
      <c r="B2356">
        <v>6</v>
      </c>
      <c r="C2356">
        <v>11</v>
      </c>
      <c r="D2356" t="s">
        <v>98</v>
      </c>
      <c r="E2356" t="s">
        <v>117</v>
      </c>
      <c r="F2356">
        <v>0</v>
      </c>
      <c r="G2356">
        <v>1</v>
      </c>
      <c r="H2356" t="s">
        <v>33</v>
      </c>
      <c r="J2356">
        <v>-10</v>
      </c>
      <c r="K2356">
        <v>1612</v>
      </c>
      <c r="L2356">
        <v>1748</v>
      </c>
      <c r="M2356">
        <f t="shared" si="468"/>
        <v>1622</v>
      </c>
      <c r="N2356">
        <f t="shared" si="469"/>
        <v>1738</v>
      </c>
      <c r="O2356">
        <f t="shared" si="470"/>
        <v>0.52300958729756231</v>
      </c>
      <c r="P2356">
        <f t="shared" si="471"/>
        <v>0</v>
      </c>
      <c r="Q2356">
        <f t="shared" si="472"/>
        <v>19.120108393559097</v>
      </c>
      <c r="R2356">
        <f t="shared" si="473"/>
        <v>20</v>
      </c>
      <c r="S2356">
        <f>INDEX(Weights!$B$1:$B$36,MATCH(Matches!H385,Weights!$A$1:$A$36,0))</f>
        <v>40</v>
      </c>
      <c r="T2356">
        <f t="shared" si="474"/>
        <v>1722</v>
      </c>
      <c r="U2356">
        <f t="shared" si="475"/>
        <v>1738</v>
      </c>
      <c r="V2356">
        <f t="shared" si="476"/>
        <v>16</v>
      </c>
      <c r="W2356">
        <f t="shared" si="477"/>
        <v>1</v>
      </c>
      <c r="X2356">
        <f t="shared" si="478"/>
        <v>0</v>
      </c>
      <c r="Y2356">
        <f t="shared" si="479"/>
        <v>1</v>
      </c>
      <c r="AA2356" t="str">
        <f t="shared" si="480"/>
        <v>16-&gt;1,</v>
      </c>
    </row>
    <row r="2357" spans="1:27" ht="15" hidden="1" customHeight="1" x14ac:dyDescent="0.25">
      <c r="A2357">
        <v>2015</v>
      </c>
      <c r="B2357">
        <v>6</v>
      </c>
      <c r="C2357">
        <v>14</v>
      </c>
      <c r="D2357" t="s">
        <v>49</v>
      </c>
      <c r="E2357" t="s">
        <v>105</v>
      </c>
      <c r="F2357">
        <v>2</v>
      </c>
      <c r="G2357">
        <v>3</v>
      </c>
      <c r="H2357" t="s">
        <v>2</v>
      </c>
      <c r="J2357">
        <v>-10</v>
      </c>
      <c r="K2357">
        <v>1635</v>
      </c>
      <c r="L2357">
        <v>1935</v>
      </c>
      <c r="M2357">
        <f t="shared" si="468"/>
        <v>1645</v>
      </c>
      <c r="N2357">
        <f t="shared" si="469"/>
        <v>1925</v>
      </c>
      <c r="O2357">
        <f t="shared" si="470"/>
        <v>0.73810903254041871</v>
      </c>
      <c r="P2357">
        <f t="shared" si="471"/>
        <v>0</v>
      </c>
      <c r="Q2357">
        <f t="shared" si="472"/>
        <v>13.548133892335754</v>
      </c>
      <c r="R2357">
        <f t="shared" si="473"/>
        <v>10</v>
      </c>
      <c r="S2357">
        <f>INDEX(Weights!$B$1:$B$36,MATCH(Matches!H445,Weights!$A$1:$A$36,0))</f>
        <v>40</v>
      </c>
      <c r="T2357">
        <f t="shared" si="474"/>
        <v>1745</v>
      </c>
      <c r="U2357">
        <f t="shared" si="475"/>
        <v>1925</v>
      </c>
      <c r="V2357">
        <f t="shared" si="476"/>
        <v>180</v>
      </c>
      <c r="W2357">
        <f t="shared" si="477"/>
        <v>1</v>
      </c>
      <c r="X2357">
        <f t="shared" si="478"/>
        <v>0</v>
      </c>
      <c r="Y2357">
        <f t="shared" si="479"/>
        <v>1</v>
      </c>
      <c r="AA2357" t="str">
        <f t="shared" si="480"/>
        <v>180-&gt;1,</v>
      </c>
    </row>
    <row r="2358" spans="1:27" ht="15" hidden="1" customHeight="1" x14ac:dyDescent="0.25">
      <c r="A2358">
        <v>2015</v>
      </c>
      <c r="B2358">
        <v>9</v>
      </c>
      <c r="C2358">
        <v>3</v>
      </c>
      <c r="D2358" t="s">
        <v>24</v>
      </c>
      <c r="E2358" t="s">
        <v>10</v>
      </c>
      <c r="F2358">
        <v>0</v>
      </c>
      <c r="G2358">
        <v>1</v>
      </c>
      <c r="H2358" t="s">
        <v>2</v>
      </c>
      <c r="J2358">
        <v>-10</v>
      </c>
      <c r="K2358">
        <v>1401</v>
      </c>
      <c r="L2358">
        <v>1709</v>
      </c>
      <c r="M2358">
        <f t="shared" si="468"/>
        <v>1411</v>
      </c>
      <c r="N2358">
        <f t="shared" si="469"/>
        <v>1699</v>
      </c>
      <c r="O2358">
        <f t="shared" si="470"/>
        <v>0.74691292142894317</v>
      </c>
      <c r="P2358">
        <f t="shared" si="471"/>
        <v>0</v>
      </c>
      <c r="Q2358">
        <f t="shared" si="472"/>
        <v>13.388441561392026</v>
      </c>
      <c r="R2358">
        <f t="shared" si="473"/>
        <v>10</v>
      </c>
      <c r="S2358">
        <f>INDEX(Weights!$B$1:$B$36,MATCH(Matches!H566,Weights!$A$1:$A$36,0))</f>
        <v>40</v>
      </c>
      <c r="T2358">
        <f t="shared" si="474"/>
        <v>1511</v>
      </c>
      <c r="U2358">
        <f t="shared" si="475"/>
        <v>1699</v>
      </c>
      <c r="V2358">
        <f t="shared" si="476"/>
        <v>188</v>
      </c>
      <c r="W2358">
        <f t="shared" si="477"/>
        <v>1</v>
      </c>
      <c r="X2358">
        <f t="shared" si="478"/>
        <v>0</v>
      </c>
      <c r="Y2358">
        <f t="shared" si="479"/>
        <v>1</v>
      </c>
      <c r="AA2358" t="str">
        <f t="shared" si="480"/>
        <v>188-&gt;1,</v>
      </c>
    </row>
    <row r="2359" spans="1:27" ht="15" hidden="1" customHeight="1" x14ac:dyDescent="0.25">
      <c r="A2359">
        <v>2015</v>
      </c>
      <c r="B2359">
        <v>9</v>
      </c>
      <c r="C2359">
        <v>6</v>
      </c>
      <c r="D2359" t="s">
        <v>58</v>
      </c>
      <c r="E2359" t="s">
        <v>50</v>
      </c>
      <c r="F2359">
        <v>1</v>
      </c>
      <c r="G2359">
        <v>2</v>
      </c>
      <c r="H2359" t="s">
        <v>2</v>
      </c>
      <c r="J2359">
        <v>-10</v>
      </c>
      <c r="K2359">
        <v>1471</v>
      </c>
      <c r="L2359">
        <v>1772</v>
      </c>
      <c r="M2359">
        <f t="shared" si="468"/>
        <v>1481</v>
      </c>
      <c r="N2359">
        <f t="shared" si="469"/>
        <v>1762</v>
      </c>
      <c r="O2359">
        <f t="shared" si="470"/>
        <v>0.73922025414066794</v>
      </c>
      <c r="P2359">
        <f t="shared" si="471"/>
        <v>0</v>
      </c>
      <c r="Q2359">
        <f t="shared" si="472"/>
        <v>13.527767866188738</v>
      </c>
      <c r="R2359">
        <f t="shared" si="473"/>
        <v>10</v>
      </c>
      <c r="S2359">
        <f>INDEX(Weights!$B$1:$B$36,MATCH(Matches!H644,Weights!$A$1:$A$36,0))</f>
        <v>50</v>
      </c>
      <c r="T2359">
        <f t="shared" si="474"/>
        <v>1581</v>
      </c>
      <c r="U2359">
        <f t="shared" si="475"/>
        <v>1762</v>
      </c>
      <c r="V2359">
        <f t="shared" si="476"/>
        <v>181</v>
      </c>
      <c r="W2359">
        <f t="shared" si="477"/>
        <v>1</v>
      </c>
      <c r="X2359">
        <f t="shared" si="478"/>
        <v>0</v>
      </c>
      <c r="Y2359">
        <f t="shared" si="479"/>
        <v>1</v>
      </c>
      <c r="AA2359" t="str">
        <f t="shared" si="480"/>
        <v>181-&gt;1,</v>
      </c>
    </row>
    <row r="2360" spans="1:27" ht="15" hidden="1" customHeight="1" x14ac:dyDescent="0.25">
      <c r="A2360">
        <v>2015</v>
      </c>
      <c r="B2360">
        <v>9</v>
      </c>
      <c r="C2360">
        <v>6</v>
      </c>
      <c r="D2360" t="s">
        <v>10</v>
      </c>
      <c r="E2360" t="s">
        <v>59</v>
      </c>
      <c r="F2360">
        <v>0</v>
      </c>
      <c r="G2360">
        <v>0</v>
      </c>
      <c r="H2360" t="s">
        <v>2</v>
      </c>
      <c r="J2360">
        <v>-10</v>
      </c>
      <c r="K2360">
        <v>1699</v>
      </c>
      <c r="L2360">
        <v>1619</v>
      </c>
      <c r="M2360">
        <f t="shared" si="468"/>
        <v>1709</v>
      </c>
      <c r="N2360">
        <f t="shared" si="469"/>
        <v>1609</v>
      </c>
      <c r="O2360">
        <f t="shared" si="470"/>
        <v>0.75974692664795784</v>
      </c>
      <c r="P2360">
        <f t="shared" si="471"/>
        <v>0.5</v>
      </c>
      <c r="Q2360">
        <f t="shared" si="472"/>
        <v>38.499011822970573</v>
      </c>
      <c r="R2360">
        <f t="shared" si="473"/>
        <v>40</v>
      </c>
      <c r="S2360">
        <f>INDEX(Weights!$B$1:$B$36,MATCH(Matches!H652,Weights!$A$1:$A$36,0))</f>
        <v>40</v>
      </c>
      <c r="T2360">
        <f t="shared" si="474"/>
        <v>1809</v>
      </c>
      <c r="U2360">
        <f t="shared" si="475"/>
        <v>1609</v>
      </c>
      <c r="V2360">
        <f t="shared" si="476"/>
        <v>200</v>
      </c>
      <c r="W2360">
        <f t="shared" si="477"/>
        <v>0</v>
      </c>
      <c r="X2360">
        <f t="shared" si="478"/>
        <v>0</v>
      </c>
      <c r="Y2360">
        <f t="shared" si="479"/>
        <v>0</v>
      </c>
      <c r="AA2360" t="str">
        <f t="shared" si="480"/>
        <v>200-&gt;0,</v>
      </c>
    </row>
    <row r="2361" spans="1:27" ht="15" hidden="1" customHeight="1" x14ac:dyDescent="0.25">
      <c r="A2361">
        <v>2015</v>
      </c>
      <c r="B2361">
        <v>9</v>
      </c>
      <c r="C2361">
        <v>8</v>
      </c>
      <c r="D2361" t="s">
        <v>45</v>
      </c>
      <c r="E2361" t="s">
        <v>130</v>
      </c>
      <c r="F2361">
        <v>0</v>
      </c>
      <c r="G2361">
        <v>2</v>
      </c>
      <c r="H2361" t="s">
        <v>76</v>
      </c>
      <c r="J2361">
        <v>-10</v>
      </c>
      <c r="K2361">
        <v>1204</v>
      </c>
      <c r="L2361">
        <v>1600</v>
      </c>
      <c r="M2361">
        <f t="shared" si="468"/>
        <v>1214</v>
      </c>
      <c r="N2361">
        <f t="shared" si="469"/>
        <v>1590</v>
      </c>
      <c r="O2361">
        <f t="shared" si="470"/>
        <v>0.83044491135323728</v>
      </c>
      <c r="P2361">
        <f t="shared" si="471"/>
        <v>0</v>
      </c>
      <c r="Q2361">
        <f t="shared" si="472"/>
        <v>12.041737944669528</v>
      </c>
      <c r="R2361">
        <f t="shared" si="473"/>
        <v>10</v>
      </c>
      <c r="S2361">
        <f>INDEX(Weights!$B$1:$B$36,MATCH(Matches!H690,Weights!$A$1:$A$36,0))</f>
        <v>20</v>
      </c>
      <c r="T2361">
        <f t="shared" si="474"/>
        <v>1314</v>
      </c>
      <c r="U2361">
        <f t="shared" si="475"/>
        <v>1590</v>
      </c>
      <c r="V2361">
        <f t="shared" si="476"/>
        <v>276</v>
      </c>
      <c r="W2361">
        <f t="shared" si="477"/>
        <v>2</v>
      </c>
      <c r="X2361">
        <f t="shared" si="478"/>
        <v>0</v>
      </c>
      <c r="Y2361">
        <f t="shared" si="479"/>
        <v>2</v>
      </c>
      <c r="AA2361" t="str">
        <f t="shared" si="480"/>
        <v>276-&gt;2,</v>
      </c>
    </row>
    <row r="2362" spans="1:27" ht="15" hidden="1" customHeight="1" x14ac:dyDescent="0.25">
      <c r="A2362">
        <v>2015</v>
      </c>
      <c r="B2362">
        <v>9</v>
      </c>
      <c r="C2362">
        <v>12</v>
      </c>
      <c r="D2362" t="s">
        <v>191</v>
      </c>
      <c r="E2362" t="s">
        <v>189</v>
      </c>
      <c r="F2362">
        <v>0</v>
      </c>
      <c r="G2362">
        <v>1</v>
      </c>
      <c r="H2362" t="s">
        <v>33</v>
      </c>
      <c r="J2362">
        <v>-10</v>
      </c>
      <c r="K2362">
        <v>1393</v>
      </c>
      <c r="L2362">
        <v>1505</v>
      </c>
      <c r="M2362">
        <f t="shared" si="468"/>
        <v>1403</v>
      </c>
      <c r="N2362">
        <f t="shared" si="469"/>
        <v>1495</v>
      </c>
      <c r="O2362">
        <f t="shared" si="470"/>
        <v>0.5115108912177917</v>
      </c>
      <c r="P2362">
        <f t="shared" si="471"/>
        <v>0</v>
      </c>
      <c r="Q2362">
        <f t="shared" si="472"/>
        <v>19.549925860214358</v>
      </c>
      <c r="R2362">
        <f t="shared" si="473"/>
        <v>20</v>
      </c>
      <c r="S2362">
        <f>INDEX(Weights!$B$1:$B$36,MATCH(Matches!H704,Weights!$A$1:$A$36,0))</f>
        <v>50</v>
      </c>
      <c r="T2362">
        <f t="shared" si="474"/>
        <v>1503</v>
      </c>
      <c r="U2362">
        <f t="shared" si="475"/>
        <v>1495</v>
      </c>
      <c r="V2362">
        <f t="shared" si="476"/>
        <v>8</v>
      </c>
      <c r="W2362">
        <f t="shared" si="477"/>
        <v>-1</v>
      </c>
      <c r="X2362">
        <f t="shared" si="478"/>
        <v>0</v>
      </c>
      <c r="Y2362">
        <f t="shared" si="479"/>
        <v>-1</v>
      </c>
      <c r="AA2362" t="str">
        <f t="shared" si="480"/>
        <v>8-&gt;-1,</v>
      </c>
    </row>
    <row r="2363" spans="1:27" hidden="1" x14ac:dyDescent="0.25">
      <c r="A2363">
        <v>2015</v>
      </c>
      <c r="B2363">
        <v>10</v>
      </c>
      <c r="C2363">
        <v>8</v>
      </c>
      <c r="D2363" t="s">
        <v>150</v>
      </c>
      <c r="E2363" t="s">
        <v>32</v>
      </c>
      <c r="F2363">
        <v>1</v>
      </c>
      <c r="G2363">
        <v>1</v>
      </c>
      <c r="H2363" t="s">
        <v>76</v>
      </c>
      <c r="J2363">
        <v>-10</v>
      </c>
      <c r="K2363">
        <v>1306</v>
      </c>
      <c r="L2363">
        <v>1239</v>
      </c>
      <c r="M2363">
        <f t="shared" si="468"/>
        <v>1316</v>
      </c>
      <c r="N2363">
        <f t="shared" si="469"/>
        <v>1229</v>
      </c>
      <c r="O2363">
        <f t="shared" si="470"/>
        <v>0.74582320835049942</v>
      </c>
      <c r="P2363">
        <f t="shared" si="471"/>
        <v>0.5</v>
      </c>
      <c r="Q2363">
        <f t="shared" si="472"/>
        <v>40.67964154849777</v>
      </c>
      <c r="R2363">
        <f t="shared" si="473"/>
        <v>40</v>
      </c>
      <c r="S2363">
        <f>INDEX(Weights!$B$1:$B$36,MATCH(Matches!H732,Weights!$A$1:$A$36,0))</f>
        <v>20</v>
      </c>
      <c r="T2363">
        <f t="shared" si="474"/>
        <v>1416</v>
      </c>
      <c r="U2363">
        <f t="shared" si="475"/>
        <v>1229</v>
      </c>
      <c r="V2363">
        <f t="shared" si="476"/>
        <v>187</v>
      </c>
      <c r="W2363">
        <f t="shared" si="477"/>
        <v>0</v>
      </c>
      <c r="X2363">
        <f t="shared" si="478"/>
        <v>0</v>
      </c>
      <c r="Y2363">
        <f t="shared" si="479"/>
        <v>0</v>
      </c>
      <c r="AA2363" t="str">
        <f t="shared" si="480"/>
        <v>187-&gt;0,</v>
      </c>
    </row>
    <row r="2364" spans="1:27" ht="15" hidden="1" customHeight="1" x14ac:dyDescent="0.25">
      <c r="A2364">
        <v>2015</v>
      </c>
      <c r="B2364">
        <v>10</v>
      </c>
      <c r="C2364">
        <v>9</v>
      </c>
      <c r="D2364" t="s">
        <v>269</v>
      </c>
      <c r="E2364" t="s">
        <v>260</v>
      </c>
      <c r="F2364">
        <v>0</v>
      </c>
      <c r="G2364">
        <v>6</v>
      </c>
      <c r="H2364" t="s">
        <v>76</v>
      </c>
      <c r="J2364">
        <v>-10</v>
      </c>
      <c r="K2364">
        <v>774</v>
      </c>
      <c r="L2364">
        <v>1253</v>
      </c>
      <c r="M2364">
        <f t="shared" si="468"/>
        <v>784</v>
      </c>
      <c r="N2364">
        <f t="shared" si="469"/>
        <v>1243</v>
      </c>
      <c r="O2364">
        <f t="shared" si="470"/>
        <v>0.88761125985985445</v>
      </c>
      <c r="P2364">
        <f t="shared" si="471"/>
        <v>0</v>
      </c>
      <c r="Q2364">
        <f t="shared" si="472"/>
        <v>11.266193267510944</v>
      </c>
      <c r="R2364">
        <f t="shared" si="473"/>
        <v>10</v>
      </c>
      <c r="S2364">
        <f>INDEX(Weights!$B$1:$B$36,MATCH(Matches!H750,Weights!$A$1:$A$36,0))</f>
        <v>40</v>
      </c>
      <c r="T2364">
        <f t="shared" si="474"/>
        <v>884</v>
      </c>
      <c r="U2364">
        <f t="shared" si="475"/>
        <v>1243</v>
      </c>
      <c r="V2364">
        <f t="shared" si="476"/>
        <v>359</v>
      </c>
      <c r="W2364">
        <f t="shared" si="477"/>
        <v>6</v>
      </c>
      <c r="X2364">
        <f t="shared" si="478"/>
        <v>0</v>
      </c>
      <c r="Y2364">
        <f t="shared" si="479"/>
        <v>6</v>
      </c>
      <c r="AA2364" t="str">
        <f t="shared" si="480"/>
        <v>359-&gt;6,</v>
      </c>
    </row>
    <row r="2365" spans="1:27" ht="15" hidden="1" customHeight="1" x14ac:dyDescent="0.25">
      <c r="A2365">
        <v>2015</v>
      </c>
      <c r="B2365">
        <v>11</v>
      </c>
      <c r="C2365">
        <v>17</v>
      </c>
      <c r="D2365" t="s">
        <v>127</v>
      </c>
      <c r="E2365" t="s">
        <v>123</v>
      </c>
      <c r="F2365">
        <v>0</v>
      </c>
      <c r="G2365">
        <v>2</v>
      </c>
      <c r="H2365" t="s">
        <v>76</v>
      </c>
      <c r="J2365">
        <v>-10</v>
      </c>
      <c r="K2365">
        <v>1505</v>
      </c>
      <c r="L2365">
        <v>1907</v>
      </c>
      <c r="M2365">
        <f t="shared" si="468"/>
        <v>1515</v>
      </c>
      <c r="N2365">
        <f t="shared" si="469"/>
        <v>1897</v>
      </c>
      <c r="O2365">
        <f t="shared" si="470"/>
        <v>0.83525283231396152</v>
      </c>
      <c r="P2365">
        <f t="shared" si="471"/>
        <v>0</v>
      </c>
      <c r="Q2365">
        <f t="shared" si="472"/>
        <v>11.972422736114853</v>
      </c>
      <c r="R2365">
        <f t="shared" si="473"/>
        <v>10</v>
      </c>
      <c r="S2365">
        <f>INDEX(Weights!$B$1:$B$36,MATCH(Matches!H963,Weights!$A$1:$A$36,0))</f>
        <v>20</v>
      </c>
      <c r="T2365">
        <f t="shared" si="474"/>
        <v>1615</v>
      </c>
      <c r="U2365">
        <f t="shared" si="475"/>
        <v>1897</v>
      </c>
      <c r="V2365">
        <f t="shared" si="476"/>
        <v>282</v>
      </c>
      <c r="W2365">
        <f t="shared" si="477"/>
        <v>2</v>
      </c>
      <c r="X2365">
        <f t="shared" si="478"/>
        <v>0</v>
      </c>
      <c r="Y2365">
        <f t="shared" si="479"/>
        <v>2</v>
      </c>
      <c r="AA2365" t="str">
        <f t="shared" si="480"/>
        <v>282-&gt;2,</v>
      </c>
    </row>
    <row r="2366" spans="1:27" ht="15" hidden="1" customHeight="1" x14ac:dyDescent="0.25">
      <c r="A2366">
        <v>2016</v>
      </c>
      <c r="B2366">
        <v>3</v>
      </c>
      <c r="C2366">
        <v>13</v>
      </c>
      <c r="D2366" t="s">
        <v>202</v>
      </c>
      <c r="E2366" t="s">
        <v>182</v>
      </c>
      <c r="F2366">
        <v>0</v>
      </c>
      <c r="G2366">
        <v>4</v>
      </c>
      <c r="H2366" t="s">
        <v>33</v>
      </c>
      <c r="J2366">
        <v>-10</v>
      </c>
      <c r="K2366">
        <v>1150</v>
      </c>
      <c r="L2366">
        <v>1446</v>
      </c>
      <c r="M2366">
        <f t="shared" si="468"/>
        <v>1160</v>
      </c>
      <c r="N2366">
        <f t="shared" si="469"/>
        <v>1436</v>
      </c>
      <c r="O2366">
        <f t="shared" si="470"/>
        <v>0.73363370241380743</v>
      </c>
      <c r="P2366">
        <f t="shared" si="471"/>
        <v>0</v>
      </c>
      <c r="Q2366">
        <f t="shared" si="472"/>
        <v>13.630780547701013</v>
      </c>
      <c r="R2366">
        <f t="shared" si="473"/>
        <v>10</v>
      </c>
      <c r="S2366">
        <f>INDEX(Weights!$B$1:$B$36,MATCH(Matches!H1064,Weights!$A$1:$A$36,0))</f>
        <v>40</v>
      </c>
      <c r="T2366">
        <f t="shared" si="474"/>
        <v>1260</v>
      </c>
      <c r="U2366">
        <f t="shared" si="475"/>
        <v>1436</v>
      </c>
      <c r="V2366">
        <f t="shared" si="476"/>
        <v>176</v>
      </c>
      <c r="W2366">
        <f t="shared" si="477"/>
        <v>4</v>
      </c>
      <c r="X2366">
        <f t="shared" si="478"/>
        <v>1</v>
      </c>
      <c r="Y2366">
        <f t="shared" si="479"/>
        <v>4</v>
      </c>
      <c r="AA2366" t="str">
        <f t="shared" si="480"/>
        <v>176-&gt;4,</v>
      </c>
    </row>
    <row r="2367" spans="1:27" ht="15" hidden="1" customHeight="1" x14ac:dyDescent="0.25">
      <c r="A2367">
        <v>2016</v>
      </c>
      <c r="B2367">
        <v>3</v>
      </c>
      <c r="C2367">
        <v>25</v>
      </c>
      <c r="D2367" t="s">
        <v>121</v>
      </c>
      <c r="E2367" t="s">
        <v>46</v>
      </c>
      <c r="F2367">
        <v>2</v>
      </c>
      <c r="G2367">
        <v>2</v>
      </c>
      <c r="H2367" t="s">
        <v>76</v>
      </c>
      <c r="J2367">
        <v>-10</v>
      </c>
      <c r="K2367">
        <v>2028</v>
      </c>
      <c r="L2367">
        <v>1957</v>
      </c>
      <c r="M2367">
        <f t="shared" si="468"/>
        <v>2038</v>
      </c>
      <c r="N2367">
        <f t="shared" si="469"/>
        <v>1947</v>
      </c>
      <c r="O2367">
        <f t="shared" si="470"/>
        <v>0.75016348182864212</v>
      </c>
      <c r="P2367">
        <f t="shared" si="471"/>
        <v>0.5</v>
      </c>
      <c r="Q2367">
        <f t="shared" si="472"/>
        <v>39.973860001076559</v>
      </c>
      <c r="R2367">
        <f t="shared" si="473"/>
        <v>40</v>
      </c>
      <c r="S2367">
        <f>INDEX(Weights!$B$1:$B$36,MATCH(Matches!H1124,Weights!$A$1:$A$36,0))</f>
        <v>50</v>
      </c>
      <c r="T2367">
        <f t="shared" si="474"/>
        <v>2138</v>
      </c>
      <c r="U2367">
        <f t="shared" si="475"/>
        <v>1947</v>
      </c>
      <c r="V2367">
        <f t="shared" si="476"/>
        <v>191</v>
      </c>
      <c r="W2367">
        <f t="shared" si="477"/>
        <v>0</v>
      </c>
      <c r="X2367">
        <f t="shared" si="478"/>
        <v>0</v>
      </c>
      <c r="Y2367">
        <f t="shared" si="479"/>
        <v>0</v>
      </c>
      <c r="AA2367" t="str">
        <f t="shared" si="480"/>
        <v>191-&gt;0,</v>
      </c>
    </row>
    <row r="2368" spans="1:27" ht="15" hidden="1" customHeight="1" x14ac:dyDescent="0.25">
      <c r="A2368">
        <v>2016</v>
      </c>
      <c r="B2368">
        <v>4</v>
      </c>
      <c r="C2368">
        <v>27</v>
      </c>
      <c r="D2368" t="s">
        <v>182</v>
      </c>
      <c r="E2368" t="s">
        <v>47</v>
      </c>
      <c r="F2368">
        <v>0</v>
      </c>
      <c r="G2368">
        <v>2</v>
      </c>
      <c r="H2368" t="s">
        <v>33</v>
      </c>
      <c r="J2368">
        <v>-10</v>
      </c>
      <c r="K2368">
        <v>1443</v>
      </c>
      <c r="L2368">
        <v>1686</v>
      </c>
      <c r="M2368">
        <f t="shared" si="468"/>
        <v>1453</v>
      </c>
      <c r="N2368">
        <f t="shared" si="469"/>
        <v>1676</v>
      </c>
      <c r="O2368">
        <f t="shared" si="470"/>
        <v>0.66996901390348318</v>
      </c>
      <c r="P2368">
        <f t="shared" si="471"/>
        <v>0</v>
      </c>
      <c r="Q2368">
        <f t="shared" si="472"/>
        <v>14.92606343349577</v>
      </c>
      <c r="R2368">
        <f t="shared" si="473"/>
        <v>10</v>
      </c>
      <c r="S2368">
        <f>INDEX(Weights!$B$1:$B$36,MATCH(Matches!H1247,Weights!$A$1:$A$36,0))</f>
        <v>40</v>
      </c>
      <c r="T2368">
        <f t="shared" si="474"/>
        <v>1553</v>
      </c>
      <c r="U2368">
        <f t="shared" si="475"/>
        <v>1676</v>
      </c>
      <c r="V2368">
        <f t="shared" si="476"/>
        <v>123</v>
      </c>
      <c r="W2368">
        <f t="shared" si="477"/>
        <v>2</v>
      </c>
      <c r="X2368">
        <f t="shared" si="478"/>
        <v>0</v>
      </c>
      <c r="Y2368">
        <f t="shared" si="479"/>
        <v>2</v>
      </c>
      <c r="AA2368" t="str">
        <f t="shared" si="480"/>
        <v>123-&gt;2,</v>
      </c>
    </row>
    <row r="2369" spans="1:27" ht="15" hidden="1" customHeight="1" x14ac:dyDescent="0.25">
      <c r="A2369">
        <v>2016</v>
      </c>
      <c r="B2369">
        <v>6</v>
      </c>
      <c r="C2369">
        <v>1</v>
      </c>
      <c r="D2369" t="s">
        <v>168</v>
      </c>
      <c r="E2369" t="s">
        <v>167</v>
      </c>
      <c r="F2369">
        <v>3</v>
      </c>
      <c r="G2369">
        <v>3</v>
      </c>
      <c r="H2369" t="s">
        <v>230</v>
      </c>
      <c r="J2369">
        <v>-10</v>
      </c>
      <c r="K2369">
        <v>1138</v>
      </c>
      <c r="L2369">
        <v>1062</v>
      </c>
      <c r="M2369">
        <f t="shared" si="468"/>
        <v>1148</v>
      </c>
      <c r="N2369">
        <f t="shared" si="469"/>
        <v>1052</v>
      </c>
      <c r="O2369">
        <f t="shared" si="470"/>
        <v>0.75551888207119688</v>
      </c>
      <c r="P2369">
        <f t="shared" si="471"/>
        <v>0.5</v>
      </c>
      <c r="Q2369">
        <f t="shared" si="472"/>
        <v>39.13605099921201</v>
      </c>
      <c r="R2369">
        <f t="shared" si="473"/>
        <v>40</v>
      </c>
      <c r="S2369">
        <f>INDEX(Weights!$B$1:$B$36,MATCH(Matches!H1316,Weights!$A$1:$A$36,0))</f>
        <v>40</v>
      </c>
      <c r="T2369">
        <f t="shared" si="474"/>
        <v>1248</v>
      </c>
      <c r="U2369">
        <f t="shared" si="475"/>
        <v>1052</v>
      </c>
      <c r="V2369">
        <f t="shared" si="476"/>
        <v>196</v>
      </c>
      <c r="W2369">
        <f t="shared" si="477"/>
        <v>0</v>
      </c>
      <c r="X2369">
        <f t="shared" si="478"/>
        <v>0</v>
      </c>
      <c r="Y2369">
        <f t="shared" si="479"/>
        <v>0</v>
      </c>
      <c r="AA2369" t="str">
        <f t="shared" si="480"/>
        <v>196-&gt;0,</v>
      </c>
    </row>
    <row r="2370" spans="1:27" ht="15" hidden="1" customHeight="1" x14ac:dyDescent="0.25">
      <c r="A2370">
        <v>2016</v>
      </c>
      <c r="B2370">
        <v>6</v>
      </c>
      <c r="C2370">
        <v>1</v>
      </c>
      <c r="D2370" t="s">
        <v>65</v>
      </c>
      <c r="E2370" t="s">
        <v>104</v>
      </c>
      <c r="F2370">
        <v>1</v>
      </c>
      <c r="G2370">
        <v>2</v>
      </c>
      <c r="H2370" t="s">
        <v>33</v>
      </c>
      <c r="J2370">
        <v>-10</v>
      </c>
      <c r="K2370">
        <v>1775</v>
      </c>
      <c r="L2370">
        <v>1911</v>
      </c>
      <c r="M2370">
        <f t="shared" ref="M2370:M2433" si="481">K2370-J2370</f>
        <v>1785</v>
      </c>
      <c r="N2370">
        <f t="shared" ref="N2370:N2433" si="482">L2370+J2370</f>
        <v>1901</v>
      </c>
      <c r="O2370">
        <f t="shared" ref="O2370:O2433" si="483">1/(10^(-V2370/400)+1)</f>
        <v>0.52300958729756231</v>
      </c>
      <c r="P2370">
        <f t="shared" ref="P2370:P2433" si="484">IF(F2370&gt;G2370,1,IF(F2370=G2370,0.5,0))</f>
        <v>0</v>
      </c>
      <c r="Q2370">
        <f t="shared" ref="Q2370:Q2433" si="485">(M2370-K2370)/(O2370-P2370)</f>
        <v>19.120108393559097</v>
      </c>
      <c r="R2370">
        <f t="shared" ref="R2370:R2433" si="486">ROUND((Q2370/IF(W2370=2,1.5,IF(W2370=3,1.75,IF(W2370&gt;3,1.75+(W2370-3)/8,1))))/10,0)*10</f>
        <v>20</v>
      </c>
      <c r="S2370">
        <f>INDEX(Weights!$B$1:$B$36,MATCH(Matches!H1323,Weights!$A$1:$A$36,0))</f>
        <v>40</v>
      </c>
      <c r="T2370">
        <f t="shared" ref="T2370:T2433" si="487">M2370+IF(ISBLANK(I2370),100,0)</f>
        <v>1885</v>
      </c>
      <c r="U2370">
        <f t="shared" ref="U2370:U2433" si="488">N2370</f>
        <v>1901</v>
      </c>
      <c r="V2370">
        <f t="shared" ref="V2370:V2433" si="489">ABS(T2370-U2370)</f>
        <v>16</v>
      </c>
      <c r="W2370">
        <f t="shared" ref="W2370:W2433" si="490">IF(U2370&gt;T2370,G2370-F2370,F2370-G2370)</f>
        <v>1</v>
      </c>
      <c r="X2370">
        <f t="shared" ref="X2370:X2433" si="491">IF(W2370=4,1,0)</f>
        <v>0</v>
      </c>
      <c r="Y2370">
        <f t="shared" ref="Y2370:Y2433" si="492">IF(W2370&lt;0,MAX(W2370,-3),MIN(W2370,7))</f>
        <v>1</v>
      </c>
      <c r="AA2370" t="str">
        <f t="shared" si="480"/>
        <v>16-&gt;1,</v>
      </c>
    </row>
    <row r="2371" spans="1:27" ht="15" hidden="1" customHeight="1" x14ac:dyDescent="0.25">
      <c r="A2371">
        <v>2016</v>
      </c>
      <c r="B2371">
        <v>6</v>
      </c>
      <c r="C2371">
        <v>4</v>
      </c>
      <c r="D2371" t="s">
        <v>121</v>
      </c>
      <c r="E2371" t="s">
        <v>138</v>
      </c>
      <c r="F2371">
        <v>0</v>
      </c>
      <c r="G2371">
        <v>0</v>
      </c>
      <c r="H2371" t="s">
        <v>164</v>
      </c>
      <c r="I2371" t="s">
        <v>125</v>
      </c>
      <c r="J2371">
        <v>-10</v>
      </c>
      <c r="K2371">
        <v>2012</v>
      </c>
      <c r="L2371">
        <v>1883</v>
      </c>
      <c r="M2371">
        <f t="shared" si="481"/>
        <v>2022</v>
      </c>
      <c r="N2371">
        <f t="shared" si="482"/>
        <v>1873</v>
      </c>
      <c r="O2371">
        <f t="shared" si="483"/>
        <v>0.70218260209052075</v>
      </c>
      <c r="P2371">
        <f t="shared" si="484"/>
        <v>0.5</v>
      </c>
      <c r="Q2371">
        <f t="shared" si="485"/>
        <v>49.460239885145121</v>
      </c>
      <c r="R2371">
        <f t="shared" si="486"/>
        <v>50</v>
      </c>
      <c r="S2371">
        <f>INDEX(Weights!$B$1:$B$36,MATCH(Matches!H1354,Weights!$A$1:$A$36,0))</f>
        <v>20</v>
      </c>
      <c r="T2371">
        <f t="shared" si="487"/>
        <v>2022</v>
      </c>
      <c r="U2371">
        <f t="shared" si="488"/>
        <v>1873</v>
      </c>
      <c r="V2371">
        <f t="shared" si="489"/>
        <v>149</v>
      </c>
      <c r="W2371">
        <f t="shared" si="490"/>
        <v>0</v>
      </c>
      <c r="X2371">
        <f t="shared" si="491"/>
        <v>0</v>
      </c>
      <c r="Y2371">
        <f t="shared" si="492"/>
        <v>0</v>
      </c>
      <c r="AA2371" t="str">
        <f t="shared" ref="AA2371:AA2434" si="493">V2371&amp;"-&gt;"&amp;Y2371&amp;","</f>
        <v>149-&gt;0,</v>
      </c>
    </row>
    <row r="2372" spans="1:27" ht="15" hidden="1" customHeight="1" x14ac:dyDescent="0.25">
      <c r="A2372">
        <v>2016</v>
      </c>
      <c r="B2372">
        <v>6</v>
      </c>
      <c r="C2372">
        <v>4</v>
      </c>
      <c r="D2372" t="s">
        <v>192</v>
      </c>
      <c r="E2372" t="s">
        <v>153</v>
      </c>
      <c r="F2372">
        <v>0</v>
      </c>
      <c r="G2372">
        <v>3</v>
      </c>
      <c r="H2372" t="s">
        <v>171</v>
      </c>
      <c r="J2372">
        <v>-10</v>
      </c>
      <c r="K2372">
        <v>1125</v>
      </c>
      <c r="L2372">
        <v>1562</v>
      </c>
      <c r="M2372">
        <f t="shared" si="481"/>
        <v>1135</v>
      </c>
      <c r="N2372">
        <f t="shared" si="482"/>
        <v>1552</v>
      </c>
      <c r="O2372">
        <f t="shared" si="483"/>
        <v>0.86114093565704342</v>
      </c>
      <c r="P2372">
        <f t="shared" si="484"/>
        <v>0</v>
      </c>
      <c r="Q2372">
        <f t="shared" si="485"/>
        <v>11.612501027337741</v>
      </c>
      <c r="R2372">
        <f t="shared" si="486"/>
        <v>10</v>
      </c>
      <c r="S2372">
        <f>INDEX(Weights!$B$1:$B$36,MATCH(Matches!H1373,Weights!$A$1:$A$36,0))</f>
        <v>40</v>
      </c>
      <c r="T2372">
        <f t="shared" si="487"/>
        <v>1235</v>
      </c>
      <c r="U2372">
        <f t="shared" si="488"/>
        <v>1552</v>
      </c>
      <c r="V2372">
        <f t="shared" si="489"/>
        <v>317</v>
      </c>
      <c r="W2372">
        <f t="shared" si="490"/>
        <v>3</v>
      </c>
      <c r="X2372">
        <f t="shared" si="491"/>
        <v>0</v>
      </c>
      <c r="Y2372">
        <f t="shared" si="492"/>
        <v>3</v>
      </c>
      <c r="AA2372" t="str">
        <f t="shared" si="493"/>
        <v>317-&gt;3,</v>
      </c>
    </row>
    <row r="2373" spans="1:27" ht="15" hidden="1" customHeight="1" x14ac:dyDescent="0.25">
      <c r="A2373">
        <v>2016</v>
      </c>
      <c r="B2373">
        <v>6</v>
      </c>
      <c r="C2373">
        <v>17</v>
      </c>
      <c r="D2373" t="s">
        <v>135</v>
      </c>
      <c r="E2373" t="s">
        <v>128</v>
      </c>
      <c r="F2373">
        <v>0</v>
      </c>
      <c r="G2373">
        <v>0</v>
      </c>
      <c r="H2373" t="s">
        <v>164</v>
      </c>
      <c r="I2373" t="s">
        <v>125</v>
      </c>
      <c r="J2373">
        <v>-10</v>
      </c>
      <c r="K2373">
        <v>1963</v>
      </c>
      <c r="L2373">
        <v>1840</v>
      </c>
      <c r="M2373">
        <f t="shared" si="481"/>
        <v>1973</v>
      </c>
      <c r="N2373">
        <f t="shared" si="482"/>
        <v>1830</v>
      </c>
      <c r="O2373">
        <f t="shared" si="483"/>
        <v>0.69490971272950253</v>
      </c>
      <c r="P2373">
        <f t="shared" si="484"/>
        <v>0.5</v>
      </c>
      <c r="Q2373">
        <f t="shared" si="485"/>
        <v>51.305806467828987</v>
      </c>
      <c r="R2373">
        <f t="shared" si="486"/>
        <v>50</v>
      </c>
      <c r="S2373">
        <f>INDEX(Weights!$B$1:$B$36,MATCH(Matches!H1475,Weights!$A$1:$A$36,0))</f>
        <v>20</v>
      </c>
      <c r="T2373">
        <f t="shared" si="487"/>
        <v>1973</v>
      </c>
      <c r="U2373">
        <f t="shared" si="488"/>
        <v>1830</v>
      </c>
      <c r="V2373">
        <f t="shared" si="489"/>
        <v>143</v>
      </c>
      <c r="W2373">
        <f t="shared" si="490"/>
        <v>0</v>
      </c>
      <c r="X2373">
        <f t="shared" si="491"/>
        <v>0</v>
      </c>
      <c r="Y2373">
        <f t="shared" si="492"/>
        <v>0</v>
      </c>
      <c r="AA2373" t="str">
        <f t="shared" si="493"/>
        <v>143-&gt;0,</v>
      </c>
    </row>
    <row r="2374" spans="1:27" ht="15" hidden="1" customHeight="1" x14ac:dyDescent="0.25">
      <c r="A2374">
        <v>2016</v>
      </c>
      <c r="B2374">
        <v>9</v>
      </c>
      <c r="C2374">
        <v>4</v>
      </c>
      <c r="D2374" t="s">
        <v>50</v>
      </c>
      <c r="E2374" t="s">
        <v>12</v>
      </c>
      <c r="F2374">
        <v>0</v>
      </c>
      <c r="G2374">
        <v>0</v>
      </c>
      <c r="H2374" t="s">
        <v>76</v>
      </c>
      <c r="J2374">
        <v>-10</v>
      </c>
      <c r="K2374">
        <v>1713</v>
      </c>
      <c r="L2374">
        <v>1652</v>
      </c>
      <c r="M2374">
        <f t="shared" si="481"/>
        <v>1723</v>
      </c>
      <c r="N2374">
        <f t="shared" si="482"/>
        <v>1642</v>
      </c>
      <c r="O2374">
        <f t="shared" si="483"/>
        <v>0.73922025414066794</v>
      </c>
      <c r="P2374">
        <f t="shared" si="484"/>
        <v>0.5</v>
      </c>
      <c r="Q2374">
        <f t="shared" si="485"/>
        <v>41.802480462710868</v>
      </c>
      <c r="R2374">
        <f t="shared" si="486"/>
        <v>40</v>
      </c>
      <c r="S2374">
        <f>INDEX(Weights!$B$1:$B$36,MATCH(Matches!H1607,Weights!$A$1:$A$36,0))</f>
        <v>40</v>
      </c>
      <c r="T2374">
        <f t="shared" si="487"/>
        <v>1823</v>
      </c>
      <c r="U2374">
        <f t="shared" si="488"/>
        <v>1642</v>
      </c>
      <c r="V2374">
        <f t="shared" si="489"/>
        <v>181</v>
      </c>
      <c r="W2374">
        <f t="shared" si="490"/>
        <v>0</v>
      </c>
      <c r="X2374">
        <f t="shared" si="491"/>
        <v>0</v>
      </c>
      <c r="Y2374">
        <f t="shared" si="492"/>
        <v>0</v>
      </c>
      <c r="AA2374" t="str">
        <f t="shared" si="493"/>
        <v>181-&gt;0,</v>
      </c>
    </row>
    <row r="2375" spans="1:27" ht="15" hidden="1" customHeight="1" x14ac:dyDescent="0.25">
      <c r="A2375">
        <v>2016</v>
      </c>
      <c r="B2375">
        <v>9</v>
      </c>
      <c r="C2375">
        <v>4</v>
      </c>
      <c r="D2375" t="s">
        <v>27</v>
      </c>
      <c r="E2375" t="s">
        <v>88</v>
      </c>
      <c r="F2375">
        <v>1</v>
      </c>
      <c r="G2375">
        <v>1</v>
      </c>
      <c r="H2375" t="s">
        <v>171</v>
      </c>
      <c r="J2375">
        <v>-10</v>
      </c>
      <c r="K2375">
        <v>1437</v>
      </c>
      <c r="L2375">
        <v>1361</v>
      </c>
      <c r="M2375">
        <f t="shared" si="481"/>
        <v>1447</v>
      </c>
      <c r="N2375">
        <f t="shared" si="482"/>
        <v>1351</v>
      </c>
      <c r="O2375">
        <f t="shared" si="483"/>
        <v>0.75551888207119688</v>
      </c>
      <c r="P2375">
        <f t="shared" si="484"/>
        <v>0.5</v>
      </c>
      <c r="Q2375">
        <f t="shared" si="485"/>
        <v>39.13605099921201</v>
      </c>
      <c r="R2375">
        <f t="shared" si="486"/>
        <v>40</v>
      </c>
      <c r="S2375">
        <f>INDEX(Weights!$B$1:$B$36,MATCH(Matches!H1626,Weights!$A$1:$A$36,0))</f>
        <v>40</v>
      </c>
      <c r="T2375">
        <f t="shared" si="487"/>
        <v>1547</v>
      </c>
      <c r="U2375">
        <f t="shared" si="488"/>
        <v>1351</v>
      </c>
      <c r="V2375">
        <f t="shared" si="489"/>
        <v>196</v>
      </c>
      <c r="W2375">
        <f t="shared" si="490"/>
        <v>0</v>
      </c>
      <c r="X2375">
        <f t="shared" si="491"/>
        <v>0</v>
      </c>
      <c r="Y2375">
        <f t="shared" si="492"/>
        <v>0</v>
      </c>
      <c r="AA2375" t="str">
        <f t="shared" si="493"/>
        <v>196-&gt;0,</v>
      </c>
    </row>
    <row r="2376" spans="1:27" ht="15" hidden="1" customHeight="1" x14ac:dyDescent="0.25">
      <c r="A2376">
        <v>2016</v>
      </c>
      <c r="B2376">
        <v>10</v>
      </c>
      <c r="C2376">
        <v>6</v>
      </c>
      <c r="D2376" t="s">
        <v>25</v>
      </c>
      <c r="E2376" t="s">
        <v>70</v>
      </c>
      <c r="F2376">
        <v>2</v>
      </c>
      <c r="G2376">
        <v>2</v>
      </c>
      <c r="H2376" t="s">
        <v>76</v>
      </c>
      <c r="J2376">
        <v>-10</v>
      </c>
      <c r="K2376">
        <v>1808</v>
      </c>
      <c r="L2376">
        <v>1743</v>
      </c>
      <c r="M2376">
        <f t="shared" si="481"/>
        <v>1818</v>
      </c>
      <c r="N2376">
        <f t="shared" si="482"/>
        <v>1733</v>
      </c>
      <c r="O2376">
        <f t="shared" si="483"/>
        <v>0.74363452200732783</v>
      </c>
      <c r="P2376">
        <f t="shared" si="484"/>
        <v>0.5</v>
      </c>
      <c r="Q2376">
        <f t="shared" si="485"/>
        <v>41.045086376138556</v>
      </c>
      <c r="R2376">
        <f t="shared" si="486"/>
        <v>40</v>
      </c>
      <c r="S2376">
        <f>INDEX(Weights!$B$1:$B$36,MATCH(Matches!H1698,Weights!$A$1:$A$36,0))</f>
        <v>20</v>
      </c>
      <c r="T2376">
        <f t="shared" si="487"/>
        <v>1918</v>
      </c>
      <c r="U2376">
        <f t="shared" si="488"/>
        <v>1733</v>
      </c>
      <c r="V2376">
        <f t="shared" si="489"/>
        <v>185</v>
      </c>
      <c r="W2376">
        <f t="shared" si="490"/>
        <v>0</v>
      </c>
      <c r="X2376">
        <f t="shared" si="491"/>
        <v>0</v>
      </c>
      <c r="Y2376">
        <f t="shared" si="492"/>
        <v>0</v>
      </c>
      <c r="AA2376" t="str">
        <f t="shared" si="493"/>
        <v>185-&gt;0,</v>
      </c>
    </row>
    <row r="2377" spans="1:27" ht="15" hidden="1" customHeight="1" x14ac:dyDescent="0.25">
      <c r="A2377">
        <v>2016</v>
      </c>
      <c r="B2377">
        <v>10</v>
      </c>
      <c r="C2377">
        <v>9</v>
      </c>
      <c r="D2377" t="s">
        <v>13</v>
      </c>
      <c r="E2377" t="s">
        <v>9</v>
      </c>
      <c r="F2377">
        <v>0</v>
      </c>
      <c r="G2377">
        <v>1</v>
      </c>
      <c r="H2377" t="s">
        <v>76</v>
      </c>
      <c r="J2377">
        <v>-10</v>
      </c>
      <c r="K2377">
        <v>1546</v>
      </c>
      <c r="L2377">
        <v>1858</v>
      </c>
      <c r="M2377">
        <f t="shared" si="481"/>
        <v>1556</v>
      </c>
      <c r="N2377">
        <f t="shared" si="482"/>
        <v>1848</v>
      </c>
      <c r="O2377">
        <f t="shared" si="483"/>
        <v>0.75124079353371065</v>
      </c>
      <c r="P2377">
        <f t="shared" si="484"/>
        <v>0</v>
      </c>
      <c r="Q2377">
        <f t="shared" si="485"/>
        <v>13.311311214825912</v>
      </c>
      <c r="R2377">
        <f t="shared" si="486"/>
        <v>10</v>
      </c>
      <c r="S2377">
        <f>INDEX(Weights!$B$1:$B$36,MATCH(Matches!H1743,Weights!$A$1:$A$36,0))</f>
        <v>40</v>
      </c>
      <c r="T2377">
        <f t="shared" si="487"/>
        <v>1656</v>
      </c>
      <c r="U2377">
        <f t="shared" si="488"/>
        <v>1848</v>
      </c>
      <c r="V2377">
        <f t="shared" si="489"/>
        <v>192</v>
      </c>
      <c r="W2377">
        <f t="shared" si="490"/>
        <v>1</v>
      </c>
      <c r="X2377">
        <f t="shared" si="491"/>
        <v>0</v>
      </c>
      <c r="Y2377">
        <f t="shared" si="492"/>
        <v>1</v>
      </c>
      <c r="AA2377" t="str">
        <f t="shared" si="493"/>
        <v>192-&gt;1,</v>
      </c>
    </row>
    <row r="2378" spans="1:27" ht="15" hidden="1" customHeight="1" x14ac:dyDescent="0.25">
      <c r="A2378">
        <v>2016</v>
      </c>
      <c r="B2378">
        <v>10</v>
      </c>
      <c r="C2378">
        <v>9</v>
      </c>
      <c r="D2378" t="s">
        <v>21</v>
      </c>
      <c r="E2378" t="s">
        <v>129</v>
      </c>
      <c r="F2378">
        <v>3</v>
      </c>
      <c r="G2378">
        <v>4</v>
      </c>
      <c r="H2378" t="s">
        <v>33</v>
      </c>
      <c r="J2378">
        <v>-10</v>
      </c>
      <c r="K2378">
        <v>1694</v>
      </c>
      <c r="L2378">
        <v>1820</v>
      </c>
      <c r="M2378">
        <f t="shared" si="481"/>
        <v>1704</v>
      </c>
      <c r="N2378">
        <f t="shared" si="482"/>
        <v>1810</v>
      </c>
      <c r="O2378">
        <f t="shared" si="483"/>
        <v>0.50863383582108268</v>
      </c>
      <c r="P2378">
        <f t="shared" si="484"/>
        <v>0</v>
      </c>
      <c r="Q2378">
        <f t="shared" si="485"/>
        <v>19.660508789898135</v>
      </c>
      <c r="R2378">
        <f t="shared" si="486"/>
        <v>20</v>
      </c>
      <c r="S2378">
        <f>INDEX(Weights!$B$1:$B$36,MATCH(Matches!H1749,Weights!$A$1:$A$36,0))</f>
        <v>20</v>
      </c>
      <c r="T2378">
        <f t="shared" si="487"/>
        <v>1804</v>
      </c>
      <c r="U2378">
        <f t="shared" si="488"/>
        <v>1810</v>
      </c>
      <c r="V2378">
        <f t="shared" si="489"/>
        <v>6</v>
      </c>
      <c r="W2378">
        <f t="shared" si="490"/>
        <v>1</v>
      </c>
      <c r="X2378">
        <f t="shared" si="491"/>
        <v>0</v>
      </c>
      <c r="Y2378">
        <f t="shared" si="492"/>
        <v>1</v>
      </c>
      <c r="AA2378" t="str">
        <f t="shared" si="493"/>
        <v>6-&gt;1,</v>
      </c>
    </row>
    <row r="2379" spans="1:27" ht="15" hidden="1" customHeight="1" x14ac:dyDescent="0.25">
      <c r="A2379">
        <v>2016</v>
      </c>
      <c r="B2379">
        <v>12</v>
      </c>
      <c r="C2379">
        <v>30</v>
      </c>
      <c r="D2379" t="s">
        <v>45</v>
      </c>
      <c r="E2379" t="s">
        <v>133</v>
      </c>
      <c r="F2379">
        <v>1</v>
      </c>
      <c r="G2379">
        <v>3</v>
      </c>
      <c r="H2379" t="s">
        <v>33</v>
      </c>
      <c r="J2379">
        <v>-10</v>
      </c>
      <c r="K2379">
        <v>1261</v>
      </c>
      <c r="L2379">
        <v>1490</v>
      </c>
      <c r="M2379">
        <f t="shared" si="481"/>
        <v>1271</v>
      </c>
      <c r="N2379">
        <f t="shared" si="482"/>
        <v>1480</v>
      </c>
      <c r="O2379">
        <f t="shared" si="483"/>
        <v>0.65191203987466362</v>
      </c>
      <c r="P2379">
        <f t="shared" si="484"/>
        <v>0</v>
      </c>
      <c r="Q2379">
        <f t="shared" si="485"/>
        <v>15.339492735741768</v>
      </c>
      <c r="R2379">
        <f t="shared" si="486"/>
        <v>10</v>
      </c>
      <c r="S2379">
        <f>INDEX(Weights!$B$1:$B$36,MATCH(Matches!H1958,Weights!$A$1:$A$36,0))</f>
        <v>20</v>
      </c>
      <c r="T2379">
        <f t="shared" si="487"/>
        <v>1371</v>
      </c>
      <c r="U2379">
        <f t="shared" si="488"/>
        <v>1480</v>
      </c>
      <c r="V2379">
        <f t="shared" si="489"/>
        <v>109</v>
      </c>
      <c r="W2379">
        <f t="shared" si="490"/>
        <v>2</v>
      </c>
      <c r="X2379">
        <f t="shared" si="491"/>
        <v>0</v>
      </c>
      <c r="Y2379">
        <f t="shared" si="492"/>
        <v>2</v>
      </c>
      <c r="AA2379" t="str">
        <f t="shared" si="493"/>
        <v>109-&gt;2,</v>
      </c>
    </row>
    <row r="2380" spans="1:27" ht="15" hidden="1" customHeight="1" x14ac:dyDescent="0.25">
      <c r="A2380">
        <v>2017</v>
      </c>
      <c r="B2380">
        <v>3</v>
      </c>
      <c r="C2380">
        <v>28</v>
      </c>
      <c r="D2380" t="s">
        <v>104</v>
      </c>
      <c r="E2380" t="s">
        <v>16</v>
      </c>
      <c r="F2380">
        <v>1</v>
      </c>
      <c r="G2380">
        <v>2</v>
      </c>
      <c r="H2380" t="s">
        <v>33</v>
      </c>
      <c r="J2380">
        <v>-10</v>
      </c>
      <c r="K2380">
        <v>1833</v>
      </c>
      <c r="L2380">
        <v>1957</v>
      </c>
      <c r="M2380">
        <f t="shared" si="481"/>
        <v>1843</v>
      </c>
      <c r="N2380">
        <f t="shared" si="482"/>
        <v>1947</v>
      </c>
      <c r="O2380">
        <f t="shared" si="483"/>
        <v>0.50575620841114488</v>
      </c>
      <c r="P2380">
        <f t="shared" si="484"/>
        <v>0</v>
      </c>
      <c r="Q2380">
        <f t="shared" si="485"/>
        <v>19.77237220955811</v>
      </c>
      <c r="R2380">
        <f t="shared" si="486"/>
        <v>20</v>
      </c>
      <c r="S2380">
        <f>INDEX(Weights!$B$1:$B$36,MATCH(Matches!H2153,Weights!$A$1:$A$36,0))</f>
        <v>40</v>
      </c>
      <c r="T2380">
        <f t="shared" si="487"/>
        <v>1943</v>
      </c>
      <c r="U2380">
        <f t="shared" si="488"/>
        <v>1947</v>
      </c>
      <c r="V2380">
        <f t="shared" si="489"/>
        <v>4</v>
      </c>
      <c r="W2380">
        <f t="shared" si="490"/>
        <v>1</v>
      </c>
      <c r="X2380">
        <f t="shared" si="491"/>
        <v>0</v>
      </c>
      <c r="Y2380">
        <f t="shared" si="492"/>
        <v>1</v>
      </c>
      <c r="AA2380" t="str">
        <f t="shared" si="493"/>
        <v>4-&gt;1,</v>
      </c>
    </row>
    <row r="2381" spans="1:27" ht="15" hidden="1" customHeight="1" x14ac:dyDescent="0.25">
      <c r="A2381">
        <v>2017</v>
      </c>
      <c r="B2381">
        <v>6</v>
      </c>
      <c r="C2381">
        <v>9</v>
      </c>
      <c r="D2381" t="s">
        <v>14</v>
      </c>
      <c r="E2381" t="s">
        <v>15</v>
      </c>
      <c r="F2381">
        <v>0</v>
      </c>
      <c r="G2381">
        <v>0</v>
      </c>
      <c r="H2381" t="s">
        <v>76</v>
      </c>
      <c r="J2381">
        <v>-10</v>
      </c>
      <c r="K2381">
        <v>1754</v>
      </c>
      <c r="L2381">
        <v>1678</v>
      </c>
      <c r="M2381">
        <f t="shared" si="481"/>
        <v>1764</v>
      </c>
      <c r="N2381">
        <f t="shared" si="482"/>
        <v>1668</v>
      </c>
      <c r="O2381">
        <f t="shared" si="483"/>
        <v>0.75551888207119688</v>
      </c>
      <c r="P2381">
        <f t="shared" si="484"/>
        <v>0.5</v>
      </c>
      <c r="Q2381">
        <f t="shared" si="485"/>
        <v>39.13605099921201</v>
      </c>
      <c r="R2381">
        <f t="shared" si="486"/>
        <v>40</v>
      </c>
      <c r="S2381">
        <f>INDEX(Weights!$B$1:$B$36,MATCH(Matches!H2242,Weights!$A$1:$A$36,0))</f>
        <v>20</v>
      </c>
      <c r="T2381">
        <f t="shared" si="487"/>
        <v>1864</v>
      </c>
      <c r="U2381">
        <f t="shared" si="488"/>
        <v>1668</v>
      </c>
      <c r="V2381">
        <f t="shared" si="489"/>
        <v>196</v>
      </c>
      <c r="W2381">
        <f t="shared" si="490"/>
        <v>0</v>
      </c>
      <c r="X2381">
        <f t="shared" si="491"/>
        <v>0</v>
      </c>
      <c r="Y2381">
        <f t="shared" si="492"/>
        <v>0</v>
      </c>
      <c r="AA2381" t="str">
        <f t="shared" si="493"/>
        <v>196-&gt;0,</v>
      </c>
    </row>
    <row r="2382" spans="1:27" ht="15" hidden="1" customHeight="1" x14ac:dyDescent="0.25">
      <c r="A2382">
        <v>2017</v>
      </c>
      <c r="B2382">
        <v>6</v>
      </c>
      <c r="C2382">
        <v>10</v>
      </c>
      <c r="D2382" t="s">
        <v>60</v>
      </c>
      <c r="E2382" t="s">
        <v>90</v>
      </c>
      <c r="F2382">
        <v>1</v>
      </c>
      <c r="G2382">
        <v>2</v>
      </c>
      <c r="H2382" t="s">
        <v>76</v>
      </c>
      <c r="J2382">
        <v>-10</v>
      </c>
      <c r="K2382">
        <v>1447</v>
      </c>
      <c r="L2382">
        <v>1767</v>
      </c>
      <c r="M2382">
        <f t="shared" si="481"/>
        <v>1457</v>
      </c>
      <c r="N2382">
        <f t="shared" si="482"/>
        <v>1757</v>
      </c>
      <c r="O2382">
        <f t="shared" si="483"/>
        <v>0.75974692664795784</v>
      </c>
      <c r="P2382">
        <f t="shared" si="484"/>
        <v>0</v>
      </c>
      <c r="Q2382">
        <f t="shared" si="485"/>
        <v>13.16227766016838</v>
      </c>
      <c r="R2382">
        <f t="shared" si="486"/>
        <v>10</v>
      </c>
      <c r="S2382">
        <f>INDEX(Weights!$B$1:$B$36,MATCH(Matches!H2264,Weights!$A$1:$A$36,0))</f>
        <v>20</v>
      </c>
      <c r="T2382">
        <f t="shared" si="487"/>
        <v>1557</v>
      </c>
      <c r="U2382">
        <f t="shared" si="488"/>
        <v>1757</v>
      </c>
      <c r="V2382">
        <f t="shared" si="489"/>
        <v>200</v>
      </c>
      <c r="W2382">
        <f t="shared" si="490"/>
        <v>1</v>
      </c>
      <c r="X2382">
        <f t="shared" si="491"/>
        <v>0</v>
      </c>
      <c r="Y2382">
        <f t="shared" si="492"/>
        <v>1</v>
      </c>
      <c r="AA2382" t="str">
        <f t="shared" si="493"/>
        <v>200-&gt;1,</v>
      </c>
    </row>
    <row r="2383" spans="1:27" ht="15" hidden="1" customHeight="1" x14ac:dyDescent="0.25">
      <c r="A2383">
        <v>2017</v>
      </c>
      <c r="B2383">
        <v>6</v>
      </c>
      <c r="C2383">
        <v>10</v>
      </c>
      <c r="D2383" t="s">
        <v>176</v>
      </c>
      <c r="E2383" t="s">
        <v>72</v>
      </c>
      <c r="F2383">
        <v>1</v>
      </c>
      <c r="G2383">
        <v>1</v>
      </c>
      <c r="H2383" t="s">
        <v>171</v>
      </c>
      <c r="J2383">
        <v>-10</v>
      </c>
      <c r="K2383">
        <v>1325</v>
      </c>
      <c r="L2383">
        <v>1249</v>
      </c>
      <c r="M2383">
        <f t="shared" si="481"/>
        <v>1335</v>
      </c>
      <c r="N2383">
        <f t="shared" si="482"/>
        <v>1239</v>
      </c>
      <c r="O2383">
        <f t="shared" si="483"/>
        <v>0.75551888207119688</v>
      </c>
      <c r="P2383">
        <f t="shared" si="484"/>
        <v>0.5</v>
      </c>
      <c r="Q2383">
        <f t="shared" si="485"/>
        <v>39.13605099921201</v>
      </c>
      <c r="R2383">
        <f t="shared" si="486"/>
        <v>40</v>
      </c>
      <c r="S2383">
        <f>INDEX(Weights!$B$1:$B$36,MATCH(Matches!H2277,Weights!$A$1:$A$36,0))</f>
        <v>20</v>
      </c>
      <c r="T2383">
        <f t="shared" si="487"/>
        <v>1435</v>
      </c>
      <c r="U2383">
        <f t="shared" si="488"/>
        <v>1239</v>
      </c>
      <c r="V2383">
        <f t="shared" si="489"/>
        <v>196</v>
      </c>
      <c r="W2383">
        <f t="shared" si="490"/>
        <v>0</v>
      </c>
      <c r="X2383">
        <f t="shared" si="491"/>
        <v>0</v>
      </c>
      <c r="Y2383">
        <f t="shared" si="492"/>
        <v>0</v>
      </c>
      <c r="AA2383" t="str">
        <f t="shared" si="493"/>
        <v>196-&gt;0,</v>
      </c>
    </row>
    <row r="2384" spans="1:27" ht="15" hidden="1" customHeight="1" x14ac:dyDescent="0.25">
      <c r="A2384">
        <v>2017</v>
      </c>
      <c r="B2384">
        <v>6</v>
      </c>
      <c r="C2384">
        <v>11</v>
      </c>
      <c r="D2384" t="s">
        <v>53</v>
      </c>
      <c r="E2384" t="s">
        <v>48</v>
      </c>
      <c r="F2384">
        <v>1</v>
      </c>
      <c r="G2384">
        <v>1</v>
      </c>
      <c r="H2384" t="s">
        <v>76</v>
      </c>
      <c r="J2384">
        <v>-10</v>
      </c>
      <c r="K2384">
        <v>1777</v>
      </c>
      <c r="L2384">
        <v>1695</v>
      </c>
      <c r="M2384">
        <f t="shared" si="481"/>
        <v>1787</v>
      </c>
      <c r="N2384">
        <f t="shared" si="482"/>
        <v>1685</v>
      </c>
      <c r="O2384">
        <f t="shared" si="483"/>
        <v>0.76184210991793599</v>
      </c>
      <c r="P2384">
        <f t="shared" si="484"/>
        <v>0.5</v>
      </c>
      <c r="Q2384">
        <f t="shared" si="485"/>
        <v>38.190954094947152</v>
      </c>
      <c r="R2384">
        <f t="shared" si="486"/>
        <v>40</v>
      </c>
      <c r="S2384">
        <f>INDEX(Weights!$B$1:$B$36,MATCH(Matches!H2286,Weights!$A$1:$A$36,0))</f>
        <v>40</v>
      </c>
      <c r="T2384">
        <f t="shared" si="487"/>
        <v>1887</v>
      </c>
      <c r="U2384">
        <f t="shared" si="488"/>
        <v>1685</v>
      </c>
      <c r="V2384">
        <f t="shared" si="489"/>
        <v>202</v>
      </c>
      <c r="W2384">
        <f t="shared" si="490"/>
        <v>0</v>
      </c>
      <c r="X2384">
        <f t="shared" si="491"/>
        <v>0</v>
      </c>
      <c r="Y2384">
        <f t="shared" si="492"/>
        <v>0</v>
      </c>
      <c r="AA2384" t="str">
        <f t="shared" si="493"/>
        <v>202-&gt;0,</v>
      </c>
    </row>
    <row r="2385" spans="1:27" ht="15" hidden="1" customHeight="1" x14ac:dyDescent="0.25">
      <c r="A2385">
        <v>2017</v>
      </c>
      <c r="B2385">
        <v>9</v>
      </c>
      <c r="C2385">
        <v>2</v>
      </c>
      <c r="D2385" t="s">
        <v>152</v>
      </c>
      <c r="E2385" t="s">
        <v>199</v>
      </c>
      <c r="F2385">
        <v>0</v>
      </c>
      <c r="G2385">
        <v>0</v>
      </c>
      <c r="H2385" t="s">
        <v>76</v>
      </c>
      <c r="J2385">
        <v>-10</v>
      </c>
      <c r="K2385">
        <v>1699</v>
      </c>
      <c r="L2385">
        <v>1621</v>
      </c>
      <c r="M2385">
        <f t="shared" si="481"/>
        <v>1709</v>
      </c>
      <c r="N2385">
        <f t="shared" si="482"/>
        <v>1611</v>
      </c>
      <c r="O2385">
        <f t="shared" si="483"/>
        <v>0.75763917486225174</v>
      </c>
      <c r="P2385">
        <f t="shared" si="484"/>
        <v>0.5</v>
      </c>
      <c r="Q2385">
        <f t="shared" si="485"/>
        <v>38.81397308987097</v>
      </c>
      <c r="R2385">
        <f t="shared" si="486"/>
        <v>40</v>
      </c>
      <c r="S2385">
        <f>INDEX(Weights!$B$1:$B$36,MATCH(Matches!H2477,Weights!$A$1:$A$36,0))</f>
        <v>40</v>
      </c>
      <c r="T2385">
        <f t="shared" si="487"/>
        <v>1809</v>
      </c>
      <c r="U2385">
        <f t="shared" si="488"/>
        <v>1611</v>
      </c>
      <c r="V2385">
        <f t="shared" si="489"/>
        <v>198</v>
      </c>
      <c r="W2385">
        <f t="shared" si="490"/>
        <v>0</v>
      </c>
      <c r="X2385">
        <f t="shared" si="491"/>
        <v>0</v>
      </c>
      <c r="Y2385">
        <f t="shared" si="492"/>
        <v>0</v>
      </c>
      <c r="AA2385" t="str">
        <f t="shared" si="493"/>
        <v>198-&gt;0,</v>
      </c>
    </row>
    <row r="2386" spans="1:27" ht="15" hidden="1" customHeight="1" x14ac:dyDescent="0.25">
      <c r="A2386">
        <v>2017</v>
      </c>
      <c r="B2386">
        <v>9</v>
      </c>
      <c r="C2386">
        <v>5</v>
      </c>
      <c r="D2386" t="s">
        <v>120</v>
      </c>
      <c r="E2386" t="s">
        <v>94</v>
      </c>
      <c r="F2386">
        <v>1</v>
      </c>
      <c r="G2386">
        <v>2</v>
      </c>
      <c r="H2386" t="s">
        <v>23</v>
      </c>
      <c r="J2386">
        <v>-10</v>
      </c>
      <c r="K2386">
        <v>892</v>
      </c>
      <c r="L2386">
        <v>1214</v>
      </c>
      <c r="M2386">
        <f t="shared" si="481"/>
        <v>902</v>
      </c>
      <c r="N2386">
        <f t="shared" si="482"/>
        <v>1204</v>
      </c>
      <c r="O2386">
        <f t="shared" si="483"/>
        <v>0.76184210991793599</v>
      </c>
      <c r="P2386">
        <f t="shared" si="484"/>
        <v>0</v>
      </c>
      <c r="Q2386">
        <f t="shared" si="485"/>
        <v>13.126079367123955</v>
      </c>
      <c r="R2386">
        <f t="shared" si="486"/>
        <v>10</v>
      </c>
      <c r="S2386">
        <f>INDEX(Weights!$B$1:$B$36,MATCH(Matches!H2537,Weights!$A$1:$A$36,0))</f>
        <v>40</v>
      </c>
      <c r="T2386">
        <f t="shared" si="487"/>
        <v>1002</v>
      </c>
      <c r="U2386">
        <f t="shared" si="488"/>
        <v>1204</v>
      </c>
      <c r="V2386">
        <f t="shared" si="489"/>
        <v>202</v>
      </c>
      <c r="W2386">
        <f t="shared" si="490"/>
        <v>1</v>
      </c>
      <c r="X2386">
        <f t="shared" si="491"/>
        <v>0</v>
      </c>
      <c r="Y2386">
        <f t="shared" si="492"/>
        <v>1</v>
      </c>
      <c r="AA2386" t="str">
        <f t="shared" si="493"/>
        <v>202-&gt;1,</v>
      </c>
    </row>
    <row r="2387" spans="1:27" ht="15" hidden="1" customHeight="1" x14ac:dyDescent="0.25">
      <c r="A2387">
        <v>2017</v>
      </c>
      <c r="B2387">
        <v>9</v>
      </c>
      <c r="C2387">
        <v>5</v>
      </c>
      <c r="D2387" t="s">
        <v>99</v>
      </c>
      <c r="E2387" t="s">
        <v>225</v>
      </c>
      <c r="F2387">
        <v>2</v>
      </c>
      <c r="G2387">
        <v>2</v>
      </c>
      <c r="H2387" t="s">
        <v>23</v>
      </c>
      <c r="J2387">
        <v>-10</v>
      </c>
      <c r="K2387">
        <v>1475</v>
      </c>
      <c r="L2387">
        <v>1403</v>
      </c>
      <c r="M2387">
        <f t="shared" si="481"/>
        <v>1485</v>
      </c>
      <c r="N2387">
        <f t="shared" si="482"/>
        <v>1393</v>
      </c>
      <c r="O2387">
        <f t="shared" si="483"/>
        <v>0.75124079353371065</v>
      </c>
      <c r="P2387">
        <f t="shared" si="484"/>
        <v>0.5</v>
      </c>
      <c r="Q2387">
        <f t="shared" si="485"/>
        <v>39.802453492323622</v>
      </c>
      <c r="R2387">
        <f t="shared" si="486"/>
        <v>40</v>
      </c>
      <c r="S2387">
        <f>INDEX(Weights!$B$1:$B$36,MATCH(Matches!H2539,Weights!$A$1:$A$36,0))</f>
        <v>20</v>
      </c>
      <c r="T2387">
        <f t="shared" si="487"/>
        <v>1585</v>
      </c>
      <c r="U2387">
        <f t="shared" si="488"/>
        <v>1393</v>
      </c>
      <c r="V2387">
        <f t="shared" si="489"/>
        <v>192</v>
      </c>
      <c r="W2387">
        <f t="shared" si="490"/>
        <v>0</v>
      </c>
      <c r="X2387">
        <f t="shared" si="491"/>
        <v>0</v>
      </c>
      <c r="Y2387">
        <f t="shared" si="492"/>
        <v>0</v>
      </c>
      <c r="AA2387" t="str">
        <f t="shared" si="493"/>
        <v>192-&gt;0,</v>
      </c>
    </row>
    <row r="2388" spans="1:27" ht="15" hidden="1" customHeight="1" x14ac:dyDescent="0.25">
      <c r="A2388">
        <v>2017</v>
      </c>
      <c r="B2388">
        <v>10</v>
      </c>
      <c r="C2388">
        <v>6</v>
      </c>
      <c r="D2388" t="s">
        <v>56</v>
      </c>
      <c r="E2388" t="s">
        <v>10</v>
      </c>
      <c r="F2388">
        <v>0</v>
      </c>
      <c r="G2388">
        <v>1</v>
      </c>
      <c r="H2388" t="s">
        <v>76</v>
      </c>
      <c r="J2388">
        <v>-10</v>
      </c>
      <c r="K2388">
        <v>1484</v>
      </c>
      <c r="L2388">
        <v>1801</v>
      </c>
      <c r="M2388">
        <f t="shared" si="481"/>
        <v>1494</v>
      </c>
      <c r="N2388">
        <f t="shared" si="482"/>
        <v>1791</v>
      </c>
      <c r="O2388">
        <f t="shared" si="483"/>
        <v>0.75658059429505287</v>
      </c>
      <c r="P2388">
        <f t="shared" si="484"/>
        <v>0</v>
      </c>
      <c r="Q2388">
        <f t="shared" si="485"/>
        <v>13.217362532695597</v>
      </c>
      <c r="R2388">
        <f t="shared" si="486"/>
        <v>10</v>
      </c>
      <c r="S2388">
        <f>INDEX(Weights!$B$1:$B$36,MATCH(Matches!H2580,Weights!$A$1:$A$36,0))</f>
        <v>40</v>
      </c>
      <c r="T2388">
        <f t="shared" si="487"/>
        <v>1594</v>
      </c>
      <c r="U2388">
        <f t="shared" si="488"/>
        <v>1791</v>
      </c>
      <c r="V2388">
        <f t="shared" si="489"/>
        <v>197</v>
      </c>
      <c r="W2388">
        <f t="shared" si="490"/>
        <v>1</v>
      </c>
      <c r="X2388">
        <f t="shared" si="491"/>
        <v>0</v>
      </c>
      <c r="Y2388">
        <f t="shared" si="492"/>
        <v>1</v>
      </c>
      <c r="AA2388" t="str">
        <f t="shared" si="493"/>
        <v>197-&gt;1,</v>
      </c>
    </row>
    <row r="2389" spans="1:27" ht="15" hidden="1" customHeight="1" x14ac:dyDescent="0.25">
      <c r="A2389">
        <v>2017</v>
      </c>
      <c r="B2389">
        <v>11</v>
      </c>
      <c r="C2389">
        <v>11</v>
      </c>
      <c r="D2389" t="s">
        <v>122</v>
      </c>
      <c r="E2389" t="s">
        <v>50</v>
      </c>
      <c r="F2389">
        <v>0</v>
      </c>
      <c r="G2389">
        <v>1</v>
      </c>
      <c r="H2389" t="s">
        <v>81</v>
      </c>
      <c r="J2389">
        <v>-10</v>
      </c>
      <c r="K2389">
        <v>1470</v>
      </c>
      <c r="L2389">
        <v>1713</v>
      </c>
      <c r="M2389">
        <f t="shared" si="481"/>
        <v>1480</v>
      </c>
      <c r="N2389">
        <f t="shared" si="482"/>
        <v>1703</v>
      </c>
      <c r="O2389">
        <f t="shared" si="483"/>
        <v>0.66996901390348318</v>
      </c>
      <c r="P2389">
        <f t="shared" si="484"/>
        <v>0</v>
      </c>
      <c r="Q2389">
        <f t="shared" si="485"/>
        <v>14.92606343349577</v>
      </c>
      <c r="R2389">
        <f t="shared" si="486"/>
        <v>10</v>
      </c>
      <c r="S2389">
        <f>INDEX(Weights!$B$1:$B$36,MATCH(Matches!H2716,Weights!$A$1:$A$36,0))</f>
        <v>40</v>
      </c>
      <c r="T2389">
        <f t="shared" si="487"/>
        <v>1580</v>
      </c>
      <c r="U2389">
        <f t="shared" si="488"/>
        <v>1703</v>
      </c>
      <c r="V2389">
        <f t="shared" si="489"/>
        <v>123</v>
      </c>
      <c r="W2389">
        <f t="shared" si="490"/>
        <v>1</v>
      </c>
      <c r="X2389">
        <f t="shared" si="491"/>
        <v>0</v>
      </c>
      <c r="Y2389">
        <f t="shared" si="492"/>
        <v>1</v>
      </c>
      <c r="AA2389" t="str">
        <f t="shared" si="493"/>
        <v>123-&gt;1,</v>
      </c>
    </row>
    <row r="2390" spans="1:27" ht="15" hidden="1" customHeight="1" x14ac:dyDescent="0.25">
      <c r="A2390">
        <v>2017</v>
      </c>
      <c r="B2390">
        <v>11</v>
      </c>
      <c r="C2390">
        <v>12</v>
      </c>
      <c r="D2390" t="s">
        <v>69</v>
      </c>
      <c r="E2390" t="s">
        <v>11</v>
      </c>
      <c r="F2390">
        <v>0</v>
      </c>
      <c r="G2390">
        <v>3</v>
      </c>
      <c r="H2390" t="s">
        <v>33</v>
      </c>
      <c r="J2390">
        <v>-10</v>
      </c>
      <c r="K2390">
        <v>1216</v>
      </c>
      <c r="L2390">
        <v>1496</v>
      </c>
      <c r="M2390">
        <f t="shared" si="481"/>
        <v>1226</v>
      </c>
      <c r="N2390">
        <f t="shared" si="482"/>
        <v>1486</v>
      </c>
      <c r="O2390">
        <f t="shared" si="483"/>
        <v>0.71525275104919872</v>
      </c>
      <c r="P2390">
        <f t="shared" si="484"/>
        <v>0</v>
      </c>
      <c r="Q2390">
        <f t="shared" si="485"/>
        <v>13.981071705534969</v>
      </c>
      <c r="R2390">
        <f t="shared" si="486"/>
        <v>10</v>
      </c>
      <c r="S2390">
        <f>INDEX(Weights!$B$1:$B$36,MATCH(Matches!H2726,Weights!$A$1:$A$36,0))</f>
        <v>40</v>
      </c>
      <c r="T2390">
        <f t="shared" si="487"/>
        <v>1326</v>
      </c>
      <c r="U2390">
        <f t="shared" si="488"/>
        <v>1486</v>
      </c>
      <c r="V2390">
        <f t="shared" si="489"/>
        <v>160</v>
      </c>
      <c r="W2390">
        <f t="shared" si="490"/>
        <v>3</v>
      </c>
      <c r="X2390">
        <f t="shared" si="491"/>
        <v>0</v>
      </c>
      <c r="Y2390">
        <f t="shared" si="492"/>
        <v>3</v>
      </c>
      <c r="AA2390" t="str">
        <f t="shared" si="493"/>
        <v>160-&gt;3,</v>
      </c>
    </row>
    <row r="2391" spans="1:27" ht="15" hidden="1" customHeight="1" x14ac:dyDescent="0.25">
      <c r="A2391">
        <v>2017</v>
      </c>
      <c r="B2391">
        <v>11</v>
      </c>
      <c r="C2391">
        <v>13</v>
      </c>
      <c r="D2391" t="s">
        <v>16</v>
      </c>
      <c r="E2391" t="s">
        <v>68</v>
      </c>
      <c r="F2391">
        <v>0</v>
      </c>
      <c r="G2391">
        <v>0</v>
      </c>
      <c r="H2391" t="s">
        <v>76</v>
      </c>
      <c r="J2391">
        <v>-10</v>
      </c>
      <c r="K2391">
        <v>1906</v>
      </c>
      <c r="L2391">
        <v>1825</v>
      </c>
      <c r="M2391">
        <f t="shared" si="481"/>
        <v>1916</v>
      </c>
      <c r="N2391">
        <f t="shared" si="482"/>
        <v>1815</v>
      </c>
      <c r="O2391">
        <f t="shared" si="483"/>
        <v>0.76079609098914236</v>
      </c>
      <c r="P2391">
        <f t="shared" si="484"/>
        <v>0.5</v>
      </c>
      <c r="Q2391">
        <f t="shared" si="485"/>
        <v>38.344133004724853</v>
      </c>
      <c r="R2391">
        <f t="shared" si="486"/>
        <v>40</v>
      </c>
      <c r="S2391">
        <f>INDEX(Weights!$B$1:$B$36,MATCH(Matches!H2734,Weights!$A$1:$A$36,0))</f>
        <v>50</v>
      </c>
      <c r="T2391">
        <f t="shared" si="487"/>
        <v>2016</v>
      </c>
      <c r="U2391">
        <f t="shared" si="488"/>
        <v>1815</v>
      </c>
      <c r="V2391">
        <f t="shared" si="489"/>
        <v>201</v>
      </c>
      <c r="W2391">
        <f t="shared" si="490"/>
        <v>0</v>
      </c>
      <c r="X2391">
        <f t="shared" si="491"/>
        <v>0</v>
      </c>
      <c r="Y2391">
        <f t="shared" si="492"/>
        <v>0</v>
      </c>
      <c r="AA2391" t="str">
        <f t="shared" si="493"/>
        <v>201-&gt;0,</v>
      </c>
    </row>
    <row r="2392" spans="1:27" ht="15" hidden="1" customHeight="1" x14ac:dyDescent="0.25">
      <c r="A2392">
        <v>2017</v>
      </c>
      <c r="B2392">
        <v>11</v>
      </c>
      <c r="C2392">
        <v>14</v>
      </c>
      <c r="D2392" t="s">
        <v>43</v>
      </c>
      <c r="E2392" t="s">
        <v>156</v>
      </c>
      <c r="F2392">
        <v>2</v>
      </c>
      <c r="G2392">
        <v>2</v>
      </c>
      <c r="H2392" t="s">
        <v>23</v>
      </c>
      <c r="J2392">
        <v>-10</v>
      </c>
      <c r="K2392">
        <v>1159</v>
      </c>
      <c r="L2392">
        <v>1093</v>
      </c>
      <c r="M2392">
        <f t="shared" si="481"/>
        <v>1169</v>
      </c>
      <c r="N2392">
        <f t="shared" si="482"/>
        <v>1083</v>
      </c>
      <c r="O2392">
        <f t="shared" si="483"/>
        <v>0.74473040686503478</v>
      </c>
      <c r="P2392">
        <f t="shared" si="484"/>
        <v>0.5</v>
      </c>
      <c r="Q2392">
        <f t="shared" si="485"/>
        <v>40.861289482164153</v>
      </c>
      <c r="R2392">
        <f t="shared" si="486"/>
        <v>40</v>
      </c>
      <c r="S2392">
        <f>INDEX(Weights!$B$1:$B$36,MATCH(Matches!H2751,Weights!$A$1:$A$36,0))</f>
        <v>20</v>
      </c>
      <c r="T2392">
        <f t="shared" si="487"/>
        <v>1269</v>
      </c>
      <c r="U2392">
        <f t="shared" si="488"/>
        <v>1083</v>
      </c>
      <c r="V2392">
        <f t="shared" si="489"/>
        <v>186</v>
      </c>
      <c r="W2392">
        <f t="shared" si="490"/>
        <v>0</v>
      </c>
      <c r="X2392">
        <f t="shared" si="491"/>
        <v>0</v>
      </c>
      <c r="Y2392">
        <f t="shared" si="492"/>
        <v>0</v>
      </c>
      <c r="AA2392" t="str">
        <f t="shared" si="493"/>
        <v>186-&gt;0,</v>
      </c>
    </row>
    <row r="2393" spans="1:27" ht="15" hidden="1" customHeight="1" x14ac:dyDescent="0.25">
      <c r="A2393">
        <v>2015</v>
      </c>
      <c r="B2393">
        <v>3</v>
      </c>
      <c r="C2393">
        <v>26</v>
      </c>
      <c r="D2393" t="s">
        <v>262</v>
      </c>
      <c r="E2393" t="s">
        <v>94</v>
      </c>
      <c r="F2393">
        <v>0</v>
      </c>
      <c r="G2393">
        <v>2</v>
      </c>
      <c r="H2393" t="s">
        <v>33</v>
      </c>
      <c r="J2393">
        <v>-11</v>
      </c>
      <c r="K2393">
        <v>1057</v>
      </c>
      <c r="L2393">
        <v>1273</v>
      </c>
      <c r="M2393">
        <f t="shared" si="481"/>
        <v>1068</v>
      </c>
      <c r="N2393">
        <f t="shared" si="482"/>
        <v>1262</v>
      </c>
      <c r="O2393">
        <f t="shared" si="483"/>
        <v>0.63207001210007352</v>
      </c>
      <c r="P2393">
        <f t="shared" si="484"/>
        <v>0</v>
      </c>
      <c r="Q2393">
        <f t="shared" si="485"/>
        <v>17.403135395479588</v>
      </c>
      <c r="R2393">
        <f t="shared" si="486"/>
        <v>10</v>
      </c>
      <c r="S2393">
        <f>INDEX(Weights!$B$1:$B$36,MATCH(Matches!H161,Weights!$A$1:$A$36,0))</f>
        <v>40</v>
      </c>
      <c r="T2393">
        <f t="shared" si="487"/>
        <v>1168</v>
      </c>
      <c r="U2393">
        <f t="shared" si="488"/>
        <v>1262</v>
      </c>
      <c r="V2393">
        <f t="shared" si="489"/>
        <v>94</v>
      </c>
      <c r="W2393">
        <f t="shared" si="490"/>
        <v>2</v>
      </c>
      <c r="X2393">
        <f t="shared" si="491"/>
        <v>0</v>
      </c>
      <c r="Y2393">
        <f t="shared" si="492"/>
        <v>2</v>
      </c>
      <c r="AA2393" t="str">
        <f t="shared" si="493"/>
        <v>94-&gt;2,</v>
      </c>
    </row>
    <row r="2394" spans="1:27" ht="15" hidden="1" customHeight="1" x14ac:dyDescent="0.25">
      <c r="A2394">
        <v>2015</v>
      </c>
      <c r="B2394">
        <v>3</v>
      </c>
      <c r="C2394">
        <v>26</v>
      </c>
      <c r="D2394" t="s">
        <v>195</v>
      </c>
      <c r="E2394" t="s">
        <v>160</v>
      </c>
      <c r="F2394">
        <v>0</v>
      </c>
      <c r="G2394">
        <v>4</v>
      </c>
      <c r="H2394" t="s">
        <v>76</v>
      </c>
      <c r="J2394">
        <v>-11</v>
      </c>
      <c r="K2394">
        <v>706</v>
      </c>
      <c r="L2394">
        <v>1128</v>
      </c>
      <c r="M2394">
        <f t="shared" si="481"/>
        <v>717</v>
      </c>
      <c r="N2394">
        <f t="shared" si="482"/>
        <v>1117</v>
      </c>
      <c r="O2394">
        <f t="shared" si="483"/>
        <v>0.84902044278867672</v>
      </c>
      <c r="P2394">
        <f t="shared" si="484"/>
        <v>0</v>
      </c>
      <c r="Q2394">
        <f t="shared" si="485"/>
        <v>12.956107351042816</v>
      </c>
      <c r="R2394">
        <f t="shared" si="486"/>
        <v>10</v>
      </c>
      <c r="S2394">
        <f>INDEX(Weights!$B$1:$B$36,MATCH(Matches!H166,Weights!$A$1:$A$36,0))</f>
        <v>40</v>
      </c>
      <c r="T2394">
        <f t="shared" si="487"/>
        <v>817</v>
      </c>
      <c r="U2394">
        <f t="shared" si="488"/>
        <v>1117</v>
      </c>
      <c r="V2394">
        <f t="shared" si="489"/>
        <v>300</v>
      </c>
      <c r="W2394">
        <f t="shared" si="490"/>
        <v>4</v>
      </c>
      <c r="X2394">
        <f t="shared" si="491"/>
        <v>1</v>
      </c>
      <c r="Y2394">
        <f t="shared" si="492"/>
        <v>4</v>
      </c>
      <c r="AA2394" t="str">
        <f t="shared" si="493"/>
        <v>300-&gt;4,</v>
      </c>
    </row>
    <row r="2395" spans="1:27" ht="15" hidden="1" customHeight="1" x14ac:dyDescent="0.25">
      <c r="A2395">
        <v>2015</v>
      </c>
      <c r="B2395">
        <v>3</v>
      </c>
      <c r="C2395">
        <v>27</v>
      </c>
      <c r="D2395" t="s">
        <v>19</v>
      </c>
      <c r="E2395" t="s">
        <v>68</v>
      </c>
      <c r="F2395">
        <v>0</v>
      </c>
      <c r="G2395">
        <v>2</v>
      </c>
      <c r="H2395" t="s">
        <v>2</v>
      </c>
      <c r="J2395">
        <v>-11</v>
      </c>
      <c r="K2395">
        <v>1401</v>
      </c>
      <c r="L2395">
        <v>1790</v>
      </c>
      <c r="M2395">
        <f t="shared" si="481"/>
        <v>1412</v>
      </c>
      <c r="N2395">
        <f t="shared" si="482"/>
        <v>1779</v>
      </c>
      <c r="O2395">
        <f t="shared" si="483"/>
        <v>0.82302462892173212</v>
      </c>
      <c r="P2395">
        <f t="shared" si="484"/>
        <v>0</v>
      </c>
      <c r="Q2395">
        <f t="shared" si="485"/>
        <v>13.365335147274282</v>
      </c>
      <c r="R2395">
        <f t="shared" si="486"/>
        <v>10</v>
      </c>
      <c r="S2395">
        <f>INDEX(Weights!$B$1:$B$36,MATCH(Matches!H176,Weights!$A$1:$A$36,0))</f>
        <v>40</v>
      </c>
      <c r="T2395">
        <f t="shared" si="487"/>
        <v>1512</v>
      </c>
      <c r="U2395">
        <f t="shared" si="488"/>
        <v>1779</v>
      </c>
      <c r="V2395">
        <f t="shared" si="489"/>
        <v>267</v>
      </c>
      <c r="W2395">
        <f t="shared" si="490"/>
        <v>2</v>
      </c>
      <c r="X2395">
        <f t="shared" si="491"/>
        <v>0</v>
      </c>
      <c r="Y2395">
        <f t="shared" si="492"/>
        <v>2</v>
      </c>
      <c r="AA2395" t="str">
        <f t="shared" si="493"/>
        <v>267-&gt;2,</v>
      </c>
    </row>
    <row r="2396" spans="1:27" ht="15" hidden="1" customHeight="1" x14ac:dyDescent="0.25">
      <c r="A2396">
        <v>2015</v>
      </c>
      <c r="B2396">
        <v>3</v>
      </c>
      <c r="C2396">
        <v>29</v>
      </c>
      <c r="D2396" t="s">
        <v>28</v>
      </c>
      <c r="E2396" t="s">
        <v>141</v>
      </c>
      <c r="F2396">
        <v>1</v>
      </c>
      <c r="G2396">
        <v>2</v>
      </c>
      <c r="H2396" t="s">
        <v>33</v>
      </c>
      <c r="J2396">
        <v>-11</v>
      </c>
      <c r="K2396">
        <v>1299</v>
      </c>
      <c r="L2396">
        <v>1389</v>
      </c>
      <c r="M2396">
        <f t="shared" si="481"/>
        <v>1310</v>
      </c>
      <c r="N2396">
        <f t="shared" si="482"/>
        <v>1378</v>
      </c>
      <c r="O2396">
        <f t="shared" si="483"/>
        <v>0.54592192278048368</v>
      </c>
      <c r="P2396">
        <f t="shared" si="484"/>
        <v>0</v>
      </c>
      <c r="Q2396">
        <f t="shared" si="485"/>
        <v>20.149401482129381</v>
      </c>
      <c r="R2396">
        <f t="shared" si="486"/>
        <v>20</v>
      </c>
      <c r="S2396">
        <f>INDEX(Weights!$B$1:$B$36,MATCH(Matches!H203,Weights!$A$1:$A$36,0))</f>
        <v>40</v>
      </c>
      <c r="T2396">
        <f t="shared" si="487"/>
        <v>1410</v>
      </c>
      <c r="U2396">
        <f t="shared" si="488"/>
        <v>1378</v>
      </c>
      <c r="V2396">
        <f t="shared" si="489"/>
        <v>32</v>
      </c>
      <c r="W2396">
        <f t="shared" si="490"/>
        <v>-1</v>
      </c>
      <c r="X2396">
        <f t="shared" si="491"/>
        <v>0</v>
      </c>
      <c r="Y2396">
        <f t="shared" si="492"/>
        <v>-1</v>
      </c>
      <c r="AA2396" t="str">
        <f t="shared" si="493"/>
        <v>32-&gt;-1,</v>
      </c>
    </row>
    <row r="2397" spans="1:27" ht="15" hidden="1" customHeight="1" x14ac:dyDescent="0.25">
      <c r="A2397">
        <v>2015</v>
      </c>
      <c r="B2397">
        <v>3</v>
      </c>
      <c r="C2397">
        <v>31</v>
      </c>
      <c r="D2397" t="s">
        <v>59</v>
      </c>
      <c r="E2397" t="s">
        <v>7</v>
      </c>
      <c r="F2397">
        <v>0</v>
      </c>
      <c r="G2397">
        <v>1</v>
      </c>
      <c r="H2397" t="s">
        <v>2</v>
      </c>
      <c r="J2397">
        <v>-11</v>
      </c>
      <c r="K2397">
        <v>1623</v>
      </c>
      <c r="L2397">
        <v>1912</v>
      </c>
      <c r="M2397">
        <f t="shared" si="481"/>
        <v>1634</v>
      </c>
      <c r="N2397">
        <f t="shared" si="482"/>
        <v>1901</v>
      </c>
      <c r="O2397">
        <f t="shared" si="483"/>
        <v>0.72338786943917055</v>
      </c>
      <c r="P2397">
        <f t="shared" si="484"/>
        <v>0</v>
      </c>
      <c r="Q2397">
        <f t="shared" si="485"/>
        <v>15.206226790239239</v>
      </c>
      <c r="R2397">
        <f t="shared" si="486"/>
        <v>20</v>
      </c>
      <c r="S2397">
        <f>INDEX(Weights!$B$1:$B$36,MATCH(Matches!H239,Weights!$A$1:$A$36,0))</f>
        <v>20</v>
      </c>
      <c r="T2397">
        <f t="shared" si="487"/>
        <v>1734</v>
      </c>
      <c r="U2397">
        <f t="shared" si="488"/>
        <v>1901</v>
      </c>
      <c r="V2397">
        <f t="shared" si="489"/>
        <v>167</v>
      </c>
      <c r="W2397">
        <f t="shared" si="490"/>
        <v>1</v>
      </c>
      <c r="X2397">
        <f t="shared" si="491"/>
        <v>0</v>
      </c>
      <c r="Y2397">
        <f t="shared" si="492"/>
        <v>1</v>
      </c>
      <c r="AA2397" t="str">
        <f t="shared" si="493"/>
        <v>167-&gt;1,</v>
      </c>
    </row>
    <row r="2398" spans="1:27" ht="15" hidden="1" customHeight="1" x14ac:dyDescent="0.25">
      <c r="A2398">
        <v>2015</v>
      </c>
      <c r="B2398">
        <v>5</v>
      </c>
      <c r="C2398">
        <v>20</v>
      </c>
      <c r="D2398" t="s">
        <v>38</v>
      </c>
      <c r="E2398" t="s">
        <v>99</v>
      </c>
      <c r="F2398">
        <v>0</v>
      </c>
      <c r="G2398">
        <v>1</v>
      </c>
      <c r="H2398" t="s">
        <v>33</v>
      </c>
      <c r="J2398">
        <v>-11</v>
      </c>
      <c r="K2398">
        <v>1352</v>
      </c>
      <c r="L2398">
        <v>1454</v>
      </c>
      <c r="M2398">
        <f t="shared" si="481"/>
        <v>1363</v>
      </c>
      <c r="N2398">
        <f t="shared" si="482"/>
        <v>1443</v>
      </c>
      <c r="O2398">
        <f t="shared" si="483"/>
        <v>0.5287505638922686</v>
      </c>
      <c r="P2398">
        <f t="shared" si="484"/>
        <v>0</v>
      </c>
      <c r="Q2398">
        <f t="shared" si="485"/>
        <v>20.803760319471202</v>
      </c>
      <c r="R2398">
        <f t="shared" si="486"/>
        <v>20</v>
      </c>
      <c r="S2398">
        <f>INDEX(Weights!$B$1:$B$36,MATCH(Matches!H283,Weights!$A$1:$A$36,0))</f>
        <v>40</v>
      </c>
      <c r="T2398">
        <f t="shared" si="487"/>
        <v>1463</v>
      </c>
      <c r="U2398">
        <f t="shared" si="488"/>
        <v>1443</v>
      </c>
      <c r="V2398">
        <f t="shared" si="489"/>
        <v>20</v>
      </c>
      <c r="W2398">
        <f t="shared" si="490"/>
        <v>-1</v>
      </c>
      <c r="X2398">
        <f t="shared" si="491"/>
        <v>0</v>
      </c>
      <c r="Y2398">
        <f t="shared" si="492"/>
        <v>-1</v>
      </c>
      <c r="AA2398" t="str">
        <f t="shared" si="493"/>
        <v>20-&gt;-1,</v>
      </c>
    </row>
    <row r="2399" spans="1:27" ht="15" hidden="1" customHeight="1" x14ac:dyDescent="0.25">
      <c r="A2399">
        <v>2015</v>
      </c>
      <c r="B2399">
        <v>6</v>
      </c>
      <c r="C2399">
        <v>11</v>
      </c>
      <c r="D2399" t="s">
        <v>109</v>
      </c>
      <c r="E2399" t="s">
        <v>41</v>
      </c>
      <c r="F2399">
        <v>0</v>
      </c>
      <c r="G2399">
        <v>4</v>
      </c>
      <c r="H2399" t="s">
        <v>108</v>
      </c>
      <c r="J2399">
        <v>-11</v>
      </c>
      <c r="K2399">
        <v>740</v>
      </c>
      <c r="L2399">
        <v>1176</v>
      </c>
      <c r="M2399">
        <f t="shared" si="481"/>
        <v>751</v>
      </c>
      <c r="N2399">
        <f t="shared" si="482"/>
        <v>1165</v>
      </c>
      <c r="O2399">
        <f t="shared" si="483"/>
        <v>0.85906300237667377</v>
      </c>
      <c r="P2399">
        <f t="shared" si="484"/>
        <v>0</v>
      </c>
      <c r="Q2399">
        <f t="shared" si="485"/>
        <v>12.804648750519492</v>
      </c>
      <c r="R2399">
        <f t="shared" si="486"/>
        <v>10</v>
      </c>
      <c r="S2399">
        <f>INDEX(Weights!$B$1:$B$36,MATCH(Matches!H365,Weights!$A$1:$A$36,0))</f>
        <v>40</v>
      </c>
      <c r="T2399">
        <f t="shared" si="487"/>
        <v>851</v>
      </c>
      <c r="U2399">
        <f t="shared" si="488"/>
        <v>1165</v>
      </c>
      <c r="V2399">
        <f t="shared" si="489"/>
        <v>314</v>
      </c>
      <c r="W2399">
        <f t="shared" si="490"/>
        <v>4</v>
      </c>
      <c r="X2399">
        <f t="shared" si="491"/>
        <v>1</v>
      </c>
      <c r="Y2399">
        <f t="shared" si="492"/>
        <v>4</v>
      </c>
      <c r="AA2399" t="str">
        <f t="shared" si="493"/>
        <v>314-&gt;4,</v>
      </c>
    </row>
    <row r="2400" spans="1:27" ht="15" hidden="1" customHeight="1" x14ac:dyDescent="0.25">
      <c r="A2400">
        <v>2015</v>
      </c>
      <c r="B2400">
        <v>6</v>
      </c>
      <c r="C2400">
        <v>15</v>
      </c>
      <c r="D2400" t="s">
        <v>100</v>
      </c>
      <c r="E2400" t="s">
        <v>146</v>
      </c>
      <c r="F2400">
        <v>0</v>
      </c>
      <c r="G2400">
        <v>1</v>
      </c>
      <c r="H2400" t="s">
        <v>76</v>
      </c>
      <c r="J2400">
        <v>-11</v>
      </c>
      <c r="K2400">
        <v>1232</v>
      </c>
      <c r="L2400">
        <v>1519</v>
      </c>
      <c r="M2400">
        <f t="shared" si="481"/>
        <v>1243</v>
      </c>
      <c r="N2400">
        <f t="shared" si="482"/>
        <v>1508</v>
      </c>
      <c r="O2400">
        <f t="shared" si="483"/>
        <v>0.72107824319756009</v>
      </c>
      <c r="P2400">
        <f t="shared" si="484"/>
        <v>0</v>
      </c>
      <c r="Q2400">
        <f t="shared" si="485"/>
        <v>15.254932600963574</v>
      </c>
      <c r="R2400">
        <f t="shared" si="486"/>
        <v>20</v>
      </c>
      <c r="S2400">
        <f>INDEX(Weights!$B$1:$B$36,MATCH(Matches!H451,Weights!$A$1:$A$36,0))</f>
        <v>40</v>
      </c>
      <c r="T2400">
        <f t="shared" si="487"/>
        <v>1343</v>
      </c>
      <c r="U2400">
        <f t="shared" si="488"/>
        <v>1508</v>
      </c>
      <c r="V2400">
        <f t="shared" si="489"/>
        <v>165</v>
      </c>
      <c r="W2400">
        <f t="shared" si="490"/>
        <v>1</v>
      </c>
      <c r="X2400">
        <f t="shared" si="491"/>
        <v>0</v>
      </c>
      <c r="Y2400">
        <f t="shared" si="492"/>
        <v>1</v>
      </c>
      <c r="AA2400" t="str">
        <f t="shared" si="493"/>
        <v>165-&gt;1,</v>
      </c>
    </row>
    <row r="2401" spans="1:27" hidden="1" x14ac:dyDescent="0.25">
      <c r="A2401">
        <v>2015</v>
      </c>
      <c r="B2401">
        <v>9</v>
      </c>
      <c r="C2401">
        <v>6</v>
      </c>
      <c r="D2401" t="s">
        <v>83</v>
      </c>
      <c r="E2401" t="s">
        <v>190</v>
      </c>
      <c r="F2401">
        <v>0</v>
      </c>
      <c r="G2401">
        <v>1</v>
      </c>
      <c r="H2401" t="s">
        <v>171</v>
      </c>
      <c r="J2401">
        <v>-11</v>
      </c>
      <c r="K2401">
        <v>1348</v>
      </c>
      <c r="L2401">
        <v>1629</v>
      </c>
      <c r="M2401">
        <f t="shared" si="481"/>
        <v>1359</v>
      </c>
      <c r="N2401">
        <f t="shared" si="482"/>
        <v>1618</v>
      </c>
      <c r="O2401">
        <f t="shared" si="483"/>
        <v>0.71407890258535023</v>
      </c>
      <c r="P2401">
        <f t="shared" si="484"/>
        <v>0</v>
      </c>
      <c r="Q2401">
        <f t="shared" si="485"/>
        <v>15.404460151636011</v>
      </c>
      <c r="R2401">
        <f t="shared" si="486"/>
        <v>20</v>
      </c>
      <c r="S2401">
        <f>INDEX(Weights!$B$1:$B$36,MATCH(Matches!H639,Weights!$A$1:$A$36,0))</f>
        <v>20</v>
      </c>
      <c r="T2401">
        <f t="shared" si="487"/>
        <v>1459</v>
      </c>
      <c r="U2401">
        <f t="shared" si="488"/>
        <v>1618</v>
      </c>
      <c r="V2401">
        <f t="shared" si="489"/>
        <v>159</v>
      </c>
      <c r="W2401">
        <f t="shared" si="490"/>
        <v>1</v>
      </c>
      <c r="X2401">
        <f t="shared" si="491"/>
        <v>0</v>
      </c>
      <c r="Y2401">
        <f t="shared" si="492"/>
        <v>1</v>
      </c>
      <c r="AA2401" t="str">
        <f t="shared" si="493"/>
        <v>159-&gt;1,</v>
      </c>
    </row>
    <row r="2402" spans="1:27" ht="15" hidden="1" customHeight="1" x14ac:dyDescent="0.25">
      <c r="A2402">
        <v>2015</v>
      </c>
      <c r="B2402">
        <v>9</v>
      </c>
      <c r="C2402">
        <v>7</v>
      </c>
      <c r="D2402" t="s">
        <v>18</v>
      </c>
      <c r="E2402" t="s">
        <v>34</v>
      </c>
      <c r="F2402">
        <v>0</v>
      </c>
      <c r="G2402">
        <v>1</v>
      </c>
      <c r="H2402" t="s">
        <v>2</v>
      </c>
      <c r="J2402">
        <v>-11</v>
      </c>
      <c r="K2402">
        <v>1608</v>
      </c>
      <c r="L2402">
        <v>1905</v>
      </c>
      <c r="M2402">
        <f t="shared" si="481"/>
        <v>1619</v>
      </c>
      <c r="N2402">
        <f t="shared" si="482"/>
        <v>1894</v>
      </c>
      <c r="O2402">
        <f t="shared" si="483"/>
        <v>0.73250728975566759</v>
      </c>
      <c r="P2402">
        <f t="shared" si="484"/>
        <v>0</v>
      </c>
      <c r="Q2402">
        <f t="shared" si="485"/>
        <v>15.016915399803214</v>
      </c>
      <c r="R2402">
        <f t="shared" si="486"/>
        <v>20</v>
      </c>
      <c r="S2402">
        <f>INDEX(Weights!$B$1:$B$36,MATCH(Matches!H654,Weights!$A$1:$A$36,0))</f>
        <v>40</v>
      </c>
      <c r="T2402">
        <f t="shared" si="487"/>
        <v>1719</v>
      </c>
      <c r="U2402">
        <f t="shared" si="488"/>
        <v>1894</v>
      </c>
      <c r="V2402">
        <f t="shared" si="489"/>
        <v>175</v>
      </c>
      <c r="W2402">
        <f t="shared" si="490"/>
        <v>1</v>
      </c>
      <c r="X2402">
        <f t="shared" si="491"/>
        <v>0</v>
      </c>
      <c r="Y2402">
        <f t="shared" si="492"/>
        <v>1</v>
      </c>
      <c r="AA2402" t="str">
        <f t="shared" si="493"/>
        <v>175-&gt;1,</v>
      </c>
    </row>
    <row r="2403" spans="1:27" ht="15" hidden="1" customHeight="1" x14ac:dyDescent="0.25">
      <c r="A2403">
        <v>2015</v>
      </c>
      <c r="B2403">
        <v>9</v>
      </c>
      <c r="C2403">
        <v>8</v>
      </c>
      <c r="D2403" t="s">
        <v>125</v>
      </c>
      <c r="E2403" t="s">
        <v>121</v>
      </c>
      <c r="F2403">
        <v>1</v>
      </c>
      <c r="G2403">
        <v>4</v>
      </c>
      <c r="H2403" t="s">
        <v>33</v>
      </c>
      <c r="J2403">
        <v>-11</v>
      </c>
      <c r="K2403">
        <v>1795</v>
      </c>
      <c r="L2403">
        <v>2048</v>
      </c>
      <c r="M2403">
        <f t="shared" si="481"/>
        <v>1806</v>
      </c>
      <c r="N2403">
        <f t="shared" si="482"/>
        <v>2037</v>
      </c>
      <c r="O2403">
        <f t="shared" si="483"/>
        <v>0.68007067573722146</v>
      </c>
      <c r="P2403">
        <f t="shared" si="484"/>
        <v>0</v>
      </c>
      <c r="Q2403">
        <f t="shared" si="485"/>
        <v>16.174789462985739</v>
      </c>
      <c r="R2403">
        <f t="shared" si="486"/>
        <v>10</v>
      </c>
      <c r="S2403">
        <f>INDEX(Weights!$B$1:$B$36,MATCH(Matches!H701,Weights!$A$1:$A$36,0))</f>
        <v>40</v>
      </c>
      <c r="T2403">
        <f t="shared" si="487"/>
        <v>1906</v>
      </c>
      <c r="U2403">
        <f t="shared" si="488"/>
        <v>2037</v>
      </c>
      <c r="V2403">
        <f t="shared" si="489"/>
        <v>131</v>
      </c>
      <c r="W2403">
        <f t="shared" si="490"/>
        <v>3</v>
      </c>
      <c r="X2403">
        <f t="shared" si="491"/>
        <v>0</v>
      </c>
      <c r="Y2403">
        <f t="shared" si="492"/>
        <v>3</v>
      </c>
      <c r="AA2403" t="str">
        <f t="shared" si="493"/>
        <v>131-&gt;3,</v>
      </c>
    </row>
    <row r="2404" spans="1:27" ht="15" hidden="1" customHeight="1" x14ac:dyDescent="0.25">
      <c r="A2404">
        <v>2015</v>
      </c>
      <c r="B2404">
        <v>10</v>
      </c>
      <c r="C2404">
        <v>8</v>
      </c>
      <c r="D2404" t="s">
        <v>155</v>
      </c>
      <c r="E2404" t="s">
        <v>92</v>
      </c>
      <c r="F2404">
        <v>0</v>
      </c>
      <c r="G2404">
        <v>1</v>
      </c>
      <c r="H2404" t="s">
        <v>108</v>
      </c>
      <c r="J2404">
        <v>-11</v>
      </c>
      <c r="K2404">
        <v>1486</v>
      </c>
      <c r="L2404">
        <v>1782</v>
      </c>
      <c r="M2404">
        <f t="shared" si="481"/>
        <v>1497</v>
      </c>
      <c r="N2404">
        <f t="shared" si="482"/>
        <v>1771</v>
      </c>
      <c r="O2404">
        <f t="shared" si="483"/>
        <v>0.73137785783938836</v>
      </c>
      <c r="P2404">
        <f t="shared" si="484"/>
        <v>0</v>
      </c>
      <c r="Q2404">
        <f t="shared" si="485"/>
        <v>15.040105305478932</v>
      </c>
      <c r="R2404">
        <f t="shared" si="486"/>
        <v>20</v>
      </c>
      <c r="S2404">
        <f>INDEX(Weights!$B$1:$B$36,MATCH(Matches!H729,Weights!$A$1:$A$36,0))</f>
        <v>20</v>
      </c>
      <c r="T2404">
        <f t="shared" si="487"/>
        <v>1597</v>
      </c>
      <c r="U2404">
        <f t="shared" si="488"/>
        <v>1771</v>
      </c>
      <c r="V2404">
        <f t="shared" si="489"/>
        <v>174</v>
      </c>
      <c r="W2404">
        <f t="shared" si="490"/>
        <v>1</v>
      </c>
      <c r="X2404">
        <f t="shared" si="491"/>
        <v>0</v>
      </c>
      <c r="Y2404">
        <f t="shared" si="492"/>
        <v>1</v>
      </c>
      <c r="AA2404" t="str">
        <f t="shared" si="493"/>
        <v>174-&gt;1,</v>
      </c>
    </row>
    <row r="2405" spans="1:27" ht="15" hidden="1" customHeight="1" x14ac:dyDescent="0.25">
      <c r="A2405">
        <v>2015</v>
      </c>
      <c r="B2405">
        <v>10</v>
      </c>
      <c r="C2405">
        <v>13</v>
      </c>
      <c r="D2405" t="s">
        <v>155</v>
      </c>
      <c r="E2405" t="s">
        <v>225</v>
      </c>
      <c r="F2405">
        <v>0</v>
      </c>
      <c r="G2405">
        <v>0</v>
      </c>
      <c r="H2405" t="s">
        <v>108</v>
      </c>
      <c r="J2405">
        <v>-11</v>
      </c>
      <c r="K2405">
        <v>1475</v>
      </c>
      <c r="L2405">
        <v>1391</v>
      </c>
      <c r="M2405">
        <f t="shared" si="481"/>
        <v>1486</v>
      </c>
      <c r="N2405">
        <f t="shared" si="482"/>
        <v>1380</v>
      </c>
      <c r="O2405">
        <f t="shared" si="483"/>
        <v>0.76599467076648886</v>
      </c>
      <c r="P2405">
        <f t="shared" si="484"/>
        <v>0.5</v>
      </c>
      <c r="Q2405">
        <f t="shared" si="485"/>
        <v>41.354211978392115</v>
      </c>
      <c r="R2405">
        <f t="shared" si="486"/>
        <v>40</v>
      </c>
      <c r="S2405">
        <f>INDEX(Weights!$B$1:$B$36,MATCH(Matches!H826,Weights!$A$1:$A$36,0))</f>
        <v>20</v>
      </c>
      <c r="T2405">
        <f t="shared" si="487"/>
        <v>1586</v>
      </c>
      <c r="U2405">
        <f t="shared" si="488"/>
        <v>1380</v>
      </c>
      <c r="V2405">
        <f t="shared" si="489"/>
        <v>206</v>
      </c>
      <c r="W2405">
        <f t="shared" si="490"/>
        <v>0</v>
      </c>
      <c r="X2405">
        <f t="shared" si="491"/>
        <v>0</v>
      </c>
      <c r="Y2405">
        <f t="shared" si="492"/>
        <v>0</v>
      </c>
      <c r="AA2405" t="str">
        <f t="shared" si="493"/>
        <v>206-&gt;0,</v>
      </c>
    </row>
    <row r="2406" spans="1:27" ht="15" hidden="1" customHeight="1" x14ac:dyDescent="0.25">
      <c r="A2406">
        <v>2015</v>
      </c>
      <c r="B2406">
        <v>11</v>
      </c>
      <c r="C2406">
        <v>13</v>
      </c>
      <c r="D2406" t="s">
        <v>149</v>
      </c>
      <c r="E2406" t="s">
        <v>96</v>
      </c>
      <c r="F2406">
        <v>1</v>
      </c>
      <c r="G2406">
        <v>2</v>
      </c>
      <c r="H2406" t="s">
        <v>76</v>
      </c>
      <c r="J2406">
        <v>-11</v>
      </c>
      <c r="K2406">
        <v>1253</v>
      </c>
      <c r="L2406">
        <v>1547</v>
      </c>
      <c r="M2406">
        <f t="shared" si="481"/>
        <v>1264</v>
      </c>
      <c r="N2406">
        <f t="shared" si="482"/>
        <v>1536</v>
      </c>
      <c r="O2406">
        <f t="shared" si="483"/>
        <v>0.72910996289775254</v>
      </c>
      <c r="P2406">
        <f t="shared" si="484"/>
        <v>0</v>
      </c>
      <c r="Q2406">
        <f t="shared" si="485"/>
        <v>15.086887520068897</v>
      </c>
      <c r="R2406">
        <f t="shared" si="486"/>
        <v>20</v>
      </c>
      <c r="S2406">
        <f>INDEX(Weights!$B$1:$B$36,MATCH(Matches!H914,Weights!$A$1:$A$36,0))</f>
        <v>20</v>
      </c>
      <c r="T2406">
        <f t="shared" si="487"/>
        <v>1364</v>
      </c>
      <c r="U2406">
        <f t="shared" si="488"/>
        <v>1536</v>
      </c>
      <c r="V2406">
        <f t="shared" si="489"/>
        <v>172</v>
      </c>
      <c r="W2406">
        <f t="shared" si="490"/>
        <v>1</v>
      </c>
      <c r="X2406">
        <f t="shared" si="491"/>
        <v>0</v>
      </c>
      <c r="Y2406">
        <f t="shared" si="492"/>
        <v>1</v>
      </c>
      <c r="AA2406" t="str">
        <f t="shared" si="493"/>
        <v>172-&gt;1,</v>
      </c>
    </row>
    <row r="2407" spans="1:27" ht="15" hidden="1" customHeight="1" x14ac:dyDescent="0.25">
      <c r="A2407">
        <v>2016</v>
      </c>
      <c r="B2407">
        <v>3</v>
      </c>
      <c r="C2407">
        <v>25</v>
      </c>
      <c r="D2407" t="s">
        <v>104</v>
      </c>
      <c r="E2407" t="s">
        <v>26</v>
      </c>
      <c r="F2407">
        <v>2</v>
      </c>
      <c r="G2407">
        <v>3</v>
      </c>
      <c r="H2407" t="s">
        <v>33</v>
      </c>
      <c r="J2407">
        <v>-11</v>
      </c>
      <c r="K2407">
        <v>1887</v>
      </c>
      <c r="L2407">
        <v>1965</v>
      </c>
      <c r="M2407">
        <f t="shared" si="481"/>
        <v>1898</v>
      </c>
      <c r="N2407">
        <f t="shared" si="482"/>
        <v>1954</v>
      </c>
      <c r="O2407">
        <f t="shared" si="483"/>
        <v>0.56298472810359579</v>
      </c>
      <c r="P2407">
        <f t="shared" si="484"/>
        <v>0</v>
      </c>
      <c r="Q2407">
        <f t="shared" si="485"/>
        <v>19.53871828291561</v>
      </c>
      <c r="R2407">
        <f t="shared" si="486"/>
        <v>20</v>
      </c>
      <c r="S2407">
        <f>INDEX(Weights!$B$1:$B$36,MATCH(Matches!H1137,Weights!$A$1:$A$36,0))</f>
        <v>40</v>
      </c>
      <c r="T2407">
        <f t="shared" si="487"/>
        <v>1998</v>
      </c>
      <c r="U2407">
        <f t="shared" si="488"/>
        <v>1954</v>
      </c>
      <c r="V2407">
        <f t="shared" si="489"/>
        <v>44</v>
      </c>
      <c r="W2407">
        <f t="shared" si="490"/>
        <v>-1</v>
      </c>
      <c r="X2407">
        <f t="shared" si="491"/>
        <v>0</v>
      </c>
      <c r="Y2407">
        <f t="shared" si="492"/>
        <v>-1</v>
      </c>
      <c r="AA2407" t="str">
        <f t="shared" si="493"/>
        <v>44-&gt;-1,</v>
      </c>
    </row>
    <row r="2408" spans="1:27" ht="15" hidden="1" customHeight="1" x14ac:dyDescent="0.25">
      <c r="A2408">
        <v>2016</v>
      </c>
      <c r="B2408">
        <v>3</v>
      </c>
      <c r="C2408">
        <v>29</v>
      </c>
      <c r="D2408" t="s">
        <v>154</v>
      </c>
      <c r="E2408" t="s">
        <v>158</v>
      </c>
      <c r="F2408">
        <v>1</v>
      </c>
      <c r="G2408">
        <v>1</v>
      </c>
      <c r="H2408" t="s">
        <v>108</v>
      </c>
      <c r="J2408">
        <v>-11</v>
      </c>
      <c r="K2408">
        <v>1631</v>
      </c>
      <c r="L2408">
        <v>1535</v>
      </c>
      <c r="M2408">
        <f t="shared" si="481"/>
        <v>1642</v>
      </c>
      <c r="N2408">
        <f t="shared" si="482"/>
        <v>1524</v>
      </c>
      <c r="O2408">
        <f t="shared" si="483"/>
        <v>0.77814845421913248</v>
      </c>
      <c r="P2408">
        <f t="shared" si="484"/>
        <v>0.5</v>
      </c>
      <c r="Q2408">
        <f t="shared" si="485"/>
        <v>39.547226788950326</v>
      </c>
      <c r="R2408">
        <f t="shared" si="486"/>
        <v>40</v>
      </c>
      <c r="S2408">
        <f>INDEX(Weights!$B$1:$B$36,MATCH(Matches!H1240,Weights!$A$1:$A$36,0))</f>
        <v>20</v>
      </c>
      <c r="T2408">
        <f t="shared" si="487"/>
        <v>1742</v>
      </c>
      <c r="U2408">
        <f t="shared" si="488"/>
        <v>1524</v>
      </c>
      <c r="V2408">
        <f t="shared" si="489"/>
        <v>218</v>
      </c>
      <c r="W2408">
        <f t="shared" si="490"/>
        <v>0</v>
      </c>
      <c r="X2408">
        <f t="shared" si="491"/>
        <v>0</v>
      </c>
      <c r="Y2408">
        <f t="shared" si="492"/>
        <v>0</v>
      </c>
      <c r="AA2408" t="str">
        <f t="shared" si="493"/>
        <v>218-&gt;0,</v>
      </c>
    </row>
    <row r="2409" spans="1:27" ht="15" hidden="1" customHeight="1" x14ac:dyDescent="0.25">
      <c r="A2409">
        <v>2016</v>
      </c>
      <c r="B2409">
        <v>9</v>
      </c>
      <c r="C2409">
        <v>4</v>
      </c>
      <c r="D2409" t="s">
        <v>66</v>
      </c>
      <c r="E2409" t="s">
        <v>6</v>
      </c>
      <c r="F2409">
        <v>0</v>
      </c>
      <c r="G2409">
        <v>3</v>
      </c>
      <c r="H2409" t="s">
        <v>76</v>
      </c>
      <c r="J2409">
        <v>-11</v>
      </c>
      <c r="K2409">
        <v>1611</v>
      </c>
      <c r="L2409">
        <v>2028</v>
      </c>
      <c r="M2409">
        <f t="shared" si="481"/>
        <v>1622</v>
      </c>
      <c r="N2409">
        <f t="shared" si="482"/>
        <v>2017</v>
      </c>
      <c r="O2409">
        <f t="shared" si="483"/>
        <v>0.84529381061799957</v>
      </c>
      <c r="P2409">
        <f t="shared" si="484"/>
        <v>0</v>
      </c>
      <c r="Q2409">
        <f t="shared" si="485"/>
        <v>13.013226716942162</v>
      </c>
      <c r="R2409">
        <f t="shared" si="486"/>
        <v>10</v>
      </c>
      <c r="S2409">
        <f>INDEX(Weights!$B$1:$B$36,MATCH(Matches!H1619,Weights!$A$1:$A$36,0))</f>
        <v>40</v>
      </c>
      <c r="T2409">
        <f t="shared" si="487"/>
        <v>1722</v>
      </c>
      <c r="U2409">
        <f t="shared" si="488"/>
        <v>2017</v>
      </c>
      <c r="V2409">
        <f t="shared" si="489"/>
        <v>295</v>
      </c>
      <c r="W2409">
        <f t="shared" si="490"/>
        <v>3</v>
      </c>
      <c r="X2409">
        <f t="shared" si="491"/>
        <v>0</v>
      </c>
      <c r="Y2409">
        <f t="shared" si="492"/>
        <v>3</v>
      </c>
      <c r="AA2409" t="str">
        <f t="shared" si="493"/>
        <v>295-&gt;3,</v>
      </c>
    </row>
    <row r="2410" spans="1:27" ht="15" hidden="1" customHeight="1" x14ac:dyDescent="0.25">
      <c r="A2410">
        <v>2016</v>
      </c>
      <c r="B2410">
        <v>9</v>
      </c>
      <c r="C2410">
        <v>5</v>
      </c>
      <c r="D2410" t="s">
        <v>59</v>
      </c>
      <c r="E2410" t="s">
        <v>16</v>
      </c>
      <c r="F2410">
        <v>1</v>
      </c>
      <c r="G2410">
        <v>3</v>
      </c>
      <c r="H2410" t="s">
        <v>76</v>
      </c>
      <c r="J2410">
        <v>-11</v>
      </c>
      <c r="K2410">
        <v>1558</v>
      </c>
      <c r="L2410">
        <v>1943</v>
      </c>
      <c r="M2410">
        <f t="shared" si="481"/>
        <v>1569</v>
      </c>
      <c r="N2410">
        <f t="shared" si="482"/>
        <v>1932</v>
      </c>
      <c r="O2410">
        <f t="shared" si="483"/>
        <v>0.81964581449468921</v>
      </c>
      <c r="P2410">
        <f t="shared" si="484"/>
        <v>0</v>
      </c>
      <c r="Q2410">
        <f t="shared" si="485"/>
        <v>13.42043088060114</v>
      </c>
      <c r="R2410">
        <f t="shared" si="486"/>
        <v>10</v>
      </c>
      <c r="S2410">
        <f>INDEX(Weights!$B$1:$B$36,MATCH(Matches!H1630,Weights!$A$1:$A$36,0))</f>
        <v>40</v>
      </c>
      <c r="T2410">
        <f t="shared" si="487"/>
        <v>1669</v>
      </c>
      <c r="U2410">
        <f t="shared" si="488"/>
        <v>1932</v>
      </c>
      <c r="V2410">
        <f t="shared" si="489"/>
        <v>263</v>
      </c>
      <c r="W2410">
        <f t="shared" si="490"/>
        <v>2</v>
      </c>
      <c r="X2410">
        <f t="shared" si="491"/>
        <v>0</v>
      </c>
      <c r="Y2410">
        <f t="shared" si="492"/>
        <v>2</v>
      </c>
      <c r="AA2410" t="str">
        <f t="shared" si="493"/>
        <v>263-&gt;2,</v>
      </c>
    </row>
    <row r="2411" spans="1:27" ht="15" hidden="1" customHeight="1" x14ac:dyDescent="0.25">
      <c r="A2411">
        <v>2016</v>
      </c>
      <c r="B2411">
        <v>11</v>
      </c>
      <c r="C2411">
        <v>12</v>
      </c>
      <c r="D2411" t="s">
        <v>153</v>
      </c>
      <c r="E2411" t="s">
        <v>189</v>
      </c>
      <c r="F2411">
        <v>0</v>
      </c>
      <c r="G2411">
        <v>0</v>
      </c>
      <c r="H2411" t="s">
        <v>76</v>
      </c>
      <c r="J2411">
        <v>-11</v>
      </c>
      <c r="K2411">
        <v>1552</v>
      </c>
      <c r="L2411">
        <v>1465</v>
      </c>
      <c r="M2411">
        <f t="shared" si="481"/>
        <v>1563</v>
      </c>
      <c r="N2411">
        <f t="shared" si="482"/>
        <v>1454</v>
      </c>
      <c r="O2411">
        <f t="shared" si="483"/>
        <v>0.76907592343339293</v>
      </c>
      <c r="P2411">
        <f t="shared" si="484"/>
        <v>0.5</v>
      </c>
      <c r="Q2411">
        <f t="shared" si="485"/>
        <v>40.880655019745532</v>
      </c>
      <c r="R2411">
        <f t="shared" si="486"/>
        <v>40</v>
      </c>
      <c r="S2411">
        <f>INDEX(Weights!$B$1:$B$36,MATCH(Matches!H1872,Weights!$A$1:$A$36,0))</f>
        <v>40</v>
      </c>
      <c r="T2411">
        <f t="shared" si="487"/>
        <v>1663</v>
      </c>
      <c r="U2411">
        <f t="shared" si="488"/>
        <v>1454</v>
      </c>
      <c r="V2411">
        <f t="shared" si="489"/>
        <v>209</v>
      </c>
      <c r="W2411">
        <f t="shared" si="490"/>
        <v>0</v>
      </c>
      <c r="X2411">
        <f t="shared" si="491"/>
        <v>0</v>
      </c>
      <c r="Y2411">
        <f t="shared" si="492"/>
        <v>0</v>
      </c>
      <c r="AA2411" t="str">
        <f t="shared" si="493"/>
        <v>209-&gt;0,</v>
      </c>
    </row>
    <row r="2412" spans="1:27" ht="15" hidden="1" customHeight="1" x14ac:dyDescent="0.25">
      <c r="A2412">
        <v>2017</v>
      </c>
      <c r="B2412">
        <v>1</v>
      </c>
      <c r="C2412">
        <v>20</v>
      </c>
      <c r="D2412" t="s">
        <v>129</v>
      </c>
      <c r="E2412" t="s">
        <v>127</v>
      </c>
      <c r="F2412">
        <v>1</v>
      </c>
      <c r="G2412">
        <v>1</v>
      </c>
      <c r="H2412" t="s">
        <v>228</v>
      </c>
      <c r="I2412" t="s">
        <v>47</v>
      </c>
      <c r="J2412">
        <v>-11</v>
      </c>
      <c r="K2412">
        <v>1810</v>
      </c>
      <c r="L2412">
        <v>1622</v>
      </c>
      <c r="M2412">
        <f t="shared" si="481"/>
        <v>1821</v>
      </c>
      <c r="N2412">
        <f t="shared" si="482"/>
        <v>1611</v>
      </c>
      <c r="O2412">
        <f t="shared" si="483"/>
        <v>0.77009667666098203</v>
      </c>
      <c r="P2412">
        <f t="shared" si="484"/>
        <v>0.5</v>
      </c>
      <c r="Q2412">
        <f t="shared" si="485"/>
        <v>40.726158262979666</v>
      </c>
      <c r="R2412">
        <f t="shared" si="486"/>
        <v>40</v>
      </c>
      <c r="S2412">
        <f>INDEX(Weights!$B$1:$B$36,MATCH(Matches!H2001,Weights!$A$1:$A$36,0))</f>
        <v>40</v>
      </c>
      <c r="T2412">
        <f t="shared" si="487"/>
        <v>1821</v>
      </c>
      <c r="U2412">
        <f t="shared" si="488"/>
        <v>1611</v>
      </c>
      <c r="V2412">
        <f t="shared" si="489"/>
        <v>210</v>
      </c>
      <c r="W2412">
        <f t="shared" si="490"/>
        <v>0</v>
      </c>
      <c r="X2412">
        <f t="shared" si="491"/>
        <v>0</v>
      </c>
      <c r="Y2412">
        <f t="shared" si="492"/>
        <v>0</v>
      </c>
      <c r="AA2412" t="str">
        <f t="shared" si="493"/>
        <v>210-&gt;0,</v>
      </c>
    </row>
    <row r="2413" spans="1:27" ht="15" hidden="1" customHeight="1" x14ac:dyDescent="0.25">
      <c r="A2413">
        <v>2017</v>
      </c>
      <c r="B2413">
        <v>3</v>
      </c>
      <c r="C2413">
        <v>28</v>
      </c>
      <c r="D2413" t="s">
        <v>61</v>
      </c>
      <c r="E2413" t="s">
        <v>172</v>
      </c>
      <c r="F2413">
        <v>0</v>
      </c>
      <c r="G2413">
        <v>2</v>
      </c>
      <c r="H2413" t="s">
        <v>33</v>
      </c>
      <c r="J2413">
        <v>-11</v>
      </c>
      <c r="K2413">
        <v>1231</v>
      </c>
      <c r="L2413">
        <v>1443</v>
      </c>
      <c r="M2413">
        <f t="shared" si="481"/>
        <v>1242</v>
      </c>
      <c r="N2413">
        <f t="shared" si="482"/>
        <v>1432</v>
      </c>
      <c r="O2413">
        <f t="shared" si="483"/>
        <v>0.62669908166673205</v>
      </c>
      <c r="P2413">
        <f t="shared" si="484"/>
        <v>0</v>
      </c>
      <c r="Q2413">
        <f t="shared" si="485"/>
        <v>17.552283578819114</v>
      </c>
      <c r="R2413">
        <f t="shared" si="486"/>
        <v>10</v>
      </c>
      <c r="S2413">
        <f>INDEX(Weights!$B$1:$B$36,MATCH(Matches!H2146,Weights!$A$1:$A$36,0))</f>
        <v>40</v>
      </c>
      <c r="T2413">
        <f t="shared" si="487"/>
        <v>1342</v>
      </c>
      <c r="U2413">
        <f t="shared" si="488"/>
        <v>1432</v>
      </c>
      <c r="V2413">
        <f t="shared" si="489"/>
        <v>90</v>
      </c>
      <c r="W2413">
        <f t="shared" si="490"/>
        <v>2</v>
      </c>
      <c r="X2413">
        <f t="shared" si="491"/>
        <v>0</v>
      </c>
      <c r="Y2413">
        <f t="shared" si="492"/>
        <v>2</v>
      </c>
      <c r="AA2413" t="str">
        <f t="shared" si="493"/>
        <v>90-&gt;2,</v>
      </c>
    </row>
    <row r="2414" spans="1:27" ht="15" hidden="1" customHeight="1" x14ac:dyDescent="0.25">
      <c r="A2414">
        <v>2017</v>
      </c>
      <c r="B2414">
        <v>3</v>
      </c>
      <c r="C2414">
        <v>28</v>
      </c>
      <c r="D2414" t="s">
        <v>262</v>
      </c>
      <c r="E2414" t="s">
        <v>258</v>
      </c>
      <c r="F2414">
        <v>0</v>
      </c>
      <c r="G2414">
        <v>3</v>
      </c>
      <c r="H2414" t="s">
        <v>23</v>
      </c>
      <c r="J2414">
        <v>-11</v>
      </c>
      <c r="K2414">
        <v>942</v>
      </c>
      <c r="L2414">
        <v>1353</v>
      </c>
      <c r="M2414">
        <f t="shared" si="481"/>
        <v>953</v>
      </c>
      <c r="N2414">
        <f t="shared" si="482"/>
        <v>1342</v>
      </c>
      <c r="O2414">
        <f t="shared" si="483"/>
        <v>0.84072304266161502</v>
      </c>
      <c r="P2414">
        <f t="shared" si="484"/>
        <v>0</v>
      </c>
      <c r="Q2414">
        <f t="shared" si="485"/>
        <v>13.083975865792251</v>
      </c>
      <c r="R2414">
        <f t="shared" si="486"/>
        <v>10</v>
      </c>
      <c r="S2414">
        <f>INDEX(Weights!$B$1:$B$36,MATCH(Matches!H2148,Weights!$A$1:$A$36,0))</f>
        <v>20</v>
      </c>
      <c r="T2414">
        <f t="shared" si="487"/>
        <v>1053</v>
      </c>
      <c r="U2414">
        <f t="shared" si="488"/>
        <v>1342</v>
      </c>
      <c r="V2414">
        <f t="shared" si="489"/>
        <v>289</v>
      </c>
      <c r="W2414">
        <f t="shared" si="490"/>
        <v>3</v>
      </c>
      <c r="X2414">
        <f t="shared" si="491"/>
        <v>0</v>
      </c>
      <c r="Y2414">
        <f t="shared" si="492"/>
        <v>3</v>
      </c>
      <c r="AA2414" t="str">
        <f t="shared" si="493"/>
        <v>289-&gt;3,</v>
      </c>
    </row>
    <row r="2415" spans="1:27" ht="15" hidden="1" customHeight="1" x14ac:dyDescent="0.25">
      <c r="A2415">
        <v>2017</v>
      </c>
      <c r="B2415">
        <v>6</v>
      </c>
      <c r="C2415">
        <v>8</v>
      </c>
      <c r="D2415" t="s">
        <v>129</v>
      </c>
      <c r="E2415" t="s">
        <v>47</v>
      </c>
      <c r="F2415">
        <v>0</v>
      </c>
      <c r="G2415">
        <v>0</v>
      </c>
      <c r="H2415" t="s">
        <v>76</v>
      </c>
      <c r="J2415">
        <v>-11</v>
      </c>
      <c r="K2415">
        <v>1758</v>
      </c>
      <c r="L2415">
        <v>1655</v>
      </c>
      <c r="M2415">
        <f t="shared" si="481"/>
        <v>1769</v>
      </c>
      <c r="N2415">
        <f t="shared" si="482"/>
        <v>1644</v>
      </c>
      <c r="O2415">
        <f t="shared" si="483"/>
        <v>0.78502673699817216</v>
      </c>
      <c r="P2415">
        <f t="shared" si="484"/>
        <v>0.5</v>
      </c>
      <c r="Q2415">
        <f t="shared" si="485"/>
        <v>38.592870675394011</v>
      </c>
      <c r="R2415">
        <f t="shared" si="486"/>
        <v>40</v>
      </c>
      <c r="S2415">
        <f>INDEX(Weights!$B$1:$B$36,MATCH(Matches!H2233,Weights!$A$1:$A$36,0))</f>
        <v>20</v>
      </c>
      <c r="T2415">
        <f t="shared" si="487"/>
        <v>1869</v>
      </c>
      <c r="U2415">
        <f t="shared" si="488"/>
        <v>1644</v>
      </c>
      <c r="V2415">
        <f t="shared" si="489"/>
        <v>225</v>
      </c>
      <c r="W2415">
        <f t="shared" si="490"/>
        <v>0</v>
      </c>
      <c r="X2415">
        <f t="shared" si="491"/>
        <v>0</v>
      </c>
      <c r="Y2415">
        <f t="shared" si="492"/>
        <v>0</v>
      </c>
      <c r="AA2415" t="str">
        <f t="shared" si="493"/>
        <v>225-&gt;0,</v>
      </c>
    </row>
    <row r="2416" spans="1:27" ht="15" hidden="1" customHeight="1" x14ac:dyDescent="0.25">
      <c r="A2416">
        <v>2017</v>
      </c>
      <c r="B2416">
        <v>6</v>
      </c>
      <c r="C2416">
        <v>10</v>
      </c>
      <c r="D2416" t="s">
        <v>168</v>
      </c>
      <c r="E2416" t="s">
        <v>100</v>
      </c>
      <c r="F2416">
        <v>1</v>
      </c>
      <c r="G2416">
        <v>2</v>
      </c>
      <c r="H2416" t="s">
        <v>33</v>
      </c>
      <c r="J2416">
        <v>-11</v>
      </c>
      <c r="K2416">
        <v>1112</v>
      </c>
      <c r="L2416">
        <v>1210</v>
      </c>
      <c r="M2416">
        <f t="shared" si="481"/>
        <v>1123</v>
      </c>
      <c r="N2416">
        <f t="shared" si="482"/>
        <v>1199</v>
      </c>
      <c r="O2416">
        <f t="shared" si="483"/>
        <v>0.53448394472683147</v>
      </c>
      <c r="P2416">
        <f t="shared" si="484"/>
        <v>0</v>
      </c>
      <c r="Q2416">
        <f t="shared" si="485"/>
        <v>20.580599489516889</v>
      </c>
      <c r="R2416">
        <f t="shared" si="486"/>
        <v>20</v>
      </c>
      <c r="S2416">
        <f>INDEX(Weights!$B$1:$B$36,MATCH(Matches!H2260,Weights!$A$1:$A$36,0))</f>
        <v>40</v>
      </c>
      <c r="T2416">
        <f t="shared" si="487"/>
        <v>1223</v>
      </c>
      <c r="U2416">
        <f t="shared" si="488"/>
        <v>1199</v>
      </c>
      <c r="V2416">
        <f t="shared" si="489"/>
        <v>24</v>
      </c>
      <c r="W2416">
        <f t="shared" si="490"/>
        <v>-1</v>
      </c>
      <c r="X2416">
        <f t="shared" si="491"/>
        <v>0</v>
      </c>
      <c r="Y2416">
        <f t="shared" si="492"/>
        <v>-1</v>
      </c>
      <c r="AA2416" t="str">
        <f t="shared" si="493"/>
        <v>24-&gt;-1,</v>
      </c>
    </row>
    <row r="2417" spans="1:27" ht="15" hidden="1" customHeight="1" x14ac:dyDescent="0.25">
      <c r="A2417">
        <v>2017</v>
      </c>
      <c r="B2417">
        <v>6</v>
      </c>
      <c r="C2417">
        <v>12</v>
      </c>
      <c r="D2417" t="s">
        <v>58</v>
      </c>
      <c r="E2417" t="s">
        <v>11</v>
      </c>
      <c r="F2417">
        <v>1</v>
      </c>
      <c r="G2417">
        <v>2</v>
      </c>
      <c r="H2417" t="s">
        <v>33</v>
      </c>
      <c r="J2417">
        <v>-11</v>
      </c>
      <c r="K2417">
        <v>1384</v>
      </c>
      <c r="L2417">
        <v>1476</v>
      </c>
      <c r="M2417">
        <f t="shared" si="481"/>
        <v>1395</v>
      </c>
      <c r="N2417">
        <f t="shared" si="482"/>
        <v>1465</v>
      </c>
      <c r="O2417">
        <f t="shared" si="483"/>
        <v>0.54306649202221191</v>
      </c>
      <c r="P2417">
        <f t="shared" si="484"/>
        <v>0</v>
      </c>
      <c r="Q2417">
        <f t="shared" si="485"/>
        <v>20.255346558097145</v>
      </c>
      <c r="R2417">
        <f t="shared" si="486"/>
        <v>20</v>
      </c>
      <c r="S2417">
        <f>INDEX(Weights!$B$1:$B$36,MATCH(Matches!H2299,Weights!$A$1:$A$36,0))</f>
        <v>40</v>
      </c>
      <c r="T2417">
        <f t="shared" si="487"/>
        <v>1495</v>
      </c>
      <c r="U2417">
        <f t="shared" si="488"/>
        <v>1465</v>
      </c>
      <c r="V2417">
        <f t="shared" si="489"/>
        <v>30</v>
      </c>
      <c r="W2417">
        <f t="shared" si="490"/>
        <v>-1</v>
      </c>
      <c r="X2417">
        <f t="shared" si="491"/>
        <v>0</v>
      </c>
      <c r="Y2417">
        <f t="shared" si="492"/>
        <v>-1</v>
      </c>
      <c r="AA2417" t="str">
        <f t="shared" si="493"/>
        <v>30-&gt;-1,</v>
      </c>
    </row>
    <row r="2418" spans="1:27" ht="15" hidden="1" customHeight="1" x14ac:dyDescent="0.25">
      <c r="A2418">
        <v>2017</v>
      </c>
      <c r="B2418">
        <v>6</v>
      </c>
      <c r="C2418">
        <v>13</v>
      </c>
      <c r="D2418" t="s">
        <v>74</v>
      </c>
      <c r="E2418" t="s">
        <v>225</v>
      </c>
      <c r="F2418">
        <v>1</v>
      </c>
      <c r="G2418">
        <v>2</v>
      </c>
      <c r="H2418" t="s">
        <v>23</v>
      </c>
      <c r="J2418">
        <v>-11</v>
      </c>
      <c r="K2418">
        <v>1099</v>
      </c>
      <c r="L2418">
        <v>1393</v>
      </c>
      <c r="M2418">
        <f t="shared" si="481"/>
        <v>1110</v>
      </c>
      <c r="N2418">
        <f t="shared" si="482"/>
        <v>1382</v>
      </c>
      <c r="O2418">
        <f t="shared" si="483"/>
        <v>0.72910996289775254</v>
      </c>
      <c r="P2418">
        <f t="shared" si="484"/>
        <v>0</v>
      </c>
      <c r="Q2418">
        <f t="shared" si="485"/>
        <v>15.086887520068897</v>
      </c>
      <c r="R2418">
        <f t="shared" si="486"/>
        <v>20</v>
      </c>
      <c r="S2418">
        <f>INDEX(Weights!$B$1:$B$36,MATCH(Matches!H2313,Weights!$A$1:$A$36,0))</f>
        <v>20</v>
      </c>
      <c r="T2418">
        <f t="shared" si="487"/>
        <v>1210</v>
      </c>
      <c r="U2418">
        <f t="shared" si="488"/>
        <v>1382</v>
      </c>
      <c r="V2418">
        <f t="shared" si="489"/>
        <v>172</v>
      </c>
      <c r="W2418">
        <f t="shared" si="490"/>
        <v>1</v>
      </c>
      <c r="X2418">
        <f t="shared" si="491"/>
        <v>0</v>
      </c>
      <c r="Y2418">
        <f t="shared" si="492"/>
        <v>1</v>
      </c>
      <c r="AA2418" t="str">
        <f t="shared" si="493"/>
        <v>172-&gt;1,</v>
      </c>
    </row>
    <row r="2419" spans="1:27" ht="15" hidden="1" customHeight="1" x14ac:dyDescent="0.25">
      <c r="A2419">
        <v>2017</v>
      </c>
      <c r="B2419">
        <v>9</v>
      </c>
      <c r="C2419">
        <v>3</v>
      </c>
      <c r="D2419" t="s">
        <v>159</v>
      </c>
      <c r="E2419" t="s">
        <v>169</v>
      </c>
      <c r="F2419">
        <v>1</v>
      </c>
      <c r="G2419">
        <v>2</v>
      </c>
      <c r="H2419" t="s">
        <v>33</v>
      </c>
      <c r="J2419">
        <v>-11</v>
      </c>
      <c r="K2419">
        <v>1329</v>
      </c>
      <c r="L2419">
        <v>1407</v>
      </c>
      <c r="M2419">
        <f t="shared" si="481"/>
        <v>1340</v>
      </c>
      <c r="N2419">
        <f t="shared" si="482"/>
        <v>1396</v>
      </c>
      <c r="O2419">
        <f t="shared" si="483"/>
        <v>0.56298472810359579</v>
      </c>
      <c r="P2419">
        <f t="shared" si="484"/>
        <v>0</v>
      </c>
      <c r="Q2419">
        <f t="shared" si="485"/>
        <v>19.53871828291561</v>
      </c>
      <c r="R2419">
        <f t="shared" si="486"/>
        <v>20</v>
      </c>
      <c r="S2419">
        <f>INDEX(Weights!$B$1:$B$36,MATCH(Matches!H2486,Weights!$A$1:$A$36,0))</f>
        <v>20</v>
      </c>
      <c r="T2419">
        <f t="shared" si="487"/>
        <v>1440</v>
      </c>
      <c r="U2419">
        <f t="shared" si="488"/>
        <v>1396</v>
      </c>
      <c r="V2419">
        <f t="shared" si="489"/>
        <v>44</v>
      </c>
      <c r="W2419">
        <f t="shared" si="490"/>
        <v>-1</v>
      </c>
      <c r="X2419">
        <f t="shared" si="491"/>
        <v>0</v>
      </c>
      <c r="Y2419">
        <f t="shared" si="492"/>
        <v>-1</v>
      </c>
      <c r="AA2419" t="str">
        <f t="shared" si="493"/>
        <v>44-&gt;-1,</v>
      </c>
    </row>
    <row r="2420" spans="1:27" ht="15" hidden="1" customHeight="1" x14ac:dyDescent="0.25">
      <c r="A2420">
        <v>2017</v>
      </c>
      <c r="B2420">
        <v>10</v>
      </c>
      <c r="C2420">
        <v>5</v>
      </c>
      <c r="D2420" t="s">
        <v>44</v>
      </c>
      <c r="E2420" t="s">
        <v>128</v>
      </c>
      <c r="F2420">
        <v>0</v>
      </c>
      <c r="G2420">
        <v>0</v>
      </c>
      <c r="H2420" t="s">
        <v>76</v>
      </c>
      <c r="J2420">
        <v>-11</v>
      </c>
      <c r="K2420">
        <v>1985</v>
      </c>
      <c r="L2420">
        <v>1894</v>
      </c>
      <c r="M2420">
        <f t="shared" si="481"/>
        <v>1996</v>
      </c>
      <c r="N2420">
        <f t="shared" si="482"/>
        <v>1883</v>
      </c>
      <c r="O2420">
        <f t="shared" si="483"/>
        <v>0.77313991307676733</v>
      </c>
      <c r="P2420">
        <f t="shared" si="484"/>
        <v>0.5</v>
      </c>
      <c r="Q2420">
        <f t="shared" si="485"/>
        <v>40.272400602647899</v>
      </c>
      <c r="R2420">
        <f t="shared" si="486"/>
        <v>40</v>
      </c>
      <c r="S2420">
        <f>INDEX(Weights!$B$1:$B$36,MATCH(Matches!H2556,Weights!$A$1:$A$36,0))</f>
        <v>40</v>
      </c>
      <c r="T2420">
        <f t="shared" si="487"/>
        <v>2096</v>
      </c>
      <c r="U2420">
        <f t="shared" si="488"/>
        <v>1883</v>
      </c>
      <c r="V2420">
        <f t="shared" si="489"/>
        <v>213</v>
      </c>
      <c r="W2420">
        <f t="shared" si="490"/>
        <v>0</v>
      </c>
      <c r="X2420">
        <f t="shared" si="491"/>
        <v>0</v>
      </c>
      <c r="Y2420">
        <f t="shared" si="492"/>
        <v>0</v>
      </c>
      <c r="AA2420" t="str">
        <f t="shared" si="493"/>
        <v>213-&gt;0,</v>
      </c>
    </row>
    <row r="2421" spans="1:27" ht="15" hidden="1" customHeight="1" x14ac:dyDescent="0.25">
      <c r="A2421">
        <v>2017</v>
      </c>
      <c r="B2421">
        <v>12</v>
      </c>
      <c r="C2421">
        <v>7</v>
      </c>
      <c r="D2421" t="s">
        <v>175</v>
      </c>
      <c r="E2421" t="s">
        <v>191</v>
      </c>
      <c r="F2421">
        <v>0</v>
      </c>
      <c r="G2421">
        <v>0</v>
      </c>
      <c r="H2421" t="s">
        <v>234</v>
      </c>
      <c r="I2421" t="s">
        <v>88</v>
      </c>
      <c r="J2421">
        <v>-11</v>
      </c>
      <c r="K2421">
        <v>1458</v>
      </c>
      <c r="L2421">
        <v>1258</v>
      </c>
      <c r="M2421">
        <f t="shared" si="481"/>
        <v>1469</v>
      </c>
      <c r="N2421">
        <f t="shared" si="482"/>
        <v>1247</v>
      </c>
      <c r="O2421">
        <f t="shared" si="483"/>
        <v>0.78209801613131869</v>
      </c>
      <c r="P2421">
        <f t="shared" si="484"/>
        <v>0.5</v>
      </c>
      <c r="Q2421">
        <f t="shared" si="485"/>
        <v>38.993539021839204</v>
      </c>
      <c r="R2421">
        <f t="shared" si="486"/>
        <v>40</v>
      </c>
      <c r="S2421">
        <f>INDEX(Weights!$B$1:$B$36,MATCH(Matches!H2797,Weights!$A$1:$A$36,0))</f>
        <v>40</v>
      </c>
      <c r="T2421">
        <f t="shared" si="487"/>
        <v>1469</v>
      </c>
      <c r="U2421">
        <f t="shared" si="488"/>
        <v>1247</v>
      </c>
      <c r="V2421">
        <f t="shared" si="489"/>
        <v>222</v>
      </c>
      <c r="W2421">
        <f t="shared" si="490"/>
        <v>0</v>
      </c>
      <c r="X2421">
        <f t="shared" si="491"/>
        <v>0</v>
      </c>
      <c r="Y2421">
        <f t="shared" si="492"/>
        <v>0</v>
      </c>
      <c r="AA2421" t="str">
        <f t="shared" si="493"/>
        <v>222-&gt;0,</v>
      </c>
    </row>
    <row r="2422" spans="1:27" ht="15" hidden="1" customHeight="1" x14ac:dyDescent="0.25">
      <c r="A2422">
        <v>2015</v>
      </c>
      <c r="B2422">
        <v>6</v>
      </c>
      <c r="C2422">
        <v>15</v>
      </c>
      <c r="D2422" t="s">
        <v>102</v>
      </c>
      <c r="E2422" t="s">
        <v>123</v>
      </c>
      <c r="F2422">
        <v>3</v>
      </c>
      <c r="G2422">
        <v>3</v>
      </c>
      <c r="H2422" t="s">
        <v>164</v>
      </c>
      <c r="J2422">
        <v>-12</v>
      </c>
      <c r="K2422">
        <v>1943</v>
      </c>
      <c r="L2422">
        <v>1882</v>
      </c>
      <c r="M2422">
        <f t="shared" si="481"/>
        <v>1955</v>
      </c>
      <c r="N2422">
        <f t="shared" si="482"/>
        <v>1870</v>
      </c>
      <c r="O2422">
        <f t="shared" si="483"/>
        <v>0.74363452200732783</v>
      </c>
      <c r="P2422">
        <f t="shared" si="484"/>
        <v>0.5</v>
      </c>
      <c r="Q2422">
        <f t="shared" si="485"/>
        <v>49.254103651366265</v>
      </c>
      <c r="R2422">
        <f t="shared" si="486"/>
        <v>50</v>
      </c>
      <c r="S2422">
        <f>INDEX(Weights!$B$1:$B$36,MATCH(Matches!H453,Weights!$A$1:$A$36,0))</f>
        <v>40</v>
      </c>
      <c r="T2422">
        <f t="shared" si="487"/>
        <v>2055</v>
      </c>
      <c r="U2422">
        <f t="shared" si="488"/>
        <v>1870</v>
      </c>
      <c r="V2422">
        <f t="shared" si="489"/>
        <v>185</v>
      </c>
      <c r="W2422">
        <f t="shared" si="490"/>
        <v>0</v>
      </c>
      <c r="X2422">
        <f t="shared" si="491"/>
        <v>0</v>
      </c>
      <c r="Y2422">
        <f t="shared" si="492"/>
        <v>0</v>
      </c>
      <c r="AA2422" t="str">
        <f t="shared" si="493"/>
        <v>185-&gt;0,</v>
      </c>
    </row>
    <row r="2423" spans="1:27" ht="15" hidden="1" customHeight="1" x14ac:dyDescent="0.25">
      <c r="A2423">
        <v>2015</v>
      </c>
      <c r="B2423">
        <v>9</v>
      </c>
      <c r="C2423">
        <v>4</v>
      </c>
      <c r="D2423" t="s">
        <v>34</v>
      </c>
      <c r="E2423" t="s">
        <v>26</v>
      </c>
      <c r="F2423">
        <v>0</v>
      </c>
      <c r="G2423">
        <v>1</v>
      </c>
      <c r="H2423" t="s">
        <v>33</v>
      </c>
      <c r="J2423">
        <v>-12</v>
      </c>
      <c r="K2423">
        <v>1894</v>
      </c>
      <c r="L2423">
        <v>1936</v>
      </c>
      <c r="M2423">
        <f t="shared" si="481"/>
        <v>1906</v>
      </c>
      <c r="N2423">
        <f t="shared" si="482"/>
        <v>1924</v>
      </c>
      <c r="O2423">
        <f t="shared" si="483"/>
        <v>0.61586410425375604</v>
      </c>
      <c r="P2423">
        <f t="shared" si="484"/>
        <v>0</v>
      </c>
      <c r="Q2423">
        <f t="shared" si="485"/>
        <v>19.484818025789028</v>
      </c>
      <c r="R2423">
        <f t="shared" si="486"/>
        <v>20</v>
      </c>
      <c r="S2423">
        <f>INDEX(Weights!$B$1:$B$36,MATCH(Matches!H603,Weights!$A$1:$A$36,0))</f>
        <v>40</v>
      </c>
      <c r="T2423">
        <f t="shared" si="487"/>
        <v>2006</v>
      </c>
      <c r="U2423">
        <f t="shared" si="488"/>
        <v>1924</v>
      </c>
      <c r="V2423">
        <f t="shared" si="489"/>
        <v>82</v>
      </c>
      <c r="W2423">
        <f t="shared" si="490"/>
        <v>-1</v>
      </c>
      <c r="X2423">
        <f t="shared" si="491"/>
        <v>0</v>
      </c>
      <c r="Y2423">
        <f t="shared" si="492"/>
        <v>-1</v>
      </c>
      <c r="AA2423" t="str">
        <f t="shared" si="493"/>
        <v>82-&gt;-1,</v>
      </c>
    </row>
    <row r="2424" spans="1:27" ht="15" hidden="1" customHeight="1" x14ac:dyDescent="0.25">
      <c r="A2424">
        <v>2015</v>
      </c>
      <c r="B2424">
        <v>9</v>
      </c>
      <c r="C2424">
        <v>5</v>
      </c>
      <c r="D2424" t="s">
        <v>191</v>
      </c>
      <c r="E2424" t="s">
        <v>148</v>
      </c>
      <c r="F2424">
        <v>0</v>
      </c>
      <c r="G2424">
        <v>1</v>
      </c>
      <c r="H2424" t="s">
        <v>171</v>
      </c>
      <c r="J2424">
        <v>-12</v>
      </c>
      <c r="K2424">
        <v>1403</v>
      </c>
      <c r="L2424">
        <v>1666</v>
      </c>
      <c r="M2424">
        <f t="shared" si="481"/>
        <v>1415</v>
      </c>
      <c r="N2424">
        <f t="shared" si="482"/>
        <v>1654</v>
      </c>
      <c r="O2424">
        <f t="shared" si="483"/>
        <v>0.69000620728031392</v>
      </c>
      <c r="P2424">
        <f t="shared" si="484"/>
        <v>0</v>
      </c>
      <c r="Q2424">
        <f t="shared" si="485"/>
        <v>17.39114789604352</v>
      </c>
      <c r="R2424">
        <f t="shared" si="486"/>
        <v>20</v>
      </c>
      <c r="S2424">
        <f>INDEX(Weights!$B$1:$B$36,MATCH(Matches!H624,Weights!$A$1:$A$36,0))</f>
        <v>40</v>
      </c>
      <c r="T2424">
        <f t="shared" si="487"/>
        <v>1515</v>
      </c>
      <c r="U2424">
        <f t="shared" si="488"/>
        <v>1654</v>
      </c>
      <c r="V2424">
        <f t="shared" si="489"/>
        <v>139</v>
      </c>
      <c r="W2424">
        <f t="shared" si="490"/>
        <v>1</v>
      </c>
      <c r="X2424">
        <f t="shared" si="491"/>
        <v>0</v>
      </c>
      <c r="Y2424">
        <f t="shared" si="492"/>
        <v>1</v>
      </c>
      <c r="AA2424" t="str">
        <f t="shared" si="493"/>
        <v>139-&gt;1,</v>
      </c>
    </row>
    <row r="2425" spans="1:27" ht="15" hidden="1" customHeight="1" x14ac:dyDescent="0.25">
      <c r="A2425">
        <v>2015</v>
      </c>
      <c r="B2425">
        <v>9</v>
      </c>
      <c r="C2425">
        <v>8</v>
      </c>
      <c r="D2425" t="s">
        <v>225</v>
      </c>
      <c r="E2425" t="s">
        <v>92</v>
      </c>
      <c r="F2425">
        <v>0</v>
      </c>
      <c r="G2425">
        <v>3</v>
      </c>
      <c r="H2425" t="s">
        <v>108</v>
      </c>
      <c r="J2425">
        <v>-12</v>
      </c>
      <c r="K2425">
        <v>1373</v>
      </c>
      <c r="L2425">
        <v>1771</v>
      </c>
      <c r="M2425">
        <f t="shared" si="481"/>
        <v>1385</v>
      </c>
      <c r="N2425">
        <f t="shared" si="482"/>
        <v>1759</v>
      </c>
      <c r="O2425">
        <f t="shared" si="483"/>
        <v>0.82881764775427569</v>
      </c>
      <c r="P2425">
        <f t="shared" si="484"/>
        <v>0</v>
      </c>
      <c r="Q2425">
        <f t="shared" si="485"/>
        <v>14.478456186972636</v>
      </c>
      <c r="R2425">
        <f t="shared" si="486"/>
        <v>10</v>
      </c>
      <c r="S2425">
        <f>INDEX(Weights!$B$1:$B$36,MATCH(Matches!H684,Weights!$A$1:$A$36,0))</f>
        <v>40</v>
      </c>
      <c r="T2425">
        <f t="shared" si="487"/>
        <v>1485</v>
      </c>
      <c r="U2425">
        <f t="shared" si="488"/>
        <v>1759</v>
      </c>
      <c r="V2425">
        <f t="shared" si="489"/>
        <v>274</v>
      </c>
      <c r="W2425">
        <f t="shared" si="490"/>
        <v>3</v>
      </c>
      <c r="X2425">
        <f t="shared" si="491"/>
        <v>0</v>
      </c>
      <c r="Y2425">
        <f t="shared" si="492"/>
        <v>3</v>
      </c>
      <c r="AA2425" t="str">
        <f t="shared" si="493"/>
        <v>274-&gt;3,</v>
      </c>
    </row>
    <row r="2426" spans="1:27" ht="15" hidden="1" customHeight="1" x14ac:dyDescent="0.25">
      <c r="A2426">
        <v>2015</v>
      </c>
      <c r="B2426">
        <v>9</v>
      </c>
      <c r="C2426">
        <v>30</v>
      </c>
      <c r="D2426" t="s">
        <v>28</v>
      </c>
      <c r="E2426" t="s">
        <v>267</v>
      </c>
      <c r="F2426">
        <v>2</v>
      </c>
      <c r="G2426">
        <v>3</v>
      </c>
      <c r="H2426" t="s">
        <v>33</v>
      </c>
      <c r="J2426">
        <v>-12</v>
      </c>
      <c r="K2426">
        <v>1282</v>
      </c>
      <c r="L2426">
        <v>1337</v>
      </c>
      <c r="M2426">
        <f t="shared" si="481"/>
        <v>1294</v>
      </c>
      <c r="N2426">
        <f t="shared" si="482"/>
        <v>1325</v>
      </c>
      <c r="O2426">
        <f t="shared" si="483"/>
        <v>0.59801376576934362</v>
      </c>
      <c r="P2426">
        <f t="shared" si="484"/>
        <v>0</v>
      </c>
      <c r="Q2426">
        <f t="shared" si="485"/>
        <v>20.0664277093388</v>
      </c>
      <c r="R2426">
        <f t="shared" si="486"/>
        <v>20</v>
      </c>
      <c r="S2426">
        <f>INDEX(Weights!$B$1:$B$36,MATCH(Matches!H705,Weights!$A$1:$A$36,0))</f>
        <v>40</v>
      </c>
      <c r="T2426">
        <f t="shared" si="487"/>
        <v>1394</v>
      </c>
      <c r="U2426">
        <f t="shared" si="488"/>
        <v>1325</v>
      </c>
      <c r="V2426">
        <f t="shared" si="489"/>
        <v>69</v>
      </c>
      <c r="W2426">
        <f t="shared" si="490"/>
        <v>-1</v>
      </c>
      <c r="X2426">
        <f t="shared" si="491"/>
        <v>0</v>
      </c>
      <c r="Y2426">
        <f t="shared" si="492"/>
        <v>-1</v>
      </c>
      <c r="AA2426" t="str">
        <f t="shared" si="493"/>
        <v>69-&gt;-1,</v>
      </c>
    </row>
    <row r="2427" spans="1:27" ht="15" hidden="1" customHeight="1" x14ac:dyDescent="0.25">
      <c r="A2427">
        <v>2016</v>
      </c>
      <c r="B2427">
        <v>3</v>
      </c>
      <c r="C2427">
        <v>23</v>
      </c>
      <c r="D2427" t="s">
        <v>181</v>
      </c>
      <c r="E2427" t="s">
        <v>186</v>
      </c>
      <c r="F2427">
        <v>0</v>
      </c>
      <c r="G2427">
        <v>0</v>
      </c>
      <c r="H2427" t="s">
        <v>230</v>
      </c>
      <c r="J2427">
        <v>-12</v>
      </c>
      <c r="K2427">
        <v>1308</v>
      </c>
      <c r="L2427">
        <v>1189</v>
      </c>
      <c r="M2427">
        <f t="shared" si="481"/>
        <v>1320</v>
      </c>
      <c r="N2427">
        <f t="shared" si="482"/>
        <v>1177</v>
      </c>
      <c r="O2427">
        <f t="shared" si="483"/>
        <v>0.80199664411443317</v>
      </c>
      <c r="P2427">
        <f t="shared" si="484"/>
        <v>0.5</v>
      </c>
      <c r="Q2427">
        <f t="shared" si="485"/>
        <v>39.735540887179319</v>
      </c>
      <c r="R2427">
        <f t="shared" si="486"/>
        <v>40</v>
      </c>
      <c r="S2427">
        <f>INDEX(Weights!$B$1:$B$36,MATCH(Matches!H1079,Weights!$A$1:$A$36,0))</f>
        <v>40</v>
      </c>
      <c r="T2427">
        <f t="shared" si="487"/>
        <v>1420</v>
      </c>
      <c r="U2427">
        <f t="shared" si="488"/>
        <v>1177</v>
      </c>
      <c r="V2427">
        <f t="shared" si="489"/>
        <v>243</v>
      </c>
      <c r="W2427">
        <f t="shared" si="490"/>
        <v>0</v>
      </c>
      <c r="X2427">
        <f t="shared" si="491"/>
        <v>0</v>
      </c>
      <c r="Y2427">
        <f t="shared" si="492"/>
        <v>0</v>
      </c>
      <c r="AA2427" t="str">
        <f t="shared" si="493"/>
        <v>243-&gt;0,</v>
      </c>
    </row>
    <row r="2428" spans="1:27" ht="15" hidden="1" customHeight="1" x14ac:dyDescent="0.25">
      <c r="A2428">
        <v>2016</v>
      </c>
      <c r="B2428">
        <v>3</v>
      </c>
      <c r="C2428">
        <v>25</v>
      </c>
      <c r="D2428" t="s">
        <v>164</v>
      </c>
      <c r="E2428" t="s">
        <v>123</v>
      </c>
      <c r="F2428">
        <v>0</v>
      </c>
      <c r="G2428">
        <v>3</v>
      </c>
      <c r="H2428" t="s">
        <v>76</v>
      </c>
      <c r="J2428">
        <v>-12</v>
      </c>
      <c r="K2428">
        <v>1514</v>
      </c>
      <c r="L2428">
        <v>1919</v>
      </c>
      <c r="M2428">
        <f t="shared" si="481"/>
        <v>1526</v>
      </c>
      <c r="N2428">
        <f t="shared" si="482"/>
        <v>1907</v>
      </c>
      <c r="O2428">
        <f t="shared" si="483"/>
        <v>0.83445918170898303</v>
      </c>
      <c r="P2428">
        <f t="shared" si="484"/>
        <v>0</v>
      </c>
      <c r="Q2428">
        <f t="shared" si="485"/>
        <v>14.380571588203807</v>
      </c>
      <c r="R2428">
        <f t="shared" si="486"/>
        <v>10</v>
      </c>
      <c r="S2428">
        <f>INDEX(Weights!$B$1:$B$36,MATCH(Matches!H1125,Weights!$A$1:$A$36,0))</f>
        <v>40</v>
      </c>
      <c r="T2428">
        <f t="shared" si="487"/>
        <v>1626</v>
      </c>
      <c r="U2428">
        <f t="shared" si="488"/>
        <v>1907</v>
      </c>
      <c r="V2428">
        <f t="shared" si="489"/>
        <v>281</v>
      </c>
      <c r="W2428">
        <f t="shared" si="490"/>
        <v>3</v>
      </c>
      <c r="X2428">
        <f t="shared" si="491"/>
        <v>0</v>
      </c>
      <c r="Y2428">
        <f t="shared" si="492"/>
        <v>3</v>
      </c>
      <c r="AA2428" t="str">
        <f t="shared" si="493"/>
        <v>281-&gt;3,</v>
      </c>
    </row>
    <row r="2429" spans="1:27" ht="15" hidden="1" customHeight="1" x14ac:dyDescent="0.25">
      <c r="A2429">
        <v>2016</v>
      </c>
      <c r="B2429">
        <v>3</v>
      </c>
      <c r="C2429">
        <v>29</v>
      </c>
      <c r="D2429" t="s">
        <v>15</v>
      </c>
      <c r="E2429" t="s">
        <v>17</v>
      </c>
      <c r="F2429">
        <v>2</v>
      </c>
      <c r="G2429">
        <v>3</v>
      </c>
      <c r="H2429" t="s">
        <v>33</v>
      </c>
      <c r="J2429">
        <v>-12</v>
      </c>
      <c r="K2429">
        <v>1605</v>
      </c>
      <c r="L2429">
        <v>1673</v>
      </c>
      <c r="M2429">
        <f t="shared" si="481"/>
        <v>1617</v>
      </c>
      <c r="N2429">
        <f t="shared" si="482"/>
        <v>1661</v>
      </c>
      <c r="O2429">
        <f t="shared" si="483"/>
        <v>0.57989976035788149</v>
      </c>
      <c r="P2429">
        <f t="shared" si="484"/>
        <v>0</v>
      </c>
      <c r="Q2429">
        <f t="shared" si="485"/>
        <v>20.693231520899879</v>
      </c>
      <c r="R2429">
        <f t="shared" si="486"/>
        <v>20</v>
      </c>
      <c r="S2429">
        <f>INDEX(Weights!$B$1:$B$36,MATCH(Matches!H1202,Weights!$A$1:$A$36,0))</f>
        <v>20</v>
      </c>
      <c r="T2429">
        <f t="shared" si="487"/>
        <v>1717</v>
      </c>
      <c r="U2429">
        <f t="shared" si="488"/>
        <v>1661</v>
      </c>
      <c r="V2429">
        <f t="shared" si="489"/>
        <v>56</v>
      </c>
      <c r="W2429">
        <f t="shared" si="490"/>
        <v>-1</v>
      </c>
      <c r="X2429">
        <f t="shared" si="491"/>
        <v>0</v>
      </c>
      <c r="Y2429">
        <f t="shared" si="492"/>
        <v>-1</v>
      </c>
      <c r="AA2429" t="str">
        <f t="shared" si="493"/>
        <v>56-&gt;-1,</v>
      </c>
    </row>
    <row r="2430" spans="1:27" ht="15" hidden="1" customHeight="1" x14ac:dyDescent="0.25">
      <c r="A2430">
        <v>2016</v>
      </c>
      <c r="B2430">
        <v>3</v>
      </c>
      <c r="C2430">
        <v>29</v>
      </c>
      <c r="D2430" t="s">
        <v>263</v>
      </c>
      <c r="E2430" t="s">
        <v>51</v>
      </c>
      <c r="F2430">
        <v>0</v>
      </c>
      <c r="G2430">
        <v>2</v>
      </c>
      <c r="H2430" t="s">
        <v>33</v>
      </c>
      <c r="J2430">
        <v>-12</v>
      </c>
      <c r="K2430">
        <v>1424</v>
      </c>
      <c r="L2430">
        <v>1615</v>
      </c>
      <c r="M2430">
        <f t="shared" si="481"/>
        <v>1436</v>
      </c>
      <c r="N2430">
        <f t="shared" si="482"/>
        <v>1603</v>
      </c>
      <c r="O2430">
        <f t="shared" si="483"/>
        <v>0.59524303965157188</v>
      </c>
      <c r="P2430">
        <f t="shared" si="484"/>
        <v>0</v>
      </c>
      <c r="Q2430">
        <f t="shared" si="485"/>
        <v>20.159832540039869</v>
      </c>
      <c r="R2430">
        <f t="shared" si="486"/>
        <v>10</v>
      </c>
      <c r="S2430">
        <f>INDEX(Weights!$B$1:$B$36,MATCH(Matches!H1213,Weights!$A$1:$A$36,0))</f>
        <v>40</v>
      </c>
      <c r="T2430">
        <f t="shared" si="487"/>
        <v>1536</v>
      </c>
      <c r="U2430">
        <f t="shared" si="488"/>
        <v>1603</v>
      </c>
      <c r="V2430">
        <f t="shared" si="489"/>
        <v>67</v>
      </c>
      <c r="W2430">
        <f t="shared" si="490"/>
        <v>2</v>
      </c>
      <c r="X2430">
        <f t="shared" si="491"/>
        <v>0</v>
      </c>
      <c r="Y2430">
        <f t="shared" si="492"/>
        <v>2</v>
      </c>
      <c r="AA2430" t="str">
        <f t="shared" si="493"/>
        <v>67-&gt;2,</v>
      </c>
    </row>
    <row r="2431" spans="1:27" hidden="1" x14ac:dyDescent="0.25">
      <c r="A2431">
        <v>2016</v>
      </c>
      <c r="B2431">
        <v>6</v>
      </c>
      <c r="C2431">
        <v>2</v>
      </c>
      <c r="D2431" t="s">
        <v>111</v>
      </c>
      <c r="E2431" t="s">
        <v>43</v>
      </c>
      <c r="F2431">
        <v>0</v>
      </c>
      <c r="G2431">
        <v>1</v>
      </c>
      <c r="H2431" t="s">
        <v>23</v>
      </c>
      <c r="J2431">
        <v>-12</v>
      </c>
      <c r="K2431">
        <v>800</v>
      </c>
      <c r="L2431">
        <v>1077</v>
      </c>
      <c r="M2431">
        <f t="shared" si="481"/>
        <v>812</v>
      </c>
      <c r="N2431">
        <f t="shared" si="482"/>
        <v>1065</v>
      </c>
      <c r="O2431">
        <f t="shared" si="483"/>
        <v>0.70697529480854104</v>
      </c>
      <c r="P2431">
        <f t="shared" si="484"/>
        <v>0</v>
      </c>
      <c r="Q2431">
        <f t="shared" si="485"/>
        <v>16.973719008455269</v>
      </c>
      <c r="R2431">
        <f t="shared" si="486"/>
        <v>20</v>
      </c>
      <c r="S2431">
        <f>INDEX(Weights!$B$1:$B$36,MATCH(Matches!H1327,Weights!$A$1:$A$36,0))</f>
        <v>40</v>
      </c>
      <c r="T2431">
        <f t="shared" si="487"/>
        <v>912</v>
      </c>
      <c r="U2431">
        <f t="shared" si="488"/>
        <v>1065</v>
      </c>
      <c r="V2431">
        <f t="shared" si="489"/>
        <v>153</v>
      </c>
      <c r="W2431">
        <f t="shared" si="490"/>
        <v>1</v>
      </c>
      <c r="X2431">
        <f t="shared" si="491"/>
        <v>0</v>
      </c>
      <c r="Y2431">
        <f t="shared" si="492"/>
        <v>1</v>
      </c>
      <c r="AA2431" t="str">
        <f t="shared" si="493"/>
        <v>153-&gt;1,</v>
      </c>
    </row>
    <row r="2432" spans="1:27" ht="15" hidden="1" customHeight="1" x14ac:dyDescent="0.25">
      <c r="A2432">
        <v>2016</v>
      </c>
      <c r="B2432">
        <v>6</v>
      </c>
      <c r="C2432">
        <v>5</v>
      </c>
      <c r="D2432" t="s">
        <v>50</v>
      </c>
      <c r="E2432" t="s">
        <v>92</v>
      </c>
      <c r="F2432">
        <v>1</v>
      </c>
      <c r="G2432">
        <v>2</v>
      </c>
      <c r="H2432" t="s">
        <v>33</v>
      </c>
      <c r="J2432">
        <v>-12</v>
      </c>
      <c r="K2432">
        <v>1755</v>
      </c>
      <c r="L2432">
        <v>1798</v>
      </c>
      <c r="M2432">
        <f t="shared" si="481"/>
        <v>1767</v>
      </c>
      <c r="N2432">
        <f t="shared" si="482"/>
        <v>1786</v>
      </c>
      <c r="O2432">
        <f t="shared" si="483"/>
        <v>0.61450136100855779</v>
      </c>
      <c r="P2432">
        <f t="shared" si="484"/>
        <v>0</v>
      </c>
      <c r="Q2432">
        <f t="shared" si="485"/>
        <v>19.528028351808455</v>
      </c>
      <c r="R2432">
        <f t="shared" si="486"/>
        <v>20</v>
      </c>
      <c r="S2432">
        <f>INDEX(Weights!$B$1:$B$36,MATCH(Matches!H1381,Weights!$A$1:$A$36,0))</f>
        <v>20</v>
      </c>
      <c r="T2432">
        <f t="shared" si="487"/>
        <v>1867</v>
      </c>
      <c r="U2432">
        <f t="shared" si="488"/>
        <v>1786</v>
      </c>
      <c r="V2432">
        <f t="shared" si="489"/>
        <v>81</v>
      </c>
      <c r="W2432">
        <f t="shared" si="490"/>
        <v>-1</v>
      </c>
      <c r="X2432">
        <f t="shared" si="491"/>
        <v>0</v>
      </c>
      <c r="Y2432">
        <f t="shared" si="492"/>
        <v>-1</v>
      </c>
      <c r="AA2432" t="str">
        <f t="shared" si="493"/>
        <v>81-&gt;-1,</v>
      </c>
    </row>
    <row r="2433" spans="1:27" ht="15" hidden="1" customHeight="1" x14ac:dyDescent="0.25">
      <c r="A2433">
        <v>2016</v>
      </c>
      <c r="B2433">
        <v>9</v>
      </c>
      <c r="C2433">
        <v>6</v>
      </c>
      <c r="D2433" t="s">
        <v>257</v>
      </c>
      <c r="E2433" t="s">
        <v>78</v>
      </c>
      <c r="F2433">
        <v>1</v>
      </c>
      <c r="G2433">
        <v>2</v>
      </c>
      <c r="H2433" t="s">
        <v>33</v>
      </c>
      <c r="J2433">
        <v>-12</v>
      </c>
      <c r="K2433">
        <v>1215</v>
      </c>
      <c r="L2433">
        <v>1275</v>
      </c>
      <c r="M2433">
        <f t="shared" si="481"/>
        <v>1227</v>
      </c>
      <c r="N2433">
        <f t="shared" si="482"/>
        <v>1263</v>
      </c>
      <c r="O2433">
        <f t="shared" si="483"/>
        <v>0.59107559631494333</v>
      </c>
      <c r="P2433">
        <f t="shared" si="484"/>
        <v>0</v>
      </c>
      <c r="Q2433">
        <f t="shared" si="485"/>
        <v>20.301971651027241</v>
      </c>
      <c r="R2433">
        <f t="shared" si="486"/>
        <v>20</v>
      </c>
      <c r="S2433">
        <f>INDEX(Weights!$B$1:$B$36,MATCH(Matches!H1655,Weights!$A$1:$A$36,0))</f>
        <v>20</v>
      </c>
      <c r="T2433">
        <f t="shared" si="487"/>
        <v>1327</v>
      </c>
      <c r="U2433">
        <f t="shared" si="488"/>
        <v>1263</v>
      </c>
      <c r="V2433">
        <f t="shared" si="489"/>
        <v>64</v>
      </c>
      <c r="W2433">
        <f t="shared" si="490"/>
        <v>-1</v>
      </c>
      <c r="X2433">
        <f t="shared" si="491"/>
        <v>0</v>
      </c>
      <c r="Y2433">
        <f t="shared" si="492"/>
        <v>-1</v>
      </c>
      <c r="AA2433" t="str">
        <f t="shared" si="493"/>
        <v>64-&gt;-1,</v>
      </c>
    </row>
    <row r="2434" spans="1:27" ht="15" hidden="1" customHeight="1" x14ac:dyDescent="0.25">
      <c r="A2434">
        <v>2016</v>
      </c>
      <c r="B2434">
        <v>10</v>
      </c>
      <c r="C2434">
        <v>7</v>
      </c>
      <c r="D2434" t="s">
        <v>148</v>
      </c>
      <c r="E2434" t="s">
        <v>134</v>
      </c>
      <c r="F2434">
        <v>0</v>
      </c>
      <c r="G2434">
        <v>0</v>
      </c>
      <c r="H2434" t="s">
        <v>76</v>
      </c>
      <c r="J2434">
        <v>-12</v>
      </c>
      <c r="K2434">
        <v>1609</v>
      </c>
      <c r="L2434">
        <v>1501</v>
      </c>
      <c r="M2434">
        <f t="shared" ref="M2434:M2497" si="494">K2434-J2434</f>
        <v>1621</v>
      </c>
      <c r="N2434">
        <f t="shared" ref="N2434:N2497" si="495">L2434+J2434</f>
        <v>1489</v>
      </c>
      <c r="O2434">
        <f t="shared" ref="O2434:O2497" si="496">1/(10^(-V2434/400)+1)</f>
        <v>0.79174883750818448</v>
      </c>
      <c r="P2434">
        <f t="shared" ref="P2434:P2497" si="497">IF(F2434&gt;G2434,1,IF(F2434=G2434,0.5,0))</f>
        <v>0.5</v>
      </c>
      <c r="Q2434">
        <f t="shared" ref="Q2434:Q2497" si="498">(M2434-K2434)/(O2434-P2434)</f>
        <v>41.131269287965416</v>
      </c>
      <c r="R2434">
        <f t="shared" ref="R2434:R2497" si="499">ROUND((Q2434/IF(W2434=2,1.5,IF(W2434=3,1.75,IF(W2434&gt;3,1.75+(W2434-3)/8,1))))/10,0)*10</f>
        <v>40</v>
      </c>
      <c r="S2434">
        <f>INDEX(Weights!$B$1:$B$36,MATCH(Matches!H1707,Weights!$A$1:$A$36,0))</f>
        <v>50</v>
      </c>
      <c r="T2434">
        <f t="shared" ref="T2434:T2497" si="500">M2434+IF(ISBLANK(I2434),100,0)</f>
        <v>1721</v>
      </c>
      <c r="U2434">
        <f t="shared" ref="U2434:U2497" si="501">N2434</f>
        <v>1489</v>
      </c>
      <c r="V2434">
        <f t="shared" ref="V2434:V2497" si="502">ABS(T2434-U2434)</f>
        <v>232</v>
      </c>
      <c r="W2434">
        <f t="shared" ref="W2434:W2497" si="503">IF(U2434&gt;T2434,G2434-F2434,F2434-G2434)</f>
        <v>0</v>
      </c>
      <c r="X2434">
        <f t="shared" ref="X2434:X2497" si="504">IF(W2434=4,1,0)</f>
        <v>0</v>
      </c>
      <c r="Y2434">
        <f t="shared" ref="Y2434:Y2497" si="505">IF(W2434&lt;0,MAX(W2434,-3),MIN(W2434,7))</f>
        <v>0</v>
      </c>
      <c r="AA2434" t="str">
        <f t="shared" si="493"/>
        <v>232-&gt;0,</v>
      </c>
    </row>
    <row r="2435" spans="1:27" ht="15" hidden="1" customHeight="1" x14ac:dyDescent="0.25">
      <c r="A2435">
        <v>2016</v>
      </c>
      <c r="B2435">
        <v>10</v>
      </c>
      <c r="C2435">
        <v>11</v>
      </c>
      <c r="D2435" t="s">
        <v>124</v>
      </c>
      <c r="E2435" t="s">
        <v>121</v>
      </c>
      <c r="F2435">
        <v>0</v>
      </c>
      <c r="G2435">
        <v>2</v>
      </c>
      <c r="H2435" t="s">
        <v>76</v>
      </c>
      <c r="J2435">
        <v>-12</v>
      </c>
      <c r="K2435">
        <v>1672</v>
      </c>
      <c r="L2435">
        <v>2040</v>
      </c>
      <c r="M2435">
        <f t="shared" si="494"/>
        <v>1684</v>
      </c>
      <c r="N2435">
        <f t="shared" si="495"/>
        <v>2028</v>
      </c>
      <c r="O2435">
        <f t="shared" si="496"/>
        <v>0.80290917015381591</v>
      </c>
      <c r="P2435">
        <f t="shared" si="497"/>
        <v>0</v>
      </c>
      <c r="Q2435">
        <f t="shared" si="498"/>
        <v>14.945650698822035</v>
      </c>
      <c r="R2435">
        <f t="shared" si="499"/>
        <v>10</v>
      </c>
      <c r="S2435">
        <f>INDEX(Weights!$B$1:$B$36,MATCH(Matches!H1801,Weights!$A$1:$A$36,0))</f>
        <v>20</v>
      </c>
      <c r="T2435">
        <f t="shared" si="500"/>
        <v>1784</v>
      </c>
      <c r="U2435">
        <f t="shared" si="501"/>
        <v>2028</v>
      </c>
      <c r="V2435">
        <f t="shared" si="502"/>
        <v>244</v>
      </c>
      <c r="W2435">
        <f t="shared" si="503"/>
        <v>2</v>
      </c>
      <c r="X2435">
        <f t="shared" si="504"/>
        <v>0</v>
      </c>
      <c r="Y2435">
        <f t="shared" si="505"/>
        <v>2</v>
      </c>
      <c r="AA2435" t="str">
        <f t="shared" ref="AA2435:AA2498" si="506">V2435&amp;"-&gt;"&amp;Y2435&amp;","</f>
        <v>244-&gt;2,</v>
      </c>
    </row>
    <row r="2436" spans="1:27" ht="15" hidden="1" customHeight="1" x14ac:dyDescent="0.25">
      <c r="A2436">
        <v>2016</v>
      </c>
      <c r="B2436">
        <v>11</v>
      </c>
      <c r="C2436">
        <v>15</v>
      </c>
      <c r="D2436" t="s">
        <v>12</v>
      </c>
      <c r="E2436" t="s">
        <v>9</v>
      </c>
      <c r="F2436">
        <v>0</v>
      </c>
      <c r="G2436">
        <v>3</v>
      </c>
      <c r="H2436" t="s">
        <v>33</v>
      </c>
      <c r="J2436">
        <v>-12</v>
      </c>
      <c r="K2436">
        <v>1647</v>
      </c>
      <c r="L2436">
        <v>1886</v>
      </c>
      <c r="M2436">
        <f t="shared" si="494"/>
        <v>1659</v>
      </c>
      <c r="N2436">
        <f t="shared" si="495"/>
        <v>1874</v>
      </c>
      <c r="O2436">
        <f t="shared" si="496"/>
        <v>0.65970799414474812</v>
      </c>
      <c r="P2436">
        <f t="shared" si="497"/>
        <v>0</v>
      </c>
      <c r="Q2436">
        <f t="shared" si="498"/>
        <v>18.189865980867665</v>
      </c>
      <c r="R2436">
        <f t="shared" si="499"/>
        <v>10</v>
      </c>
      <c r="S2436">
        <f>INDEX(Weights!$B$1:$B$36,MATCH(Matches!H1926,Weights!$A$1:$A$36,0))</f>
        <v>40</v>
      </c>
      <c r="T2436">
        <f t="shared" si="500"/>
        <v>1759</v>
      </c>
      <c r="U2436">
        <f t="shared" si="501"/>
        <v>1874</v>
      </c>
      <c r="V2436">
        <f t="shared" si="502"/>
        <v>115</v>
      </c>
      <c r="W2436">
        <f t="shared" si="503"/>
        <v>3</v>
      </c>
      <c r="X2436">
        <f t="shared" si="504"/>
        <v>0</v>
      </c>
      <c r="Y2436">
        <f t="shared" si="505"/>
        <v>3</v>
      </c>
      <c r="AA2436" t="str">
        <f t="shared" si="506"/>
        <v>115-&gt;3,</v>
      </c>
    </row>
    <row r="2437" spans="1:27" ht="15" hidden="1" customHeight="1" x14ac:dyDescent="0.25">
      <c r="A2437">
        <v>2016</v>
      </c>
      <c r="B2437">
        <v>11</v>
      </c>
      <c r="C2437">
        <v>19</v>
      </c>
      <c r="D2437" t="s">
        <v>78</v>
      </c>
      <c r="E2437" t="s">
        <v>41</v>
      </c>
      <c r="F2437">
        <v>0</v>
      </c>
      <c r="G2437">
        <v>0</v>
      </c>
      <c r="H2437" t="s">
        <v>232</v>
      </c>
      <c r="J2437">
        <v>-12</v>
      </c>
      <c r="K2437">
        <v>1247</v>
      </c>
      <c r="L2437">
        <v>1135</v>
      </c>
      <c r="M2437">
        <f t="shared" si="494"/>
        <v>1259</v>
      </c>
      <c r="N2437">
        <f t="shared" si="495"/>
        <v>1123</v>
      </c>
      <c r="O2437">
        <f t="shared" si="496"/>
        <v>0.79551990031274211</v>
      </c>
      <c r="P2437">
        <f t="shared" si="497"/>
        <v>0.5</v>
      </c>
      <c r="Q2437">
        <f t="shared" si="498"/>
        <v>40.60640243618338</v>
      </c>
      <c r="R2437">
        <f t="shared" si="499"/>
        <v>40</v>
      </c>
      <c r="S2437">
        <f>INDEX(Weights!$B$1:$B$36,MATCH(Matches!H1936,Weights!$A$1:$A$36,0))</f>
        <v>50</v>
      </c>
      <c r="T2437">
        <f t="shared" si="500"/>
        <v>1359</v>
      </c>
      <c r="U2437">
        <f t="shared" si="501"/>
        <v>1123</v>
      </c>
      <c r="V2437">
        <f t="shared" si="502"/>
        <v>236</v>
      </c>
      <c r="W2437">
        <f t="shared" si="503"/>
        <v>0</v>
      </c>
      <c r="X2437">
        <f t="shared" si="504"/>
        <v>0</v>
      </c>
      <c r="Y2437">
        <f t="shared" si="505"/>
        <v>0</v>
      </c>
      <c r="AA2437" t="str">
        <f t="shared" si="506"/>
        <v>236-&gt;0,</v>
      </c>
    </row>
    <row r="2438" spans="1:27" ht="15" hidden="1" customHeight="1" x14ac:dyDescent="0.25">
      <c r="A2438">
        <v>2016</v>
      </c>
      <c r="B2438">
        <v>12</v>
      </c>
      <c r="C2438">
        <v>4</v>
      </c>
      <c r="D2438" t="s">
        <v>156</v>
      </c>
      <c r="E2438" t="s">
        <v>38</v>
      </c>
      <c r="F2438">
        <v>0</v>
      </c>
      <c r="G2438">
        <v>2</v>
      </c>
      <c r="H2438" t="s">
        <v>232</v>
      </c>
      <c r="J2438">
        <v>-12</v>
      </c>
      <c r="K2438">
        <v>1061</v>
      </c>
      <c r="L2438">
        <v>1428</v>
      </c>
      <c r="M2438">
        <f t="shared" si="494"/>
        <v>1073</v>
      </c>
      <c r="N2438">
        <f t="shared" si="495"/>
        <v>1416</v>
      </c>
      <c r="O2438">
        <f t="shared" si="496"/>
        <v>0.80199664411443317</v>
      </c>
      <c r="P2438">
        <f t="shared" si="497"/>
        <v>0</v>
      </c>
      <c r="Q2438">
        <f t="shared" si="498"/>
        <v>14.962656125887449</v>
      </c>
      <c r="R2438">
        <f t="shared" si="499"/>
        <v>10</v>
      </c>
      <c r="S2438">
        <f>INDEX(Weights!$B$1:$B$36,MATCH(Matches!H1951,Weights!$A$1:$A$36,0))</f>
        <v>20</v>
      </c>
      <c r="T2438">
        <f t="shared" si="500"/>
        <v>1173</v>
      </c>
      <c r="U2438">
        <f t="shared" si="501"/>
        <v>1416</v>
      </c>
      <c r="V2438">
        <f t="shared" si="502"/>
        <v>243</v>
      </c>
      <c r="W2438">
        <f t="shared" si="503"/>
        <v>2</v>
      </c>
      <c r="X2438">
        <f t="shared" si="504"/>
        <v>0</v>
      </c>
      <c r="Y2438">
        <f t="shared" si="505"/>
        <v>2</v>
      </c>
      <c r="AA2438" t="str">
        <f t="shared" si="506"/>
        <v>243-&gt;2,</v>
      </c>
    </row>
    <row r="2439" spans="1:27" ht="15" hidden="1" customHeight="1" x14ac:dyDescent="0.25">
      <c r="A2439">
        <v>2017</v>
      </c>
      <c r="B2439">
        <v>3</v>
      </c>
      <c r="C2439">
        <v>26</v>
      </c>
      <c r="D2439" t="s">
        <v>62</v>
      </c>
      <c r="E2439" t="s">
        <v>65</v>
      </c>
      <c r="F2439">
        <v>1</v>
      </c>
      <c r="G2439">
        <v>2</v>
      </c>
      <c r="H2439" t="s">
        <v>76</v>
      </c>
      <c r="J2439">
        <v>-12</v>
      </c>
      <c r="K2439">
        <v>1585</v>
      </c>
      <c r="L2439">
        <v>1863</v>
      </c>
      <c r="M2439">
        <f t="shared" si="494"/>
        <v>1597</v>
      </c>
      <c r="N2439">
        <f t="shared" si="495"/>
        <v>1851</v>
      </c>
      <c r="O2439">
        <f t="shared" si="496"/>
        <v>0.7081663882812006</v>
      </c>
      <c r="P2439">
        <f t="shared" si="497"/>
        <v>0</v>
      </c>
      <c r="Q2439">
        <f t="shared" si="498"/>
        <v>16.945170229167964</v>
      </c>
      <c r="R2439">
        <f t="shared" si="499"/>
        <v>20</v>
      </c>
      <c r="S2439">
        <f>INDEX(Weights!$B$1:$B$36,MATCH(Matches!H2113,Weights!$A$1:$A$36,0))</f>
        <v>40</v>
      </c>
      <c r="T2439">
        <f t="shared" si="500"/>
        <v>1697</v>
      </c>
      <c r="U2439">
        <f t="shared" si="501"/>
        <v>1851</v>
      </c>
      <c r="V2439">
        <f t="shared" si="502"/>
        <v>154</v>
      </c>
      <c r="W2439">
        <f t="shared" si="503"/>
        <v>1</v>
      </c>
      <c r="X2439">
        <f t="shared" si="504"/>
        <v>0</v>
      </c>
      <c r="Y2439">
        <f t="shared" si="505"/>
        <v>1</v>
      </c>
      <c r="AA2439" t="str">
        <f t="shared" si="506"/>
        <v>154-&gt;1,</v>
      </c>
    </row>
    <row r="2440" spans="1:27" ht="15" hidden="1" customHeight="1" x14ac:dyDescent="0.25">
      <c r="A2440">
        <v>2017</v>
      </c>
      <c r="B2440">
        <v>6</v>
      </c>
      <c r="C2440">
        <v>10</v>
      </c>
      <c r="D2440" t="s">
        <v>8</v>
      </c>
      <c r="E2440" t="s">
        <v>52</v>
      </c>
      <c r="F2440">
        <v>1</v>
      </c>
      <c r="G2440">
        <v>3</v>
      </c>
      <c r="H2440" t="s">
        <v>76</v>
      </c>
      <c r="J2440">
        <v>-12</v>
      </c>
      <c r="K2440">
        <v>1369</v>
      </c>
      <c r="L2440">
        <v>1739</v>
      </c>
      <c r="M2440">
        <f t="shared" si="494"/>
        <v>1381</v>
      </c>
      <c r="N2440">
        <f t="shared" si="495"/>
        <v>1727</v>
      </c>
      <c r="O2440">
        <f t="shared" si="496"/>
        <v>0.80472469349925946</v>
      </c>
      <c r="P2440">
        <f t="shared" si="497"/>
        <v>0</v>
      </c>
      <c r="Q2440">
        <f t="shared" si="498"/>
        <v>14.911932114098898</v>
      </c>
      <c r="R2440">
        <f t="shared" si="499"/>
        <v>10</v>
      </c>
      <c r="S2440">
        <f>INDEX(Weights!$B$1:$B$36,MATCH(Matches!H2263,Weights!$A$1:$A$36,0))</f>
        <v>40</v>
      </c>
      <c r="T2440">
        <f t="shared" si="500"/>
        <v>1481</v>
      </c>
      <c r="U2440">
        <f t="shared" si="501"/>
        <v>1727</v>
      </c>
      <c r="V2440">
        <f t="shared" si="502"/>
        <v>246</v>
      </c>
      <c r="W2440">
        <f t="shared" si="503"/>
        <v>2</v>
      </c>
      <c r="X2440">
        <f t="shared" si="504"/>
        <v>0</v>
      </c>
      <c r="Y2440">
        <f t="shared" si="505"/>
        <v>2</v>
      </c>
      <c r="AA2440" t="str">
        <f t="shared" si="506"/>
        <v>246-&gt;2,</v>
      </c>
    </row>
    <row r="2441" spans="1:27" ht="15" hidden="1" customHeight="1" x14ac:dyDescent="0.25">
      <c r="A2441">
        <v>2017</v>
      </c>
      <c r="B2441">
        <v>10</v>
      </c>
      <c r="C2441">
        <v>5</v>
      </c>
      <c r="D2441" t="s">
        <v>3</v>
      </c>
      <c r="E2441" t="s">
        <v>50</v>
      </c>
      <c r="F2441">
        <v>1</v>
      </c>
      <c r="G2441">
        <v>2</v>
      </c>
      <c r="H2441" t="s">
        <v>76</v>
      </c>
      <c r="J2441">
        <v>-12</v>
      </c>
      <c r="K2441">
        <v>1401</v>
      </c>
      <c r="L2441">
        <v>1682</v>
      </c>
      <c r="M2441">
        <f t="shared" si="494"/>
        <v>1413</v>
      </c>
      <c r="N2441">
        <f t="shared" si="495"/>
        <v>1670</v>
      </c>
      <c r="O2441">
        <f t="shared" si="496"/>
        <v>0.71172252434275529</v>
      </c>
      <c r="P2441">
        <f t="shared" si="497"/>
        <v>0</v>
      </c>
      <c r="Q2441">
        <f t="shared" si="498"/>
        <v>16.860503341637919</v>
      </c>
      <c r="R2441">
        <f t="shared" si="499"/>
        <v>20</v>
      </c>
      <c r="S2441">
        <f>INDEX(Weights!$B$1:$B$36,MATCH(Matches!H2558,Weights!$A$1:$A$36,0))</f>
        <v>40</v>
      </c>
      <c r="T2441">
        <f t="shared" si="500"/>
        <v>1513</v>
      </c>
      <c r="U2441">
        <f t="shared" si="501"/>
        <v>1670</v>
      </c>
      <c r="V2441">
        <f t="shared" si="502"/>
        <v>157</v>
      </c>
      <c r="W2441">
        <f t="shared" si="503"/>
        <v>1</v>
      </c>
      <c r="X2441">
        <f t="shared" si="504"/>
        <v>0</v>
      </c>
      <c r="Y2441">
        <f t="shared" si="505"/>
        <v>1</v>
      </c>
      <c r="AA2441" t="str">
        <f t="shared" si="506"/>
        <v>157-&gt;1,</v>
      </c>
    </row>
    <row r="2442" spans="1:27" ht="15" hidden="1" customHeight="1" x14ac:dyDescent="0.25">
      <c r="A2442">
        <v>2017</v>
      </c>
      <c r="B2442">
        <v>10</v>
      </c>
      <c r="C2442">
        <v>8</v>
      </c>
      <c r="D2442" t="s">
        <v>52</v>
      </c>
      <c r="E2442" t="s">
        <v>67</v>
      </c>
      <c r="F2442">
        <v>1</v>
      </c>
      <c r="G2442">
        <v>1</v>
      </c>
      <c r="H2442" t="s">
        <v>76</v>
      </c>
      <c r="J2442">
        <v>-12</v>
      </c>
      <c r="K2442">
        <v>1803</v>
      </c>
      <c r="L2442">
        <v>1688</v>
      </c>
      <c r="M2442">
        <f t="shared" si="494"/>
        <v>1815</v>
      </c>
      <c r="N2442">
        <f t="shared" si="495"/>
        <v>1676</v>
      </c>
      <c r="O2442">
        <f t="shared" si="496"/>
        <v>0.7983147441549775</v>
      </c>
      <c r="P2442">
        <f t="shared" si="497"/>
        <v>0.5</v>
      </c>
      <c r="Q2442">
        <f t="shared" si="498"/>
        <v>40.225970171175582</v>
      </c>
      <c r="R2442">
        <f t="shared" si="499"/>
        <v>40</v>
      </c>
      <c r="S2442">
        <f>INDEX(Weights!$B$1:$B$36,MATCH(Matches!H2614,Weights!$A$1:$A$36,0))</f>
        <v>20</v>
      </c>
      <c r="T2442">
        <f t="shared" si="500"/>
        <v>1915</v>
      </c>
      <c r="U2442">
        <f t="shared" si="501"/>
        <v>1676</v>
      </c>
      <c r="V2442">
        <f t="shared" si="502"/>
        <v>239</v>
      </c>
      <c r="W2442">
        <f t="shared" si="503"/>
        <v>0</v>
      </c>
      <c r="X2442">
        <f t="shared" si="504"/>
        <v>0</v>
      </c>
      <c r="Y2442">
        <f t="shared" si="505"/>
        <v>0</v>
      </c>
      <c r="AA2442" t="str">
        <f t="shared" si="506"/>
        <v>239-&gt;0,</v>
      </c>
    </row>
    <row r="2443" spans="1:27" ht="15" hidden="1" customHeight="1" x14ac:dyDescent="0.25">
      <c r="A2443">
        <v>2017</v>
      </c>
      <c r="B2443">
        <v>11</v>
      </c>
      <c r="C2443">
        <v>10</v>
      </c>
      <c r="D2443" t="s">
        <v>77</v>
      </c>
      <c r="E2443" t="s">
        <v>71</v>
      </c>
      <c r="F2443">
        <v>0</v>
      </c>
      <c r="G2443">
        <v>2</v>
      </c>
      <c r="H2443" t="s">
        <v>33</v>
      </c>
      <c r="J2443">
        <v>-12</v>
      </c>
      <c r="K2443">
        <v>1577</v>
      </c>
      <c r="L2443">
        <v>1768</v>
      </c>
      <c r="M2443">
        <f t="shared" si="494"/>
        <v>1589</v>
      </c>
      <c r="N2443">
        <f t="shared" si="495"/>
        <v>1756</v>
      </c>
      <c r="O2443">
        <f t="shared" si="496"/>
        <v>0.59524303965157188</v>
      </c>
      <c r="P2443">
        <f t="shared" si="497"/>
        <v>0</v>
      </c>
      <c r="Q2443">
        <f t="shared" si="498"/>
        <v>20.159832540039869</v>
      </c>
      <c r="R2443">
        <f t="shared" si="499"/>
        <v>10</v>
      </c>
      <c r="S2443">
        <f>INDEX(Weights!$B$1:$B$36,MATCH(Matches!H2693,Weights!$A$1:$A$36,0))</f>
        <v>40</v>
      </c>
      <c r="T2443">
        <f t="shared" si="500"/>
        <v>1689</v>
      </c>
      <c r="U2443">
        <f t="shared" si="501"/>
        <v>1756</v>
      </c>
      <c r="V2443">
        <f t="shared" si="502"/>
        <v>67</v>
      </c>
      <c r="W2443">
        <f t="shared" si="503"/>
        <v>2</v>
      </c>
      <c r="X2443">
        <f t="shared" si="504"/>
        <v>0</v>
      </c>
      <c r="Y2443">
        <f t="shared" si="505"/>
        <v>2</v>
      </c>
      <c r="AA2443" t="str">
        <f t="shared" si="506"/>
        <v>67-&gt;2,</v>
      </c>
    </row>
    <row r="2444" spans="1:27" ht="15" hidden="1" customHeight="1" x14ac:dyDescent="0.25">
      <c r="A2444">
        <v>2017</v>
      </c>
      <c r="B2444">
        <v>11</v>
      </c>
      <c r="C2444">
        <v>14</v>
      </c>
      <c r="D2444" t="s">
        <v>264</v>
      </c>
      <c r="E2444" t="s">
        <v>225</v>
      </c>
      <c r="F2444">
        <v>0</v>
      </c>
      <c r="G2444">
        <v>1</v>
      </c>
      <c r="H2444" t="s">
        <v>23</v>
      </c>
      <c r="J2444">
        <v>-12</v>
      </c>
      <c r="K2444">
        <v>1189</v>
      </c>
      <c r="L2444">
        <v>1456</v>
      </c>
      <c r="M2444">
        <f t="shared" si="494"/>
        <v>1201</v>
      </c>
      <c r="N2444">
        <f t="shared" si="495"/>
        <v>1444</v>
      </c>
      <c r="O2444">
        <f t="shared" si="496"/>
        <v>0.69490971272950253</v>
      </c>
      <c r="P2444">
        <f t="shared" si="497"/>
        <v>0</v>
      </c>
      <c r="Q2444">
        <f t="shared" si="498"/>
        <v>17.268430387691339</v>
      </c>
      <c r="R2444">
        <f t="shared" si="499"/>
        <v>20</v>
      </c>
      <c r="S2444">
        <f>INDEX(Weights!$B$1:$B$36,MATCH(Matches!H2749,Weights!$A$1:$A$36,0))</f>
        <v>40</v>
      </c>
      <c r="T2444">
        <f t="shared" si="500"/>
        <v>1301</v>
      </c>
      <c r="U2444">
        <f t="shared" si="501"/>
        <v>1444</v>
      </c>
      <c r="V2444">
        <f t="shared" si="502"/>
        <v>143</v>
      </c>
      <c r="W2444">
        <f t="shared" si="503"/>
        <v>1</v>
      </c>
      <c r="X2444">
        <f t="shared" si="504"/>
        <v>0</v>
      </c>
      <c r="Y2444">
        <f t="shared" si="505"/>
        <v>1</v>
      </c>
      <c r="AA2444" t="str">
        <f t="shared" si="506"/>
        <v>143-&gt;1,</v>
      </c>
    </row>
    <row r="2445" spans="1:27" ht="15" hidden="1" customHeight="1" x14ac:dyDescent="0.25">
      <c r="A2445">
        <v>2017</v>
      </c>
      <c r="B2445">
        <v>11</v>
      </c>
      <c r="C2445">
        <v>14</v>
      </c>
      <c r="D2445" t="s">
        <v>36</v>
      </c>
      <c r="E2445" t="s">
        <v>95</v>
      </c>
      <c r="F2445">
        <v>0</v>
      </c>
      <c r="G2445">
        <v>0</v>
      </c>
      <c r="H2445" t="s">
        <v>23</v>
      </c>
      <c r="J2445">
        <v>-12</v>
      </c>
      <c r="K2445">
        <v>1271</v>
      </c>
      <c r="L2445">
        <v>1149</v>
      </c>
      <c r="M2445">
        <f t="shared" si="494"/>
        <v>1283</v>
      </c>
      <c r="N2445">
        <f t="shared" si="495"/>
        <v>1137</v>
      </c>
      <c r="O2445">
        <f t="shared" si="496"/>
        <v>0.80472469349925946</v>
      </c>
      <c r="P2445">
        <f t="shared" si="497"/>
        <v>0.5</v>
      </c>
      <c r="Q2445">
        <f t="shared" si="498"/>
        <v>39.379808253147566</v>
      </c>
      <c r="R2445">
        <f t="shared" si="499"/>
        <v>40</v>
      </c>
      <c r="S2445">
        <f>INDEX(Weights!$B$1:$B$36,MATCH(Matches!H2769,Weights!$A$1:$A$36,0))</f>
        <v>40</v>
      </c>
      <c r="T2445">
        <f t="shared" si="500"/>
        <v>1383</v>
      </c>
      <c r="U2445">
        <f t="shared" si="501"/>
        <v>1137</v>
      </c>
      <c r="V2445">
        <f t="shared" si="502"/>
        <v>246</v>
      </c>
      <c r="W2445">
        <f t="shared" si="503"/>
        <v>0</v>
      </c>
      <c r="X2445">
        <f t="shared" si="504"/>
        <v>0</v>
      </c>
      <c r="Y2445">
        <f t="shared" si="505"/>
        <v>0</v>
      </c>
      <c r="AA2445" t="str">
        <f t="shared" si="506"/>
        <v>246-&gt;0,</v>
      </c>
    </row>
    <row r="2446" spans="1:27" ht="15" hidden="1" customHeight="1" x14ac:dyDescent="0.25">
      <c r="A2446">
        <v>2015</v>
      </c>
      <c r="B2446">
        <v>1</v>
      </c>
      <c r="C2446">
        <v>23</v>
      </c>
      <c r="D2446" t="s">
        <v>117</v>
      </c>
      <c r="E2446" t="s">
        <v>97</v>
      </c>
      <c r="F2446">
        <v>3</v>
      </c>
      <c r="G2446">
        <v>3</v>
      </c>
      <c r="H2446" t="s">
        <v>218</v>
      </c>
      <c r="I2446" t="s">
        <v>93</v>
      </c>
      <c r="J2446">
        <v>-13</v>
      </c>
      <c r="K2446">
        <v>1723</v>
      </c>
      <c r="L2446">
        <v>1545</v>
      </c>
      <c r="M2446">
        <f t="shared" si="494"/>
        <v>1736</v>
      </c>
      <c r="N2446">
        <f t="shared" si="495"/>
        <v>1532</v>
      </c>
      <c r="O2446">
        <f t="shared" si="496"/>
        <v>0.76392469914483863</v>
      </c>
      <c r="P2446">
        <f t="shared" si="497"/>
        <v>0.5</v>
      </c>
      <c r="Q2446">
        <f t="shared" si="498"/>
        <v>49.256473691633389</v>
      </c>
      <c r="R2446">
        <f t="shared" si="499"/>
        <v>50</v>
      </c>
      <c r="S2446">
        <f>INDEX(Weights!$B$1:$B$36,MATCH(Matches!H78,Weights!$A$1:$A$36,0))</f>
        <v>40</v>
      </c>
      <c r="T2446">
        <f t="shared" si="500"/>
        <v>1736</v>
      </c>
      <c r="U2446">
        <f t="shared" si="501"/>
        <v>1532</v>
      </c>
      <c r="V2446">
        <f t="shared" si="502"/>
        <v>204</v>
      </c>
      <c r="W2446">
        <f t="shared" si="503"/>
        <v>0</v>
      </c>
      <c r="X2446">
        <f t="shared" si="504"/>
        <v>0</v>
      </c>
      <c r="Y2446">
        <f t="shared" si="505"/>
        <v>0</v>
      </c>
      <c r="AA2446" t="str">
        <f t="shared" si="506"/>
        <v>204-&gt;0,</v>
      </c>
    </row>
    <row r="2447" spans="1:27" ht="15" hidden="1" customHeight="1" x14ac:dyDescent="0.25">
      <c r="A2447">
        <v>2015</v>
      </c>
      <c r="B2447">
        <v>3</v>
      </c>
      <c r="C2447">
        <v>26</v>
      </c>
      <c r="D2447" t="s">
        <v>91</v>
      </c>
      <c r="E2447" t="s">
        <v>118</v>
      </c>
      <c r="F2447">
        <v>0</v>
      </c>
      <c r="G2447">
        <v>1</v>
      </c>
      <c r="H2447" t="s">
        <v>33</v>
      </c>
      <c r="J2447">
        <v>-13</v>
      </c>
      <c r="K2447">
        <v>1480</v>
      </c>
      <c r="L2447">
        <v>1490</v>
      </c>
      <c r="M2447">
        <f t="shared" si="494"/>
        <v>1493</v>
      </c>
      <c r="N2447">
        <f t="shared" si="495"/>
        <v>1477</v>
      </c>
      <c r="O2447">
        <f t="shared" si="496"/>
        <v>0.66099909124635825</v>
      </c>
      <c r="P2447">
        <f t="shared" si="497"/>
        <v>0</v>
      </c>
      <c r="Q2447">
        <f t="shared" si="498"/>
        <v>19.667197991887743</v>
      </c>
      <c r="R2447">
        <f t="shared" si="499"/>
        <v>20</v>
      </c>
      <c r="S2447">
        <f>INDEX(Weights!$B$1:$B$36,MATCH(Matches!H160,Weights!$A$1:$A$36,0))</f>
        <v>50</v>
      </c>
      <c r="T2447">
        <f t="shared" si="500"/>
        <v>1593</v>
      </c>
      <c r="U2447">
        <f t="shared" si="501"/>
        <v>1477</v>
      </c>
      <c r="V2447">
        <f t="shared" si="502"/>
        <v>116</v>
      </c>
      <c r="W2447">
        <f t="shared" si="503"/>
        <v>-1</v>
      </c>
      <c r="X2447">
        <f t="shared" si="504"/>
        <v>0</v>
      </c>
      <c r="Y2447">
        <f t="shared" si="505"/>
        <v>-1</v>
      </c>
      <c r="AA2447" t="str">
        <f t="shared" si="506"/>
        <v>116-&gt;-1,</v>
      </c>
    </row>
    <row r="2448" spans="1:27" ht="15" hidden="1" customHeight="1" x14ac:dyDescent="0.25">
      <c r="A2448">
        <v>2015</v>
      </c>
      <c r="B2448">
        <v>6</v>
      </c>
      <c r="C2448">
        <v>5</v>
      </c>
      <c r="D2448" t="s">
        <v>194</v>
      </c>
      <c r="E2448" t="s">
        <v>118</v>
      </c>
      <c r="F2448">
        <v>1</v>
      </c>
      <c r="G2448">
        <v>2</v>
      </c>
      <c r="H2448" t="s">
        <v>33</v>
      </c>
      <c r="J2448">
        <v>-13</v>
      </c>
      <c r="K2448">
        <v>1507</v>
      </c>
      <c r="L2448">
        <v>1511</v>
      </c>
      <c r="M2448">
        <f t="shared" si="494"/>
        <v>1520</v>
      </c>
      <c r="N2448">
        <f t="shared" si="495"/>
        <v>1498</v>
      </c>
      <c r="O2448">
        <f t="shared" si="496"/>
        <v>0.66869495630733167</v>
      </c>
      <c r="P2448">
        <f t="shared" si="497"/>
        <v>0</v>
      </c>
      <c r="Q2448">
        <f t="shared" si="498"/>
        <v>19.440852480462272</v>
      </c>
      <c r="R2448">
        <f t="shared" si="499"/>
        <v>20</v>
      </c>
      <c r="S2448">
        <f>INDEX(Weights!$B$1:$B$36,MATCH(Matches!H321,Weights!$A$1:$A$36,0))</f>
        <v>40</v>
      </c>
      <c r="T2448">
        <f t="shared" si="500"/>
        <v>1620</v>
      </c>
      <c r="U2448">
        <f t="shared" si="501"/>
        <v>1498</v>
      </c>
      <c r="V2448">
        <f t="shared" si="502"/>
        <v>122</v>
      </c>
      <c r="W2448">
        <f t="shared" si="503"/>
        <v>-1</v>
      </c>
      <c r="X2448">
        <f t="shared" si="504"/>
        <v>0</v>
      </c>
      <c r="Y2448">
        <f t="shared" si="505"/>
        <v>-1</v>
      </c>
      <c r="AA2448" t="str">
        <f t="shared" si="506"/>
        <v>122-&gt;-1,</v>
      </c>
    </row>
    <row r="2449" spans="1:27" ht="15" hidden="1" customHeight="1" x14ac:dyDescent="0.25">
      <c r="A2449">
        <v>2015</v>
      </c>
      <c r="B2449">
        <v>9</v>
      </c>
      <c r="C2449">
        <v>4</v>
      </c>
      <c r="D2449" t="s">
        <v>52</v>
      </c>
      <c r="E2449" t="s">
        <v>18</v>
      </c>
      <c r="F2449">
        <v>0</v>
      </c>
      <c r="G2449">
        <v>0</v>
      </c>
      <c r="H2449" t="s">
        <v>2</v>
      </c>
      <c r="J2449">
        <v>-13</v>
      </c>
      <c r="K2449">
        <v>1769</v>
      </c>
      <c r="L2449">
        <v>1619</v>
      </c>
      <c r="M2449">
        <f t="shared" si="494"/>
        <v>1782</v>
      </c>
      <c r="N2449">
        <f t="shared" si="495"/>
        <v>1606</v>
      </c>
      <c r="O2449">
        <f t="shared" si="496"/>
        <v>0.83044491135323728</v>
      </c>
      <c r="P2449">
        <f t="shared" si="497"/>
        <v>0.5</v>
      </c>
      <c r="Q2449">
        <f t="shared" si="498"/>
        <v>39.340899355243295</v>
      </c>
      <c r="R2449">
        <f t="shared" si="499"/>
        <v>40</v>
      </c>
      <c r="S2449">
        <f>INDEX(Weights!$B$1:$B$36,MATCH(Matches!H590,Weights!$A$1:$A$36,0))</f>
        <v>20</v>
      </c>
      <c r="T2449">
        <f t="shared" si="500"/>
        <v>1882</v>
      </c>
      <c r="U2449">
        <f t="shared" si="501"/>
        <v>1606</v>
      </c>
      <c r="V2449">
        <f t="shared" si="502"/>
        <v>276</v>
      </c>
      <c r="W2449">
        <f t="shared" si="503"/>
        <v>0</v>
      </c>
      <c r="X2449">
        <f t="shared" si="504"/>
        <v>0</v>
      </c>
      <c r="Y2449">
        <f t="shared" si="505"/>
        <v>0</v>
      </c>
      <c r="AA2449" t="str">
        <f t="shared" si="506"/>
        <v>276-&gt;0,</v>
      </c>
    </row>
    <row r="2450" spans="1:27" ht="15" hidden="1" customHeight="1" x14ac:dyDescent="0.25">
      <c r="A2450">
        <v>2015</v>
      </c>
      <c r="B2450">
        <v>9</v>
      </c>
      <c r="C2450">
        <v>4</v>
      </c>
      <c r="D2450" t="s">
        <v>168</v>
      </c>
      <c r="E2450" t="s">
        <v>103</v>
      </c>
      <c r="F2450">
        <v>1</v>
      </c>
      <c r="G2450">
        <v>3</v>
      </c>
      <c r="H2450" t="s">
        <v>76</v>
      </c>
      <c r="J2450">
        <v>-13</v>
      </c>
      <c r="K2450">
        <v>1127</v>
      </c>
      <c r="L2450">
        <v>1482</v>
      </c>
      <c r="M2450">
        <f t="shared" si="494"/>
        <v>1140</v>
      </c>
      <c r="N2450">
        <f t="shared" si="495"/>
        <v>1469</v>
      </c>
      <c r="O2450">
        <f t="shared" si="496"/>
        <v>0.78888706821015475</v>
      </c>
      <c r="P2450">
        <f t="shared" si="497"/>
        <v>0</v>
      </c>
      <c r="Q2450">
        <f t="shared" si="498"/>
        <v>16.478911271159131</v>
      </c>
      <c r="R2450">
        <f t="shared" si="499"/>
        <v>10</v>
      </c>
      <c r="S2450">
        <f>INDEX(Weights!$B$1:$B$36,MATCH(Matches!H597,Weights!$A$1:$A$36,0))</f>
        <v>40</v>
      </c>
      <c r="T2450">
        <f t="shared" si="500"/>
        <v>1240</v>
      </c>
      <c r="U2450">
        <f t="shared" si="501"/>
        <v>1469</v>
      </c>
      <c r="V2450">
        <f t="shared" si="502"/>
        <v>229</v>
      </c>
      <c r="W2450">
        <f t="shared" si="503"/>
        <v>2</v>
      </c>
      <c r="X2450">
        <f t="shared" si="504"/>
        <v>0</v>
      </c>
      <c r="Y2450">
        <f t="shared" si="505"/>
        <v>2</v>
      </c>
      <c r="AA2450" t="str">
        <f t="shared" si="506"/>
        <v>229-&gt;2,</v>
      </c>
    </row>
    <row r="2451" spans="1:27" ht="15" hidden="1" customHeight="1" x14ac:dyDescent="0.25">
      <c r="A2451">
        <v>2015</v>
      </c>
      <c r="B2451">
        <v>9</v>
      </c>
      <c r="C2451">
        <v>6</v>
      </c>
      <c r="D2451" t="s">
        <v>266</v>
      </c>
      <c r="E2451" t="s">
        <v>151</v>
      </c>
      <c r="F2451">
        <v>1</v>
      </c>
      <c r="G2451">
        <v>5</v>
      </c>
      <c r="H2451" t="s">
        <v>171</v>
      </c>
      <c r="J2451">
        <v>-13</v>
      </c>
      <c r="K2451">
        <v>1248</v>
      </c>
      <c r="L2451">
        <v>1641</v>
      </c>
      <c r="M2451">
        <f t="shared" si="494"/>
        <v>1261</v>
      </c>
      <c r="N2451">
        <f t="shared" si="495"/>
        <v>1628</v>
      </c>
      <c r="O2451">
        <f t="shared" si="496"/>
        <v>0.82302462892173212</v>
      </c>
      <c r="P2451">
        <f t="shared" si="497"/>
        <v>0</v>
      </c>
      <c r="Q2451">
        <f t="shared" si="498"/>
        <v>15.795396083142334</v>
      </c>
      <c r="R2451">
        <f t="shared" si="499"/>
        <v>10</v>
      </c>
      <c r="S2451">
        <f>INDEX(Weights!$B$1:$B$36,MATCH(Matches!H636,Weights!$A$1:$A$36,0))</f>
        <v>20</v>
      </c>
      <c r="T2451">
        <f t="shared" si="500"/>
        <v>1361</v>
      </c>
      <c r="U2451">
        <f t="shared" si="501"/>
        <v>1628</v>
      </c>
      <c r="V2451">
        <f t="shared" si="502"/>
        <v>267</v>
      </c>
      <c r="W2451">
        <f t="shared" si="503"/>
        <v>4</v>
      </c>
      <c r="X2451">
        <f t="shared" si="504"/>
        <v>1</v>
      </c>
      <c r="Y2451">
        <f t="shared" si="505"/>
        <v>4</v>
      </c>
      <c r="AA2451" t="str">
        <f t="shared" si="506"/>
        <v>267-&gt;4,</v>
      </c>
    </row>
    <row r="2452" spans="1:27" ht="15" hidden="1" customHeight="1" x14ac:dyDescent="0.25">
      <c r="A2452">
        <v>2015</v>
      </c>
      <c r="B2452">
        <v>9</v>
      </c>
      <c r="C2452">
        <v>7</v>
      </c>
      <c r="D2452" t="s">
        <v>67</v>
      </c>
      <c r="E2452" t="s">
        <v>15</v>
      </c>
      <c r="F2452">
        <v>0</v>
      </c>
      <c r="G2452">
        <v>0</v>
      </c>
      <c r="H2452" t="s">
        <v>2</v>
      </c>
      <c r="J2452">
        <v>-13</v>
      </c>
      <c r="K2452">
        <v>1765</v>
      </c>
      <c r="L2452">
        <v>1630</v>
      </c>
      <c r="M2452">
        <f t="shared" si="494"/>
        <v>1778</v>
      </c>
      <c r="N2452">
        <f t="shared" si="495"/>
        <v>1617</v>
      </c>
      <c r="O2452">
        <f t="shared" si="496"/>
        <v>0.81793763105811568</v>
      </c>
      <c r="P2452">
        <f t="shared" si="497"/>
        <v>0.5</v>
      </c>
      <c r="Q2452">
        <f t="shared" si="498"/>
        <v>40.888522559393842</v>
      </c>
      <c r="R2452">
        <f t="shared" si="499"/>
        <v>40</v>
      </c>
      <c r="S2452">
        <f>INDEX(Weights!$B$1:$B$36,MATCH(Matches!H662,Weights!$A$1:$A$36,0))</f>
        <v>20</v>
      </c>
      <c r="T2452">
        <f t="shared" si="500"/>
        <v>1878</v>
      </c>
      <c r="U2452">
        <f t="shared" si="501"/>
        <v>1617</v>
      </c>
      <c r="V2452">
        <f t="shared" si="502"/>
        <v>261</v>
      </c>
      <c r="W2452">
        <f t="shared" si="503"/>
        <v>0</v>
      </c>
      <c r="X2452">
        <f t="shared" si="504"/>
        <v>0</v>
      </c>
      <c r="Y2452">
        <f t="shared" si="505"/>
        <v>0</v>
      </c>
      <c r="AA2452" t="str">
        <f t="shared" si="506"/>
        <v>261-&gt;0,</v>
      </c>
    </row>
    <row r="2453" spans="1:27" hidden="1" x14ac:dyDescent="0.25">
      <c r="A2453">
        <v>2015</v>
      </c>
      <c r="B2453">
        <v>10</v>
      </c>
      <c r="C2453">
        <v>8</v>
      </c>
      <c r="D2453" t="s">
        <v>67</v>
      </c>
      <c r="E2453" t="s">
        <v>13</v>
      </c>
      <c r="F2453">
        <v>1</v>
      </c>
      <c r="G2453">
        <v>1</v>
      </c>
      <c r="H2453" t="s">
        <v>2</v>
      </c>
      <c r="J2453">
        <v>-13</v>
      </c>
      <c r="K2453">
        <v>1752</v>
      </c>
      <c r="L2453">
        <v>1610</v>
      </c>
      <c r="M2453">
        <f t="shared" si="494"/>
        <v>1765</v>
      </c>
      <c r="N2453">
        <f t="shared" si="495"/>
        <v>1597</v>
      </c>
      <c r="O2453">
        <f t="shared" si="496"/>
        <v>0.82386152850557237</v>
      </c>
      <c r="P2453">
        <f t="shared" si="497"/>
        <v>0.5</v>
      </c>
      <c r="Q2453">
        <f t="shared" si="498"/>
        <v>40.140612131324275</v>
      </c>
      <c r="R2453">
        <f t="shared" si="499"/>
        <v>40</v>
      </c>
      <c r="S2453">
        <f>INDEX(Weights!$B$1:$B$36,MATCH(Matches!H740,Weights!$A$1:$A$36,0))</f>
        <v>50</v>
      </c>
      <c r="T2453">
        <f t="shared" si="500"/>
        <v>1865</v>
      </c>
      <c r="U2453">
        <f t="shared" si="501"/>
        <v>1597</v>
      </c>
      <c r="V2453">
        <f t="shared" si="502"/>
        <v>268</v>
      </c>
      <c r="W2453">
        <f t="shared" si="503"/>
        <v>0</v>
      </c>
      <c r="X2453">
        <f t="shared" si="504"/>
        <v>0</v>
      </c>
      <c r="Y2453">
        <f t="shared" si="505"/>
        <v>0</v>
      </c>
      <c r="AA2453" t="str">
        <f t="shared" si="506"/>
        <v>268-&gt;0,</v>
      </c>
    </row>
    <row r="2454" spans="1:27" ht="15" hidden="1" customHeight="1" x14ac:dyDescent="0.25">
      <c r="A2454">
        <v>2015</v>
      </c>
      <c r="B2454">
        <v>10</v>
      </c>
      <c r="C2454">
        <v>12</v>
      </c>
      <c r="D2454" t="s">
        <v>5</v>
      </c>
      <c r="E2454" t="s">
        <v>263</v>
      </c>
      <c r="F2454">
        <v>0</v>
      </c>
      <c r="G2454">
        <v>0</v>
      </c>
      <c r="H2454" t="s">
        <v>2</v>
      </c>
      <c r="J2454">
        <v>-13</v>
      </c>
      <c r="K2454">
        <v>1578</v>
      </c>
      <c r="L2454">
        <v>1433</v>
      </c>
      <c r="M2454">
        <f t="shared" si="494"/>
        <v>1591</v>
      </c>
      <c r="N2454">
        <f t="shared" si="495"/>
        <v>1420</v>
      </c>
      <c r="O2454">
        <f t="shared" si="496"/>
        <v>0.82635355394403176</v>
      </c>
      <c r="P2454">
        <f t="shared" si="497"/>
        <v>0.5</v>
      </c>
      <c r="Q2454">
        <f t="shared" si="498"/>
        <v>39.834099683895104</v>
      </c>
      <c r="R2454">
        <f t="shared" si="499"/>
        <v>40</v>
      </c>
      <c r="S2454">
        <f>INDEX(Weights!$B$1:$B$36,MATCH(Matches!H797,Weights!$A$1:$A$36,0))</f>
        <v>40</v>
      </c>
      <c r="T2454">
        <f t="shared" si="500"/>
        <v>1691</v>
      </c>
      <c r="U2454">
        <f t="shared" si="501"/>
        <v>1420</v>
      </c>
      <c r="V2454">
        <f t="shared" si="502"/>
        <v>271</v>
      </c>
      <c r="W2454">
        <f t="shared" si="503"/>
        <v>0</v>
      </c>
      <c r="X2454">
        <f t="shared" si="504"/>
        <v>0</v>
      </c>
      <c r="Y2454">
        <f t="shared" si="505"/>
        <v>0</v>
      </c>
      <c r="AA2454" t="str">
        <f t="shared" si="506"/>
        <v>271-&gt;0,</v>
      </c>
    </row>
    <row r="2455" spans="1:27" ht="15" hidden="1" customHeight="1" x14ac:dyDescent="0.25">
      <c r="A2455">
        <v>2015</v>
      </c>
      <c r="B2455">
        <v>10</v>
      </c>
      <c r="C2455">
        <v>13</v>
      </c>
      <c r="D2455" t="s">
        <v>125</v>
      </c>
      <c r="E2455" t="s">
        <v>129</v>
      </c>
      <c r="F2455">
        <v>0</v>
      </c>
      <c r="G2455">
        <v>1</v>
      </c>
      <c r="H2455" t="s">
        <v>33</v>
      </c>
      <c r="J2455">
        <v>-13</v>
      </c>
      <c r="K2455">
        <v>1760</v>
      </c>
      <c r="L2455">
        <v>1769</v>
      </c>
      <c r="M2455">
        <f t="shared" si="494"/>
        <v>1773</v>
      </c>
      <c r="N2455">
        <f t="shared" si="495"/>
        <v>1756</v>
      </c>
      <c r="O2455">
        <f t="shared" si="496"/>
        <v>0.66228779743088884</v>
      </c>
      <c r="P2455">
        <f t="shared" si="497"/>
        <v>0</v>
      </c>
      <c r="Q2455">
        <f t="shared" si="498"/>
        <v>19.628928768473312</v>
      </c>
      <c r="R2455">
        <f t="shared" si="499"/>
        <v>20</v>
      </c>
      <c r="S2455">
        <f>INDEX(Weights!$B$1:$B$36,MATCH(Matches!H851,Weights!$A$1:$A$36,0))</f>
        <v>40</v>
      </c>
      <c r="T2455">
        <f t="shared" si="500"/>
        <v>1873</v>
      </c>
      <c r="U2455">
        <f t="shared" si="501"/>
        <v>1756</v>
      </c>
      <c r="V2455">
        <f t="shared" si="502"/>
        <v>117</v>
      </c>
      <c r="W2455">
        <f t="shared" si="503"/>
        <v>-1</v>
      </c>
      <c r="X2455">
        <f t="shared" si="504"/>
        <v>0</v>
      </c>
      <c r="Y2455">
        <f t="shared" si="505"/>
        <v>-1</v>
      </c>
      <c r="AA2455" t="str">
        <f t="shared" si="506"/>
        <v>117-&gt;-1,</v>
      </c>
    </row>
    <row r="2456" spans="1:27" ht="15" hidden="1" customHeight="1" x14ac:dyDescent="0.25">
      <c r="A2456">
        <v>2015</v>
      </c>
      <c r="B2456">
        <v>11</v>
      </c>
      <c r="C2456">
        <v>12</v>
      </c>
      <c r="D2456" t="s">
        <v>194</v>
      </c>
      <c r="E2456" t="s">
        <v>265</v>
      </c>
      <c r="F2456">
        <v>0</v>
      </c>
      <c r="G2456">
        <v>1</v>
      </c>
      <c r="H2456" t="s">
        <v>33</v>
      </c>
      <c r="J2456">
        <v>-13</v>
      </c>
      <c r="K2456">
        <v>1505</v>
      </c>
      <c r="L2456">
        <v>1521</v>
      </c>
      <c r="M2456">
        <f t="shared" si="494"/>
        <v>1518</v>
      </c>
      <c r="N2456">
        <f t="shared" si="495"/>
        <v>1508</v>
      </c>
      <c r="O2456">
        <f t="shared" si="496"/>
        <v>0.6532171672188698</v>
      </c>
      <c r="P2456">
        <f t="shared" si="497"/>
        <v>0</v>
      </c>
      <c r="Q2456">
        <f t="shared" si="498"/>
        <v>19.901497775002849</v>
      </c>
      <c r="R2456">
        <f t="shared" si="499"/>
        <v>20</v>
      </c>
      <c r="S2456">
        <f>INDEX(Weights!$B$1:$B$36,MATCH(Matches!H887,Weights!$A$1:$A$36,0))</f>
        <v>50</v>
      </c>
      <c r="T2456">
        <f t="shared" si="500"/>
        <v>1618</v>
      </c>
      <c r="U2456">
        <f t="shared" si="501"/>
        <v>1508</v>
      </c>
      <c r="V2456">
        <f t="shared" si="502"/>
        <v>110</v>
      </c>
      <c r="W2456">
        <f t="shared" si="503"/>
        <v>-1</v>
      </c>
      <c r="X2456">
        <f t="shared" si="504"/>
        <v>0</v>
      </c>
      <c r="Y2456">
        <f t="shared" si="505"/>
        <v>-1</v>
      </c>
      <c r="AA2456" t="str">
        <f t="shared" si="506"/>
        <v>110-&gt;-1,</v>
      </c>
    </row>
    <row r="2457" spans="1:27" ht="15" hidden="1" customHeight="1" x14ac:dyDescent="0.25">
      <c r="A2457">
        <v>2015</v>
      </c>
      <c r="B2457">
        <v>11</v>
      </c>
      <c r="C2457">
        <v>17</v>
      </c>
      <c r="D2457" t="s">
        <v>48</v>
      </c>
      <c r="E2457" t="s">
        <v>131</v>
      </c>
      <c r="F2457">
        <v>1</v>
      </c>
      <c r="G2457">
        <v>2</v>
      </c>
      <c r="H2457" t="s">
        <v>33</v>
      </c>
      <c r="J2457">
        <v>-13</v>
      </c>
      <c r="K2457">
        <v>1802</v>
      </c>
      <c r="L2457">
        <v>1810</v>
      </c>
      <c r="M2457">
        <f t="shared" si="494"/>
        <v>1815</v>
      </c>
      <c r="N2457">
        <f t="shared" si="495"/>
        <v>1797</v>
      </c>
      <c r="O2457">
        <f t="shared" si="496"/>
        <v>0.66357409804129552</v>
      </c>
      <c r="P2457">
        <f t="shared" si="497"/>
        <v>0</v>
      </c>
      <c r="Q2457">
        <f t="shared" si="498"/>
        <v>19.590879207571156</v>
      </c>
      <c r="R2457">
        <f t="shared" si="499"/>
        <v>20</v>
      </c>
      <c r="S2457">
        <f>INDEX(Weights!$B$1:$B$36,MATCH(Matches!H943,Weights!$A$1:$A$36,0))</f>
        <v>20</v>
      </c>
      <c r="T2457">
        <f t="shared" si="500"/>
        <v>1915</v>
      </c>
      <c r="U2457">
        <f t="shared" si="501"/>
        <v>1797</v>
      </c>
      <c r="V2457">
        <f t="shared" si="502"/>
        <v>118</v>
      </c>
      <c r="W2457">
        <f t="shared" si="503"/>
        <v>-1</v>
      </c>
      <c r="X2457">
        <f t="shared" si="504"/>
        <v>0</v>
      </c>
      <c r="Y2457">
        <f t="shared" si="505"/>
        <v>-1</v>
      </c>
      <c r="AA2457" t="str">
        <f t="shared" si="506"/>
        <v>118-&gt;-1,</v>
      </c>
    </row>
    <row r="2458" spans="1:27" ht="15" hidden="1" customHeight="1" x14ac:dyDescent="0.25">
      <c r="A2458">
        <v>2016</v>
      </c>
      <c r="B2458">
        <v>3</v>
      </c>
      <c r="C2458">
        <v>23</v>
      </c>
      <c r="D2458" t="s">
        <v>192</v>
      </c>
      <c r="E2458" t="s">
        <v>169</v>
      </c>
      <c r="F2458">
        <v>1</v>
      </c>
      <c r="G2458">
        <v>2</v>
      </c>
      <c r="H2458" t="s">
        <v>171</v>
      </c>
      <c r="J2458">
        <v>-13</v>
      </c>
      <c r="K2458">
        <v>1143</v>
      </c>
      <c r="L2458">
        <v>1389</v>
      </c>
      <c r="M2458">
        <f t="shared" si="494"/>
        <v>1156</v>
      </c>
      <c r="N2458">
        <f t="shared" si="495"/>
        <v>1376</v>
      </c>
      <c r="O2458">
        <f t="shared" si="496"/>
        <v>0.66613942458312214</v>
      </c>
      <c r="P2458">
        <f t="shared" si="497"/>
        <v>0</v>
      </c>
      <c r="Q2458">
        <f t="shared" si="498"/>
        <v>19.515434037154538</v>
      </c>
      <c r="R2458">
        <f t="shared" si="499"/>
        <v>20</v>
      </c>
      <c r="S2458">
        <f>INDEX(Weights!$B$1:$B$36,MATCH(Matches!H1086,Weights!$A$1:$A$36,0))</f>
        <v>20</v>
      </c>
      <c r="T2458">
        <f t="shared" si="500"/>
        <v>1256</v>
      </c>
      <c r="U2458">
        <f t="shared" si="501"/>
        <v>1376</v>
      </c>
      <c r="V2458">
        <f t="shared" si="502"/>
        <v>120</v>
      </c>
      <c r="W2458">
        <f t="shared" si="503"/>
        <v>1</v>
      </c>
      <c r="X2458">
        <f t="shared" si="504"/>
        <v>0</v>
      </c>
      <c r="Y2458">
        <f t="shared" si="505"/>
        <v>1</v>
      </c>
      <c r="AA2458" t="str">
        <f t="shared" si="506"/>
        <v>120-&gt;1,</v>
      </c>
    </row>
    <row r="2459" spans="1:27" ht="15" hidden="1" customHeight="1" x14ac:dyDescent="0.25">
      <c r="A2459">
        <v>2016</v>
      </c>
      <c r="B2459">
        <v>3</v>
      </c>
      <c r="C2459">
        <v>24</v>
      </c>
      <c r="D2459" t="s">
        <v>128</v>
      </c>
      <c r="E2459" t="s">
        <v>124</v>
      </c>
      <c r="F2459">
        <v>2</v>
      </c>
      <c r="G2459">
        <v>2</v>
      </c>
      <c r="H2459" t="s">
        <v>76</v>
      </c>
      <c r="J2459">
        <v>-13</v>
      </c>
      <c r="K2459">
        <v>1773</v>
      </c>
      <c r="L2459">
        <v>1626</v>
      </c>
      <c r="M2459">
        <f t="shared" si="494"/>
        <v>1786</v>
      </c>
      <c r="N2459">
        <f t="shared" si="495"/>
        <v>1613</v>
      </c>
      <c r="O2459">
        <f t="shared" si="496"/>
        <v>0.82799938026116982</v>
      </c>
      <c r="P2459">
        <f t="shared" si="497"/>
        <v>0.5</v>
      </c>
      <c r="Q2459">
        <f t="shared" si="498"/>
        <v>39.634221228249693</v>
      </c>
      <c r="R2459">
        <f t="shared" si="499"/>
        <v>40</v>
      </c>
      <c r="S2459">
        <f>INDEX(Weights!$B$1:$B$36,MATCH(Matches!H1109,Weights!$A$1:$A$36,0))</f>
        <v>40</v>
      </c>
      <c r="T2459">
        <f t="shared" si="500"/>
        <v>1886</v>
      </c>
      <c r="U2459">
        <f t="shared" si="501"/>
        <v>1613</v>
      </c>
      <c r="V2459">
        <f t="shared" si="502"/>
        <v>273</v>
      </c>
      <c r="W2459">
        <f t="shared" si="503"/>
        <v>0</v>
      </c>
      <c r="X2459">
        <f t="shared" si="504"/>
        <v>0</v>
      </c>
      <c r="Y2459">
        <f t="shared" si="505"/>
        <v>0</v>
      </c>
      <c r="AA2459" t="str">
        <f t="shared" si="506"/>
        <v>273-&gt;0,</v>
      </c>
    </row>
    <row r="2460" spans="1:27" ht="15" hidden="1" customHeight="1" x14ac:dyDescent="0.25">
      <c r="A2460">
        <v>2016</v>
      </c>
      <c r="B2460">
        <v>3</v>
      </c>
      <c r="C2460">
        <v>29</v>
      </c>
      <c r="D2460" t="s">
        <v>48</v>
      </c>
      <c r="E2460" t="s">
        <v>25</v>
      </c>
      <c r="F2460">
        <v>1</v>
      </c>
      <c r="G2460">
        <v>2</v>
      </c>
      <c r="H2460" t="s">
        <v>33</v>
      </c>
      <c r="J2460">
        <v>-13</v>
      </c>
      <c r="K2460">
        <v>1792</v>
      </c>
      <c r="L2460">
        <v>1824</v>
      </c>
      <c r="M2460">
        <f t="shared" si="494"/>
        <v>1805</v>
      </c>
      <c r="N2460">
        <f t="shared" si="495"/>
        <v>1811</v>
      </c>
      <c r="O2460">
        <f t="shared" si="496"/>
        <v>0.63207001210007352</v>
      </c>
      <c r="P2460">
        <f t="shared" si="497"/>
        <v>0</v>
      </c>
      <c r="Q2460">
        <f t="shared" si="498"/>
        <v>20.567341831021331</v>
      </c>
      <c r="R2460">
        <f t="shared" si="499"/>
        <v>20</v>
      </c>
      <c r="S2460">
        <f>INDEX(Weights!$B$1:$B$36,MATCH(Matches!H1186,Weights!$A$1:$A$36,0))</f>
        <v>40</v>
      </c>
      <c r="T2460">
        <f t="shared" si="500"/>
        <v>1905</v>
      </c>
      <c r="U2460">
        <f t="shared" si="501"/>
        <v>1811</v>
      </c>
      <c r="V2460">
        <f t="shared" si="502"/>
        <v>94</v>
      </c>
      <c r="W2460">
        <f t="shared" si="503"/>
        <v>-1</v>
      </c>
      <c r="X2460">
        <f t="shared" si="504"/>
        <v>0</v>
      </c>
      <c r="Y2460">
        <f t="shared" si="505"/>
        <v>-1</v>
      </c>
      <c r="AA2460" t="str">
        <f t="shared" si="506"/>
        <v>94-&gt;-1,</v>
      </c>
    </row>
    <row r="2461" spans="1:27" ht="15" hidden="1" customHeight="1" x14ac:dyDescent="0.25">
      <c r="A2461">
        <v>2016</v>
      </c>
      <c r="B2461">
        <v>6</v>
      </c>
      <c r="C2461">
        <v>4</v>
      </c>
      <c r="D2461" t="s">
        <v>188</v>
      </c>
      <c r="E2461" t="s">
        <v>152</v>
      </c>
      <c r="F2461">
        <v>0</v>
      </c>
      <c r="G2461">
        <v>2</v>
      </c>
      <c r="H2461" t="s">
        <v>171</v>
      </c>
      <c r="J2461">
        <v>-13</v>
      </c>
      <c r="K2461">
        <v>1340</v>
      </c>
      <c r="L2461">
        <v>1681</v>
      </c>
      <c r="M2461">
        <f t="shared" si="494"/>
        <v>1353</v>
      </c>
      <c r="N2461">
        <f t="shared" si="495"/>
        <v>1668</v>
      </c>
      <c r="O2461">
        <f t="shared" si="496"/>
        <v>0.77515286564968411</v>
      </c>
      <c r="P2461">
        <f t="shared" si="497"/>
        <v>0</v>
      </c>
      <c r="Q2461">
        <f t="shared" si="498"/>
        <v>16.770885558301099</v>
      </c>
      <c r="R2461">
        <f t="shared" si="499"/>
        <v>10</v>
      </c>
      <c r="S2461">
        <f>INDEX(Weights!$B$1:$B$36,MATCH(Matches!H1355,Weights!$A$1:$A$36,0))</f>
        <v>40</v>
      </c>
      <c r="T2461">
        <f t="shared" si="500"/>
        <v>1453</v>
      </c>
      <c r="U2461">
        <f t="shared" si="501"/>
        <v>1668</v>
      </c>
      <c r="V2461">
        <f t="shared" si="502"/>
        <v>215</v>
      </c>
      <c r="W2461">
        <f t="shared" si="503"/>
        <v>2</v>
      </c>
      <c r="X2461">
        <f t="shared" si="504"/>
        <v>0</v>
      </c>
      <c r="Y2461">
        <f t="shared" si="505"/>
        <v>2</v>
      </c>
      <c r="AA2461" t="str">
        <f t="shared" si="506"/>
        <v>215-&gt;2,</v>
      </c>
    </row>
    <row r="2462" spans="1:27" ht="15" hidden="1" customHeight="1" x14ac:dyDescent="0.25">
      <c r="A2462">
        <v>2016</v>
      </c>
      <c r="B2462">
        <v>6</v>
      </c>
      <c r="C2462">
        <v>20</v>
      </c>
      <c r="D2462" t="s">
        <v>105</v>
      </c>
      <c r="E2462" t="s">
        <v>90</v>
      </c>
      <c r="F2462">
        <v>0</v>
      </c>
      <c r="G2462">
        <v>0</v>
      </c>
      <c r="H2462" t="s">
        <v>138</v>
      </c>
      <c r="I2462" t="s">
        <v>26</v>
      </c>
      <c r="J2462">
        <v>-13</v>
      </c>
      <c r="K2462">
        <v>1953</v>
      </c>
      <c r="L2462">
        <v>1774</v>
      </c>
      <c r="M2462">
        <f t="shared" si="494"/>
        <v>1966</v>
      </c>
      <c r="N2462">
        <f t="shared" si="495"/>
        <v>1761</v>
      </c>
      <c r="O2462">
        <f t="shared" si="496"/>
        <v>0.76496126355268923</v>
      </c>
      <c r="P2462">
        <f t="shared" si="497"/>
        <v>0.5</v>
      </c>
      <c r="Q2462">
        <f t="shared" si="498"/>
        <v>49.063775684383643</v>
      </c>
      <c r="R2462">
        <f t="shared" si="499"/>
        <v>50</v>
      </c>
      <c r="S2462">
        <f>INDEX(Weights!$B$1:$B$36,MATCH(Matches!H1492,Weights!$A$1:$A$36,0))</f>
        <v>40</v>
      </c>
      <c r="T2462">
        <f t="shared" si="500"/>
        <v>1966</v>
      </c>
      <c r="U2462">
        <f t="shared" si="501"/>
        <v>1761</v>
      </c>
      <c r="V2462">
        <f t="shared" si="502"/>
        <v>205</v>
      </c>
      <c r="W2462">
        <f t="shared" si="503"/>
        <v>0</v>
      </c>
      <c r="X2462">
        <f t="shared" si="504"/>
        <v>0</v>
      </c>
      <c r="Y2462">
        <f t="shared" si="505"/>
        <v>0</v>
      </c>
      <c r="AA2462" t="str">
        <f t="shared" si="506"/>
        <v>205-&gt;0,</v>
      </c>
    </row>
    <row r="2463" spans="1:27" ht="15" hidden="1" customHeight="1" x14ac:dyDescent="0.25">
      <c r="A2463">
        <v>2016</v>
      </c>
      <c r="B2463">
        <v>9</v>
      </c>
      <c r="C2463">
        <v>4</v>
      </c>
      <c r="D2463" t="s">
        <v>67</v>
      </c>
      <c r="E2463" t="s">
        <v>62</v>
      </c>
      <c r="F2463">
        <v>1</v>
      </c>
      <c r="G2463">
        <v>1</v>
      </c>
      <c r="H2463" t="s">
        <v>76</v>
      </c>
      <c r="J2463">
        <v>-13</v>
      </c>
      <c r="K2463">
        <v>1705</v>
      </c>
      <c r="L2463">
        <v>1572</v>
      </c>
      <c r="M2463">
        <f t="shared" si="494"/>
        <v>1718</v>
      </c>
      <c r="N2463">
        <f t="shared" si="495"/>
        <v>1559</v>
      </c>
      <c r="O2463">
        <f t="shared" si="496"/>
        <v>0.81621689657560292</v>
      </c>
      <c r="P2463">
        <f t="shared" si="497"/>
        <v>0.5</v>
      </c>
      <c r="Q2463">
        <f t="shared" si="498"/>
        <v>41.11102265812</v>
      </c>
      <c r="R2463">
        <f t="shared" si="499"/>
        <v>40</v>
      </c>
      <c r="S2463">
        <f>INDEX(Weights!$B$1:$B$36,MATCH(Matches!H1620,Weights!$A$1:$A$36,0))</f>
        <v>40</v>
      </c>
      <c r="T2463">
        <f t="shared" si="500"/>
        <v>1818</v>
      </c>
      <c r="U2463">
        <f t="shared" si="501"/>
        <v>1559</v>
      </c>
      <c r="V2463">
        <f t="shared" si="502"/>
        <v>259</v>
      </c>
      <c r="W2463">
        <f t="shared" si="503"/>
        <v>0</v>
      </c>
      <c r="X2463">
        <f t="shared" si="504"/>
        <v>0</v>
      </c>
      <c r="Y2463">
        <f t="shared" si="505"/>
        <v>0</v>
      </c>
      <c r="AA2463" t="str">
        <f t="shared" si="506"/>
        <v>259-&gt;0,</v>
      </c>
    </row>
    <row r="2464" spans="1:27" ht="15" hidden="1" customHeight="1" x14ac:dyDescent="0.25">
      <c r="A2464">
        <v>2016</v>
      </c>
      <c r="B2464">
        <v>9</v>
      </c>
      <c r="C2464">
        <v>5</v>
      </c>
      <c r="D2464" t="s">
        <v>13</v>
      </c>
      <c r="E2464" t="s">
        <v>63</v>
      </c>
      <c r="F2464">
        <v>1</v>
      </c>
      <c r="G2464">
        <v>1</v>
      </c>
      <c r="H2464" t="s">
        <v>76</v>
      </c>
      <c r="J2464">
        <v>-13</v>
      </c>
      <c r="K2464">
        <v>1562</v>
      </c>
      <c r="L2464">
        <v>1413</v>
      </c>
      <c r="M2464">
        <f t="shared" si="494"/>
        <v>1575</v>
      </c>
      <c r="N2464">
        <f t="shared" si="495"/>
        <v>1400</v>
      </c>
      <c r="O2464">
        <f t="shared" si="496"/>
        <v>0.82963282343134337</v>
      </c>
      <c r="P2464">
        <f t="shared" si="497"/>
        <v>0.5</v>
      </c>
      <c r="Q2464">
        <f t="shared" si="498"/>
        <v>39.437820131731108</v>
      </c>
      <c r="R2464">
        <f t="shared" si="499"/>
        <v>40</v>
      </c>
      <c r="S2464">
        <f>INDEX(Weights!$B$1:$B$36,MATCH(Matches!H1628,Weights!$A$1:$A$36,0))</f>
        <v>20</v>
      </c>
      <c r="T2464">
        <f t="shared" si="500"/>
        <v>1675</v>
      </c>
      <c r="U2464">
        <f t="shared" si="501"/>
        <v>1400</v>
      </c>
      <c r="V2464">
        <f t="shared" si="502"/>
        <v>275</v>
      </c>
      <c r="W2464">
        <f t="shared" si="503"/>
        <v>0</v>
      </c>
      <c r="X2464">
        <f t="shared" si="504"/>
        <v>0</v>
      </c>
      <c r="Y2464">
        <f t="shared" si="505"/>
        <v>0</v>
      </c>
      <c r="AA2464" t="str">
        <f t="shared" si="506"/>
        <v>275-&gt;0,</v>
      </c>
    </row>
    <row r="2465" spans="1:27" ht="15" hidden="1" customHeight="1" x14ac:dyDescent="0.25">
      <c r="A2465">
        <v>2016</v>
      </c>
      <c r="B2465">
        <v>9</v>
      </c>
      <c r="C2465">
        <v>5</v>
      </c>
      <c r="D2465" t="s">
        <v>56</v>
      </c>
      <c r="E2465" t="s">
        <v>48</v>
      </c>
      <c r="F2465">
        <v>1</v>
      </c>
      <c r="G2465">
        <v>2</v>
      </c>
      <c r="H2465" t="s">
        <v>76</v>
      </c>
      <c r="J2465">
        <v>-13</v>
      </c>
      <c r="K2465">
        <v>1474</v>
      </c>
      <c r="L2465">
        <v>1727</v>
      </c>
      <c r="M2465">
        <f t="shared" si="494"/>
        <v>1487</v>
      </c>
      <c r="N2465">
        <f t="shared" si="495"/>
        <v>1714</v>
      </c>
      <c r="O2465">
        <f t="shared" si="496"/>
        <v>0.67504020104029872</v>
      </c>
      <c r="P2465">
        <f t="shared" si="497"/>
        <v>0</v>
      </c>
      <c r="Q2465">
        <f t="shared" si="498"/>
        <v>19.25811230200188</v>
      </c>
      <c r="R2465">
        <f t="shared" si="499"/>
        <v>20</v>
      </c>
      <c r="S2465">
        <f>INDEX(Weights!$B$1:$B$36,MATCH(Matches!H1629,Weights!$A$1:$A$36,0))</f>
        <v>20</v>
      </c>
      <c r="T2465">
        <f t="shared" si="500"/>
        <v>1587</v>
      </c>
      <c r="U2465">
        <f t="shared" si="501"/>
        <v>1714</v>
      </c>
      <c r="V2465">
        <f t="shared" si="502"/>
        <v>127</v>
      </c>
      <c r="W2465">
        <f t="shared" si="503"/>
        <v>1</v>
      </c>
      <c r="X2465">
        <f t="shared" si="504"/>
        <v>0</v>
      </c>
      <c r="Y2465">
        <f t="shared" si="505"/>
        <v>1</v>
      </c>
      <c r="AA2465" t="str">
        <f t="shared" si="506"/>
        <v>127-&gt;1,</v>
      </c>
    </row>
    <row r="2466" spans="1:27" ht="15" hidden="1" customHeight="1" x14ac:dyDescent="0.25">
      <c r="A2466">
        <v>2016</v>
      </c>
      <c r="B2466">
        <v>10</v>
      </c>
      <c r="C2466">
        <v>6</v>
      </c>
      <c r="D2466" t="s">
        <v>19</v>
      </c>
      <c r="E2466" t="s">
        <v>71</v>
      </c>
      <c r="F2466">
        <v>0</v>
      </c>
      <c r="G2466">
        <v>3</v>
      </c>
      <c r="H2466" t="s">
        <v>76</v>
      </c>
      <c r="J2466">
        <v>-13</v>
      </c>
      <c r="K2466">
        <v>1337</v>
      </c>
      <c r="L2466">
        <v>1712</v>
      </c>
      <c r="M2466">
        <f t="shared" si="494"/>
        <v>1350</v>
      </c>
      <c r="N2466">
        <f t="shared" si="495"/>
        <v>1699</v>
      </c>
      <c r="O2466">
        <f t="shared" si="496"/>
        <v>0.80742418167127916</v>
      </c>
      <c r="P2466">
        <f t="shared" si="497"/>
        <v>0</v>
      </c>
      <c r="Q2466">
        <f t="shared" si="498"/>
        <v>16.100582934104636</v>
      </c>
      <c r="R2466">
        <f t="shared" si="499"/>
        <v>10</v>
      </c>
      <c r="S2466">
        <f>INDEX(Weights!$B$1:$B$36,MATCH(Matches!H1693,Weights!$A$1:$A$36,0))</f>
        <v>40</v>
      </c>
      <c r="T2466">
        <f t="shared" si="500"/>
        <v>1450</v>
      </c>
      <c r="U2466">
        <f t="shared" si="501"/>
        <v>1699</v>
      </c>
      <c r="V2466">
        <f t="shared" si="502"/>
        <v>249</v>
      </c>
      <c r="W2466">
        <f t="shared" si="503"/>
        <v>3</v>
      </c>
      <c r="X2466">
        <f t="shared" si="504"/>
        <v>0</v>
      </c>
      <c r="Y2466">
        <f t="shared" si="505"/>
        <v>3</v>
      </c>
      <c r="AA2466" t="str">
        <f t="shared" si="506"/>
        <v>249-&gt;3,</v>
      </c>
    </row>
    <row r="2467" spans="1:27" ht="15" hidden="1" customHeight="1" x14ac:dyDescent="0.25">
      <c r="A2467">
        <v>2016</v>
      </c>
      <c r="B2467">
        <v>10</v>
      </c>
      <c r="C2467">
        <v>7</v>
      </c>
      <c r="D2467" t="s">
        <v>78</v>
      </c>
      <c r="E2467" t="s">
        <v>259</v>
      </c>
      <c r="F2467">
        <v>1</v>
      </c>
      <c r="G2467">
        <v>3</v>
      </c>
      <c r="H2467" t="s">
        <v>33</v>
      </c>
      <c r="J2467">
        <v>-13</v>
      </c>
      <c r="K2467">
        <v>1262</v>
      </c>
      <c r="L2467">
        <v>1438</v>
      </c>
      <c r="M2467">
        <f t="shared" si="494"/>
        <v>1275</v>
      </c>
      <c r="N2467">
        <f t="shared" si="495"/>
        <v>1425</v>
      </c>
      <c r="O2467">
        <f t="shared" si="496"/>
        <v>0.5714631174083814</v>
      </c>
      <c r="P2467">
        <f t="shared" si="497"/>
        <v>0</v>
      </c>
      <c r="Q2467">
        <f t="shared" si="498"/>
        <v>22.748624721321928</v>
      </c>
      <c r="R2467">
        <f t="shared" si="499"/>
        <v>20</v>
      </c>
      <c r="S2467">
        <f>INDEX(Weights!$B$1:$B$36,MATCH(Matches!H1714,Weights!$A$1:$A$36,0))</f>
        <v>40</v>
      </c>
      <c r="T2467">
        <f t="shared" si="500"/>
        <v>1375</v>
      </c>
      <c r="U2467">
        <f t="shared" si="501"/>
        <v>1425</v>
      </c>
      <c r="V2467">
        <f t="shared" si="502"/>
        <v>50</v>
      </c>
      <c r="W2467">
        <f t="shared" si="503"/>
        <v>2</v>
      </c>
      <c r="X2467">
        <f t="shared" si="504"/>
        <v>0</v>
      </c>
      <c r="Y2467">
        <f t="shared" si="505"/>
        <v>2</v>
      </c>
      <c r="AA2467" t="str">
        <f t="shared" si="506"/>
        <v>50-&gt;2,</v>
      </c>
    </row>
    <row r="2468" spans="1:27" ht="15" hidden="1" customHeight="1" x14ac:dyDescent="0.25">
      <c r="A2468">
        <v>2016</v>
      </c>
      <c r="B2468">
        <v>10</v>
      </c>
      <c r="C2468">
        <v>8</v>
      </c>
      <c r="D2468" t="s">
        <v>166</v>
      </c>
      <c r="E2468" t="s">
        <v>182</v>
      </c>
      <c r="F2468">
        <v>1</v>
      </c>
      <c r="G2468">
        <v>2</v>
      </c>
      <c r="H2468" t="s">
        <v>230</v>
      </c>
      <c r="J2468">
        <v>-13</v>
      </c>
      <c r="K2468">
        <v>1217</v>
      </c>
      <c r="L2468">
        <v>1474</v>
      </c>
      <c r="M2468">
        <f t="shared" si="494"/>
        <v>1230</v>
      </c>
      <c r="N2468">
        <f t="shared" si="495"/>
        <v>1461</v>
      </c>
      <c r="O2468">
        <f t="shared" si="496"/>
        <v>0.68007067573722146</v>
      </c>
      <c r="P2468">
        <f t="shared" si="497"/>
        <v>0</v>
      </c>
      <c r="Q2468">
        <f t="shared" si="498"/>
        <v>19.11566027443769</v>
      </c>
      <c r="R2468">
        <f t="shared" si="499"/>
        <v>20</v>
      </c>
      <c r="S2468">
        <f>INDEX(Weights!$B$1:$B$36,MATCH(Matches!H1722,Weights!$A$1:$A$36,0))</f>
        <v>20</v>
      </c>
      <c r="T2468">
        <f t="shared" si="500"/>
        <v>1330</v>
      </c>
      <c r="U2468">
        <f t="shared" si="501"/>
        <v>1461</v>
      </c>
      <c r="V2468">
        <f t="shared" si="502"/>
        <v>131</v>
      </c>
      <c r="W2468">
        <f t="shared" si="503"/>
        <v>1</v>
      </c>
      <c r="X2468">
        <f t="shared" si="504"/>
        <v>0</v>
      </c>
      <c r="Y2468">
        <f t="shared" si="505"/>
        <v>1</v>
      </c>
      <c r="AA2468" t="str">
        <f t="shared" si="506"/>
        <v>131-&gt;1,</v>
      </c>
    </row>
    <row r="2469" spans="1:27" ht="15" hidden="1" customHeight="1" x14ac:dyDescent="0.25">
      <c r="A2469">
        <v>2016</v>
      </c>
      <c r="B2469">
        <v>10</v>
      </c>
      <c r="C2469">
        <v>9</v>
      </c>
      <c r="D2469" t="s">
        <v>18</v>
      </c>
      <c r="E2469" t="s">
        <v>55</v>
      </c>
      <c r="F2469">
        <v>0</v>
      </c>
      <c r="G2469">
        <v>2</v>
      </c>
      <c r="H2469" t="s">
        <v>76</v>
      </c>
      <c r="J2469">
        <v>-13</v>
      </c>
      <c r="K2469">
        <v>1630</v>
      </c>
      <c r="L2469">
        <v>1976</v>
      </c>
      <c r="M2469">
        <f t="shared" si="494"/>
        <v>1643</v>
      </c>
      <c r="N2469">
        <f t="shared" si="495"/>
        <v>1963</v>
      </c>
      <c r="O2469">
        <f t="shared" si="496"/>
        <v>0.78012960399315845</v>
      </c>
      <c r="P2469">
        <f t="shared" si="497"/>
        <v>0</v>
      </c>
      <c r="Q2469">
        <f t="shared" si="498"/>
        <v>16.663897810643789</v>
      </c>
      <c r="R2469">
        <f t="shared" si="499"/>
        <v>10</v>
      </c>
      <c r="S2469">
        <f>INDEX(Weights!$B$1:$B$36,MATCH(Matches!H1739,Weights!$A$1:$A$36,0))</f>
        <v>40</v>
      </c>
      <c r="T2469">
        <f t="shared" si="500"/>
        <v>1743</v>
      </c>
      <c r="U2469">
        <f t="shared" si="501"/>
        <v>1963</v>
      </c>
      <c r="V2469">
        <f t="shared" si="502"/>
        <v>220</v>
      </c>
      <c r="W2469">
        <f t="shared" si="503"/>
        <v>2</v>
      </c>
      <c r="X2469">
        <f t="shared" si="504"/>
        <v>0</v>
      </c>
      <c r="Y2469">
        <f t="shared" si="505"/>
        <v>2</v>
      </c>
      <c r="AA2469" t="str">
        <f t="shared" si="506"/>
        <v>220-&gt;2,</v>
      </c>
    </row>
    <row r="2470" spans="1:27" ht="15" hidden="1" customHeight="1" x14ac:dyDescent="0.25">
      <c r="A2470">
        <v>2016</v>
      </c>
      <c r="B2470">
        <v>11</v>
      </c>
      <c r="C2470">
        <v>12</v>
      </c>
      <c r="D2470" t="s">
        <v>56</v>
      </c>
      <c r="E2470" t="s">
        <v>19</v>
      </c>
      <c r="F2470">
        <v>1</v>
      </c>
      <c r="G2470">
        <v>1</v>
      </c>
      <c r="H2470" t="s">
        <v>76</v>
      </c>
      <c r="J2470">
        <v>-13</v>
      </c>
      <c r="K2470">
        <v>1474</v>
      </c>
      <c r="L2470">
        <v>1342</v>
      </c>
      <c r="M2470">
        <f t="shared" si="494"/>
        <v>1487</v>
      </c>
      <c r="N2470">
        <f t="shared" si="495"/>
        <v>1329</v>
      </c>
      <c r="O2470">
        <f t="shared" si="496"/>
        <v>0.81535181528330058</v>
      </c>
      <c r="P2470">
        <f t="shared" si="497"/>
        <v>0.5</v>
      </c>
      <c r="Q2470">
        <f t="shared" si="498"/>
        <v>41.223799483511051</v>
      </c>
      <c r="R2470">
        <f t="shared" si="499"/>
        <v>40</v>
      </c>
      <c r="S2470">
        <f>INDEX(Weights!$B$1:$B$36,MATCH(Matches!H1867,Weights!$A$1:$A$36,0))</f>
        <v>20</v>
      </c>
      <c r="T2470">
        <f t="shared" si="500"/>
        <v>1587</v>
      </c>
      <c r="U2470">
        <f t="shared" si="501"/>
        <v>1329</v>
      </c>
      <c r="V2470">
        <f t="shared" si="502"/>
        <v>258</v>
      </c>
      <c r="W2470">
        <f t="shared" si="503"/>
        <v>0</v>
      </c>
      <c r="X2470">
        <f t="shared" si="504"/>
        <v>0</v>
      </c>
      <c r="Y2470">
        <f t="shared" si="505"/>
        <v>0</v>
      </c>
      <c r="AA2470" t="str">
        <f t="shared" si="506"/>
        <v>258-&gt;0,</v>
      </c>
    </row>
    <row r="2471" spans="1:27" ht="15" hidden="1" customHeight="1" x14ac:dyDescent="0.25">
      <c r="A2471">
        <v>2016</v>
      </c>
      <c r="B2471">
        <v>11</v>
      </c>
      <c r="C2471">
        <v>20</v>
      </c>
      <c r="D2471" t="s">
        <v>156</v>
      </c>
      <c r="E2471" t="s">
        <v>36</v>
      </c>
      <c r="F2471">
        <v>1</v>
      </c>
      <c r="G2471">
        <v>2</v>
      </c>
      <c r="H2471" t="s">
        <v>232</v>
      </c>
      <c r="J2471">
        <v>-13</v>
      </c>
      <c r="K2471">
        <v>1047</v>
      </c>
      <c r="L2471">
        <v>1299</v>
      </c>
      <c r="M2471">
        <f t="shared" si="494"/>
        <v>1060</v>
      </c>
      <c r="N2471">
        <f t="shared" si="495"/>
        <v>1286</v>
      </c>
      <c r="O2471">
        <f t="shared" si="496"/>
        <v>0.67377618788832216</v>
      </c>
      <c r="P2471">
        <f t="shared" si="497"/>
        <v>0</v>
      </c>
      <c r="Q2471">
        <f t="shared" si="498"/>
        <v>19.294240778593291</v>
      </c>
      <c r="R2471">
        <f t="shared" si="499"/>
        <v>20</v>
      </c>
      <c r="S2471">
        <f>INDEX(Weights!$B$1:$B$36,MATCH(Matches!H1940,Weights!$A$1:$A$36,0))</f>
        <v>20</v>
      </c>
      <c r="T2471">
        <f t="shared" si="500"/>
        <v>1160</v>
      </c>
      <c r="U2471">
        <f t="shared" si="501"/>
        <v>1286</v>
      </c>
      <c r="V2471">
        <f t="shared" si="502"/>
        <v>126</v>
      </c>
      <c r="W2471">
        <f t="shared" si="503"/>
        <v>1</v>
      </c>
      <c r="X2471">
        <f t="shared" si="504"/>
        <v>0</v>
      </c>
      <c r="Y2471">
        <f t="shared" si="505"/>
        <v>1</v>
      </c>
      <c r="AA2471" t="str">
        <f t="shared" si="506"/>
        <v>126-&gt;1,</v>
      </c>
    </row>
    <row r="2472" spans="1:27" ht="15" hidden="1" customHeight="1" x14ac:dyDescent="0.25">
      <c r="A2472">
        <v>2017</v>
      </c>
      <c r="B2472">
        <v>3</v>
      </c>
      <c r="C2472">
        <v>28</v>
      </c>
      <c r="D2472" t="s">
        <v>53</v>
      </c>
      <c r="E2472" t="s">
        <v>17</v>
      </c>
      <c r="F2472">
        <v>0</v>
      </c>
      <c r="G2472">
        <v>1</v>
      </c>
      <c r="H2472" t="s">
        <v>33</v>
      </c>
      <c r="J2472">
        <v>-13</v>
      </c>
      <c r="K2472">
        <v>1781</v>
      </c>
      <c r="L2472">
        <v>1783</v>
      </c>
      <c r="M2472">
        <f t="shared" si="494"/>
        <v>1794</v>
      </c>
      <c r="N2472">
        <f t="shared" si="495"/>
        <v>1770</v>
      </c>
      <c r="O2472">
        <f t="shared" si="496"/>
        <v>0.67124058081583182</v>
      </c>
      <c r="P2472">
        <f t="shared" si="497"/>
        <v>0</v>
      </c>
      <c r="Q2472">
        <f t="shared" si="498"/>
        <v>19.367124651789801</v>
      </c>
      <c r="R2472">
        <f t="shared" si="499"/>
        <v>20</v>
      </c>
      <c r="S2472">
        <f>INDEX(Weights!$B$1:$B$36,MATCH(Matches!H2141,Weights!$A$1:$A$36,0))</f>
        <v>20</v>
      </c>
      <c r="T2472">
        <f t="shared" si="500"/>
        <v>1894</v>
      </c>
      <c r="U2472">
        <f t="shared" si="501"/>
        <v>1770</v>
      </c>
      <c r="V2472">
        <f t="shared" si="502"/>
        <v>124</v>
      </c>
      <c r="W2472">
        <f t="shared" si="503"/>
        <v>-1</v>
      </c>
      <c r="X2472">
        <f t="shared" si="504"/>
        <v>0</v>
      </c>
      <c r="Y2472">
        <f t="shared" si="505"/>
        <v>-1</v>
      </c>
      <c r="AA2472" t="str">
        <f t="shared" si="506"/>
        <v>124-&gt;-1,</v>
      </c>
    </row>
    <row r="2473" spans="1:27" ht="15" hidden="1" customHeight="1" x14ac:dyDescent="0.25">
      <c r="A2473">
        <v>2017</v>
      </c>
      <c r="B2473">
        <v>6</v>
      </c>
      <c r="C2473">
        <v>10</v>
      </c>
      <c r="D2473" t="s">
        <v>3</v>
      </c>
      <c r="E2473" t="s">
        <v>12</v>
      </c>
      <c r="F2473">
        <v>0</v>
      </c>
      <c r="G2473">
        <v>1</v>
      </c>
      <c r="H2473" t="s">
        <v>76</v>
      </c>
      <c r="J2473">
        <v>-13</v>
      </c>
      <c r="K2473">
        <v>1423</v>
      </c>
      <c r="L2473">
        <v>1681</v>
      </c>
      <c r="M2473">
        <f t="shared" si="494"/>
        <v>1436</v>
      </c>
      <c r="N2473">
        <f t="shared" si="495"/>
        <v>1668</v>
      </c>
      <c r="O2473">
        <f t="shared" si="496"/>
        <v>0.68132183516639366</v>
      </c>
      <c r="P2473">
        <f t="shared" si="497"/>
        <v>0</v>
      </c>
      <c r="Q2473">
        <f t="shared" si="498"/>
        <v>19.080556836733578</v>
      </c>
      <c r="R2473">
        <f t="shared" si="499"/>
        <v>20</v>
      </c>
      <c r="S2473">
        <f>INDEX(Weights!$B$1:$B$36,MATCH(Matches!H2253,Weights!$A$1:$A$36,0))</f>
        <v>40</v>
      </c>
      <c r="T2473">
        <f t="shared" si="500"/>
        <v>1536</v>
      </c>
      <c r="U2473">
        <f t="shared" si="501"/>
        <v>1668</v>
      </c>
      <c r="V2473">
        <f t="shared" si="502"/>
        <v>132</v>
      </c>
      <c r="W2473">
        <f t="shared" si="503"/>
        <v>1</v>
      </c>
      <c r="X2473">
        <f t="shared" si="504"/>
        <v>0</v>
      </c>
      <c r="Y2473">
        <f t="shared" si="505"/>
        <v>1</v>
      </c>
      <c r="AA2473" t="str">
        <f t="shared" si="506"/>
        <v>132-&gt;1,</v>
      </c>
    </row>
    <row r="2474" spans="1:27" ht="15" hidden="1" customHeight="1" x14ac:dyDescent="0.25">
      <c r="A2474">
        <v>2017</v>
      </c>
      <c r="B2474">
        <v>6</v>
      </c>
      <c r="C2474">
        <v>11</v>
      </c>
      <c r="D2474" t="s">
        <v>123</v>
      </c>
      <c r="E2474" t="s">
        <v>125</v>
      </c>
      <c r="F2474">
        <v>1</v>
      </c>
      <c r="G2474">
        <v>1</v>
      </c>
      <c r="H2474" t="s">
        <v>76</v>
      </c>
      <c r="J2474">
        <v>-13</v>
      </c>
      <c r="K2474">
        <v>1923</v>
      </c>
      <c r="L2474">
        <v>1766</v>
      </c>
      <c r="M2474">
        <f t="shared" si="494"/>
        <v>1936</v>
      </c>
      <c r="N2474">
        <f t="shared" si="495"/>
        <v>1753</v>
      </c>
      <c r="O2474">
        <f t="shared" si="496"/>
        <v>0.83604342554204703</v>
      </c>
      <c r="P2474">
        <f t="shared" si="497"/>
        <v>0.5</v>
      </c>
      <c r="Q2474">
        <f t="shared" si="498"/>
        <v>38.685476375651902</v>
      </c>
      <c r="R2474">
        <f t="shared" si="499"/>
        <v>40</v>
      </c>
      <c r="S2474">
        <f>INDEX(Weights!$B$1:$B$36,MATCH(Matches!H2291,Weights!$A$1:$A$36,0))</f>
        <v>20</v>
      </c>
      <c r="T2474">
        <f t="shared" si="500"/>
        <v>2036</v>
      </c>
      <c r="U2474">
        <f t="shared" si="501"/>
        <v>1753</v>
      </c>
      <c r="V2474">
        <f t="shared" si="502"/>
        <v>283</v>
      </c>
      <c r="W2474">
        <f t="shared" si="503"/>
        <v>0</v>
      </c>
      <c r="X2474">
        <f t="shared" si="504"/>
        <v>0</v>
      </c>
      <c r="Y2474">
        <f t="shared" si="505"/>
        <v>0</v>
      </c>
      <c r="AA2474" t="str">
        <f t="shared" si="506"/>
        <v>283-&gt;0,</v>
      </c>
    </row>
    <row r="2475" spans="1:27" ht="15" hidden="1" customHeight="1" x14ac:dyDescent="0.25">
      <c r="A2475">
        <v>2017</v>
      </c>
      <c r="B2475">
        <v>6</v>
      </c>
      <c r="C2475">
        <v>13</v>
      </c>
      <c r="D2475" t="s">
        <v>106</v>
      </c>
      <c r="E2475" t="s">
        <v>262</v>
      </c>
      <c r="F2475">
        <v>0</v>
      </c>
      <c r="G2475">
        <v>2</v>
      </c>
      <c r="H2475" t="s">
        <v>23</v>
      </c>
      <c r="J2475">
        <v>-13</v>
      </c>
      <c r="K2475">
        <v>595</v>
      </c>
      <c r="L2475">
        <v>950</v>
      </c>
      <c r="M2475">
        <f t="shared" si="494"/>
        <v>608</v>
      </c>
      <c r="N2475">
        <f t="shared" si="495"/>
        <v>937</v>
      </c>
      <c r="O2475">
        <f t="shared" si="496"/>
        <v>0.78888706821015475</v>
      </c>
      <c r="P2475">
        <f t="shared" si="497"/>
        <v>0</v>
      </c>
      <c r="Q2475">
        <f t="shared" si="498"/>
        <v>16.478911271159131</v>
      </c>
      <c r="R2475">
        <f t="shared" si="499"/>
        <v>10</v>
      </c>
      <c r="S2475">
        <f>INDEX(Weights!$B$1:$B$36,MATCH(Matches!H2301,Weights!$A$1:$A$36,0))</f>
        <v>40</v>
      </c>
      <c r="T2475">
        <f t="shared" si="500"/>
        <v>708</v>
      </c>
      <c r="U2475">
        <f t="shared" si="501"/>
        <v>937</v>
      </c>
      <c r="V2475">
        <f t="shared" si="502"/>
        <v>229</v>
      </c>
      <c r="W2475">
        <f t="shared" si="503"/>
        <v>2</v>
      </c>
      <c r="X2475">
        <f t="shared" si="504"/>
        <v>0</v>
      </c>
      <c r="Y2475">
        <f t="shared" si="505"/>
        <v>2</v>
      </c>
      <c r="AA2475" t="str">
        <f t="shared" si="506"/>
        <v>229-&gt;2,</v>
      </c>
    </row>
    <row r="2476" spans="1:27" ht="15" hidden="1" customHeight="1" x14ac:dyDescent="0.25">
      <c r="A2476">
        <v>2017</v>
      </c>
      <c r="B2476">
        <v>6</v>
      </c>
      <c r="C2476">
        <v>13</v>
      </c>
      <c r="D2476" t="s">
        <v>113</v>
      </c>
      <c r="E2476" t="s">
        <v>156</v>
      </c>
      <c r="F2476">
        <v>0</v>
      </c>
      <c r="G2476">
        <v>4</v>
      </c>
      <c r="H2476" t="s">
        <v>23</v>
      </c>
      <c r="J2476">
        <v>-13</v>
      </c>
      <c r="K2476">
        <v>671</v>
      </c>
      <c r="L2476">
        <v>1074</v>
      </c>
      <c r="M2476">
        <f t="shared" si="494"/>
        <v>684</v>
      </c>
      <c r="N2476">
        <f t="shared" si="495"/>
        <v>1061</v>
      </c>
      <c r="O2476">
        <f t="shared" si="496"/>
        <v>0.83125391565204654</v>
      </c>
      <c r="P2476">
        <f t="shared" si="497"/>
        <v>0</v>
      </c>
      <c r="Q2476">
        <f t="shared" si="498"/>
        <v>15.63902407581759</v>
      </c>
      <c r="R2476">
        <f t="shared" si="499"/>
        <v>10</v>
      </c>
      <c r="S2476">
        <f>INDEX(Weights!$B$1:$B$36,MATCH(Matches!H2312,Weights!$A$1:$A$36,0))</f>
        <v>50</v>
      </c>
      <c r="T2476">
        <f t="shared" si="500"/>
        <v>784</v>
      </c>
      <c r="U2476">
        <f t="shared" si="501"/>
        <v>1061</v>
      </c>
      <c r="V2476">
        <f t="shared" si="502"/>
        <v>277</v>
      </c>
      <c r="W2476">
        <f t="shared" si="503"/>
        <v>4</v>
      </c>
      <c r="X2476">
        <f t="shared" si="504"/>
        <v>1</v>
      </c>
      <c r="Y2476">
        <f t="shared" si="505"/>
        <v>4</v>
      </c>
      <c r="AA2476" t="str">
        <f t="shared" si="506"/>
        <v>277-&gt;4,</v>
      </c>
    </row>
    <row r="2477" spans="1:27" ht="15" hidden="1" customHeight="1" x14ac:dyDescent="0.25">
      <c r="A2477">
        <v>2017</v>
      </c>
      <c r="B2477">
        <v>6</v>
      </c>
      <c r="C2477">
        <v>27</v>
      </c>
      <c r="D2477" t="s">
        <v>73</v>
      </c>
      <c r="E2477" t="s">
        <v>144</v>
      </c>
      <c r="F2477">
        <v>0</v>
      </c>
      <c r="G2477">
        <v>0</v>
      </c>
      <c r="H2477" t="s">
        <v>29</v>
      </c>
      <c r="I2477" t="s">
        <v>30</v>
      </c>
      <c r="J2477">
        <v>-13</v>
      </c>
      <c r="K2477">
        <v>1294</v>
      </c>
      <c r="L2477">
        <v>1062</v>
      </c>
      <c r="M2477">
        <f t="shared" si="494"/>
        <v>1307</v>
      </c>
      <c r="N2477">
        <f t="shared" si="495"/>
        <v>1049</v>
      </c>
      <c r="O2477">
        <f t="shared" si="496"/>
        <v>0.81535181528330058</v>
      </c>
      <c r="P2477">
        <f t="shared" si="497"/>
        <v>0.5</v>
      </c>
      <c r="Q2477">
        <f t="shared" si="498"/>
        <v>41.223799483511051</v>
      </c>
      <c r="R2477">
        <f t="shared" si="499"/>
        <v>40</v>
      </c>
      <c r="S2477">
        <f>INDEX(Weights!$B$1:$B$36,MATCH(Matches!H2351,Weights!$A$1:$A$36,0))</f>
        <v>20</v>
      </c>
      <c r="T2477">
        <f t="shared" si="500"/>
        <v>1307</v>
      </c>
      <c r="U2477">
        <f t="shared" si="501"/>
        <v>1049</v>
      </c>
      <c r="V2477">
        <f t="shared" si="502"/>
        <v>258</v>
      </c>
      <c r="W2477">
        <f t="shared" si="503"/>
        <v>0</v>
      </c>
      <c r="X2477">
        <f t="shared" si="504"/>
        <v>0</v>
      </c>
      <c r="Y2477">
        <f t="shared" si="505"/>
        <v>0</v>
      </c>
      <c r="AA2477" t="str">
        <f t="shared" si="506"/>
        <v>258-&gt;0,</v>
      </c>
    </row>
    <row r="2478" spans="1:27" ht="15" hidden="1" customHeight="1" x14ac:dyDescent="0.25">
      <c r="A2478">
        <v>2017</v>
      </c>
      <c r="B2478">
        <v>9</v>
      </c>
      <c r="C2478">
        <v>1</v>
      </c>
      <c r="D2478" t="s">
        <v>148</v>
      </c>
      <c r="E2478" t="s">
        <v>177</v>
      </c>
      <c r="F2478">
        <v>1</v>
      </c>
      <c r="G2478">
        <v>1</v>
      </c>
      <c r="H2478" t="s">
        <v>76</v>
      </c>
      <c r="J2478">
        <v>-13</v>
      </c>
      <c r="K2478">
        <v>1564</v>
      </c>
      <c r="L2478">
        <v>1421</v>
      </c>
      <c r="M2478">
        <f t="shared" si="494"/>
        <v>1577</v>
      </c>
      <c r="N2478">
        <f t="shared" si="495"/>
        <v>1408</v>
      </c>
      <c r="O2478">
        <f t="shared" si="496"/>
        <v>0.82469531344616842</v>
      </c>
      <c r="P2478">
        <f t="shared" si="497"/>
        <v>0.5</v>
      </c>
      <c r="Q2478">
        <f t="shared" si="498"/>
        <v>40.03753507256976</v>
      </c>
      <c r="R2478">
        <f t="shared" si="499"/>
        <v>40</v>
      </c>
      <c r="S2478">
        <f>INDEX(Weights!$B$1:$B$36,MATCH(Matches!H2454,Weights!$A$1:$A$36,0))</f>
        <v>40</v>
      </c>
      <c r="T2478">
        <f t="shared" si="500"/>
        <v>1677</v>
      </c>
      <c r="U2478">
        <f t="shared" si="501"/>
        <v>1408</v>
      </c>
      <c r="V2478">
        <f t="shared" si="502"/>
        <v>269</v>
      </c>
      <c r="W2478">
        <f t="shared" si="503"/>
        <v>0</v>
      </c>
      <c r="X2478">
        <f t="shared" si="504"/>
        <v>0</v>
      </c>
      <c r="Y2478">
        <f t="shared" si="505"/>
        <v>0</v>
      </c>
      <c r="AA2478" t="str">
        <f t="shared" si="506"/>
        <v>269-&gt;0,</v>
      </c>
    </row>
    <row r="2479" spans="1:27" ht="15" hidden="1" customHeight="1" x14ac:dyDescent="0.25">
      <c r="A2479">
        <v>2017</v>
      </c>
      <c r="B2479">
        <v>9</v>
      </c>
      <c r="C2479">
        <v>3</v>
      </c>
      <c r="D2479" t="s">
        <v>15</v>
      </c>
      <c r="E2479" t="s">
        <v>7</v>
      </c>
      <c r="F2479">
        <v>1</v>
      </c>
      <c r="G2479">
        <v>2</v>
      </c>
      <c r="H2479" t="s">
        <v>76</v>
      </c>
      <c r="J2479">
        <v>-13</v>
      </c>
      <c r="K2479">
        <v>1651</v>
      </c>
      <c r="L2479">
        <v>1912</v>
      </c>
      <c r="M2479">
        <f t="shared" si="494"/>
        <v>1664</v>
      </c>
      <c r="N2479">
        <f t="shared" si="495"/>
        <v>1899</v>
      </c>
      <c r="O2479">
        <f t="shared" si="496"/>
        <v>0.68505960899335028</v>
      </c>
      <c r="P2479">
        <f t="shared" si="497"/>
        <v>0</v>
      </c>
      <c r="Q2479">
        <f t="shared" si="498"/>
        <v>18.976450850901337</v>
      </c>
      <c r="R2479">
        <f t="shared" si="499"/>
        <v>20</v>
      </c>
      <c r="S2479">
        <f>INDEX(Weights!$B$1:$B$36,MATCH(Matches!H2491,Weights!$A$1:$A$36,0))</f>
        <v>40</v>
      </c>
      <c r="T2479">
        <f t="shared" si="500"/>
        <v>1764</v>
      </c>
      <c r="U2479">
        <f t="shared" si="501"/>
        <v>1899</v>
      </c>
      <c r="V2479">
        <f t="shared" si="502"/>
        <v>135</v>
      </c>
      <c r="W2479">
        <f t="shared" si="503"/>
        <v>1</v>
      </c>
      <c r="X2479">
        <f t="shared" si="504"/>
        <v>0</v>
      </c>
      <c r="Y2479">
        <f t="shared" si="505"/>
        <v>1</v>
      </c>
      <c r="AA2479" t="str">
        <f t="shared" si="506"/>
        <v>135-&gt;1,</v>
      </c>
    </row>
    <row r="2480" spans="1:27" ht="15" hidden="1" customHeight="1" x14ac:dyDescent="0.25">
      <c r="A2480">
        <v>2017</v>
      </c>
      <c r="B2480">
        <v>10</v>
      </c>
      <c r="C2480">
        <v>7</v>
      </c>
      <c r="D2480" t="s">
        <v>5</v>
      </c>
      <c r="E2480" t="s">
        <v>104</v>
      </c>
      <c r="F2480">
        <v>1</v>
      </c>
      <c r="G2480">
        <v>3</v>
      </c>
      <c r="H2480" t="s">
        <v>76</v>
      </c>
      <c r="J2480">
        <v>-13</v>
      </c>
      <c r="K2480">
        <v>1510</v>
      </c>
      <c r="L2480">
        <v>1855</v>
      </c>
      <c r="M2480">
        <f t="shared" si="494"/>
        <v>1523</v>
      </c>
      <c r="N2480">
        <f t="shared" si="495"/>
        <v>1842</v>
      </c>
      <c r="O2480">
        <f t="shared" si="496"/>
        <v>0.77914062081946955</v>
      </c>
      <c r="P2480">
        <f t="shared" si="497"/>
        <v>0</v>
      </c>
      <c r="Q2480">
        <f t="shared" si="498"/>
        <v>16.685049723536569</v>
      </c>
      <c r="R2480">
        <f t="shared" si="499"/>
        <v>10</v>
      </c>
      <c r="S2480">
        <f>INDEX(Weights!$B$1:$B$36,MATCH(Matches!H2592,Weights!$A$1:$A$36,0))</f>
        <v>20</v>
      </c>
      <c r="T2480">
        <f t="shared" si="500"/>
        <v>1623</v>
      </c>
      <c r="U2480">
        <f t="shared" si="501"/>
        <v>1842</v>
      </c>
      <c r="V2480">
        <f t="shared" si="502"/>
        <v>219</v>
      </c>
      <c r="W2480">
        <f t="shared" si="503"/>
        <v>2</v>
      </c>
      <c r="X2480">
        <f t="shared" si="504"/>
        <v>0</v>
      </c>
      <c r="Y2480">
        <f t="shared" si="505"/>
        <v>2</v>
      </c>
      <c r="AA2480" t="str">
        <f t="shared" si="506"/>
        <v>219-&gt;2,</v>
      </c>
    </row>
    <row r="2481" spans="1:27" ht="15" hidden="1" customHeight="1" x14ac:dyDescent="0.25">
      <c r="A2481">
        <v>2017</v>
      </c>
      <c r="B2481">
        <v>11</v>
      </c>
      <c r="C2481">
        <v>9</v>
      </c>
      <c r="D2481" t="s">
        <v>264</v>
      </c>
      <c r="E2481" t="s">
        <v>259</v>
      </c>
      <c r="F2481">
        <v>0</v>
      </c>
      <c r="G2481">
        <v>2</v>
      </c>
      <c r="H2481" t="s">
        <v>33</v>
      </c>
      <c r="J2481">
        <v>-13</v>
      </c>
      <c r="K2481">
        <v>1201</v>
      </c>
      <c r="L2481">
        <v>1380</v>
      </c>
      <c r="M2481">
        <f t="shared" si="494"/>
        <v>1214</v>
      </c>
      <c r="N2481">
        <f t="shared" si="495"/>
        <v>1367</v>
      </c>
      <c r="O2481">
        <f t="shared" si="496"/>
        <v>0.57568695237642964</v>
      </c>
      <c r="P2481">
        <f t="shared" si="497"/>
        <v>0</v>
      </c>
      <c r="Q2481">
        <f t="shared" si="498"/>
        <v>22.581717279393146</v>
      </c>
      <c r="R2481">
        <f t="shared" si="499"/>
        <v>20</v>
      </c>
      <c r="S2481">
        <f>INDEX(Weights!$B$1:$B$36,MATCH(Matches!H2683,Weights!$A$1:$A$36,0))</f>
        <v>40</v>
      </c>
      <c r="T2481">
        <f t="shared" si="500"/>
        <v>1314</v>
      </c>
      <c r="U2481">
        <f t="shared" si="501"/>
        <v>1367</v>
      </c>
      <c r="V2481">
        <f t="shared" si="502"/>
        <v>53</v>
      </c>
      <c r="W2481">
        <f t="shared" si="503"/>
        <v>2</v>
      </c>
      <c r="X2481">
        <f t="shared" si="504"/>
        <v>0</v>
      </c>
      <c r="Y2481">
        <f t="shared" si="505"/>
        <v>2</v>
      </c>
      <c r="AA2481" t="str">
        <f t="shared" si="506"/>
        <v>53-&gt;2,</v>
      </c>
    </row>
    <row r="2482" spans="1:27" ht="15" hidden="1" customHeight="1" x14ac:dyDescent="0.25">
      <c r="A2482">
        <v>2017</v>
      </c>
      <c r="B2482">
        <v>11</v>
      </c>
      <c r="C2482">
        <v>11</v>
      </c>
      <c r="D2482" t="s">
        <v>96</v>
      </c>
      <c r="E2482" t="s">
        <v>175</v>
      </c>
      <c r="F2482">
        <v>0</v>
      </c>
      <c r="G2482">
        <v>0</v>
      </c>
      <c r="H2482" t="s">
        <v>76</v>
      </c>
      <c r="J2482">
        <v>-13</v>
      </c>
      <c r="K2482">
        <v>1624</v>
      </c>
      <c r="L2482">
        <v>1475</v>
      </c>
      <c r="M2482">
        <f t="shared" si="494"/>
        <v>1637</v>
      </c>
      <c r="N2482">
        <f t="shared" si="495"/>
        <v>1462</v>
      </c>
      <c r="O2482">
        <f t="shared" si="496"/>
        <v>0.82963282343134337</v>
      </c>
      <c r="P2482">
        <f t="shared" si="497"/>
        <v>0.5</v>
      </c>
      <c r="Q2482">
        <f t="shared" si="498"/>
        <v>39.437820131731108</v>
      </c>
      <c r="R2482">
        <f t="shared" si="499"/>
        <v>40</v>
      </c>
      <c r="S2482">
        <f>INDEX(Weights!$B$1:$B$36,MATCH(Matches!H2720,Weights!$A$1:$A$36,0))</f>
        <v>50</v>
      </c>
      <c r="T2482">
        <f t="shared" si="500"/>
        <v>1737</v>
      </c>
      <c r="U2482">
        <f t="shared" si="501"/>
        <v>1462</v>
      </c>
      <c r="V2482">
        <f t="shared" si="502"/>
        <v>275</v>
      </c>
      <c r="W2482">
        <f t="shared" si="503"/>
        <v>0</v>
      </c>
      <c r="X2482">
        <f t="shared" si="504"/>
        <v>0</v>
      </c>
      <c r="Y2482">
        <f t="shared" si="505"/>
        <v>0</v>
      </c>
      <c r="AA2482" t="str">
        <f t="shared" si="506"/>
        <v>275-&gt;0,</v>
      </c>
    </row>
    <row r="2483" spans="1:27" ht="15" hidden="1" customHeight="1" x14ac:dyDescent="0.25">
      <c r="A2483">
        <v>2017</v>
      </c>
      <c r="B2483">
        <v>11</v>
      </c>
      <c r="C2483">
        <v>13</v>
      </c>
      <c r="D2483" t="s">
        <v>65</v>
      </c>
      <c r="E2483" t="s">
        <v>123</v>
      </c>
      <c r="F2483">
        <v>0</v>
      </c>
      <c r="G2483">
        <v>1</v>
      </c>
      <c r="H2483" t="s">
        <v>33</v>
      </c>
      <c r="J2483">
        <v>-13</v>
      </c>
      <c r="K2483">
        <v>1842</v>
      </c>
      <c r="L2483">
        <v>1848</v>
      </c>
      <c r="M2483">
        <f t="shared" si="494"/>
        <v>1855</v>
      </c>
      <c r="N2483">
        <f t="shared" si="495"/>
        <v>1835</v>
      </c>
      <c r="O2483">
        <f t="shared" si="496"/>
        <v>0.66613942458312214</v>
      </c>
      <c r="P2483">
        <f t="shared" si="497"/>
        <v>0</v>
      </c>
      <c r="Q2483">
        <f t="shared" si="498"/>
        <v>19.515434037154538</v>
      </c>
      <c r="R2483">
        <f t="shared" si="499"/>
        <v>20</v>
      </c>
      <c r="S2483">
        <f>INDEX(Weights!$B$1:$B$36,MATCH(Matches!H2737,Weights!$A$1:$A$36,0))</f>
        <v>40</v>
      </c>
      <c r="T2483">
        <f t="shared" si="500"/>
        <v>1955</v>
      </c>
      <c r="U2483">
        <f t="shared" si="501"/>
        <v>1835</v>
      </c>
      <c r="V2483">
        <f t="shared" si="502"/>
        <v>120</v>
      </c>
      <c r="W2483">
        <f t="shared" si="503"/>
        <v>-1</v>
      </c>
      <c r="X2483">
        <f t="shared" si="504"/>
        <v>0</v>
      </c>
      <c r="Y2483">
        <f t="shared" si="505"/>
        <v>-1</v>
      </c>
      <c r="AA2483" t="str">
        <f t="shared" si="506"/>
        <v>120-&gt;-1,</v>
      </c>
    </row>
    <row r="2484" spans="1:27" ht="15" hidden="1" customHeight="1" x14ac:dyDescent="0.25">
      <c r="A2484">
        <v>2017</v>
      </c>
      <c r="B2484">
        <v>11</v>
      </c>
      <c r="C2484">
        <v>14</v>
      </c>
      <c r="D2484" t="s">
        <v>67</v>
      </c>
      <c r="E2484" t="s">
        <v>104</v>
      </c>
      <c r="F2484">
        <v>0</v>
      </c>
      <c r="G2484">
        <v>3</v>
      </c>
      <c r="H2484" t="s">
        <v>33</v>
      </c>
      <c r="J2484">
        <v>-13</v>
      </c>
      <c r="K2484">
        <v>1688</v>
      </c>
      <c r="L2484">
        <v>1895</v>
      </c>
      <c r="M2484">
        <f t="shared" si="494"/>
        <v>1701</v>
      </c>
      <c r="N2484">
        <f t="shared" si="495"/>
        <v>1882</v>
      </c>
      <c r="O2484">
        <f t="shared" si="496"/>
        <v>0.61450136100855779</v>
      </c>
      <c r="P2484">
        <f t="shared" si="497"/>
        <v>0</v>
      </c>
      <c r="Q2484">
        <f t="shared" si="498"/>
        <v>21.155364047792496</v>
      </c>
      <c r="R2484">
        <f t="shared" si="499"/>
        <v>10</v>
      </c>
      <c r="S2484">
        <f>INDEX(Weights!$B$1:$B$36,MATCH(Matches!H2759,Weights!$A$1:$A$36,0))</f>
        <v>40</v>
      </c>
      <c r="T2484">
        <f t="shared" si="500"/>
        <v>1801</v>
      </c>
      <c r="U2484">
        <f t="shared" si="501"/>
        <v>1882</v>
      </c>
      <c r="V2484">
        <f t="shared" si="502"/>
        <v>81</v>
      </c>
      <c r="W2484">
        <f t="shared" si="503"/>
        <v>3</v>
      </c>
      <c r="X2484">
        <f t="shared" si="504"/>
        <v>0</v>
      </c>
      <c r="Y2484">
        <f t="shared" si="505"/>
        <v>3</v>
      </c>
      <c r="AA2484" t="str">
        <f t="shared" si="506"/>
        <v>81-&gt;3,</v>
      </c>
    </row>
    <row r="2485" spans="1:27" ht="15" hidden="1" customHeight="1" x14ac:dyDescent="0.25">
      <c r="A2485">
        <v>2015</v>
      </c>
      <c r="B2485">
        <v>3</v>
      </c>
      <c r="C2485">
        <v>25</v>
      </c>
      <c r="D2485" t="s">
        <v>183</v>
      </c>
      <c r="E2485" t="s">
        <v>139</v>
      </c>
      <c r="F2485">
        <v>0</v>
      </c>
      <c r="G2485">
        <v>0</v>
      </c>
      <c r="H2485" t="s">
        <v>76</v>
      </c>
      <c r="J2485">
        <v>-14</v>
      </c>
      <c r="K2485">
        <v>1121</v>
      </c>
      <c r="L2485">
        <v>949</v>
      </c>
      <c r="M2485">
        <f t="shared" si="494"/>
        <v>1135</v>
      </c>
      <c r="N2485">
        <f t="shared" si="495"/>
        <v>935</v>
      </c>
      <c r="O2485">
        <f t="shared" si="496"/>
        <v>0.84902044278867672</v>
      </c>
      <c r="P2485">
        <f t="shared" si="497"/>
        <v>0.5</v>
      </c>
      <c r="Q2485">
        <f t="shared" si="498"/>
        <v>40.112263591610464</v>
      </c>
      <c r="R2485">
        <f t="shared" si="499"/>
        <v>40</v>
      </c>
      <c r="S2485">
        <f>INDEX(Weights!$B$1:$B$36,MATCH(Matches!H141,Weights!$A$1:$A$36,0))</f>
        <v>40</v>
      </c>
      <c r="T2485">
        <f t="shared" si="500"/>
        <v>1235</v>
      </c>
      <c r="U2485">
        <f t="shared" si="501"/>
        <v>935</v>
      </c>
      <c r="V2485">
        <f t="shared" si="502"/>
        <v>300</v>
      </c>
      <c r="W2485">
        <f t="shared" si="503"/>
        <v>0</v>
      </c>
      <c r="X2485">
        <f t="shared" si="504"/>
        <v>0</v>
      </c>
      <c r="Y2485">
        <f t="shared" si="505"/>
        <v>0</v>
      </c>
      <c r="AA2485" t="str">
        <f t="shared" si="506"/>
        <v>300-&gt;0,</v>
      </c>
    </row>
    <row r="2486" spans="1:27" ht="15" hidden="1" customHeight="1" x14ac:dyDescent="0.25">
      <c r="A2486">
        <v>2015</v>
      </c>
      <c r="B2486">
        <v>3</v>
      </c>
      <c r="C2486">
        <v>25</v>
      </c>
      <c r="D2486" t="s">
        <v>166</v>
      </c>
      <c r="E2486" t="s">
        <v>140</v>
      </c>
      <c r="F2486">
        <v>0</v>
      </c>
      <c r="G2486">
        <v>3</v>
      </c>
      <c r="H2486" t="s">
        <v>33</v>
      </c>
      <c r="J2486">
        <v>-14</v>
      </c>
      <c r="K2486">
        <v>1222</v>
      </c>
      <c r="L2486">
        <v>1411</v>
      </c>
      <c r="M2486">
        <f t="shared" si="494"/>
        <v>1236</v>
      </c>
      <c r="N2486">
        <f t="shared" si="495"/>
        <v>1397</v>
      </c>
      <c r="O2486">
        <f t="shared" si="496"/>
        <v>0.58689502337910004</v>
      </c>
      <c r="P2486">
        <f t="shared" si="497"/>
        <v>0</v>
      </c>
      <c r="Q2486">
        <f t="shared" si="498"/>
        <v>23.854351191110396</v>
      </c>
      <c r="R2486">
        <f t="shared" si="499"/>
        <v>10</v>
      </c>
      <c r="S2486">
        <f>INDEX(Weights!$B$1:$B$36,MATCH(Matches!H143,Weights!$A$1:$A$36,0))</f>
        <v>30</v>
      </c>
      <c r="T2486">
        <f t="shared" si="500"/>
        <v>1336</v>
      </c>
      <c r="U2486">
        <f t="shared" si="501"/>
        <v>1397</v>
      </c>
      <c r="V2486">
        <f t="shared" si="502"/>
        <v>61</v>
      </c>
      <c r="W2486">
        <f t="shared" si="503"/>
        <v>3</v>
      </c>
      <c r="X2486">
        <f t="shared" si="504"/>
        <v>0</v>
      </c>
      <c r="Y2486">
        <f t="shared" si="505"/>
        <v>3</v>
      </c>
      <c r="AA2486" t="str">
        <f t="shared" si="506"/>
        <v>61-&gt;3,</v>
      </c>
    </row>
    <row r="2487" spans="1:27" ht="15" hidden="1" customHeight="1" x14ac:dyDescent="0.25">
      <c r="A2487">
        <v>2015</v>
      </c>
      <c r="B2487">
        <v>5</v>
      </c>
      <c r="C2487">
        <v>17</v>
      </c>
      <c r="D2487" t="s">
        <v>142</v>
      </c>
      <c r="E2487" t="s">
        <v>143</v>
      </c>
      <c r="F2487">
        <v>0</v>
      </c>
      <c r="G2487">
        <v>0</v>
      </c>
      <c r="H2487" t="s">
        <v>29</v>
      </c>
      <c r="I2487" t="s">
        <v>30</v>
      </c>
      <c r="J2487">
        <v>-14</v>
      </c>
      <c r="K2487">
        <v>1270</v>
      </c>
      <c r="L2487">
        <v>995</v>
      </c>
      <c r="M2487">
        <f t="shared" si="494"/>
        <v>1284</v>
      </c>
      <c r="N2487">
        <f t="shared" si="495"/>
        <v>981</v>
      </c>
      <c r="O2487">
        <f t="shared" si="496"/>
        <v>0.85122079762490277</v>
      </c>
      <c r="P2487">
        <f t="shared" si="497"/>
        <v>0.5</v>
      </c>
      <c r="Q2487">
        <f t="shared" si="498"/>
        <v>39.860965223795596</v>
      </c>
      <c r="R2487">
        <f t="shared" si="499"/>
        <v>40</v>
      </c>
      <c r="S2487">
        <f>INDEX(Weights!$B$1:$B$36,MATCH(Matches!H273,Weights!$A$1:$A$36,0))</f>
        <v>30</v>
      </c>
      <c r="T2487">
        <f t="shared" si="500"/>
        <v>1284</v>
      </c>
      <c r="U2487">
        <f t="shared" si="501"/>
        <v>981</v>
      </c>
      <c r="V2487">
        <f t="shared" si="502"/>
        <v>303</v>
      </c>
      <c r="W2487">
        <f t="shared" si="503"/>
        <v>0</v>
      </c>
      <c r="X2487">
        <f t="shared" si="504"/>
        <v>0</v>
      </c>
      <c r="Y2487">
        <f t="shared" si="505"/>
        <v>0</v>
      </c>
      <c r="AA2487" t="str">
        <f t="shared" si="506"/>
        <v>303-&gt;0,</v>
      </c>
    </row>
    <row r="2488" spans="1:27" ht="15" hidden="1" customHeight="1" x14ac:dyDescent="0.25">
      <c r="A2488">
        <v>2015</v>
      </c>
      <c r="B2488">
        <v>6</v>
      </c>
      <c r="C2488">
        <v>7</v>
      </c>
      <c r="D2488" t="s">
        <v>26</v>
      </c>
      <c r="E2488" t="s">
        <v>7</v>
      </c>
      <c r="F2488">
        <v>3</v>
      </c>
      <c r="G2488">
        <v>4</v>
      </c>
      <c r="H2488" t="s">
        <v>33</v>
      </c>
      <c r="J2488">
        <v>-14</v>
      </c>
      <c r="K2488">
        <v>1940</v>
      </c>
      <c r="L2488">
        <v>1926</v>
      </c>
      <c r="M2488">
        <f t="shared" si="494"/>
        <v>1954</v>
      </c>
      <c r="N2488">
        <f t="shared" si="495"/>
        <v>1912</v>
      </c>
      <c r="O2488">
        <f t="shared" si="496"/>
        <v>0.69368791642196537</v>
      </c>
      <c r="P2488">
        <f t="shared" si="497"/>
        <v>0</v>
      </c>
      <c r="Q2488">
        <f t="shared" si="498"/>
        <v>20.181986262946378</v>
      </c>
      <c r="R2488">
        <f t="shared" si="499"/>
        <v>20</v>
      </c>
      <c r="S2488">
        <f>INDEX(Weights!$B$1:$B$36,MATCH(Matches!H340,Weights!$A$1:$A$36,0))</f>
        <v>40</v>
      </c>
      <c r="T2488">
        <f t="shared" si="500"/>
        <v>2054</v>
      </c>
      <c r="U2488">
        <f t="shared" si="501"/>
        <v>1912</v>
      </c>
      <c r="V2488">
        <f t="shared" si="502"/>
        <v>142</v>
      </c>
      <c r="W2488">
        <f t="shared" si="503"/>
        <v>-1</v>
      </c>
      <c r="X2488">
        <f t="shared" si="504"/>
        <v>0</v>
      </c>
      <c r="Y2488">
        <f t="shared" si="505"/>
        <v>-1</v>
      </c>
      <c r="AA2488" t="str">
        <f t="shared" si="506"/>
        <v>142-&gt;-1,</v>
      </c>
    </row>
    <row r="2489" spans="1:27" ht="15" hidden="1" customHeight="1" x14ac:dyDescent="0.25">
      <c r="A2489">
        <v>2015</v>
      </c>
      <c r="B2489">
        <v>6</v>
      </c>
      <c r="C2489">
        <v>12</v>
      </c>
      <c r="D2489" t="s">
        <v>66</v>
      </c>
      <c r="E2489" t="s">
        <v>3</v>
      </c>
      <c r="F2489">
        <v>0</v>
      </c>
      <c r="G2489">
        <v>0</v>
      </c>
      <c r="H2489" t="s">
        <v>2</v>
      </c>
      <c r="J2489">
        <v>-14</v>
      </c>
      <c r="K2489">
        <v>1603</v>
      </c>
      <c r="L2489">
        <v>1424</v>
      </c>
      <c r="M2489">
        <f t="shared" si="494"/>
        <v>1617</v>
      </c>
      <c r="N2489">
        <f t="shared" si="495"/>
        <v>1410</v>
      </c>
      <c r="O2489">
        <f t="shared" si="496"/>
        <v>0.85411336194562437</v>
      </c>
      <c r="P2489">
        <f t="shared" si="497"/>
        <v>0.5</v>
      </c>
      <c r="Q2489">
        <f t="shared" si="498"/>
        <v>39.535362131152112</v>
      </c>
      <c r="R2489">
        <f t="shared" si="499"/>
        <v>40</v>
      </c>
      <c r="S2489">
        <f>INDEX(Weights!$B$1:$B$36,MATCH(Matches!H396,Weights!$A$1:$A$36,0))</f>
        <v>40</v>
      </c>
      <c r="T2489">
        <f t="shared" si="500"/>
        <v>1717</v>
      </c>
      <c r="U2489">
        <f t="shared" si="501"/>
        <v>1410</v>
      </c>
      <c r="V2489">
        <f t="shared" si="502"/>
        <v>307</v>
      </c>
      <c r="W2489">
        <f t="shared" si="503"/>
        <v>0</v>
      </c>
      <c r="X2489">
        <f t="shared" si="504"/>
        <v>0</v>
      </c>
      <c r="Y2489">
        <f t="shared" si="505"/>
        <v>0</v>
      </c>
      <c r="AA2489" t="str">
        <f t="shared" si="506"/>
        <v>307-&gt;0,</v>
      </c>
    </row>
    <row r="2490" spans="1:27" ht="15" hidden="1" customHeight="1" x14ac:dyDescent="0.25">
      <c r="A2490">
        <v>2015</v>
      </c>
      <c r="B2490">
        <v>9</v>
      </c>
      <c r="C2490">
        <v>5</v>
      </c>
      <c r="D2490" t="s">
        <v>142</v>
      </c>
      <c r="E2490" t="s">
        <v>152</v>
      </c>
      <c r="F2490">
        <v>0</v>
      </c>
      <c r="G2490">
        <v>2</v>
      </c>
      <c r="H2490" t="s">
        <v>171</v>
      </c>
      <c r="J2490">
        <v>-14</v>
      </c>
      <c r="K2490">
        <v>1352</v>
      </c>
      <c r="L2490">
        <v>1679</v>
      </c>
      <c r="M2490">
        <f t="shared" si="494"/>
        <v>1366</v>
      </c>
      <c r="N2490">
        <f t="shared" si="495"/>
        <v>1665</v>
      </c>
      <c r="O2490">
        <f t="shared" si="496"/>
        <v>0.75869462014685563</v>
      </c>
      <c r="P2490">
        <f t="shared" si="497"/>
        <v>0</v>
      </c>
      <c r="Q2490">
        <f t="shared" si="498"/>
        <v>18.452747163661328</v>
      </c>
      <c r="R2490">
        <f t="shared" si="499"/>
        <v>10</v>
      </c>
      <c r="S2490">
        <f>INDEX(Weights!$B$1:$B$36,MATCH(Matches!H622,Weights!$A$1:$A$36,0))</f>
        <v>40</v>
      </c>
      <c r="T2490">
        <f t="shared" si="500"/>
        <v>1466</v>
      </c>
      <c r="U2490">
        <f t="shared" si="501"/>
        <v>1665</v>
      </c>
      <c r="V2490">
        <f t="shared" si="502"/>
        <v>199</v>
      </c>
      <c r="W2490">
        <f t="shared" si="503"/>
        <v>2</v>
      </c>
      <c r="X2490">
        <f t="shared" si="504"/>
        <v>0</v>
      </c>
      <c r="Y2490">
        <f t="shared" si="505"/>
        <v>2</v>
      </c>
      <c r="AA2490" t="str">
        <f t="shared" si="506"/>
        <v>199-&gt;2,</v>
      </c>
    </row>
    <row r="2491" spans="1:27" ht="15" hidden="1" customHeight="1" x14ac:dyDescent="0.25">
      <c r="A2491">
        <v>2015</v>
      </c>
      <c r="B2491">
        <v>10</v>
      </c>
      <c r="C2491">
        <v>9</v>
      </c>
      <c r="D2491" t="s">
        <v>49</v>
      </c>
      <c r="E2491" t="s">
        <v>60</v>
      </c>
      <c r="F2491">
        <v>1</v>
      </c>
      <c r="G2491">
        <v>1</v>
      </c>
      <c r="H2491" t="s">
        <v>2</v>
      </c>
      <c r="J2491">
        <v>-14</v>
      </c>
      <c r="K2491">
        <v>1622</v>
      </c>
      <c r="L2491">
        <v>1433</v>
      </c>
      <c r="M2491">
        <f t="shared" si="494"/>
        <v>1636</v>
      </c>
      <c r="N2491">
        <f t="shared" si="495"/>
        <v>1419</v>
      </c>
      <c r="O2491">
        <f t="shared" si="496"/>
        <v>0.86114093565704342</v>
      </c>
      <c r="P2491">
        <f t="shared" si="497"/>
        <v>0.5</v>
      </c>
      <c r="Q2491">
        <f t="shared" si="498"/>
        <v>38.766029042177223</v>
      </c>
      <c r="R2491">
        <f t="shared" si="499"/>
        <v>40</v>
      </c>
      <c r="S2491">
        <f>INDEX(Weights!$B$1:$B$36,MATCH(Matches!H762,Weights!$A$1:$A$36,0))</f>
        <v>40</v>
      </c>
      <c r="T2491">
        <f t="shared" si="500"/>
        <v>1736</v>
      </c>
      <c r="U2491">
        <f t="shared" si="501"/>
        <v>1419</v>
      </c>
      <c r="V2491">
        <f t="shared" si="502"/>
        <v>317</v>
      </c>
      <c r="W2491">
        <f t="shared" si="503"/>
        <v>0</v>
      </c>
      <c r="X2491">
        <f t="shared" si="504"/>
        <v>0</v>
      </c>
      <c r="Y2491">
        <f t="shared" si="505"/>
        <v>0</v>
      </c>
      <c r="AA2491" t="str">
        <f t="shared" si="506"/>
        <v>317-&gt;0,</v>
      </c>
    </row>
    <row r="2492" spans="1:27" ht="15" hidden="1" customHeight="1" x14ac:dyDescent="0.25">
      <c r="A2492">
        <v>2015</v>
      </c>
      <c r="B2492">
        <v>10</v>
      </c>
      <c r="C2492">
        <v>13</v>
      </c>
      <c r="D2492" t="s">
        <v>128</v>
      </c>
      <c r="E2492" t="s">
        <v>102</v>
      </c>
      <c r="F2492">
        <v>3</v>
      </c>
      <c r="G2492">
        <v>4</v>
      </c>
      <c r="H2492" t="s">
        <v>76</v>
      </c>
      <c r="J2492">
        <v>-14</v>
      </c>
      <c r="K2492">
        <v>1783</v>
      </c>
      <c r="L2492">
        <v>2019</v>
      </c>
      <c r="M2492">
        <f t="shared" si="494"/>
        <v>1797</v>
      </c>
      <c r="N2492">
        <f t="shared" si="495"/>
        <v>2005</v>
      </c>
      <c r="O2492">
        <f t="shared" si="496"/>
        <v>0.65060462793387253</v>
      </c>
      <c r="P2492">
        <f t="shared" si="497"/>
        <v>0</v>
      </c>
      <c r="Q2492">
        <f t="shared" si="498"/>
        <v>21.518445149183538</v>
      </c>
      <c r="R2492">
        <f t="shared" si="499"/>
        <v>20</v>
      </c>
      <c r="S2492">
        <f>INDEX(Weights!$B$1:$B$36,MATCH(Matches!H841,Weights!$A$1:$A$36,0))</f>
        <v>40</v>
      </c>
      <c r="T2492">
        <f t="shared" si="500"/>
        <v>1897</v>
      </c>
      <c r="U2492">
        <f t="shared" si="501"/>
        <v>2005</v>
      </c>
      <c r="V2492">
        <f t="shared" si="502"/>
        <v>108</v>
      </c>
      <c r="W2492">
        <f t="shared" si="503"/>
        <v>1</v>
      </c>
      <c r="X2492">
        <f t="shared" si="504"/>
        <v>0</v>
      </c>
      <c r="Y2492">
        <f t="shared" si="505"/>
        <v>1</v>
      </c>
      <c r="AA2492" t="str">
        <f t="shared" si="506"/>
        <v>108-&gt;1,</v>
      </c>
    </row>
    <row r="2493" spans="1:27" ht="15" hidden="1" customHeight="1" x14ac:dyDescent="0.25">
      <c r="A2493">
        <v>2015</v>
      </c>
      <c r="B2493">
        <v>11</v>
      </c>
      <c r="C2493">
        <v>15</v>
      </c>
      <c r="D2493" t="s">
        <v>174</v>
      </c>
      <c r="E2493" t="s">
        <v>188</v>
      </c>
      <c r="F2493">
        <v>2</v>
      </c>
      <c r="G2493">
        <v>2</v>
      </c>
      <c r="H2493" t="s">
        <v>76</v>
      </c>
      <c r="J2493">
        <v>-14</v>
      </c>
      <c r="K2493">
        <v>1507</v>
      </c>
      <c r="L2493">
        <v>1342</v>
      </c>
      <c r="M2493">
        <f t="shared" si="494"/>
        <v>1521</v>
      </c>
      <c r="N2493">
        <f t="shared" si="495"/>
        <v>1328</v>
      </c>
      <c r="O2493">
        <f t="shared" si="496"/>
        <v>0.84378224792429257</v>
      </c>
      <c r="P2493">
        <f t="shared" si="497"/>
        <v>0.5</v>
      </c>
      <c r="Q2493">
        <f t="shared" si="498"/>
        <v>40.723452372919112</v>
      </c>
      <c r="R2493">
        <f t="shared" si="499"/>
        <v>40</v>
      </c>
      <c r="S2493">
        <f>INDEX(Weights!$B$1:$B$36,MATCH(Matches!H934,Weights!$A$1:$A$36,0))</f>
        <v>30</v>
      </c>
      <c r="T2493">
        <f t="shared" si="500"/>
        <v>1621</v>
      </c>
      <c r="U2493">
        <f t="shared" si="501"/>
        <v>1328</v>
      </c>
      <c r="V2493">
        <f t="shared" si="502"/>
        <v>293</v>
      </c>
      <c r="W2493">
        <f t="shared" si="503"/>
        <v>0</v>
      </c>
      <c r="X2493">
        <f t="shared" si="504"/>
        <v>0</v>
      </c>
      <c r="Y2493">
        <f t="shared" si="505"/>
        <v>0</v>
      </c>
      <c r="AA2493" t="str">
        <f t="shared" si="506"/>
        <v>293-&gt;0,</v>
      </c>
    </row>
    <row r="2494" spans="1:27" ht="15" hidden="1" customHeight="1" x14ac:dyDescent="0.25">
      <c r="A2494">
        <v>2015</v>
      </c>
      <c r="B2494">
        <v>11</v>
      </c>
      <c r="C2494">
        <v>17</v>
      </c>
      <c r="D2494" t="s">
        <v>263</v>
      </c>
      <c r="E2494" t="s">
        <v>225</v>
      </c>
      <c r="F2494">
        <v>0</v>
      </c>
      <c r="G2494">
        <v>1</v>
      </c>
      <c r="H2494" t="s">
        <v>33</v>
      </c>
      <c r="J2494">
        <v>-14</v>
      </c>
      <c r="K2494">
        <v>1439</v>
      </c>
      <c r="L2494">
        <v>1407</v>
      </c>
      <c r="M2494">
        <f t="shared" si="494"/>
        <v>1453</v>
      </c>
      <c r="N2494">
        <f t="shared" si="495"/>
        <v>1393</v>
      </c>
      <c r="O2494">
        <f t="shared" si="496"/>
        <v>0.71525275104919872</v>
      </c>
      <c r="P2494">
        <f t="shared" si="497"/>
        <v>0</v>
      </c>
      <c r="Q2494">
        <f t="shared" si="498"/>
        <v>19.573500387748958</v>
      </c>
      <c r="R2494">
        <f t="shared" si="499"/>
        <v>20</v>
      </c>
      <c r="S2494">
        <f>INDEX(Weights!$B$1:$B$36,MATCH(Matches!H970,Weights!$A$1:$A$36,0))</f>
        <v>40</v>
      </c>
      <c r="T2494">
        <f t="shared" si="500"/>
        <v>1553</v>
      </c>
      <c r="U2494">
        <f t="shared" si="501"/>
        <v>1393</v>
      </c>
      <c r="V2494">
        <f t="shared" si="502"/>
        <v>160</v>
      </c>
      <c r="W2494">
        <f t="shared" si="503"/>
        <v>-1</v>
      </c>
      <c r="X2494">
        <f t="shared" si="504"/>
        <v>0</v>
      </c>
      <c r="Y2494">
        <f t="shared" si="505"/>
        <v>-1</v>
      </c>
      <c r="AA2494" t="str">
        <f t="shared" si="506"/>
        <v>160-&gt;-1,</v>
      </c>
    </row>
    <row r="2495" spans="1:27" ht="15" hidden="1" customHeight="1" x14ac:dyDescent="0.25">
      <c r="A2495">
        <v>2016</v>
      </c>
      <c r="B2495">
        <v>3</v>
      </c>
      <c r="C2495">
        <v>24</v>
      </c>
      <c r="D2495" t="s">
        <v>50</v>
      </c>
      <c r="E2495" t="s">
        <v>23</v>
      </c>
      <c r="F2495">
        <v>0</v>
      </c>
      <c r="G2495">
        <v>1</v>
      </c>
      <c r="H2495" t="s">
        <v>33</v>
      </c>
      <c r="J2495">
        <v>-14</v>
      </c>
      <c r="K2495">
        <v>1752</v>
      </c>
      <c r="L2495">
        <v>1713</v>
      </c>
      <c r="M2495">
        <f t="shared" si="494"/>
        <v>1766</v>
      </c>
      <c r="N2495">
        <f t="shared" si="495"/>
        <v>1699</v>
      </c>
      <c r="O2495">
        <f t="shared" si="496"/>
        <v>0.72338786943917055</v>
      </c>
      <c r="P2495">
        <f t="shared" si="497"/>
        <v>0</v>
      </c>
      <c r="Q2495">
        <f t="shared" si="498"/>
        <v>19.353379551213578</v>
      </c>
      <c r="R2495">
        <f t="shared" si="499"/>
        <v>20</v>
      </c>
      <c r="S2495">
        <f>INDEX(Weights!$B$1:$B$36,MATCH(Matches!H1094,Weights!$A$1:$A$36,0))</f>
        <v>50</v>
      </c>
      <c r="T2495">
        <f t="shared" si="500"/>
        <v>1866</v>
      </c>
      <c r="U2495">
        <f t="shared" si="501"/>
        <v>1699</v>
      </c>
      <c r="V2495">
        <f t="shared" si="502"/>
        <v>167</v>
      </c>
      <c r="W2495">
        <f t="shared" si="503"/>
        <v>-1</v>
      </c>
      <c r="X2495">
        <f t="shared" si="504"/>
        <v>0</v>
      </c>
      <c r="Y2495">
        <f t="shared" si="505"/>
        <v>-1</v>
      </c>
      <c r="AA2495" t="str">
        <f t="shared" si="506"/>
        <v>167-&gt;-1,</v>
      </c>
    </row>
    <row r="2496" spans="1:27" ht="15" hidden="1" customHeight="1" x14ac:dyDescent="0.25">
      <c r="A2496">
        <v>2016</v>
      </c>
      <c r="B2496">
        <v>3</v>
      </c>
      <c r="C2496">
        <v>24</v>
      </c>
      <c r="D2496" t="s">
        <v>138</v>
      </c>
      <c r="E2496" t="s">
        <v>126</v>
      </c>
      <c r="F2496">
        <v>2</v>
      </c>
      <c r="G2496">
        <v>2</v>
      </c>
      <c r="H2496" t="s">
        <v>76</v>
      </c>
      <c r="J2496">
        <v>-14</v>
      </c>
      <c r="K2496">
        <v>1901</v>
      </c>
      <c r="L2496">
        <v>1742</v>
      </c>
      <c r="M2496">
        <f t="shared" si="494"/>
        <v>1915</v>
      </c>
      <c r="N2496">
        <f t="shared" si="495"/>
        <v>1728</v>
      </c>
      <c r="O2496">
        <f t="shared" si="496"/>
        <v>0.83917531785267563</v>
      </c>
      <c r="P2496">
        <f t="shared" si="497"/>
        <v>0.5</v>
      </c>
      <c r="Q2496">
        <f t="shared" si="498"/>
        <v>41.27658842817403</v>
      </c>
      <c r="R2496">
        <f t="shared" si="499"/>
        <v>40</v>
      </c>
      <c r="S2496">
        <f>INDEX(Weights!$B$1:$B$36,MATCH(Matches!H1097,Weights!$A$1:$A$36,0))</f>
        <v>40</v>
      </c>
      <c r="T2496">
        <f t="shared" si="500"/>
        <v>2015</v>
      </c>
      <c r="U2496">
        <f t="shared" si="501"/>
        <v>1728</v>
      </c>
      <c r="V2496">
        <f t="shared" si="502"/>
        <v>287</v>
      </c>
      <c r="W2496">
        <f t="shared" si="503"/>
        <v>0</v>
      </c>
      <c r="X2496">
        <f t="shared" si="504"/>
        <v>0</v>
      </c>
      <c r="Y2496">
        <f t="shared" si="505"/>
        <v>0</v>
      </c>
      <c r="AA2496" t="str">
        <f t="shared" si="506"/>
        <v>287-&gt;0,</v>
      </c>
    </row>
    <row r="2497" spans="1:27" ht="15" hidden="1" customHeight="1" x14ac:dyDescent="0.25">
      <c r="A2497">
        <v>2016</v>
      </c>
      <c r="B2497">
        <v>3</v>
      </c>
      <c r="C2497">
        <v>26</v>
      </c>
      <c r="D2497" t="s">
        <v>198</v>
      </c>
      <c r="E2497" t="s">
        <v>187</v>
      </c>
      <c r="F2497">
        <v>0</v>
      </c>
      <c r="G2497">
        <v>2</v>
      </c>
      <c r="H2497" t="s">
        <v>230</v>
      </c>
      <c r="J2497">
        <v>-14</v>
      </c>
      <c r="K2497">
        <v>923</v>
      </c>
      <c r="L2497">
        <v>1260</v>
      </c>
      <c r="M2497">
        <f t="shared" si="494"/>
        <v>937</v>
      </c>
      <c r="N2497">
        <f t="shared" si="495"/>
        <v>1246</v>
      </c>
      <c r="O2497">
        <f t="shared" si="496"/>
        <v>0.76907592343339293</v>
      </c>
      <c r="P2497">
        <f t="shared" si="497"/>
        <v>0</v>
      </c>
      <c r="Q2497">
        <f t="shared" si="498"/>
        <v>18.203664389205773</v>
      </c>
      <c r="R2497">
        <f t="shared" si="499"/>
        <v>10</v>
      </c>
      <c r="S2497">
        <f>INDEX(Weights!$B$1:$B$36,MATCH(Matches!H1145,Weights!$A$1:$A$36,0))</f>
        <v>40</v>
      </c>
      <c r="T2497">
        <f t="shared" si="500"/>
        <v>1037</v>
      </c>
      <c r="U2497">
        <f t="shared" si="501"/>
        <v>1246</v>
      </c>
      <c r="V2497">
        <f t="shared" si="502"/>
        <v>209</v>
      </c>
      <c r="W2497">
        <f t="shared" si="503"/>
        <v>2</v>
      </c>
      <c r="X2497">
        <f t="shared" si="504"/>
        <v>0</v>
      </c>
      <c r="Y2497">
        <f t="shared" si="505"/>
        <v>2</v>
      </c>
      <c r="AA2497" t="str">
        <f t="shared" si="506"/>
        <v>209-&gt;2,</v>
      </c>
    </row>
    <row r="2498" spans="1:27" ht="15" hidden="1" customHeight="1" x14ac:dyDescent="0.25">
      <c r="A2498">
        <v>2016</v>
      </c>
      <c r="B2498">
        <v>3</v>
      </c>
      <c r="C2498">
        <v>29</v>
      </c>
      <c r="D2498" t="s">
        <v>73</v>
      </c>
      <c r="E2498" t="s">
        <v>84</v>
      </c>
      <c r="F2498">
        <v>1</v>
      </c>
      <c r="G2498">
        <v>2</v>
      </c>
      <c r="H2498" t="s">
        <v>171</v>
      </c>
      <c r="J2498">
        <v>-14</v>
      </c>
      <c r="K2498">
        <v>1315</v>
      </c>
      <c r="L2498">
        <v>1555</v>
      </c>
      <c r="M2498">
        <f t="shared" ref="M2498:M2561" si="507">K2498-J2498</f>
        <v>1329</v>
      </c>
      <c r="N2498">
        <f t="shared" ref="N2498:N2561" si="508">L2498+J2498</f>
        <v>1541</v>
      </c>
      <c r="O2498">
        <f t="shared" ref="O2498:O2561" si="509">1/(10^(-V2498/400)+1)</f>
        <v>0.65582050591239505</v>
      </c>
      <c r="P2498">
        <f t="shared" ref="P2498:P2561" si="510">IF(F2498&gt;G2498,1,IF(F2498=G2498,0.5,0))</f>
        <v>0</v>
      </c>
      <c r="Q2498">
        <f t="shared" ref="Q2498:Q2561" si="511">(M2498-K2498)/(O2498-P2498)</f>
        <v>21.347304443496814</v>
      </c>
      <c r="R2498">
        <f t="shared" ref="R2498:R2561" si="512">ROUND((Q2498/IF(W2498=2,1.5,IF(W2498=3,1.75,IF(W2498&gt;3,1.75+(W2498-3)/8,1))))/10,0)*10</f>
        <v>20</v>
      </c>
      <c r="S2498">
        <f>INDEX(Weights!$B$1:$B$36,MATCH(Matches!H1214,Weights!$A$1:$A$36,0))</f>
        <v>20</v>
      </c>
      <c r="T2498">
        <f t="shared" ref="T2498:T2561" si="513">M2498+IF(ISBLANK(I2498),100,0)</f>
        <v>1429</v>
      </c>
      <c r="U2498">
        <f t="shared" ref="U2498:U2561" si="514">N2498</f>
        <v>1541</v>
      </c>
      <c r="V2498">
        <f t="shared" ref="V2498:V2561" si="515">ABS(T2498-U2498)</f>
        <v>112</v>
      </c>
      <c r="W2498">
        <f t="shared" ref="W2498:W2561" si="516">IF(U2498&gt;T2498,G2498-F2498,F2498-G2498)</f>
        <v>1</v>
      </c>
      <c r="X2498">
        <f t="shared" ref="X2498:X2561" si="517">IF(W2498=4,1,0)</f>
        <v>0</v>
      </c>
      <c r="Y2498">
        <f t="shared" ref="Y2498:Y2561" si="518">IF(W2498&lt;0,MAX(W2498,-3),MIN(W2498,7))</f>
        <v>1</v>
      </c>
      <c r="AA2498" t="str">
        <f t="shared" si="506"/>
        <v>112-&gt;1,</v>
      </c>
    </row>
    <row r="2499" spans="1:27" ht="15" hidden="1" customHeight="1" x14ac:dyDescent="0.25">
      <c r="A2499">
        <v>2016</v>
      </c>
      <c r="B2499">
        <v>6</v>
      </c>
      <c r="C2499">
        <v>3</v>
      </c>
      <c r="D2499" t="s">
        <v>156</v>
      </c>
      <c r="E2499" t="s">
        <v>41</v>
      </c>
      <c r="F2499">
        <v>0</v>
      </c>
      <c r="G2499">
        <v>1</v>
      </c>
      <c r="H2499" t="s">
        <v>81</v>
      </c>
      <c r="J2499">
        <v>-14</v>
      </c>
      <c r="K2499">
        <v>1031</v>
      </c>
      <c r="L2499">
        <v>1178</v>
      </c>
      <c r="M2499">
        <f t="shared" si="507"/>
        <v>1045</v>
      </c>
      <c r="N2499">
        <f t="shared" si="508"/>
        <v>1164</v>
      </c>
      <c r="O2499">
        <f t="shared" si="509"/>
        <v>0.52731597300649302</v>
      </c>
      <c r="P2499">
        <f t="shared" si="510"/>
        <v>0</v>
      </c>
      <c r="Q2499">
        <f t="shared" si="511"/>
        <v>26.549546603299294</v>
      </c>
      <c r="R2499">
        <f t="shared" si="512"/>
        <v>30</v>
      </c>
      <c r="S2499">
        <f>INDEX(Weights!$B$1:$B$36,MATCH(Matches!H1344,Weights!$A$1:$A$36,0))</f>
        <v>20</v>
      </c>
      <c r="T2499">
        <f t="shared" si="513"/>
        <v>1145</v>
      </c>
      <c r="U2499">
        <f t="shared" si="514"/>
        <v>1164</v>
      </c>
      <c r="V2499">
        <f t="shared" si="515"/>
        <v>19</v>
      </c>
      <c r="W2499">
        <f t="shared" si="516"/>
        <v>1</v>
      </c>
      <c r="X2499">
        <f t="shared" si="517"/>
        <v>0</v>
      </c>
      <c r="Y2499">
        <f t="shared" si="518"/>
        <v>1</v>
      </c>
      <c r="AA2499" t="str">
        <f t="shared" ref="AA2499:AA2562" si="519">V2499&amp;"-&gt;"&amp;Y2499&amp;","</f>
        <v>19-&gt;1,</v>
      </c>
    </row>
    <row r="2500" spans="1:27" ht="15" hidden="1" customHeight="1" x14ac:dyDescent="0.25">
      <c r="A2500">
        <v>2016</v>
      </c>
      <c r="B2500">
        <v>6</v>
      </c>
      <c r="C2500">
        <v>4</v>
      </c>
      <c r="D2500" t="s">
        <v>48</v>
      </c>
      <c r="E2500" t="s">
        <v>104</v>
      </c>
      <c r="F2500">
        <v>0</v>
      </c>
      <c r="G2500">
        <v>2</v>
      </c>
      <c r="H2500" t="s">
        <v>33</v>
      </c>
      <c r="J2500">
        <v>-14</v>
      </c>
      <c r="K2500">
        <v>1778</v>
      </c>
      <c r="L2500">
        <v>1925</v>
      </c>
      <c r="M2500">
        <f t="shared" si="507"/>
        <v>1792</v>
      </c>
      <c r="N2500">
        <f t="shared" si="508"/>
        <v>1911</v>
      </c>
      <c r="O2500">
        <f t="shared" si="509"/>
        <v>0.52731597300649302</v>
      </c>
      <c r="P2500">
        <f t="shared" si="510"/>
        <v>0</v>
      </c>
      <c r="Q2500">
        <f t="shared" si="511"/>
        <v>26.549546603299294</v>
      </c>
      <c r="R2500">
        <f t="shared" si="512"/>
        <v>20</v>
      </c>
      <c r="S2500">
        <f>INDEX(Weights!$B$1:$B$36,MATCH(Matches!H1351,Weights!$A$1:$A$36,0))</f>
        <v>20</v>
      </c>
      <c r="T2500">
        <f t="shared" si="513"/>
        <v>1892</v>
      </c>
      <c r="U2500">
        <f t="shared" si="514"/>
        <v>1911</v>
      </c>
      <c r="V2500">
        <f t="shared" si="515"/>
        <v>19</v>
      </c>
      <c r="W2500">
        <f t="shared" si="516"/>
        <v>2</v>
      </c>
      <c r="X2500">
        <f t="shared" si="517"/>
        <v>0</v>
      </c>
      <c r="Y2500">
        <f t="shared" si="518"/>
        <v>2</v>
      </c>
      <c r="AA2500" t="str">
        <f t="shared" si="519"/>
        <v>19-&gt;2,</v>
      </c>
    </row>
    <row r="2501" spans="1:27" ht="15" hidden="1" customHeight="1" x14ac:dyDescent="0.25">
      <c r="A2501">
        <v>2016</v>
      </c>
      <c r="B2501">
        <v>6</v>
      </c>
      <c r="C2501">
        <v>11</v>
      </c>
      <c r="D2501" t="s">
        <v>105</v>
      </c>
      <c r="E2501" t="s">
        <v>21</v>
      </c>
      <c r="F2501">
        <v>1</v>
      </c>
      <c r="G2501">
        <v>1</v>
      </c>
      <c r="H2501" t="s">
        <v>138</v>
      </c>
      <c r="I2501" t="s">
        <v>26</v>
      </c>
      <c r="J2501">
        <v>-14</v>
      </c>
      <c r="K2501">
        <v>1957</v>
      </c>
      <c r="L2501">
        <v>1773</v>
      </c>
      <c r="M2501">
        <f t="shared" si="507"/>
        <v>1971</v>
      </c>
      <c r="N2501">
        <f t="shared" si="508"/>
        <v>1759</v>
      </c>
      <c r="O2501">
        <f t="shared" si="509"/>
        <v>0.77212867346858394</v>
      </c>
      <c r="P2501">
        <f t="shared" si="510"/>
        <v>0.5</v>
      </c>
      <c r="Q2501">
        <f t="shared" si="511"/>
        <v>51.446250854620942</v>
      </c>
      <c r="R2501">
        <f t="shared" si="512"/>
        <v>50</v>
      </c>
      <c r="S2501">
        <f>INDEX(Weights!$B$1:$B$36,MATCH(Matches!H1436,Weights!$A$1:$A$36,0))</f>
        <v>20</v>
      </c>
      <c r="T2501">
        <f t="shared" si="513"/>
        <v>1971</v>
      </c>
      <c r="U2501">
        <f t="shared" si="514"/>
        <v>1759</v>
      </c>
      <c r="V2501">
        <f t="shared" si="515"/>
        <v>212</v>
      </c>
      <c r="W2501">
        <f t="shared" si="516"/>
        <v>0</v>
      </c>
      <c r="X2501">
        <f t="shared" si="517"/>
        <v>0</v>
      </c>
      <c r="Y2501">
        <f t="shared" si="518"/>
        <v>0</v>
      </c>
      <c r="AA2501" t="str">
        <f t="shared" si="519"/>
        <v>212-&gt;0,</v>
      </c>
    </row>
    <row r="2502" spans="1:27" ht="15" hidden="1" customHeight="1" x14ac:dyDescent="0.25">
      <c r="A2502">
        <v>2016</v>
      </c>
      <c r="B2502">
        <v>8</v>
      </c>
      <c r="C2502">
        <v>31</v>
      </c>
      <c r="D2502" t="s">
        <v>66</v>
      </c>
      <c r="E2502" t="s">
        <v>5</v>
      </c>
      <c r="F2502">
        <v>0</v>
      </c>
      <c r="G2502">
        <v>1</v>
      </c>
      <c r="H2502" t="s">
        <v>33</v>
      </c>
      <c r="J2502">
        <v>-14</v>
      </c>
      <c r="K2502">
        <v>1622</v>
      </c>
      <c r="L2502">
        <v>1600</v>
      </c>
      <c r="M2502">
        <f t="shared" si="507"/>
        <v>1636</v>
      </c>
      <c r="N2502">
        <f t="shared" si="508"/>
        <v>1586</v>
      </c>
      <c r="O2502">
        <f t="shared" si="509"/>
        <v>0.70338500347182864</v>
      </c>
      <c r="P2502">
        <f t="shared" si="510"/>
        <v>0</v>
      </c>
      <c r="Q2502">
        <f t="shared" si="511"/>
        <v>19.903751048000153</v>
      </c>
      <c r="R2502">
        <f t="shared" si="512"/>
        <v>20</v>
      </c>
      <c r="S2502">
        <f>INDEX(Weights!$B$1:$B$36,MATCH(Matches!H1564,Weights!$A$1:$A$36,0))</f>
        <v>40</v>
      </c>
      <c r="T2502">
        <f t="shared" si="513"/>
        <v>1736</v>
      </c>
      <c r="U2502">
        <f t="shared" si="514"/>
        <v>1586</v>
      </c>
      <c r="V2502">
        <f t="shared" si="515"/>
        <v>150</v>
      </c>
      <c r="W2502">
        <f t="shared" si="516"/>
        <v>-1</v>
      </c>
      <c r="X2502">
        <f t="shared" si="517"/>
        <v>0</v>
      </c>
      <c r="Y2502">
        <f t="shared" si="518"/>
        <v>-1</v>
      </c>
      <c r="AA2502" t="str">
        <f t="shared" si="519"/>
        <v>150-&gt;-1,</v>
      </c>
    </row>
    <row r="2503" spans="1:27" ht="15" hidden="1" customHeight="1" x14ac:dyDescent="0.25">
      <c r="A2503">
        <v>2016</v>
      </c>
      <c r="B2503">
        <v>9</v>
      </c>
      <c r="C2503">
        <v>6</v>
      </c>
      <c r="D2503" t="s">
        <v>38</v>
      </c>
      <c r="E2503" t="s">
        <v>132</v>
      </c>
      <c r="F2503">
        <v>0</v>
      </c>
      <c r="G2503">
        <v>2</v>
      </c>
      <c r="H2503" t="s">
        <v>76</v>
      </c>
      <c r="J2503">
        <v>-14</v>
      </c>
      <c r="K2503">
        <v>1403</v>
      </c>
      <c r="L2503">
        <v>1732</v>
      </c>
      <c r="M2503">
        <f t="shared" si="507"/>
        <v>1417</v>
      </c>
      <c r="N2503">
        <f t="shared" si="508"/>
        <v>1718</v>
      </c>
      <c r="O2503">
        <f t="shared" si="509"/>
        <v>0.76079609098914236</v>
      </c>
      <c r="P2503">
        <f t="shared" si="510"/>
        <v>0</v>
      </c>
      <c r="Q2503">
        <f t="shared" si="511"/>
        <v>18.401776988362311</v>
      </c>
      <c r="R2503">
        <f t="shared" si="512"/>
        <v>10</v>
      </c>
      <c r="S2503">
        <f>INDEX(Weights!$B$1:$B$36,MATCH(Matches!H1666,Weights!$A$1:$A$36,0))</f>
        <v>20</v>
      </c>
      <c r="T2503">
        <f t="shared" si="513"/>
        <v>1517</v>
      </c>
      <c r="U2503">
        <f t="shared" si="514"/>
        <v>1718</v>
      </c>
      <c r="V2503">
        <f t="shared" si="515"/>
        <v>201</v>
      </c>
      <c r="W2503">
        <f t="shared" si="516"/>
        <v>2</v>
      </c>
      <c r="X2503">
        <f t="shared" si="517"/>
        <v>0</v>
      </c>
      <c r="Y2503">
        <f t="shared" si="518"/>
        <v>2</v>
      </c>
      <c r="AA2503" t="str">
        <f t="shared" si="519"/>
        <v>201-&gt;2,</v>
      </c>
    </row>
    <row r="2504" spans="1:27" ht="15" hidden="1" customHeight="1" x14ac:dyDescent="0.25">
      <c r="A2504">
        <v>2016</v>
      </c>
      <c r="B2504">
        <v>10</v>
      </c>
      <c r="C2504">
        <v>6</v>
      </c>
      <c r="D2504" t="s">
        <v>126</v>
      </c>
      <c r="E2504" t="s">
        <v>135</v>
      </c>
      <c r="F2504">
        <v>0</v>
      </c>
      <c r="G2504">
        <v>1</v>
      </c>
      <c r="H2504" t="s">
        <v>76</v>
      </c>
      <c r="J2504">
        <v>-14</v>
      </c>
      <c r="K2504">
        <v>1726</v>
      </c>
      <c r="L2504">
        <v>1961</v>
      </c>
      <c r="M2504">
        <f t="shared" si="507"/>
        <v>1740</v>
      </c>
      <c r="N2504">
        <f t="shared" si="508"/>
        <v>1947</v>
      </c>
      <c r="O2504">
        <f t="shared" si="509"/>
        <v>0.64929494711096358</v>
      </c>
      <c r="P2504">
        <f t="shared" si="510"/>
        <v>0</v>
      </c>
      <c r="Q2504">
        <f t="shared" si="511"/>
        <v>21.561849606704886</v>
      </c>
      <c r="R2504">
        <f t="shared" si="512"/>
        <v>20</v>
      </c>
      <c r="S2504">
        <f>INDEX(Weights!$B$1:$B$36,MATCH(Matches!H1694,Weights!$A$1:$A$36,0))</f>
        <v>40</v>
      </c>
      <c r="T2504">
        <f t="shared" si="513"/>
        <v>1840</v>
      </c>
      <c r="U2504">
        <f t="shared" si="514"/>
        <v>1947</v>
      </c>
      <c r="V2504">
        <f t="shared" si="515"/>
        <v>107</v>
      </c>
      <c r="W2504">
        <f t="shared" si="516"/>
        <v>1</v>
      </c>
      <c r="X2504">
        <f t="shared" si="517"/>
        <v>0</v>
      </c>
      <c r="Y2504">
        <f t="shared" si="518"/>
        <v>1</v>
      </c>
      <c r="AA2504" t="str">
        <f t="shared" si="519"/>
        <v>107-&gt;1,</v>
      </c>
    </row>
    <row r="2505" spans="1:27" ht="15" hidden="1" customHeight="1" x14ac:dyDescent="0.25">
      <c r="A2505">
        <v>2016</v>
      </c>
      <c r="B2505">
        <v>11</v>
      </c>
      <c r="C2505">
        <v>12</v>
      </c>
      <c r="D2505" t="s">
        <v>190</v>
      </c>
      <c r="E2505" t="s">
        <v>27</v>
      </c>
      <c r="F2505">
        <v>1</v>
      </c>
      <c r="G2505">
        <v>1</v>
      </c>
      <c r="H2505" t="s">
        <v>76</v>
      </c>
      <c r="J2505">
        <v>-14</v>
      </c>
      <c r="K2505">
        <v>1618</v>
      </c>
      <c r="L2505">
        <v>1443</v>
      </c>
      <c r="M2505">
        <f t="shared" si="507"/>
        <v>1632</v>
      </c>
      <c r="N2505">
        <f t="shared" si="508"/>
        <v>1429</v>
      </c>
      <c r="O2505">
        <f t="shared" si="509"/>
        <v>0.85122079762490277</v>
      </c>
      <c r="P2505">
        <f t="shared" si="510"/>
        <v>0.5</v>
      </c>
      <c r="Q2505">
        <f t="shared" si="511"/>
        <v>39.860965223795596</v>
      </c>
      <c r="R2505">
        <f t="shared" si="512"/>
        <v>40</v>
      </c>
      <c r="S2505">
        <f>INDEX(Weights!$B$1:$B$36,MATCH(Matches!H1864,Weights!$A$1:$A$36,0))</f>
        <v>40</v>
      </c>
      <c r="T2505">
        <f t="shared" si="513"/>
        <v>1732</v>
      </c>
      <c r="U2505">
        <f t="shared" si="514"/>
        <v>1429</v>
      </c>
      <c r="V2505">
        <f t="shared" si="515"/>
        <v>303</v>
      </c>
      <c r="W2505">
        <f t="shared" si="516"/>
        <v>0</v>
      </c>
      <c r="X2505">
        <f t="shared" si="517"/>
        <v>0</v>
      </c>
      <c r="Y2505">
        <f t="shared" si="518"/>
        <v>0</v>
      </c>
      <c r="AA2505" t="str">
        <f t="shared" si="519"/>
        <v>303-&gt;0,</v>
      </c>
    </row>
    <row r="2506" spans="1:27" ht="15" hidden="1" customHeight="1" x14ac:dyDescent="0.25">
      <c r="A2506">
        <v>2017</v>
      </c>
      <c r="B2506">
        <v>1</v>
      </c>
      <c r="C2506">
        <v>10</v>
      </c>
      <c r="D2506" t="s">
        <v>77</v>
      </c>
      <c r="E2506" t="s">
        <v>17</v>
      </c>
      <c r="F2506">
        <v>0</v>
      </c>
      <c r="G2506">
        <v>2</v>
      </c>
      <c r="H2506" t="s">
        <v>81</v>
      </c>
      <c r="J2506">
        <v>-14</v>
      </c>
      <c r="K2506">
        <v>1507</v>
      </c>
      <c r="L2506">
        <v>1779</v>
      </c>
      <c r="M2506">
        <f t="shared" si="507"/>
        <v>1521</v>
      </c>
      <c r="N2506">
        <f t="shared" si="508"/>
        <v>1765</v>
      </c>
      <c r="O2506">
        <f t="shared" si="509"/>
        <v>0.69612877042959986</v>
      </c>
      <c r="P2506">
        <f t="shared" si="510"/>
        <v>0</v>
      </c>
      <c r="Q2506">
        <f t="shared" si="511"/>
        <v>20.111221651362321</v>
      </c>
      <c r="R2506">
        <f t="shared" si="512"/>
        <v>10</v>
      </c>
      <c r="S2506">
        <f>INDEX(Weights!$B$1:$B$36,MATCH(Matches!H1972,Weights!$A$1:$A$36,0))</f>
        <v>40</v>
      </c>
      <c r="T2506">
        <f t="shared" si="513"/>
        <v>1621</v>
      </c>
      <c r="U2506">
        <f t="shared" si="514"/>
        <v>1765</v>
      </c>
      <c r="V2506">
        <f t="shared" si="515"/>
        <v>144</v>
      </c>
      <c r="W2506">
        <f t="shared" si="516"/>
        <v>2</v>
      </c>
      <c r="X2506">
        <f t="shared" si="517"/>
        <v>0</v>
      </c>
      <c r="Y2506">
        <f t="shared" si="518"/>
        <v>2</v>
      </c>
      <c r="AA2506" t="str">
        <f t="shared" si="519"/>
        <v>144-&gt;2,</v>
      </c>
    </row>
    <row r="2507" spans="1:27" ht="15" hidden="1" customHeight="1" x14ac:dyDescent="0.25">
      <c r="A2507">
        <v>2017</v>
      </c>
      <c r="B2507">
        <v>1</v>
      </c>
      <c r="C2507">
        <v>15</v>
      </c>
      <c r="D2507" t="s">
        <v>147</v>
      </c>
      <c r="E2507" t="s">
        <v>40</v>
      </c>
      <c r="F2507">
        <v>2</v>
      </c>
      <c r="G2507">
        <v>2</v>
      </c>
      <c r="H2507" t="s">
        <v>44</v>
      </c>
      <c r="I2507" t="s">
        <v>189</v>
      </c>
      <c r="J2507">
        <v>-14</v>
      </c>
      <c r="K2507">
        <v>1624</v>
      </c>
      <c r="L2507">
        <v>1440</v>
      </c>
      <c r="M2507">
        <f t="shared" si="507"/>
        <v>1638</v>
      </c>
      <c r="N2507">
        <f t="shared" si="508"/>
        <v>1426</v>
      </c>
      <c r="O2507">
        <f t="shared" si="509"/>
        <v>0.77212867346858394</v>
      </c>
      <c r="P2507">
        <f t="shared" si="510"/>
        <v>0.5</v>
      </c>
      <c r="Q2507">
        <f t="shared" si="511"/>
        <v>51.446250854620942</v>
      </c>
      <c r="R2507">
        <f t="shared" si="512"/>
        <v>50</v>
      </c>
      <c r="S2507">
        <f>INDEX(Weights!$B$1:$B$36,MATCH(Matches!H1983,Weights!$A$1:$A$36,0))</f>
        <v>20</v>
      </c>
      <c r="T2507">
        <f t="shared" si="513"/>
        <v>1638</v>
      </c>
      <c r="U2507">
        <f t="shared" si="514"/>
        <v>1426</v>
      </c>
      <c r="V2507">
        <f t="shared" si="515"/>
        <v>212</v>
      </c>
      <c r="W2507">
        <f t="shared" si="516"/>
        <v>0</v>
      </c>
      <c r="X2507">
        <f t="shared" si="517"/>
        <v>0</v>
      </c>
      <c r="Y2507">
        <f t="shared" si="518"/>
        <v>0</v>
      </c>
      <c r="AA2507" t="str">
        <f t="shared" si="519"/>
        <v>212-&gt;0,</v>
      </c>
    </row>
    <row r="2508" spans="1:27" ht="15" hidden="1" customHeight="1" x14ac:dyDescent="0.25">
      <c r="A2508">
        <v>2017</v>
      </c>
      <c r="B2508">
        <v>3</v>
      </c>
      <c r="C2508">
        <v>23</v>
      </c>
      <c r="D2508" t="s">
        <v>122</v>
      </c>
      <c r="E2508" t="s">
        <v>117</v>
      </c>
      <c r="F2508">
        <v>0</v>
      </c>
      <c r="G2508">
        <v>1</v>
      </c>
      <c r="H2508" t="s">
        <v>76</v>
      </c>
      <c r="J2508">
        <v>-14</v>
      </c>
      <c r="K2508">
        <v>1529</v>
      </c>
      <c r="L2508">
        <v>1769</v>
      </c>
      <c r="M2508">
        <f t="shared" si="507"/>
        <v>1543</v>
      </c>
      <c r="N2508">
        <f t="shared" si="508"/>
        <v>1755</v>
      </c>
      <c r="O2508">
        <f t="shared" si="509"/>
        <v>0.65582050591239505</v>
      </c>
      <c r="P2508">
        <f t="shared" si="510"/>
        <v>0</v>
      </c>
      <c r="Q2508">
        <f t="shared" si="511"/>
        <v>21.347304443496814</v>
      </c>
      <c r="R2508">
        <f t="shared" si="512"/>
        <v>20</v>
      </c>
      <c r="S2508">
        <f>INDEX(Weights!$B$1:$B$36,MATCH(Matches!H2067,Weights!$A$1:$A$36,0))</f>
        <v>20</v>
      </c>
      <c r="T2508">
        <f t="shared" si="513"/>
        <v>1643</v>
      </c>
      <c r="U2508">
        <f t="shared" si="514"/>
        <v>1755</v>
      </c>
      <c r="V2508">
        <f t="shared" si="515"/>
        <v>112</v>
      </c>
      <c r="W2508">
        <f t="shared" si="516"/>
        <v>1</v>
      </c>
      <c r="X2508">
        <f t="shared" si="517"/>
        <v>0</v>
      </c>
      <c r="Y2508">
        <f t="shared" si="518"/>
        <v>1</v>
      </c>
      <c r="AA2508" t="str">
        <f t="shared" si="519"/>
        <v>112-&gt;1,</v>
      </c>
    </row>
    <row r="2509" spans="1:27" ht="15" hidden="1" customHeight="1" x14ac:dyDescent="0.25">
      <c r="A2509">
        <v>2017</v>
      </c>
      <c r="B2509">
        <v>3</v>
      </c>
      <c r="C2509">
        <v>25</v>
      </c>
      <c r="D2509" t="s">
        <v>79</v>
      </c>
      <c r="E2509" t="s">
        <v>265</v>
      </c>
      <c r="F2509">
        <v>0</v>
      </c>
      <c r="G2509">
        <v>2</v>
      </c>
      <c r="H2509" t="s">
        <v>76</v>
      </c>
      <c r="J2509">
        <v>-14</v>
      </c>
      <c r="K2509">
        <v>1224</v>
      </c>
      <c r="L2509">
        <v>1563</v>
      </c>
      <c r="M2509">
        <f t="shared" si="507"/>
        <v>1238</v>
      </c>
      <c r="N2509">
        <f t="shared" si="508"/>
        <v>1549</v>
      </c>
      <c r="O2509">
        <f t="shared" si="509"/>
        <v>0.77111426068759747</v>
      </c>
      <c r="P2509">
        <f t="shared" si="510"/>
        <v>0</v>
      </c>
      <c r="Q2509">
        <f t="shared" si="511"/>
        <v>18.155545440848535</v>
      </c>
      <c r="R2509">
        <f t="shared" si="512"/>
        <v>10</v>
      </c>
      <c r="S2509">
        <f>INDEX(Weights!$B$1:$B$36,MATCH(Matches!H2098,Weights!$A$1:$A$36,0))</f>
        <v>30</v>
      </c>
      <c r="T2509">
        <f t="shared" si="513"/>
        <v>1338</v>
      </c>
      <c r="U2509">
        <f t="shared" si="514"/>
        <v>1549</v>
      </c>
      <c r="V2509">
        <f t="shared" si="515"/>
        <v>211</v>
      </c>
      <c r="W2509">
        <f t="shared" si="516"/>
        <v>2</v>
      </c>
      <c r="X2509">
        <f t="shared" si="517"/>
        <v>0</v>
      </c>
      <c r="Y2509">
        <f t="shared" si="518"/>
        <v>2</v>
      </c>
      <c r="AA2509" t="str">
        <f t="shared" si="519"/>
        <v>211-&gt;2,</v>
      </c>
    </row>
    <row r="2510" spans="1:27" ht="15" hidden="1" customHeight="1" x14ac:dyDescent="0.25">
      <c r="A2510">
        <v>2017</v>
      </c>
      <c r="B2510">
        <v>6</v>
      </c>
      <c r="C2510">
        <v>11</v>
      </c>
      <c r="D2510" t="s">
        <v>13</v>
      </c>
      <c r="E2510" t="s">
        <v>70</v>
      </c>
      <c r="F2510">
        <v>1</v>
      </c>
      <c r="G2510">
        <v>2</v>
      </c>
      <c r="H2510" t="s">
        <v>76</v>
      </c>
      <c r="J2510">
        <v>-14</v>
      </c>
      <c r="K2510">
        <v>1527</v>
      </c>
      <c r="L2510">
        <v>1754</v>
      </c>
      <c r="M2510">
        <f t="shared" si="507"/>
        <v>1541</v>
      </c>
      <c r="N2510">
        <f t="shared" si="508"/>
        <v>1740</v>
      </c>
      <c r="O2510">
        <f t="shared" si="509"/>
        <v>0.63873774911172487</v>
      </c>
      <c r="P2510">
        <f t="shared" si="510"/>
        <v>0</v>
      </c>
      <c r="Q2510">
        <f t="shared" si="511"/>
        <v>21.918228599248152</v>
      </c>
      <c r="R2510">
        <f t="shared" si="512"/>
        <v>20</v>
      </c>
      <c r="S2510">
        <f>INDEX(Weights!$B$1:$B$36,MATCH(Matches!H2283,Weights!$A$1:$A$36,0))</f>
        <v>40</v>
      </c>
      <c r="T2510">
        <f t="shared" si="513"/>
        <v>1641</v>
      </c>
      <c r="U2510">
        <f t="shared" si="514"/>
        <v>1740</v>
      </c>
      <c r="V2510">
        <f t="shared" si="515"/>
        <v>99</v>
      </c>
      <c r="W2510">
        <f t="shared" si="516"/>
        <v>1</v>
      </c>
      <c r="X2510">
        <f t="shared" si="517"/>
        <v>0</v>
      </c>
      <c r="Y2510">
        <f t="shared" si="518"/>
        <v>1</v>
      </c>
      <c r="AA2510" t="str">
        <f t="shared" si="519"/>
        <v>99-&gt;1,</v>
      </c>
    </row>
    <row r="2511" spans="1:27" ht="15" hidden="1" customHeight="1" x14ac:dyDescent="0.25">
      <c r="A2511">
        <v>2017</v>
      </c>
      <c r="B2511">
        <v>7</v>
      </c>
      <c r="C2511">
        <v>8</v>
      </c>
      <c r="D2511" t="s">
        <v>125</v>
      </c>
      <c r="E2511" t="s">
        <v>47</v>
      </c>
      <c r="F2511">
        <v>1</v>
      </c>
      <c r="G2511">
        <v>1</v>
      </c>
      <c r="H2511" t="s">
        <v>219</v>
      </c>
      <c r="J2511">
        <v>-14</v>
      </c>
      <c r="K2511">
        <v>1755</v>
      </c>
      <c r="L2511">
        <v>1660</v>
      </c>
      <c r="M2511">
        <f t="shared" si="507"/>
        <v>1769</v>
      </c>
      <c r="N2511">
        <f t="shared" si="508"/>
        <v>1646</v>
      </c>
      <c r="O2511">
        <f t="shared" si="509"/>
        <v>0.78307744340967611</v>
      </c>
      <c r="P2511">
        <f t="shared" si="510"/>
        <v>0.5</v>
      </c>
      <c r="Q2511">
        <f t="shared" si="511"/>
        <v>49.456430831681921</v>
      </c>
      <c r="R2511">
        <f t="shared" si="512"/>
        <v>50</v>
      </c>
      <c r="S2511">
        <f>INDEX(Weights!$B$1:$B$36,MATCH(Matches!H2389,Weights!$A$1:$A$36,0))</f>
        <v>30</v>
      </c>
      <c r="T2511">
        <f t="shared" si="513"/>
        <v>1869</v>
      </c>
      <c r="U2511">
        <f t="shared" si="514"/>
        <v>1646</v>
      </c>
      <c r="V2511">
        <f t="shared" si="515"/>
        <v>223</v>
      </c>
      <c r="W2511">
        <f t="shared" si="516"/>
        <v>0</v>
      </c>
      <c r="X2511">
        <f t="shared" si="517"/>
        <v>0</v>
      </c>
      <c r="Y2511">
        <f t="shared" si="518"/>
        <v>0</v>
      </c>
      <c r="AA2511" t="str">
        <f t="shared" si="519"/>
        <v>223-&gt;0,</v>
      </c>
    </row>
    <row r="2512" spans="1:27" ht="15" hidden="1" customHeight="1" x14ac:dyDescent="0.25">
      <c r="A2512">
        <v>2017</v>
      </c>
      <c r="B2512">
        <v>8</v>
      </c>
      <c r="C2512">
        <v>31</v>
      </c>
      <c r="D2512" t="s">
        <v>15</v>
      </c>
      <c r="E2512" t="s">
        <v>11</v>
      </c>
      <c r="F2512">
        <v>0</v>
      </c>
      <c r="G2512">
        <v>0</v>
      </c>
      <c r="H2512" t="s">
        <v>76</v>
      </c>
      <c r="J2512">
        <v>-14</v>
      </c>
      <c r="K2512">
        <v>1664</v>
      </c>
      <c r="L2512">
        <v>1490</v>
      </c>
      <c r="M2512">
        <f t="shared" si="507"/>
        <v>1678</v>
      </c>
      <c r="N2512">
        <f t="shared" si="508"/>
        <v>1476</v>
      </c>
      <c r="O2512">
        <f t="shared" si="509"/>
        <v>0.85049030154680272</v>
      </c>
      <c r="P2512">
        <f t="shared" si="510"/>
        <v>0.5</v>
      </c>
      <c r="Q2512">
        <f t="shared" si="511"/>
        <v>39.94404392422399</v>
      </c>
      <c r="R2512">
        <f t="shared" si="512"/>
        <v>40</v>
      </c>
      <c r="S2512">
        <f>INDEX(Weights!$B$1:$B$36,MATCH(Matches!H2435,Weights!$A$1:$A$36,0))</f>
        <v>40</v>
      </c>
      <c r="T2512">
        <f t="shared" si="513"/>
        <v>1778</v>
      </c>
      <c r="U2512">
        <f t="shared" si="514"/>
        <v>1476</v>
      </c>
      <c r="V2512">
        <f t="shared" si="515"/>
        <v>302</v>
      </c>
      <c r="W2512">
        <f t="shared" si="516"/>
        <v>0</v>
      </c>
      <c r="X2512">
        <f t="shared" si="517"/>
        <v>0</v>
      </c>
      <c r="Y2512">
        <f t="shared" si="518"/>
        <v>0</v>
      </c>
      <c r="AA2512" t="str">
        <f t="shared" si="519"/>
        <v>302-&gt;0,</v>
      </c>
    </row>
    <row r="2513" spans="1:27" ht="15" hidden="1" customHeight="1" x14ac:dyDescent="0.25">
      <c r="A2513">
        <v>2017</v>
      </c>
      <c r="B2513">
        <v>9</v>
      </c>
      <c r="C2513">
        <v>5</v>
      </c>
      <c r="D2513" t="s">
        <v>48</v>
      </c>
      <c r="E2513" t="s">
        <v>56</v>
      </c>
      <c r="F2513">
        <v>1</v>
      </c>
      <c r="G2513">
        <v>1</v>
      </c>
      <c r="H2513" t="s">
        <v>76</v>
      </c>
      <c r="J2513">
        <v>-14</v>
      </c>
      <c r="K2513">
        <v>1670</v>
      </c>
      <c r="L2513">
        <v>1494</v>
      </c>
      <c r="M2513">
        <f t="shared" si="507"/>
        <v>1684</v>
      </c>
      <c r="N2513">
        <f t="shared" si="508"/>
        <v>1480</v>
      </c>
      <c r="O2513">
        <f t="shared" si="509"/>
        <v>0.85194834585257384</v>
      </c>
      <c r="P2513">
        <f t="shared" si="510"/>
        <v>0.5</v>
      </c>
      <c r="Q2513">
        <f t="shared" si="511"/>
        <v>39.778564567723244</v>
      </c>
      <c r="R2513">
        <f t="shared" si="512"/>
        <v>40</v>
      </c>
      <c r="S2513">
        <f>INDEX(Weights!$B$1:$B$36,MATCH(Matches!H2510,Weights!$A$1:$A$36,0))</f>
        <v>40</v>
      </c>
      <c r="T2513">
        <f t="shared" si="513"/>
        <v>1784</v>
      </c>
      <c r="U2513">
        <f t="shared" si="514"/>
        <v>1480</v>
      </c>
      <c r="V2513">
        <f t="shared" si="515"/>
        <v>304</v>
      </c>
      <c r="W2513">
        <f t="shared" si="516"/>
        <v>0</v>
      </c>
      <c r="X2513">
        <f t="shared" si="517"/>
        <v>0</v>
      </c>
      <c r="Y2513">
        <f t="shared" si="518"/>
        <v>0</v>
      </c>
      <c r="AA2513" t="str">
        <f t="shared" si="519"/>
        <v>304-&gt;0,</v>
      </c>
    </row>
    <row r="2514" spans="1:27" ht="15" hidden="1" customHeight="1" x14ac:dyDescent="0.25">
      <c r="A2514">
        <v>2017</v>
      </c>
      <c r="B2514">
        <v>9</v>
      </c>
      <c r="C2514">
        <v>5</v>
      </c>
      <c r="D2514" t="s">
        <v>117</v>
      </c>
      <c r="E2514" t="s">
        <v>118</v>
      </c>
      <c r="F2514">
        <v>2</v>
      </c>
      <c r="G2514">
        <v>2</v>
      </c>
      <c r="H2514" t="s">
        <v>76</v>
      </c>
      <c r="J2514">
        <v>-14</v>
      </c>
      <c r="K2514">
        <v>1781</v>
      </c>
      <c r="L2514">
        <v>1612</v>
      </c>
      <c r="M2514">
        <f t="shared" si="507"/>
        <v>1795</v>
      </c>
      <c r="N2514">
        <f t="shared" si="508"/>
        <v>1598</v>
      </c>
      <c r="O2514">
        <f t="shared" si="509"/>
        <v>0.84679340307268069</v>
      </c>
      <c r="P2514">
        <f t="shared" si="510"/>
        <v>0.5</v>
      </c>
      <c r="Q2514">
        <f t="shared" si="511"/>
        <v>40.369856738785458</v>
      </c>
      <c r="R2514">
        <f t="shared" si="512"/>
        <v>40</v>
      </c>
      <c r="S2514">
        <f>INDEX(Weights!$B$1:$B$36,MATCH(Matches!H2525,Weights!$A$1:$A$36,0))</f>
        <v>20</v>
      </c>
      <c r="T2514">
        <f t="shared" si="513"/>
        <v>1895</v>
      </c>
      <c r="U2514">
        <f t="shared" si="514"/>
        <v>1598</v>
      </c>
      <c r="V2514">
        <f t="shared" si="515"/>
        <v>297</v>
      </c>
      <c r="W2514">
        <f t="shared" si="516"/>
        <v>0</v>
      </c>
      <c r="X2514">
        <f t="shared" si="517"/>
        <v>0</v>
      </c>
      <c r="Y2514">
        <f t="shared" si="518"/>
        <v>0</v>
      </c>
      <c r="AA2514" t="str">
        <f t="shared" si="519"/>
        <v>297-&gt;0,</v>
      </c>
    </row>
    <row r="2515" spans="1:27" ht="15" hidden="1" customHeight="1" x14ac:dyDescent="0.25">
      <c r="A2515">
        <v>2017</v>
      </c>
      <c r="B2515">
        <v>10</v>
      </c>
      <c r="C2515">
        <v>7</v>
      </c>
      <c r="D2515" t="s">
        <v>129</v>
      </c>
      <c r="E2515" t="s">
        <v>127</v>
      </c>
      <c r="F2515">
        <v>1</v>
      </c>
      <c r="G2515">
        <v>1</v>
      </c>
      <c r="H2515" t="s">
        <v>76</v>
      </c>
      <c r="J2515">
        <v>-14</v>
      </c>
      <c r="K2515">
        <v>1784</v>
      </c>
      <c r="L2515">
        <v>1597</v>
      </c>
      <c r="M2515">
        <f t="shared" si="507"/>
        <v>1798</v>
      </c>
      <c r="N2515">
        <f t="shared" si="508"/>
        <v>1583</v>
      </c>
      <c r="O2515">
        <f t="shared" si="509"/>
        <v>0.85975851945819559</v>
      </c>
      <c r="P2515">
        <f t="shared" si="510"/>
        <v>0.5</v>
      </c>
      <c r="Q2515">
        <f t="shared" si="511"/>
        <v>38.914992259486489</v>
      </c>
      <c r="R2515">
        <f t="shared" si="512"/>
        <v>40</v>
      </c>
      <c r="S2515">
        <f>INDEX(Weights!$B$1:$B$36,MATCH(Matches!H2597,Weights!$A$1:$A$36,0))</f>
        <v>40</v>
      </c>
      <c r="T2515">
        <f t="shared" si="513"/>
        <v>1898</v>
      </c>
      <c r="U2515">
        <f t="shared" si="514"/>
        <v>1583</v>
      </c>
      <c r="V2515">
        <f t="shared" si="515"/>
        <v>315</v>
      </c>
      <c r="W2515">
        <f t="shared" si="516"/>
        <v>0</v>
      </c>
      <c r="X2515">
        <f t="shared" si="517"/>
        <v>0</v>
      </c>
      <c r="Y2515">
        <f t="shared" si="518"/>
        <v>0</v>
      </c>
      <c r="AA2515" t="str">
        <f t="shared" si="519"/>
        <v>315-&gt;0,</v>
      </c>
    </row>
    <row r="2516" spans="1:27" ht="15" hidden="1" customHeight="1" x14ac:dyDescent="0.25">
      <c r="A2516">
        <v>2017</v>
      </c>
      <c r="B2516">
        <v>10</v>
      </c>
      <c r="C2516">
        <v>7</v>
      </c>
      <c r="D2516" t="s">
        <v>24</v>
      </c>
      <c r="E2516" t="s">
        <v>15</v>
      </c>
      <c r="F2516">
        <v>1</v>
      </c>
      <c r="G2516">
        <v>2</v>
      </c>
      <c r="H2516" t="s">
        <v>76</v>
      </c>
      <c r="J2516">
        <v>-14</v>
      </c>
      <c r="K2516">
        <v>1424</v>
      </c>
      <c r="L2516">
        <v>1665</v>
      </c>
      <c r="M2516">
        <f t="shared" si="507"/>
        <v>1438</v>
      </c>
      <c r="N2516">
        <f t="shared" si="508"/>
        <v>1651</v>
      </c>
      <c r="O2516">
        <f t="shared" si="509"/>
        <v>0.65711868648707861</v>
      </c>
      <c r="P2516">
        <f t="shared" si="510"/>
        <v>0</v>
      </c>
      <c r="Q2516">
        <f t="shared" si="511"/>
        <v>21.305131459346033</v>
      </c>
      <c r="R2516">
        <f t="shared" si="512"/>
        <v>20</v>
      </c>
      <c r="S2516">
        <f>INDEX(Weights!$B$1:$B$36,MATCH(Matches!H2598,Weights!$A$1:$A$36,0))</f>
        <v>40</v>
      </c>
      <c r="T2516">
        <f t="shared" si="513"/>
        <v>1538</v>
      </c>
      <c r="U2516">
        <f t="shared" si="514"/>
        <v>1651</v>
      </c>
      <c r="V2516">
        <f t="shared" si="515"/>
        <v>113</v>
      </c>
      <c r="W2516">
        <f t="shared" si="516"/>
        <v>1</v>
      </c>
      <c r="X2516">
        <f t="shared" si="517"/>
        <v>0</v>
      </c>
      <c r="Y2516">
        <f t="shared" si="518"/>
        <v>1</v>
      </c>
      <c r="AA2516" t="str">
        <f t="shared" si="519"/>
        <v>113-&gt;1,</v>
      </c>
    </row>
    <row r="2517" spans="1:27" ht="15" hidden="1" customHeight="1" x14ac:dyDescent="0.25">
      <c r="A2517">
        <v>2017</v>
      </c>
      <c r="B2517">
        <v>10</v>
      </c>
      <c r="C2517">
        <v>7</v>
      </c>
      <c r="D2517" t="s">
        <v>175</v>
      </c>
      <c r="E2517" t="s">
        <v>174</v>
      </c>
      <c r="F2517">
        <v>1</v>
      </c>
      <c r="G2517">
        <v>2</v>
      </c>
      <c r="H2517" t="s">
        <v>76</v>
      </c>
      <c r="I2517" t="s">
        <v>96</v>
      </c>
      <c r="J2517">
        <v>-14</v>
      </c>
      <c r="K2517">
        <v>1462</v>
      </c>
      <c r="L2517">
        <v>1592</v>
      </c>
      <c r="M2517">
        <f t="shared" si="507"/>
        <v>1476</v>
      </c>
      <c r="N2517">
        <f t="shared" si="508"/>
        <v>1578</v>
      </c>
      <c r="O2517">
        <f t="shared" si="509"/>
        <v>0.64271306883262036</v>
      </c>
      <c r="P2517">
        <f t="shared" si="510"/>
        <v>0</v>
      </c>
      <c r="Q2517">
        <f t="shared" si="511"/>
        <v>21.78265960178565</v>
      </c>
      <c r="R2517">
        <f t="shared" si="512"/>
        <v>20</v>
      </c>
      <c r="S2517">
        <f>INDEX(Weights!$B$1:$B$36,MATCH(Matches!H2603,Weights!$A$1:$A$36,0))</f>
        <v>20</v>
      </c>
      <c r="T2517">
        <f t="shared" si="513"/>
        <v>1476</v>
      </c>
      <c r="U2517">
        <f t="shared" si="514"/>
        <v>1578</v>
      </c>
      <c r="V2517">
        <f t="shared" si="515"/>
        <v>102</v>
      </c>
      <c r="W2517">
        <f t="shared" si="516"/>
        <v>1</v>
      </c>
      <c r="X2517">
        <f t="shared" si="517"/>
        <v>0</v>
      </c>
      <c r="Y2517">
        <f t="shared" si="518"/>
        <v>1</v>
      </c>
      <c r="AA2517" t="str">
        <f t="shared" si="519"/>
        <v>102-&gt;1,</v>
      </c>
    </row>
    <row r="2518" spans="1:27" ht="15" hidden="1" customHeight="1" x14ac:dyDescent="0.25">
      <c r="A2518">
        <v>2017</v>
      </c>
      <c r="B2518">
        <v>10</v>
      </c>
      <c r="C2518">
        <v>10</v>
      </c>
      <c r="D2518" t="s">
        <v>11</v>
      </c>
      <c r="E2518" t="s">
        <v>14</v>
      </c>
      <c r="F2518">
        <v>1</v>
      </c>
      <c r="G2518">
        <v>2</v>
      </c>
      <c r="H2518" t="s">
        <v>76</v>
      </c>
      <c r="J2518">
        <v>-14</v>
      </c>
      <c r="K2518">
        <v>1495</v>
      </c>
      <c r="L2518">
        <v>1723</v>
      </c>
      <c r="M2518">
        <f t="shared" si="507"/>
        <v>1509</v>
      </c>
      <c r="N2518">
        <f t="shared" si="508"/>
        <v>1709</v>
      </c>
      <c r="O2518">
        <f t="shared" si="509"/>
        <v>0.64006499980288512</v>
      </c>
      <c r="P2518">
        <f t="shared" si="510"/>
        <v>0</v>
      </c>
      <c r="Q2518">
        <f t="shared" si="511"/>
        <v>21.872778552664887</v>
      </c>
      <c r="R2518">
        <f t="shared" si="512"/>
        <v>20</v>
      </c>
      <c r="S2518">
        <f>INDEX(Weights!$B$1:$B$36,MATCH(Matches!H2641,Weights!$A$1:$A$36,0))</f>
        <v>40</v>
      </c>
      <c r="T2518">
        <f t="shared" si="513"/>
        <v>1609</v>
      </c>
      <c r="U2518">
        <f t="shared" si="514"/>
        <v>1709</v>
      </c>
      <c r="V2518">
        <f t="shared" si="515"/>
        <v>100</v>
      </c>
      <c r="W2518">
        <f t="shared" si="516"/>
        <v>1</v>
      </c>
      <c r="X2518">
        <f t="shared" si="517"/>
        <v>0</v>
      </c>
      <c r="Y2518">
        <f t="shared" si="518"/>
        <v>1</v>
      </c>
      <c r="AA2518" t="str">
        <f t="shared" si="519"/>
        <v>100-&gt;1,</v>
      </c>
    </row>
    <row r="2519" spans="1:27" ht="15" hidden="1" customHeight="1" x14ac:dyDescent="0.25">
      <c r="A2519">
        <v>2017</v>
      </c>
      <c r="B2519">
        <v>11</v>
      </c>
      <c r="C2519">
        <v>10</v>
      </c>
      <c r="D2519" t="s">
        <v>154</v>
      </c>
      <c r="E2519" t="s">
        <v>103</v>
      </c>
      <c r="F2519">
        <v>0</v>
      </c>
      <c r="G2519">
        <v>1</v>
      </c>
      <c r="H2519" t="s">
        <v>33</v>
      </c>
      <c r="J2519">
        <v>-14</v>
      </c>
      <c r="K2519">
        <v>1529</v>
      </c>
      <c r="L2519">
        <v>1495</v>
      </c>
      <c r="M2519">
        <f t="shared" si="507"/>
        <v>1543</v>
      </c>
      <c r="N2519">
        <f t="shared" si="508"/>
        <v>1481</v>
      </c>
      <c r="O2519">
        <f t="shared" si="509"/>
        <v>0.71759172319153142</v>
      </c>
      <c r="P2519">
        <f t="shared" si="510"/>
        <v>0</v>
      </c>
      <c r="Q2519">
        <f t="shared" si="511"/>
        <v>19.509701056380884</v>
      </c>
      <c r="R2519">
        <f t="shared" si="512"/>
        <v>20</v>
      </c>
      <c r="S2519">
        <f>INDEX(Weights!$B$1:$B$36,MATCH(Matches!H2704,Weights!$A$1:$A$36,0))</f>
        <v>40</v>
      </c>
      <c r="T2519">
        <f t="shared" si="513"/>
        <v>1643</v>
      </c>
      <c r="U2519">
        <f t="shared" si="514"/>
        <v>1481</v>
      </c>
      <c r="V2519">
        <f t="shared" si="515"/>
        <v>162</v>
      </c>
      <c r="W2519">
        <f t="shared" si="516"/>
        <v>-1</v>
      </c>
      <c r="X2519">
        <f t="shared" si="517"/>
        <v>0</v>
      </c>
      <c r="Y2519">
        <f t="shared" si="518"/>
        <v>-1</v>
      </c>
      <c r="AA2519" t="str">
        <f t="shared" si="519"/>
        <v>162-&gt;-1,</v>
      </c>
    </row>
    <row r="2520" spans="1:27" ht="15" hidden="1" customHeight="1" x14ac:dyDescent="0.25">
      <c r="A2520">
        <v>2015</v>
      </c>
      <c r="B2520">
        <v>5</v>
      </c>
      <c r="C2520">
        <v>10</v>
      </c>
      <c r="D2520" t="s">
        <v>160</v>
      </c>
      <c r="E2520" t="s">
        <v>187</v>
      </c>
      <c r="F2520">
        <v>1</v>
      </c>
      <c r="G2520">
        <v>3</v>
      </c>
      <c r="H2520" t="s">
        <v>33</v>
      </c>
      <c r="J2520">
        <v>-15</v>
      </c>
      <c r="K2520">
        <v>1113</v>
      </c>
      <c r="L2520">
        <v>1232</v>
      </c>
      <c r="M2520">
        <f t="shared" si="507"/>
        <v>1128</v>
      </c>
      <c r="N2520">
        <f t="shared" si="508"/>
        <v>1217</v>
      </c>
      <c r="O2520">
        <f t="shared" si="509"/>
        <v>0.51582498526473497</v>
      </c>
      <c r="P2520">
        <f t="shared" si="510"/>
        <v>0</v>
      </c>
      <c r="Q2520">
        <f t="shared" si="511"/>
        <v>29.07963055008203</v>
      </c>
      <c r="R2520">
        <f t="shared" si="512"/>
        <v>30</v>
      </c>
      <c r="S2520">
        <f>INDEX(Weights!$B$1:$B$36,MATCH(Matches!H261,Weights!$A$1:$A$36,0))</f>
        <v>40</v>
      </c>
      <c r="T2520">
        <f t="shared" si="513"/>
        <v>1228</v>
      </c>
      <c r="U2520">
        <f t="shared" si="514"/>
        <v>1217</v>
      </c>
      <c r="V2520">
        <f t="shared" si="515"/>
        <v>11</v>
      </c>
      <c r="W2520">
        <f t="shared" si="516"/>
        <v>-2</v>
      </c>
      <c r="X2520">
        <f t="shared" si="517"/>
        <v>0</v>
      </c>
      <c r="Y2520">
        <f t="shared" si="518"/>
        <v>-2</v>
      </c>
      <c r="AA2520" t="str">
        <f t="shared" si="519"/>
        <v>11-&gt;-2,</v>
      </c>
    </row>
    <row r="2521" spans="1:27" ht="15" hidden="1" customHeight="1" x14ac:dyDescent="0.25">
      <c r="A2521">
        <v>2015</v>
      </c>
      <c r="B2521">
        <v>5</v>
      </c>
      <c r="C2521">
        <v>27</v>
      </c>
      <c r="D2521" t="s">
        <v>30</v>
      </c>
      <c r="E2521" t="s">
        <v>73</v>
      </c>
      <c r="F2521">
        <v>0</v>
      </c>
      <c r="G2521">
        <v>0</v>
      </c>
      <c r="H2521" t="s">
        <v>29</v>
      </c>
      <c r="J2521">
        <v>-15</v>
      </c>
      <c r="K2521">
        <v>1563</v>
      </c>
      <c r="L2521">
        <v>1368</v>
      </c>
      <c r="M2521">
        <f t="shared" si="507"/>
        <v>1578</v>
      </c>
      <c r="N2521">
        <f t="shared" si="508"/>
        <v>1353</v>
      </c>
      <c r="O2521">
        <f t="shared" si="509"/>
        <v>0.86655664378954012</v>
      </c>
      <c r="P2521">
        <f t="shared" si="510"/>
        <v>0.5</v>
      </c>
      <c r="Q2521">
        <f t="shared" si="511"/>
        <v>40.921369873225672</v>
      </c>
      <c r="R2521">
        <f t="shared" si="512"/>
        <v>40</v>
      </c>
      <c r="S2521">
        <f>INDEX(Weights!$B$1:$B$36,MATCH(Matches!H295,Weights!$A$1:$A$36,0))</f>
        <v>50</v>
      </c>
      <c r="T2521">
        <f t="shared" si="513"/>
        <v>1678</v>
      </c>
      <c r="U2521">
        <f t="shared" si="514"/>
        <v>1353</v>
      </c>
      <c r="V2521">
        <f t="shared" si="515"/>
        <v>325</v>
      </c>
      <c r="W2521">
        <f t="shared" si="516"/>
        <v>0</v>
      </c>
      <c r="X2521">
        <f t="shared" si="517"/>
        <v>0</v>
      </c>
      <c r="Y2521">
        <f t="shared" si="518"/>
        <v>0</v>
      </c>
      <c r="AA2521" t="str">
        <f t="shared" si="519"/>
        <v>325-&gt;0,</v>
      </c>
    </row>
    <row r="2522" spans="1:27" ht="15" hidden="1" customHeight="1" x14ac:dyDescent="0.25">
      <c r="A2522">
        <v>2015</v>
      </c>
      <c r="B2522">
        <v>6</v>
      </c>
      <c r="C2522">
        <v>13</v>
      </c>
      <c r="D2522" t="s">
        <v>30</v>
      </c>
      <c r="E2522" t="s">
        <v>83</v>
      </c>
      <c r="F2522">
        <v>0</v>
      </c>
      <c r="G2522">
        <v>0</v>
      </c>
      <c r="H2522" t="s">
        <v>171</v>
      </c>
      <c r="J2522">
        <v>-15</v>
      </c>
      <c r="K2522">
        <v>1548</v>
      </c>
      <c r="L2522">
        <v>1359</v>
      </c>
      <c r="M2522">
        <f t="shared" si="507"/>
        <v>1563</v>
      </c>
      <c r="N2522">
        <f t="shared" si="508"/>
        <v>1344</v>
      </c>
      <c r="O2522">
        <f t="shared" si="509"/>
        <v>0.86251190399131117</v>
      </c>
      <c r="P2522">
        <f t="shared" si="510"/>
        <v>0.5</v>
      </c>
      <c r="Q2522">
        <f t="shared" si="511"/>
        <v>41.377951550963488</v>
      </c>
      <c r="R2522">
        <f t="shared" si="512"/>
        <v>40</v>
      </c>
      <c r="S2522">
        <f>INDEX(Weights!$B$1:$B$36,MATCH(Matches!H419,Weights!$A$1:$A$36,0))</f>
        <v>20</v>
      </c>
      <c r="T2522">
        <f t="shared" si="513"/>
        <v>1663</v>
      </c>
      <c r="U2522">
        <f t="shared" si="514"/>
        <v>1344</v>
      </c>
      <c r="V2522">
        <f t="shared" si="515"/>
        <v>319</v>
      </c>
      <c r="W2522">
        <f t="shared" si="516"/>
        <v>0</v>
      </c>
      <c r="X2522">
        <f t="shared" si="517"/>
        <v>0</v>
      </c>
      <c r="Y2522">
        <f t="shared" si="518"/>
        <v>0</v>
      </c>
      <c r="AA2522" t="str">
        <f t="shared" si="519"/>
        <v>319-&gt;0,</v>
      </c>
    </row>
    <row r="2523" spans="1:27" ht="15" hidden="1" customHeight="1" x14ac:dyDescent="0.25">
      <c r="A2523">
        <v>2015</v>
      </c>
      <c r="B2523">
        <v>7</v>
      </c>
      <c r="C2523">
        <v>25</v>
      </c>
      <c r="D2523" t="s">
        <v>125</v>
      </c>
      <c r="E2523" t="s">
        <v>47</v>
      </c>
      <c r="F2523">
        <v>1</v>
      </c>
      <c r="G2523">
        <v>1</v>
      </c>
      <c r="H2523" t="s">
        <v>219</v>
      </c>
      <c r="J2523">
        <v>-15</v>
      </c>
      <c r="K2523">
        <v>1799</v>
      </c>
      <c r="L2523">
        <v>1697</v>
      </c>
      <c r="M2523">
        <f t="shared" si="507"/>
        <v>1814</v>
      </c>
      <c r="N2523">
        <f t="shared" si="508"/>
        <v>1682</v>
      </c>
      <c r="O2523">
        <f t="shared" si="509"/>
        <v>0.79174883750818448</v>
      </c>
      <c r="P2523">
        <f t="shared" si="510"/>
        <v>0.5</v>
      </c>
      <c r="Q2523">
        <f t="shared" si="511"/>
        <v>51.414086609956769</v>
      </c>
      <c r="R2523">
        <f t="shared" si="512"/>
        <v>50</v>
      </c>
      <c r="S2523">
        <f>INDEX(Weights!$B$1:$B$36,MATCH(Matches!H524,Weights!$A$1:$A$36,0))</f>
        <v>40</v>
      </c>
      <c r="T2523">
        <f t="shared" si="513"/>
        <v>1914</v>
      </c>
      <c r="U2523">
        <f t="shared" si="514"/>
        <v>1682</v>
      </c>
      <c r="V2523">
        <f t="shared" si="515"/>
        <v>232</v>
      </c>
      <c r="W2523">
        <f t="shared" si="516"/>
        <v>0</v>
      </c>
      <c r="X2523">
        <f t="shared" si="517"/>
        <v>0</v>
      </c>
      <c r="Y2523">
        <f t="shared" si="518"/>
        <v>0</v>
      </c>
      <c r="AA2523" t="str">
        <f t="shared" si="519"/>
        <v>232-&gt;0,</v>
      </c>
    </row>
    <row r="2524" spans="1:27" ht="15" hidden="1" customHeight="1" x14ac:dyDescent="0.25">
      <c r="A2524">
        <v>2015</v>
      </c>
      <c r="B2524">
        <v>9</v>
      </c>
      <c r="C2524">
        <v>3</v>
      </c>
      <c r="D2524" t="s">
        <v>25</v>
      </c>
      <c r="E2524" t="s">
        <v>58</v>
      </c>
      <c r="F2524">
        <v>1</v>
      </c>
      <c r="G2524">
        <v>1</v>
      </c>
      <c r="H2524" t="s">
        <v>2</v>
      </c>
      <c r="J2524">
        <v>-15</v>
      </c>
      <c r="K2524">
        <v>1705</v>
      </c>
      <c r="L2524">
        <v>1481</v>
      </c>
      <c r="M2524">
        <f t="shared" si="507"/>
        <v>1720</v>
      </c>
      <c r="N2524">
        <f t="shared" si="508"/>
        <v>1466</v>
      </c>
      <c r="O2524">
        <f t="shared" si="509"/>
        <v>0.88470781649116426</v>
      </c>
      <c r="P2524">
        <f t="shared" si="510"/>
        <v>0.5</v>
      </c>
      <c r="Q2524">
        <f t="shared" si="511"/>
        <v>38.990629659703082</v>
      </c>
      <c r="R2524">
        <f t="shared" si="512"/>
        <v>40</v>
      </c>
      <c r="S2524">
        <f>INDEX(Weights!$B$1:$B$36,MATCH(Matches!H583,Weights!$A$1:$A$36,0))</f>
        <v>40</v>
      </c>
      <c r="T2524">
        <f t="shared" si="513"/>
        <v>1820</v>
      </c>
      <c r="U2524">
        <f t="shared" si="514"/>
        <v>1466</v>
      </c>
      <c r="V2524">
        <f t="shared" si="515"/>
        <v>354</v>
      </c>
      <c r="W2524">
        <f t="shared" si="516"/>
        <v>0</v>
      </c>
      <c r="X2524">
        <f t="shared" si="517"/>
        <v>0</v>
      </c>
      <c r="Y2524">
        <f t="shared" si="518"/>
        <v>0</v>
      </c>
      <c r="AA2524" t="str">
        <f t="shared" si="519"/>
        <v>354-&gt;0,</v>
      </c>
    </row>
    <row r="2525" spans="1:27" ht="15" hidden="1" customHeight="1" x14ac:dyDescent="0.25">
      <c r="A2525">
        <v>2015</v>
      </c>
      <c r="B2525">
        <v>10</v>
      </c>
      <c r="C2525">
        <v>8</v>
      </c>
      <c r="D2525" t="s">
        <v>47</v>
      </c>
      <c r="E2525" t="s">
        <v>133</v>
      </c>
      <c r="F2525">
        <v>1</v>
      </c>
      <c r="G2525">
        <v>2</v>
      </c>
      <c r="H2525" t="s">
        <v>33</v>
      </c>
      <c r="J2525">
        <v>-15</v>
      </c>
      <c r="K2525">
        <v>1676</v>
      </c>
      <c r="L2525">
        <v>1605</v>
      </c>
      <c r="M2525">
        <f t="shared" si="507"/>
        <v>1691</v>
      </c>
      <c r="N2525">
        <f t="shared" si="508"/>
        <v>1590</v>
      </c>
      <c r="O2525">
        <f t="shared" si="509"/>
        <v>0.76079609098914236</v>
      </c>
      <c r="P2525">
        <f t="shared" si="510"/>
        <v>0</v>
      </c>
      <c r="Q2525">
        <f t="shared" si="511"/>
        <v>19.716189630388193</v>
      </c>
      <c r="R2525">
        <f t="shared" si="512"/>
        <v>20</v>
      </c>
      <c r="S2525">
        <f>INDEX(Weights!$B$1:$B$36,MATCH(Matches!H737,Weights!$A$1:$A$36,0))</f>
        <v>20</v>
      </c>
      <c r="T2525">
        <f t="shared" si="513"/>
        <v>1791</v>
      </c>
      <c r="U2525">
        <f t="shared" si="514"/>
        <v>1590</v>
      </c>
      <c r="V2525">
        <f t="shared" si="515"/>
        <v>201</v>
      </c>
      <c r="W2525">
        <f t="shared" si="516"/>
        <v>-1</v>
      </c>
      <c r="X2525">
        <f t="shared" si="517"/>
        <v>0</v>
      </c>
      <c r="Y2525">
        <f t="shared" si="518"/>
        <v>-1</v>
      </c>
      <c r="AA2525" t="str">
        <f t="shared" si="519"/>
        <v>201-&gt;-1,</v>
      </c>
    </row>
    <row r="2526" spans="1:27" ht="15" hidden="1" customHeight="1" x14ac:dyDescent="0.25">
      <c r="A2526">
        <v>2015</v>
      </c>
      <c r="B2526">
        <v>10</v>
      </c>
      <c r="C2526">
        <v>9</v>
      </c>
      <c r="D2526" t="s">
        <v>62</v>
      </c>
      <c r="E2526" t="s">
        <v>48</v>
      </c>
      <c r="F2526">
        <v>2</v>
      </c>
      <c r="G2526">
        <v>3</v>
      </c>
      <c r="H2526" t="s">
        <v>2</v>
      </c>
      <c r="J2526">
        <v>-15</v>
      </c>
      <c r="K2526">
        <v>1599</v>
      </c>
      <c r="L2526">
        <v>1814</v>
      </c>
      <c r="M2526">
        <f t="shared" si="507"/>
        <v>1614</v>
      </c>
      <c r="N2526">
        <f t="shared" si="508"/>
        <v>1799</v>
      </c>
      <c r="O2526">
        <f t="shared" si="509"/>
        <v>0.61994135904452341</v>
      </c>
      <c r="P2526">
        <f t="shared" si="510"/>
        <v>0</v>
      </c>
      <c r="Q2526">
        <f t="shared" si="511"/>
        <v>24.195836882247306</v>
      </c>
      <c r="R2526">
        <f t="shared" si="512"/>
        <v>20</v>
      </c>
      <c r="S2526">
        <f>INDEX(Weights!$B$1:$B$36,MATCH(Matches!H758,Weights!$A$1:$A$36,0))</f>
        <v>20</v>
      </c>
      <c r="T2526">
        <f t="shared" si="513"/>
        <v>1714</v>
      </c>
      <c r="U2526">
        <f t="shared" si="514"/>
        <v>1799</v>
      </c>
      <c r="V2526">
        <f t="shared" si="515"/>
        <v>85</v>
      </c>
      <c r="W2526">
        <f t="shared" si="516"/>
        <v>1</v>
      </c>
      <c r="X2526">
        <f t="shared" si="517"/>
        <v>0</v>
      </c>
      <c r="Y2526">
        <f t="shared" si="518"/>
        <v>1</v>
      </c>
      <c r="AA2526" t="str">
        <f t="shared" si="519"/>
        <v>85-&gt;1,</v>
      </c>
    </row>
    <row r="2527" spans="1:27" ht="15" hidden="1" customHeight="1" x14ac:dyDescent="0.25">
      <c r="A2527">
        <v>2015</v>
      </c>
      <c r="B2527">
        <v>10</v>
      </c>
      <c r="C2527">
        <v>10</v>
      </c>
      <c r="D2527" t="s">
        <v>17</v>
      </c>
      <c r="E2527" t="s">
        <v>58</v>
      </c>
      <c r="F2527">
        <v>2</v>
      </c>
      <c r="G2527">
        <v>2</v>
      </c>
      <c r="H2527" t="s">
        <v>2</v>
      </c>
      <c r="J2527">
        <v>-15</v>
      </c>
      <c r="K2527">
        <v>1700</v>
      </c>
      <c r="L2527">
        <v>1486</v>
      </c>
      <c r="M2527">
        <f t="shared" si="507"/>
        <v>1715</v>
      </c>
      <c r="N2527">
        <f t="shared" si="508"/>
        <v>1471</v>
      </c>
      <c r="O2527">
        <f t="shared" si="509"/>
        <v>0.87870495121185144</v>
      </c>
      <c r="P2527">
        <f t="shared" si="510"/>
        <v>0.5</v>
      </c>
      <c r="Q2527">
        <f t="shared" si="511"/>
        <v>39.608671478944686</v>
      </c>
      <c r="R2527">
        <f t="shared" si="512"/>
        <v>40</v>
      </c>
      <c r="S2527">
        <f>INDEX(Weights!$B$1:$B$36,MATCH(Matches!H775,Weights!$A$1:$A$36,0))</f>
        <v>40</v>
      </c>
      <c r="T2527">
        <f t="shared" si="513"/>
        <v>1815</v>
      </c>
      <c r="U2527">
        <f t="shared" si="514"/>
        <v>1471</v>
      </c>
      <c r="V2527">
        <f t="shared" si="515"/>
        <v>344</v>
      </c>
      <c r="W2527">
        <f t="shared" si="516"/>
        <v>0</v>
      </c>
      <c r="X2527">
        <f t="shared" si="517"/>
        <v>0</v>
      </c>
      <c r="Y2527">
        <f t="shared" si="518"/>
        <v>0</v>
      </c>
      <c r="AA2527" t="str">
        <f t="shared" si="519"/>
        <v>344-&gt;0,</v>
      </c>
    </row>
    <row r="2528" spans="1:27" ht="15" hidden="1" customHeight="1" x14ac:dyDescent="0.25">
      <c r="A2528">
        <v>2015</v>
      </c>
      <c r="B2528">
        <v>11</v>
      </c>
      <c r="C2528">
        <v>13</v>
      </c>
      <c r="D2528" t="s">
        <v>193</v>
      </c>
      <c r="E2528" t="s">
        <v>190</v>
      </c>
      <c r="F2528">
        <v>0</v>
      </c>
      <c r="G2528">
        <v>3</v>
      </c>
      <c r="H2528" t="s">
        <v>76</v>
      </c>
      <c r="J2528">
        <v>-15</v>
      </c>
      <c r="K2528">
        <v>1271</v>
      </c>
      <c r="L2528">
        <v>1626</v>
      </c>
      <c r="M2528">
        <f t="shared" si="507"/>
        <v>1286</v>
      </c>
      <c r="N2528">
        <f t="shared" si="508"/>
        <v>1611</v>
      </c>
      <c r="O2528">
        <f t="shared" si="509"/>
        <v>0.78502673699817216</v>
      </c>
      <c r="P2528">
        <f t="shared" si="510"/>
        <v>0</v>
      </c>
      <c r="Q2528">
        <f t="shared" si="511"/>
        <v>19.107629451396541</v>
      </c>
      <c r="R2528">
        <f t="shared" si="512"/>
        <v>10</v>
      </c>
      <c r="S2528">
        <f>INDEX(Weights!$B$1:$B$36,MATCH(Matches!H916,Weights!$A$1:$A$36,0))</f>
        <v>20</v>
      </c>
      <c r="T2528">
        <f t="shared" si="513"/>
        <v>1386</v>
      </c>
      <c r="U2528">
        <f t="shared" si="514"/>
        <v>1611</v>
      </c>
      <c r="V2528">
        <f t="shared" si="515"/>
        <v>225</v>
      </c>
      <c r="W2528">
        <f t="shared" si="516"/>
        <v>3</v>
      </c>
      <c r="X2528">
        <f t="shared" si="517"/>
        <v>0</v>
      </c>
      <c r="Y2528">
        <f t="shared" si="518"/>
        <v>3</v>
      </c>
      <c r="AA2528" t="str">
        <f t="shared" si="519"/>
        <v>225-&gt;3,</v>
      </c>
    </row>
    <row r="2529" spans="1:27" ht="15" hidden="1" customHeight="1" x14ac:dyDescent="0.25">
      <c r="A2529">
        <v>2016</v>
      </c>
      <c r="B2529">
        <v>1</v>
      </c>
      <c r="C2529">
        <v>27</v>
      </c>
      <c r="D2529" t="s">
        <v>151</v>
      </c>
      <c r="E2529" t="s">
        <v>91</v>
      </c>
      <c r="F2529">
        <v>0</v>
      </c>
      <c r="G2529">
        <v>1</v>
      </c>
      <c r="H2529" t="s">
        <v>33</v>
      </c>
      <c r="J2529">
        <v>-15</v>
      </c>
      <c r="K2529">
        <v>1610</v>
      </c>
      <c r="L2529">
        <v>1537</v>
      </c>
      <c r="M2529">
        <f t="shared" si="507"/>
        <v>1625</v>
      </c>
      <c r="N2529">
        <f t="shared" si="508"/>
        <v>1522</v>
      </c>
      <c r="O2529">
        <f t="shared" si="509"/>
        <v>0.7628849803052542</v>
      </c>
      <c r="P2529">
        <f t="shared" si="510"/>
        <v>0</v>
      </c>
      <c r="Q2529">
        <f t="shared" si="511"/>
        <v>19.662203854109212</v>
      </c>
      <c r="R2529">
        <f t="shared" si="512"/>
        <v>20</v>
      </c>
      <c r="S2529">
        <f>INDEX(Weights!$B$1:$B$36,MATCH(Matches!H1048,Weights!$A$1:$A$36,0))</f>
        <v>40</v>
      </c>
      <c r="T2529">
        <f t="shared" si="513"/>
        <v>1725</v>
      </c>
      <c r="U2529">
        <f t="shared" si="514"/>
        <v>1522</v>
      </c>
      <c r="V2529">
        <f t="shared" si="515"/>
        <v>203</v>
      </c>
      <c r="W2529">
        <f t="shared" si="516"/>
        <v>-1</v>
      </c>
      <c r="X2529">
        <f t="shared" si="517"/>
        <v>0</v>
      </c>
      <c r="Y2529">
        <f t="shared" si="518"/>
        <v>-1</v>
      </c>
      <c r="AA2529" t="str">
        <f t="shared" si="519"/>
        <v>203-&gt;-1,</v>
      </c>
    </row>
    <row r="2530" spans="1:27" ht="15" hidden="1" customHeight="1" x14ac:dyDescent="0.25">
      <c r="A2530">
        <v>2016</v>
      </c>
      <c r="B2530">
        <v>3</v>
      </c>
      <c r="C2530">
        <v>25</v>
      </c>
      <c r="D2530" t="s">
        <v>84</v>
      </c>
      <c r="E2530" t="s">
        <v>73</v>
      </c>
      <c r="F2530">
        <v>0</v>
      </c>
      <c r="G2530">
        <v>0</v>
      </c>
      <c r="H2530" t="s">
        <v>171</v>
      </c>
      <c r="J2530">
        <v>-15</v>
      </c>
      <c r="K2530">
        <v>1541</v>
      </c>
      <c r="L2530">
        <v>1329</v>
      </c>
      <c r="M2530">
        <f t="shared" si="507"/>
        <v>1556</v>
      </c>
      <c r="N2530">
        <f t="shared" si="508"/>
        <v>1314</v>
      </c>
      <c r="O2530">
        <f t="shared" si="509"/>
        <v>0.87747251432941953</v>
      </c>
      <c r="P2530">
        <f t="shared" si="510"/>
        <v>0.5</v>
      </c>
      <c r="Q2530">
        <f t="shared" si="511"/>
        <v>39.737992650001345</v>
      </c>
      <c r="R2530">
        <f t="shared" si="512"/>
        <v>40</v>
      </c>
      <c r="S2530">
        <f>INDEX(Weights!$B$1:$B$36,MATCH(Matches!H1129,Weights!$A$1:$A$36,0))</f>
        <v>20</v>
      </c>
      <c r="T2530">
        <f t="shared" si="513"/>
        <v>1656</v>
      </c>
      <c r="U2530">
        <f t="shared" si="514"/>
        <v>1314</v>
      </c>
      <c r="V2530">
        <f t="shared" si="515"/>
        <v>342</v>
      </c>
      <c r="W2530">
        <f t="shared" si="516"/>
        <v>0</v>
      </c>
      <c r="X2530">
        <f t="shared" si="517"/>
        <v>0</v>
      </c>
      <c r="Y2530">
        <f t="shared" si="518"/>
        <v>0</v>
      </c>
      <c r="AA2530" t="str">
        <f t="shared" si="519"/>
        <v>342-&gt;0,</v>
      </c>
    </row>
    <row r="2531" spans="1:27" ht="15" hidden="1" customHeight="1" x14ac:dyDescent="0.25">
      <c r="A2531">
        <v>2016</v>
      </c>
      <c r="B2531">
        <v>3</v>
      </c>
      <c r="C2531">
        <v>26</v>
      </c>
      <c r="D2531" t="s">
        <v>6</v>
      </c>
      <c r="E2531" t="s">
        <v>105</v>
      </c>
      <c r="F2531">
        <v>2</v>
      </c>
      <c r="G2531">
        <v>3</v>
      </c>
      <c r="H2531" t="s">
        <v>33</v>
      </c>
      <c r="J2531">
        <v>-15</v>
      </c>
      <c r="K2531">
        <v>2054</v>
      </c>
      <c r="L2531">
        <v>1974</v>
      </c>
      <c r="M2531">
        <f t="shared" si="507"/>
        <v>2069</v>
      </c>
      <c r="N2531">
        <f t="shared" si="508"/>
        <v>1959</v>
      </c>
      <c r="O2531">
        <f t="shared" si="509"/>
        <v>0.77009667666098203</v>
      </c>
      <c r="P2531">
        <f t="shared" si="510"/>
        <v>0</v>
      </c>
      <c r="Q2531">
        <f t="shared" si="511"/>
        <v>19.47807392837694</v>
      </c>
      <c r="R2531">
        <f t="shared" si="512"/>
        <v>20</v>
      </c>
      <c r="S2531">
        <f>INDEX(Weights!$B$1:$B$36,MATCH(Matches!H1155,Weights!$A$1:$A$36,0))</f>
        <v>20</v>
      </c>
      <c r="T2531">
        <f t="shared" si="513"/>
        <v>2169</v>
      </c>
      <c r="U2531">
        <f t="shared" si="514"/>
        <v>1959</v>
      </c>
      <c r="V2531">
        <f t="shared" si="515"/>
        <v>210</v>
      </c>
      <c r="W2531">
        <f t="shared" si="516"/>
        <v>-1</v>
      </c>
      <c r="X2531">
        <f t="shared" si="517"/>
        <v>0</v>
      </c>
      <c r="Y2531">
        <f t="shared" si="518"/>
        <v>-1</v>
      </c>
      <c r="AA2531" t="str">
        <f t="shared" si="519"/>
        <v>210-&gt;-1,</v>
      </c>
    </row>
    <row r="2532" spans="1:27" ht="15" hidden="1" customHeight="1" x14ac:dyDescent="0.25">
      <c r="A2532">
        <v>2016</v>
      </c>
      <c r="B2532">
        <v>3</v>
      </c>
      <c r="C2532">
        <v>28</v>
      </c>
      <c r="D2532" t="s">
        <v>159</v>
      </c>
      <c r="E2532" t="s">
        <v>153</v>
      </c>
      <c r="F2532">
        <v>0</v>
      </c>
      <c r="G2532">
        <v>1</v>
      </c>
      <c r="H2532" t="s">
        <v>171</v>
      </c>
      <c r="J2532">
        <v>-15</v>
      </c>
      <c r="K2532">
        <v>1342</v>
      </c>
      <c r="L2532">
        <v>1560</v>
      </c>
      <c r="M2532">
        <f t="shared" si="507"/>
        <v>1357</v>
      </c>
      <c r="N2532">
        <f t="shared" si="508"/>
        <v>1545</v>
      </c>
      <c r="O2532">
        <f t="shared" si="509"/>
        <v>0.62400175861766716</v>
      </c>
      <c r="P2532">
        <f t="shared" si="510"/>
        <v>0</v>
      </c>
      <c r="Q2532">
        <f t="shared" si="511"/>
        <v>24.038393791115368</v>
      </c>
      <c r="R2532">
        <f t="shared" si="512"/>
        <v>20</v>
      </c>
      <c r="S2532">
        <f>INDEX(Weights!$B$1:$B$36,MATCH(Matches!H1174,Weights!$A$1:$A$36,0))</f>
        <v>50</v>
      </c>
      <c r="T2532">
        <f t="shared" si="513"/>
        <v>1457</v>
      </c>
      <c r="U2532">
        <f t="shared" si="514"/>
        <v>1545</v>
      </c>
      <c r="V2532">
        <f t="shared" si="515"/>
        <v>88</v>
      </c>
      <c r="W2532">
        <f t="shared" si="516"/>
        <v>1</v>
      </c>
      <c r="X2532">
        <f t="shared" si="517"/>
        <v>0</v>
      </c>
      <c r="Y2532">
        <f t="shared" si="518"/>
        <v>1</v>
      </c>
      <c r="AA2532" t="str">
        <f t="shared" si="519"/>
        <v>88-&gt;1,</v>
      </c>
    </row>
    <row r="2533" spans="1:27" ht="15" hidden="1" customHeight="1" x14ac:dyDescent="0.25">
      <c r="A2533">
        <v>2016</v>
      </c>
      <c r="B2533">
        <v>3</v>
      </c>
      <c r="C2533">
        <v>29</v>
      </c>
      <c r="D2533" t="s">
        <v>105</v>
      </c>
      <c r="E2533" t="s">
        <v>104</v>
      </c>
      <c r="F2533">
        <v>1</v>
      </c>
      <c r="G2533">
        <v>2</v>
      </c>
      <c r="H2533" t="s">
        <v>33</v>
      </c>
      <c r="J2533">
        <v>-15</v>
      </c>
      <c r="K2533">
        <v>1959</v>
      </c>
      <c r="L2533">
        <v>1902</v>
      </c>
      <c r="M2533">
        <f t="shared" si="507"/>
        <v>1974</v>
      </c>
      <c r="N2533">
        <f t="shared" si="508"/>
        <v>1887</v>
      </c>
      <c r="O2533">
        <f t="shared" si="509"/>
        <v>0.74582320835049942</v>
      </c>
      <c r="P2533">
        <f t="shared" si="510"/>
        <v>0</v>
      </c>
      <c r="Q2533">
        <f t="shared" si="511"/>
        <v>20.112004872005478</v>
      </c>
      <c r="R2533">
        <f t="shared" si="512"/>
        <v>20</v>
      </c>
      <c r="S2533">
        <f>INDEX(Weights!$B$1:$B$36,MATCH(Matches!H1193,Weights!$A$1:$A$36,0))</f>
        <v>40</v>
      </c>
      <c r="T2533">
        <f t="shared" si="513"/>
        <v>2074</v>
      </c>
      <c r="U2533">
        <f t="shared" si="514"/>
        <v>1887</v>
      </c>
      <c r="V2533">
        <f t="shared" si="515"/>
        <v>187</v>
      </c>
      <c r="W2533">
        <f t="shared" si="516"/>
        <v>-1</v>
      </c>
      <c r="X2533">
        <f t="shared" si="517"/>
        <v>0</v>
      </c>
      <c r="Y2533">
        <f t="shared" si="518"/>
        <v>-1</v>
      </c>
      <c r="AA2533" t="str">
        <f t="shared" si="519"/>
        <v>187-&gt;-1,</v>
      </c>
    </row>
    <row r="2534" spans="1:27" ht="15" hidden="1" customHeight="1" x14ac:dyDescent="0.25">
      <c r="A2534">
        <v>2016</v>
      </c>
      <c r="B2534">
        <v>3</v>
      </c>
      <c r="C2534">
        <v>29</v>
      </c>
      <c r="D2534" t="s">
        <v>43</v>
      </c>
      <c r="E2534" t="s">
        <v>268</v>
      </c>
      <c r="F2534">
        <v>1</v>
      </c>
      <c r="G2534">
        <v>2</v>
      </c>
      <c r="H2534" t="s">
        <v>108</v>
      </c>
      <c r="J2534">
        <v>-15</v>
      </c>
      <c r="K2534">
        <v>1065</v>
      </c>
      <c r="L2534">
        <v>1286</v>
      </c>
      <c r="M2534">
        <f t="shared" si="507"/>
        <v>1080</v>
      </c>
      <c r="N2534">
        <f t="shared" si="508"/>
        <v>1271</v>
      </c>
      <c r="O2534">
        <f t="shared" si="509"/>
        <v>0.62804480562194176</v>
      </c>
      <c r="P2534">
        <f t="shared" si="510"/>
        <v>0</v>
      </c>
      <c r="Q2534">
        <f t="shared" si="511"/>
        <v>23.883646303141958</v>
      </c>
      <c r="R2534">
        <f t="shared" si="512"/>
        <v>20</v>
      </c>
      <c r="S2534">
        <f>INDEX(Weights!$B$1:$B$36,MATCH(Matches!H1204,Weights!$A$1:$A$36,0))</f>
        <v>40</v>
      </c>
      <c r="T2534">
        <f t="shared" si="513"/>
        <v>1180</v>
      </c>
      <c r="U2534">
        <f t="shared" si="514"/>
        <v>1271</v>
      </c>
      <c r="V2534">
        <f t="shared" si="515"/>
        <v>91</v>
      </c>
      <c r="W2534">
        <f t="shared" si="516"/>
        <v>1</v>
      </c>
      <c r="X2534">
        <f t="shared" si="517"/>
        <v>0</v>
      </c>
      <c r="Y2534">
        <f t="shared" si="518"/>
        <v>1</v>
      </c>
      <c r="AA2534" t="str">
        <f t="shared" si="519"/>
        <v>91-&gt;1,</v>
      </c>
    </row>
    <row r="2535" spans="1:27" ht="15" hidden="1" customHeight="1" x14ac:dyDescent="0.25">
      <c r="A2535">
        <v>2016</v>
      </c>
      <c r="B2535">
        <v>3</v>
      </c>
      <c r="C2535">
        <v>29</v>
      </c>
      <c r="D2535" t="s">
        <v>124</v>
      </c>
      <c r="E2535" t="s">
        <v>102</v>
      </c>
      <c r="F2535">
        <v>1</v>
      </c>
      <c r="G2535">
        <v>4</v>
      </c>
      <c r="H2535" t="s">
        <v>76</v>
      </c>
      <c r="J2535">
        <v>-15</v>
      </c>
      <c r="K2535">
        <v>1611</v>
      </c>
      <c r="L2535">
        <v>1968</v>
      </c>
      <c r="M2535">
        <f t="shared" si="507"/>
        <v>1626</v>
      </c>
      <c r="N2535">
        <f t="shared" si="508"/>
        <v>1953</v>
      </c>
      <c r="O2535">
        <f t="shared" si="509"/>
        <v>0.78696327938946919</v>
      </c>
      <c r="P2535">
        <f t="shared" si="510"/>
        <v>0</v>
      </c>
      <c r="Q2535">
        <f t="shared" si="511"/>
        <v>19.060609805882034</v>
      </c>
      <c r="R2535">
        <f t="shared" si="512"/>
        <v>10</v>
      </c>
      <c r="S2535">
        <f>INDEX(Weights!$B$1:$B$36,MATCH(Matches!H1246,Weights!$A$1:$A$36,0))</f>
        <v>40</v>
      </c>
      <c r="T2535">
        <f t="shared" si="513"/>
        <v>1726</v>
      </c>
      <c r="U2535">
        <f t="shared" si="514"/>
        <v>1953</v>
      </c>
      <c r="V2535">
        <f t="shared" si="515"/>
        <v>227</v>
      </c>
      <c r="W2535">
        <f t="shared" si="516"/>
        <v>3</v>
      </c>
      <c r="X2535">
        <f t="shared" si="517"/>
        <v>0</v>
      </c>
      <c r="Y2535">
        <f t="shared" si="518"/>
        <v>3</v>
      </c>
      <c r="AA2535" t="str">
        <f t="shared" si="519"/>
        <v>227-&gt;3,</v>
      </c>
    </row>
    <row r="2536" spans="1:27" ht="15" hidden="1" customHeight="1" x14ac:dyDescent="0.25">
      <c r="A2536">
        <v>2016</v>
      </c>
      <c r="B2536">
        <v>5</v>
      </c>
      <c r="C2536">
        <v>27</v>
      </c>
      <c r="D2536" t="s">
        <v>72</v>
      </c>
      <c r="E2536" t="s">
        <v>260</v>
      </c>
      <c r="F2536">
        <v>0</v>
      </c>
      <c r="G2536">
        <v>2</v>
      </c>
      <c r="H2536" t="s">
        <v>33</v>
      </c>
      <c r="J2536">
        <v>-15</v>
      </c>
      <c r="K2536">
        <v>1126</v>
      </c>
      <c r="L2536">
        <v>1261</v>
      </c>
      <c r="M2536">
        <f t="shared" si="507"/>
        <v>1141</v>
      </c>
      <c r="N2536">
        <f t="shared" si="508"/>
        <v>1246</v>
      </c>
      <c r="O2536">
        <f t="shared" si="509"/>
        <v>0.50719508170905137</v>
      </c>
      <c r="P2536">
        <f t="shared" si="510"/>
        <v>0</v>
      </c>
      <c r="Q2536">
        <f t="shared" si="511"/>
        <v>29.574419273656595</v>
      </c>
      <c r="R2536">
        <f t="shared" si="512"/>
        <v>20</v>
      </c>
      <c r="S2536">
        <f>INDEX(Weights!$B$1:$B$36,MATCH(Matches!H1265,Weights!$A$1:$A$36,0))</f>
        <v>20</v>
      </c>
      <c r="T2536">
        <f t="shared" si="513"/>
        <v>1241</v>
      </c>
      <c r="U2536">
        <f t="shared" si="514"/>
        <v>1246</v>
      </c>
      <c r="V2536">
        <f t="shared" si="515"/>
        <v>5</v>
      </c>
      <c r="W2536">
        <f t="shared" si="516"/>
        <v>2</v>
      </c>
      <c r="X2536">
        <f t="shared" si="517"/>
        <v>0</v>
      </c>
      <c r="Y2536">
        <f t="shared" si="518"/>
        <v>2</v>
      </c>
      <c r="AA2536" t="str">
        <f t="shared" si="519"/>
        <v>5-&gt;2,</v>
      </c>
    </row>
    <row r="2537" spans="1:27" ht="15" hidden="1" customHeight="1" x14ac:dyDescent="0.25">
      <c r="A2537">
        <v>2016</v>
      </c>
      <c r="B2537">
        <v>6</v>
      </c>
      <c r="C2537">
        <v>4</v>
      </c>
      <c r="D2537" t="s">
        <v>28</v>
      </c>
      <c r="E2537" t="s">
        <v>134</v>
      </c>
      <c r="F2537">
        <v>1</v>
      </c>
      <c r="G2537">
        <v>2</v>
      </c>
      <c r="H2537" t="s">
        <v>171</v>
      </c>
      <c r="J2537">
        <v>-15</v>
      </c>
      <c r="K2537">
        <v>1290</v>
      </c>
      <c r="L2537">
        <v>1504</v>
      </c>
      <c r="M2537">
        <f t="shared" si="507"/>
        <v>1305</v>
      </c>
      <c r="N2537">
        <f t="shared" si="508"/>
        <v>1489</v>
      </c>
      <c r="O2537">
        <f t="shared" si="509"/>
        <v>0.61858412208903069</v>
      </c>
      <c r="P2537">
        <f t="shared" si="510"/>
        <v>0</v>
      </c>
      <c r="Q2537">
        <f t="shared" si="511"/>
        <v>24.248925027922237</v>
      </c>
      <c r="R2537">
        <f t="shared" si="512"/>
        <v>20</v>
      </c>
      <c r="S2537">
        <f>INDEX(Weights!$B$1:$B$36,MATCH(Matches!H1353,Weights!$A$1:$A$36,0))</f>
        <v>40</v>
      </c>
      <c r="T2537">
        <f t="shared" si="513"/>
        <v>1405</v>
      </c>
      <c r="U2537">
        <f t="shared" si="514"/>
        <v>1489</v>
      </c>
      <c r="V2537">
        <f t="shared" si="515"/>
        <v>84</v>
      </c>
      <c r="W2537">
        <f t="shared" si="516"/>
        <v>1</v>
      </c>
      <c r="X2537">
        <f t="shared" si="517"/>
        <v>0</v>
      </c>
      <c r="Y2537">
        <f t="shared" si="518"/>
        <v>1</v>
      </c>
      <c r="AA2537" t="str">
        <f t="shared" si="519"/>
        <v>84-&gt;1,</v>
      </c>
    </row>
    <row r="2538" spans="1:27" ht="15" hidden="1" customHeight="1" x14ac:dyDescent="0.25">
      <c r="A2538">
        <v>2016</v>
      </c>
      <c r="B2538">
        <v>6</v>
      </c>
      <c r="C2538">
        <v>4</v>
      </c>
      <c r="D2538" t="s">
        <v>176</v>
      </c>
      <c r="E2538" t="s">
        <v>151</v>
      </c>
      <c r="F2538">
        <v>0</v>
      </c>
      <c r="G2538">
        <v>2</v>
      </c>
      <c r="H2538" t="s">
        <v>171</v>
      </c>
      <c r="J2538">
        <v>-15</v>
      </c>
      <c r="K2538">
        <v>1331</v>
      </c>
      <c r="L2538">
        <v>1653</v>
      </c>
      <c r="M2538">
        <f t="shared" si="507"/>
        <v>1346</v>
      </c>
      <c r="N2538">
        <f t="shared" si="508"/>
        <v>1638</v>
      </c>
      <c r="O2538">
        <f t="shared" si="509"/>
        <v>0.75124079353371065</v>
      </c>
      <c r="P2538">
        <f t="shared" si="510"/>
        <v>0</v>
      </c>
      <c r="Q2538">
        <f t="shared" si="511"/>
        <v>19.966966822238867</v>
      </c>
      <c r="R2538">
        <f t="shared" si="512"/>
        <v>10</v>
      </c>
      <c r="S2538">
        <f>INDEX(Weights!$B$1:$B$36,MATCH(Matches!H1375,Weights!$A$1:$A$36,0))</f>
        <v>40</v>
      </c>
      <c r="T2538">
        <f t="shared" si="513"/>
        <v>1446</v>
      </c>
      <c r="U2538">
        <f t="shared" si="514"/>
        <v>1638</v>
      </c>
      <c r="V2538">
        <f t="shared" si="515"/>
        <v>192</v>
      </c>
      <c r="W2538">
        <f t="shared" si="516"/>
        <v>2</v>
      </c>
      <c r="X2538">
        <f t="shared" si="517"/>
        <v>0</v>
      </c>
      <c r="Y2538">
        <f t="shared" si="518"/>
        <v>2</v>
      </c>
      <c r="AA2538" t="str">
        <f t="shared" si="519"/>
        <v>192-&gt;2,</v>
      </c>
    </row>
    <row r="2539" spans="1:27" ht="15" hidden="1" customHeight="1" x14ac:dyDescent="0.25">
      <c r="A2539">
        <v>2016</v>
      </c>
      <c r="B2539">
        <v>10</v>
      </c>
      <c r="C2539">
        <v>5</v>
      </c>
      <c r="D2539" t="s">
        <v>42</v>
      </c>
      <c r="E2539" t="s">
        <v>203</v>
      </c>
      <c r="F2539">
        <v>0</v>
      </c>
      <c r="G2539">
        <v>3</v>
      </c>
      <c r="H2539" t="s">
        <v>33</v>
      </c>
      <c r="J2539">
        <v>-15</v>
      </c>
      <c r="K2539">
        <v>1129</v>
      </c>
      <c r="L2539">
        <v>1315</v>
      </c>
      <c r="M2539">
        <f t="shared" si="507"/>
        <v>1144</v>
      </c>
      <c r="N2539">
        <f t="shared" si="508"/>
        <v>1300</v>
      </c>
      <c r="O2539">
        <f t="shared" si="509"/>
        <v>0.57989976035788149</v>
      </c>
      <c r="P2539">
        <f t="shared" si="510"/>
        <v>0</v>
      </c>
      <c r="Q2539">
        <f t="shared" si="511"/>
        <v>25.86653940112485</v>
      </c>
      <c r="R2539">
        <f t="shared" si="512"/>
        <v>10</v>
      </c>
      <c r="S2539">
        <f>INDEX(Weights!$B$1:$B$36,MATCH(Matches!H1676,Weights!$A$1:$A$36,0))</f>
        <v>20</v>
      </c>
      <c r="T2539">
        <f t="shared" si="513"/>
        <v>1244</v>
      </c>
      <c r="U2539">
        <f t="shared" si="514"/>
        <v>1300</v>
      </c>
      <c r="V2539">
        <f t="shared" si="515"/>
        <v>56</v>
      </c>
      <c r="W2539">
        <f t="shared" si="516"/>
        <v>3</v>
      </c>
      <c r="X2539">
        <f t="shared" si="517"/>
        <v>0</v>
      </c>
      <c r="Y2539">
        <f t="shared" si="518"/>
        <v>3</v>
      </c>
      <c r="AA2539" t="str">
        <f t="shared" si="519"/>
        <v>56-&gt;3,</v>
      </c>
    </row>
    <row r="2540" spans="1:27" ht="15" hidden="1" customHeight="1" x14ac:dyDescent="0.25">
      <c r="A2540">
        <v>2016</v>
      </c>
      <c r="B2540">
        <v>10</v>
      </c>
      <c r="C2540">
        <v>9</v>
      </c>
      <c r="D2540" t="s">
        <v>27</v>
      </c>
      <c r="E2540" t="s">
        <v>39</v>
      </c>
      <c r="F2540">
        <v>1</v>
      </c>
      <c r="G2540">
        <v>2</v>
      </c>
      <c r="H2540" t="s">
        <v>76</v>
      </c>
      <c r="J2540">
        <v>-15</v>
      </c>
      <c r="K2540">
        <v>1422</v>
      </c>
      <c r="L2540">
        <v>1645</v>
      </c>
      <c r="M2540">
        <f t="shared" si="507"/>
        <v>1437</v>
      </c>
      <c r="N2540">
        <f t="shared" si="508"/>
        <v>1630</v>
      </c>
      <c r="O2540">
        <f t="shared" si="509"/>
        <v>0.63073028861620217</v>
      </c>
      <c r="P2540">
        <f t="shared" si="510"/>
        <v>0</v>
      </c>
      <c r="Q2540">
        <f t="shared" si="511"/>
        <v>23.781956044808659</v>
      </c>
      <c r="R2540">
        <f t="shared" si="512"/>
        <v>20</v>
      </c>
      <c r="S2540">
        <f>INDEX(Weights!$B$1:$B$36,MATCH(Matches!H1755,Weights!$A$1:$A$36,0))</f>
        <v>40</v>
      </c>
      <c r="T2540">
        <f t="shared" si="513"/>
        <v>1537</v>
      </c>
      <c r="U2540">
        <f t="shared" si="514"/>
        <v>1630</v>
      </c>
      <c r="V2540">
        <f t="shared" si="515"/>
        <v>93</v>
      </c>
      <c r="W2540">
        <f t="shared" si="516"/>
        <v>1</v>
      </c>
      <c r="X2540">
        <f t="shared" si="517"/>
        <v>0</v>
      </c>
      <c r="Y2540">
        <f t="shared" si="518"/>
        <v>1</v>
      </c>
      <c r="AA2540" t="str">
        <f t="shared" si="519"/>
        <v>93-&gt;1,</v>
      </c>
    </row>
    <row r="2541" spans="1:27" ht="15" hidden="1" customHeight="1" x14ac:dyDescent="0.25">
      <c r="A2541">
        <v>2016</v>
      </c>
      <c r="B2541">
        <v>10</v>
      </c>
      <c r="C2541">
        <v>11</v>
      </c>
      <c r="D2541" t="s">
        <v>101</v>
      </c>
      <c r="E2541" t="s">
        <v>130</v>
      </c>
      <c r="F2541">
        <v>2</v>
      </c>
      <c r="G2541">
        <v>4</v>
      </c>
      <c r="H2541" t="s">
        <v>230</v>
      </c>
      <c r="J2541">
        <v>-15</v>
      </c>
      <c r="K2541">
        <v>1193</v>
      </c>
      <c r="L2541">
        <v>1511</v>
      </c>
      <c r="M2541">
        <f t="shared" si="507"/>
        <v>1208</v>
      </c>
      <c r="N2541">
        <f t="shared" si="508"/>
        <v>1496</v>
      </c>
      <c r="O2541">
        <f t="shared" si="509"/>
        <v>0.74691292142894317</v>
      </c>
      <c r="P2541">
        <f t="shared" si="510"/>
        <v>0</v>
      </c>
      <c r="Q2541">
        <f t="shared" si="511"/>
        <v>20.082662342088039</v>
      </c>
      <c r="R2541">
        <f t="shared" si="512"/>
        <v>10</v>
      </c>
      <c r="S2541">
        <f>INDEX(Weights!$B$1:$B$36,MATCH(Matches!H1776,Weights!$A$1:$A$36,0))</f>
        <v>40</v>
      </c>
      <c r="T2541">
        <f t="shared" si="513"/>
        <v>1308</v>
      </c>
      <c r="U2541">
        <f t="shared" si="514"/>
        <v>1496</v>
      </c>
      <c r="V2541">
        <f t="shared" si="515"/>
        <v>188</v>
      </c>
      <c r="W2541">
        <f t="shared" si="516"/>
        <v>2</v>
      </c>
      <c r="X2541">
        <f t="shared" si="517"/>
        <v>0</v>
      </c>
      <c r="Y2541">
        <f t="shared" si="518"/>
        <v>2</v>
      </c>
      <c r="AA2541" t="str">
        <f t="shared" si="519"/>
        <v>188-&gt;2,</v>
      </c>
    </row>
    <row r="2542" spans="1:27" ht="15" hidden="1" customHeight="1" x14ac:dyDescent="0.25">
      <c r="A2542">
        <v>2016</v>
      </c>
      <c r="B2542">
        <v>11</v>
      </c>
      <c r="C2542">
        <v>8</v>
      </c>
      <c r="D2542" t="s">
        <v>134</v>
      </c>
      <c r="E2542" t="s">
        <v>27</v>
      </c>
      <c r="F2542">
        <v>0</v>
      </c>
      <c r="G2542">
        <v>1</v>
      </c>
      <c r="H2542" t="s">
        <v>33</v>
      </c>
      <c r="J2542">
        <v>-15</v>
      </c>
      <c r="K2542">
        <v>1486</v>
      </c>
      <c r="L2542">
        <v>1429</v>
      </c>
      <c r="M2542">
        <f t="shared" si="507"/>
        <v>1501</v>
      </c>
      <c r="N2542">
        <f t="shared" si="508"/>
        <v>1414</v>
      </c>
      <c r="O2542">
        <f t="shared" si="509"/>
        <v>0.74582320835049942</v>
      </c>
      <c r="P2542">
        <f t="shared" si="510"/>
        <v>0</v>
      </c>
      <c r="Q2542">
        <f t="shared" si="511"/>
        <v>20.112004872005478</v>
      </c>
      <c r="R2542">
        <f t="shared" si="512"/>
        <v>20</v>
      </c>
      <c r="S2542">
        <f>INDEX(Weights!$B$1:$B$36,MATCH(Matches!H1822,Weights!$A$1:$A$36,0))</f>
        <v>20</v>
      </c>
      <c r="T2542">
        <f t="shared" si="513"/>
        <v>1601</v>
      </c>
      <c r="U2542">
        <f t="shared" si="514"/>
        <v>1414</v>
      </c>
      <c r="V2542">
        <f t="shared" si="515"/>
        <v>187</v>
      </c>
      <c r="W2542">
        <f t="shared" si="516"/>
        <v>-1</v>
      </c>
      <c r="X2542">
        <f t="shared" si="517"/>
        <v>0</v>
      </c>
      <c r="Y2542">
        <f t="shared" si="518"/>
        <v>-1</v>
      </c>
      <c r="AA2542" t="str">
        <f t="shared" si="519"/>
        <v>187-&gt;-1,</v>
      </c>
    </row>
    <row r="2543" spans="1:27" ht="15" hidden="1" customHeight="1" x14ac:dyDescent="0.25">
      <c r="A2543">
        <v>2016</v>
      </c>
      <c r="B2543">
        <v>11</v>
      </c>
      <c r="C2543">
        <v>9</v>
      </c>
      <c r="D2543" t="s">
        <v>15</v>
      </c>
      <c r="E2543" t="s">
        <v>5</v>
      </c>
      <c r="F2543">
        <v>0</v>
      </c>
      <c r="G2543">
        <v>1</v>
      </c>
      <c r="H2543" t="s">
        <v>33</v>
      </c>
      <c r="J2543">
        <v>-15</v>
      </c>
      <c r="K2543">
        <v>1653</v>
      </c>
      <c r="L2543">
        <v>1604</v>
      </c>
      <c r="M2543">
        <f t="shared" si="507"/>
        <v>1668</v>
      </c>
      <c r="N2543">
        <f t="shared" si="508"/>
        <v>1589</v>
      </c>
      <c r="O2543">
        <f t="shared" si="509"/>
        <v>0.73699476054068935</v>
      </c>
      <c r="P2543">
        <f t="shared" si="510"/>
        <v>0</v>
      </c>
      <c r="Q2543">
        <f t="shared" si="511"/>
        <v>20.352926239252216</v>
      </c>
      <c r="R2543">
        <f t="shared" si="512"/>
        <v>20</v>
      </c>
      <c r="S2543">
        <f>INDEX(Weights!$B$1:$B$36,MATCH(Matches!H1824,Weights!$A$1:$A$36,0))</f>
        <v>20</v>
      </c>
      <c r="T2543">
        <f t="shared" si="513"/>
        <v>1768</v>
      </c>
      <c r="U2543">
        <f t="shared" si="514"/>
        <v>1589</v>
      </c>
      <c r="V2543">
        <f t="shared" si="515"/>
        <v>179</v>
      </c>
      <c r="W2543">
        <f t="shared" si="516"/>
        <v>-1</v>
      </c>
      <c r="X2543">
        <f t="shared" si="517"/>
        <v>0</v>
      </c>
      <c r="Y2543">
        <f t="shared" si="518"/>
        <v>-1</v>
      </c>
      <c r="AA2543" t="str">
        <f t="shared" si="519"/>
        <v>179-&gt;-1,</v>
      </c>
    </row>
    <row r="2544" spans="1:27" ht="15" hidden="1" customHeight="1" x14ac:dyDescent="0.25">
      <c r="A2544">
        <v>2016</v>
      </c>
      <c r="B2544">
        <v>11</v>
      </c>
      <c r="C2544">
        <v>11</v>
      </c>
      <c r="D2544" t="s">
        <v>133</v>
      </c>
      <c r="E2544" t="s">
        <v>129</v>
      </c>
      <c r="F2544">
        <v>0</v>
      </c>
      <c r="G2544">
        <v>2</v>
      </c>
      <c r="H2544" t="s">
        <v>76</v>
      </c>
      <c r="J2544">
        <v>-15</v>
      </c>
      <c r="K2544">
        <v>1513</v>
      </c>
      <c r="L2544">
        <v>1835</v>
      </c>
      <c r="M2544">
        <f t="shared" si="507"/>
        <v>1528</v>
      </c>
      <c r="N2544">
        <f t="shared" si="508"/>
        <v>1820</v>
      </c>
      <c r="O2544">
        <f t="shared" si="509"/>
        <v>0.75124079353371065</v>
      </c>
      <c r="P2544">
        <f t="shared" si="510"/>
        <v>0</v>
      </c>
      <c r="Q2544">
        <f t="shared" si="511"/>
        <v>19.966966822238867</v>
      </c>
      <c r="R2544">
        <f t="shared" si="512"/>
        <v>10</v>
      </c>
      <c r="S2544">
        <f>INDEX(Weights!$B$1:$B$36,MATCH(Matches!H1858,Weights!$A$1:$A$36,0))</f>
        <v>20</v>
      </c>
      <c r="T2544">
        <f t="shared" si="513"/>
        <v>1628</v>
      </c>
      <c r="U2544">
        <f t="shared" si="514"/>
        <v>1820</v>
      </c>
      <c r="V2544">
        <f t="shared" si="515"/>
        <v>192</v>
      </c>
      <c r="W2544">
        <f t="shared" si="516"/>
        <v>2</v>
      </c>
      <c r="X2544">
        <f t="shared" si="517"/>
        <v>0</v>
      </c>
      <c r="Y2544">
        <f t="shared" si="518"/>
        <v>2</v>
      </c>
      <c r="AA2544" t="str">
        <f t="shared" si="519"/>
        <v>192-&gt;2,</v>
      </c>
    </row>
    <row r="2545" spans="1:27" ht="15" hidden="1" customHeight="1" x14ac:dyDescent="0.25">
      <c r="A2545">
        <v>2017</v>
      </c>
      <c r="B2545">
        <v>3</v>
      </c>
      <c r="C2545">
        <v>25</v>
      </c>
      <c r="D2545" t="s">
        <v>7</v>
      </c>
      <c r="E2545" t="s">
        <v>15</v>
      </c>
      <c r="F2545">
        <v>1</v>
      </c>
      <c r="G2545">
        <v>1</v>
      </c>
      <c r="H2545" t="s">
        <v>76</v>
      </c>
      <c r="J2545">
        <v>-15</v>
      </c>
      <c r="K2545">
        <v>1890</v>
      </c>
      <c r="L2545">
        <v>1668</v>
      </c>
      <c r="M2545">
        <f t="shared" si="507"/>
        <v>1905</v>
      </c>
      <c r="N2545">
        <f t="shared" si="508"/>
        <v>1653</v>
      </c>
      <c r="O2545">
        <f t="shared" si="509"/>
        <v>0.88352828805643924</v>
      </c>
      <c r="P2545">
        <f t="shared" si="510"/>
        <v>0.5</v>
      </c>
      <c r="Q2545">
        <f t="shared" si="511"/>
        <v>39.110544038390799</v>
      </c>
      <c r="R2545">
        <f t="shared" si="512"/>
        <v>40</v>
      </c>
      <c r="S2545">
        <f>INDEX(Weights!$B$1:$B$36,MATCH(Matches!H2094,Weights!$A$1:$A$36,0))</f>
        <v>20</v>
      </c>
      <c r="T2545">
        <f t="shared" si="513"/>
        <v>2005</v>
      </c>
      <c r="U2545">
        <f t="shared" si="514"/>
        <v>1653</v>
      </c>
      <c r="V2545">
        <f t="shared" si="515"/>
        <v>352</v>
      </c>
      <c r="W2545">
        <f t="shared" si="516"/>
        <v>0</v>
      </c>
      <c r="X2545">
        <f t="shared" si="517"/>
        <v>0</v>
      </c>
      <c r="Y2545">
        <f t="shared" si="518"/>
        <v>0</v>
      </c>
      <c r="AA2545" t="str">
        <f t="shared" si="519"/>
        <v>352-&gt;0,</v>
      </c>
    </row>
    <row r="2546" spans="1:27" ht="15" hidden="1" customHeight="1" x14ac:dyDescent="0.25">
      <c r="A2546">
        <v>2017</v>
      </c>
      <c r="B2546">
        <v>10</v>
      </c>
      <c r="C2546">
        <v>5</v>
      </c>
      <c r="D2546" t="s">
        <v>0</v>
      </c>
      <c r="E2546" t="s">
        <v>65</v>
      </c>
      <c r="F2546">
        <v>1</v>
      </c>
      <c r="G2546">
        <v>6</v>
      </c>
      <c r="H2546" t="s">
        <v>76</v>
      </c>
      <c r="J2546">
        <v>-15</v>
      </c>
      <c r="K2546">
        <v>1460</v>
      </c>
      <c r="L2546">
        <v>1849</v>
      </c>
      <c r="M2546">
        <f t="shared" si="507"/>
        <v>1475</v>
      </c>
      <c r="N2546">
        <f t="shared" si="508"/>
        <v>1834</v>
      </c>
      <c r="O2546">
        <f t="shared" si="509"/>
        <v>0.81621689657560292</v>
      </c>
      <c r="P2546">
        <f t="shared" si="510"/>
        <v>0</v>
      </c>
      <c r="Q2546">
        <f t="shared" si="511"/>
        <v>18.377468125116923</v>
      </c>
      <c r="R2546">
        <f t="shared" si="512"/>
        <v>10</v>
      </c>
      <c r="S2546">
        <f>INDEX(Weights!$B$1:$B$36,MATCH(Matches!H2557,Weights!$A$1:$A$36,0))</f>
        <v>50</v>
      </c>
      <c r="T2546">
        <f t="shared" si="513"/>
        <v>1575</v>
      </c>
      <c r="U2546">
        <f t="shared" si="514"/>
        <v>1834</v>
      </c>
      <c r="V2546">
        <f t="shared" si="515"/>
        <v>259</v>
      </c>
      <c r="W2546">
        <f t="shared" si="516"/>
        <v>5</v>
      </c>
      <c r="X2546">
        <f t="shared" si="517"/>
        <v>0</v>
      </c>
      <c r="Y2546">
        <f t="shared" si="518"/>
        <v>5</v>
      </c>
      <c r="AA2546" t="str">
        <f t="shared" si="519"/>
        <v>259-&gt;5,</v>
      </c>
    </row>
    <row r="2547" spans="1:27" ht="15" hidden="1" customHeight="1" x14ac:dyDescent="0.25">
      <c r="A2547">
        <v>2017</v>
      </c>
      <c r="B2547">
        <v>10</v>
      </c>
      <c r="C2547">
        <v>7</v>
      </c>
      <c r="D2547" t="s">
        <v>14</v>
      </c>
      <c r="E2547" t="s">
        <v>7</v>
      </c>
      <c r="F2547">
        <v>3</v>
      </c>
      <c r="G2547">
        <v>4</v>
      </c>
      <c r="H2547" t="s">
        <v>76</v>
      </c>
      <c r="J2547">
        <v>-15</v>
      </c>
      <c r="K2547">
        <v>1709</v>
      </c>
      <c r="L2547">
        <v>1927</v>
      </c>
      <c r="M2547">
        <f t="shared" si="507"/>
        <v>1724</v>
      </c>
      <c r="N2547">
        <f t="shared" si="508"/>
        <v>1912</v>
      </c>
      <c r="O2547">
        <f t="shared" si="509"/>
        <v>0.62400175861766716</v>
      </c>
      <c r="P2547">
        <f t="shared" si="510"/>
        <v>0</v>
      </c>
      <c r="Q2547">
        <f t="shared" si="511"/>
        <v>24.038393791115368</v>
      </c>
      <c r="R2547">
        <f t="shared" si="512"/>
        <v>20</v>
      </c>
      <c r="S2547">
        <f>INDEX(Weights!$B$1:$B$36,MATCH(Matches!H2593,Weights!$A$1:$A$36,0))</f>
        <v>40</v>
      </c>
      <c r="T2547">
        <f t="shared" si="513"/>
        <v>1824</v>
      </c>
      <c r="U2547">
        <f t="shared" si="514"/>
        <v>1912</v>
      </c>
      <c r="V2547">
        <f t="shared" si="515"/>
        <v>88</v>
      </c>
      <c r="W2547">
        <f t="shared" si="516"/>
        <v>1</v>
      </c>
      <c r="X2547">
        <f t="shared" si="517"/>
        <v>0</v>
      </c>
      <c r="Y2547">
        <f t="shared" si="518"/>
        <v>1</v>
      </c>
      <c r="AA2547" t="str">
        <f t="shared" si="519"/>
        <v>88-&gt;1,</v>
      </c>
    </row>
    <row r="2548" spans="1:27" ht="15" hidden="1" customHeight="1" x14ac:dyDescent="0.25">
      <c r="A2548">
        <v>2017</v>
      </c>
      <c r="B2548">
        <v>10</v>
      </c>
      <c r="C2548">
        <v>28</v>
      </c>
      <c r="D2548" t="s">
        <v>100</v>
      </c>
      <c r="E2548" t="s">
        <v>160</v>
      </c>
      <c r="F2548">
        <v>2</v>
      </c>
      <c r="G2548">
        <v>3</v>
      </c>
      <c r="H2548" t="s">
        <v>33</v>
      </c>
      <c r="J2548">
        <v>-15</v>
      </c>
      <c r="K2548">
        <v>1195</v>
      </c>
      <c r="L2548">
        <v>1139</v>
      </c>
      <c r="M2548">
        <f t="shared" si="507"/>
        <v>1210</v>
      </c>
      <c r="N2548">
        <f t="shared" si="508"/>
        <v>1124</v>
      </c>
      <c r="O2548">
        <f t="shared" si="509"/>
        <v>0.74473040686503478</v>
      </c>
      <c r="P2548">
        <f t="shared" si="510"/>
        <v>0</v>
      </c>
      <c r="Q2548">
        <f t="shared" si="511"/>
        <v>20.141516798196751</v>
      </c>
      <c r="R2548">
        <f t="shared" si="512"/>
        <v>20</v>
      </c>
      <c r="S2548">
        <f>INDEX(Weights!$B$1:$B$36,MATCH(Matches!H2673,Weights!$A$1:$A$36,0))</f>
        <v>20</v>
      </c>
      <c r="T2548">
        <f t="shared" si="513"/>
        <v>1310</v>
      </c>
      <c r="U2548">
        <f t="shared" si="514"/>
        <v>1124</v>
      </c>
      <c r="V2548">
        <f t="shared" si="515"/>
        <v>186</v>
      </c>
      <c r="W2548">
        <f t="shared" si="516"/>
        <v>-1</v>
      </c>
      <c r="X2548">
        <f t="shared" si="517"/>
        <v>0</v>
      </c>
      <c r="Y2548">
        <f t="shared" si="518"/>
        <v>-1</v>
      </c>
      <c r="AA2548" t="str">
        <f t="shared" si="519"/>
        <v>186-&gt;-1,</v>
      </c>
    </row>
    <row r="2549" spans="1:27" ht="15" hidden="1" customHeight="1" x14ac:dyDescent="0.25">
      <c r="A2549">
        <v>2017</v>
      </c>
      <c r="B2549">
        <v>11</v>
      </c>
      <c r="C2549">
        <v>9</v>
      </c>
      <c r="D2549" t="s">
        <v>12</v>
      </c>
      <c r="E2549" t="s">
        <v>131</v>
      </c>
      <c r="F2549">
        <v>0</v>
      </c>
      <c r="G2549">
        <v>1</v>
      </c>
      <c r="H2549" t="s">
        <v>76</v>
      </c>
      <c r="J2549">
        <v>-15</v>
      </c>
      <c r="K2549">
        <v>1659</v>
      </c>
      <c r="L2549">
        <v>1881</v>
      </c>
      <c r="M2549">
        <f t="shared" si="507"/>
        <v>1674</v>
      </c>
      <c r="N2549">
        <f t="shared" si="508"/>
        <v>1866</v>
      </c>
      <c r="O2549">
        <f t="shared" si="509"/>
        <v>0.62938854721750226</v>
      </c>
      <c r="P2549">
        <f t="shared" si="510"/>
        <v>0</v>
      </c>
      <c r="Q2549">
        <f t="shared" si="511"/>
        <v>23.832654830333833</v>
      </c>
      <c r="R2549">
        <f t="shared" si="512"/>
        <v>20</v>
      </c>
      <c r="S2549">
        <f>INDEX(Weights!$B$1:$B$36,MATCH(Matches!H2686,Weights!$A$1:$A$36,0))</f>
        <v>40</v>
      </c>
      <c r="T2549">
        <f t="shared" si="513"/>
        <v>1774</v>
      </c>
      <c r="U2549">
        <f t="shared" si="514"/>
        <v>1866</v>
      </c>
      <c r="V2549">
        <f t="shared" si="515"/>
        <v>92</v>
      </c>
      <c r="W2549">
        <f t="shared" si="516"/>
        <v>1</v>
      </c>
      <c r="X2549">
        <f t="shared" si="517"/>
        <v>0</v>
      </c>
      <c r="Y2549">
        <f t="shared" si="518"/>
        <v>1</v>
      </c>
      <c r="AA2549" t="str">
        <f t="shared" si="519"/>
        <v>92-&gt;1,</v>
      </c>
    </row>
    <row r="2550" spans="1:27" ht="15" hidden="1" customHeight="1" x14ac:dyDescent="0.25">
      <c r="A2550">
        <v>2017</v>
      </c>
      <c r="B2550">
        <v>11</v>
      </c>
      <c r="C2550">
        <v>12</v>
      </c>
      <c r="D2550" t="s">
        <v>131</v>
      </c>
      <c r="E2550" t="s">
        <v>12</v>
      </c>
      <c r="F2550">
        <v>0</v>
      </c>
      <c r="G2550">
        <v>0</v>
      </c>
      <c r="H2550" t="s">
        <v>76</v>
      </c>
      <c r="J2550">
        <v>-15</v>
      </c>
      <c r="K2550">
        <v>1866</v>
      </c>
      <c r="L2550">
        <v>1674</v>
      </c>
      <c r="M2550">
        <f t="shared" si="507"/>
        <v>1881</v>
      </c>
      <c r="N2550">
        <f t="shared" si="508"/>
        <v>1659</v>
      </c>
      <c r="O2550">
        <f t="shared" si="509"/>
        <v>0.86454700541130447</v>
      </c>
      <c r="P2550">
        <f t="shared" si="510"/>
        <v>0.5</v>
      </c>
      <c r="Q2550">
        <f t="shared" si="511"/>
        <v>41.146957120319975</v>
      </c>
      <c r="R2550">
        <f t="shared" si="512"/>
        <v>40</v>
      </c>
      <c r="S2550">
        <f>INDEX(Weights!$B$1:$B$36,MATCH(Matches!H2727,Weights!$A$1:$A$36,0))</f>
        <v>40</v>
      </c>
      <c r="T2550">
        <f t="shared" si="513"/>
        <v>1981</v>
      </c>
      <c r="U2550">
        <f t="shared" si="514"/>
        <v>1659</v>
      </c>
      <c r="V2550">
        <f t="shared" si="515"/>
        <v>322</v>
      </c>
      <c r="W2550">
        <f t="shared" si="516"/>
        <v>0</v>
      </c>
      <c r="X2550">
        <f t="shared" si="517"/>
        <v>0</v>
      </c>
      <c r="Y2550">
        <f t="shared" si="518"/>
        <v>0</v>
      </c>
      <c r="AA2550" t="str">
        <f t="shared" si="519"/>
        <v>322-&gt;0,</v>
      </c>
    </row>
    <row r="2551" spans="1:27" ht="15" hidden="1" customHeight="1" x14ac:dyDescent="0.25">
      <c r="A2551">
        <v>2015</v>
      </c>
      <c r="B2551">
        <v>3</v>
      </c>
      <c r="C2551">
        <v>26</v>
      </c>
      <c r="D2551" t="s">
        <v>26</v>
      </c>
      <c r="E2551" t="s">
        <v>121</v>
      </c>
      <c r="F2551">
        <v>1</v>
      </c>
      <c r="G2551">
        <v>3</v>
      </c>
      <c r="H2551" t="s">
        <v>33</v>
      </c>
      <c r="J2551">
        <v>-16</v>
      </c>
      <c r="K2551">
        <v>1949</v>
      </c>
      <c r="L2551">
        <v>2058</v>
      </c>
      <c r="M2551">
        <f t="shared" si="507"/>
        <v>1965</v>
      </c>
      <c r="N2551">
        <f t="shared" si="508"/>
        <v>2042</v>
      </c>
      <c r="O2551">
        <f t="shared" si="509"/>
        <v>0.53305139388444112</v>
      </c>
      <c r="P2551">
        <f t="shared" si="510"/>
        <v>0</v>
      </c>
      <c r="Q2551">
        <f t="shared" si="511"/>
        <v>30.015867482129874</v>
      </c>
      <c r="R2551">
        <f t="shared" si="512"/>
        <v>30</v>
      </c>
      <c r="S2551">
        <f>INDEX(Weights!$B$1:$B$36,MATCH(Matches!H157,Weights!$A$1:$A$36,0))</f>
        <v>50</v>
      </c>
      <c r="T2551">
        <f t="shared" si="513"/>
        <v>2065</v>
      </c>
      <c r="U2551">
        <f t="shared" si="514"/>
        <v>2042</v>
      </c>
      <c r="V2551">
        <f t="shared" si="515"/>
        <v>23</v>
      </c>
      <c r="W2551">
        <f t="shared" si="516"/>
        <v>-2</v>
      </c>
      <c r="X2551">
        <f t="shared" si="517"/>
        <v>0</v>
      </c>
      <c r="Y2551">
        <f t="shared" si="518"/>
        <v>-2</v>
      </c>
      <c r="AA2551" t="str">
        <f t="shared" si="519"/>
        <v>23-&gt;-2,</v>
      </c>
    </row>
    <row r="2552" spans="1:27" ht="15" hidden="1" customHeight="1" x14ac:dyDescent="0.25">
      <c r="A2552">
        <v>2015</v>
      </c>
      <c r="B2552">
        <v>3</v>
      </c>
      <c r="C2552">
        <v>28</v>
      </c>
      <c r="D2552" t="s">
        <v>8</v>
      </c>
      <c r="E2552" t="s">
        <v>17</v>
      </c>
      <c r="F2552">
        <v>0</v>
      </c>
      <c r="G2552">
        <v>3</v>
      </c>
      <c r="H2552" t="s">
        <v>2</v>
      </c>
      <c r="J2552">
        <v>-16</v>
      </c>
      <c r="K2552">
        <v>1340</v>
      </c>
      <c r="L2552">
        <v>1679</v>
      </c>
      <c r="M2552">
        <f t="shared" si="507"/>
        <v>1356</v>
      </c>
      <c r="N2552">
        <f t="shared" si="508"/>
        <v>1663</v>
      </c>
      <c r="O2552">
        <f t="shared" si="509"/>
        <v>0.76702491814502116</v>
      </c>
      <c r="P2552">
        <f t="shared" si="510"/>
        <v>0</v>
      </c>
      <c r="Q2552">
        <f t="shared" si="511"/>
        <v>20.85981774711377</v>
      </c>
      <c r="R2552">
        <f t="shared" si="512"/>
        <v>10</v>
      </c>
      <c r="S2552">
        <f>INDEX(Weights!$B$1:$B$36,MATCH(Matches!H194,Weights!$A$1:$A$36,0))</f>
        <v>50</v>
      </c>
      <c r="T2552">
        <f t="shared" si="513"/>
        <v>1456</v>
      </c>
      <c r="U2552">
        <f t="shared" si="514"/>
        <v>1663</v>
      </c>
      <c r="V2552">
        <f t="shared" si="515"/>
        <v>207</v>
      </c>
      <c r="W2552">
        <f t="shared" si="516"/>
        <v>3</v>
      </c>
      <c r="X2552">
        <f t="shared" si="517"/>
        <v>0</v>
      </c>
      <c r="Y2552">
        <f t="shared" si="518"/>
        <v>3</v>
      </c>
      <c r="AA2552" t="str">
        <f t="shared" si="519"/>
        <v>207-&gt;3,</v>
      </c>
    </row>
    <row r="2553" spans="1:27" ht="15" hidden="1" customHeight="1" x14ac:dyDescent="0.25">
      <c r="A2553">
        <v>2015</v>
      </c>
      <c r="B2553">
        <v>5</v>
      </c>
      <c r="C2553">
        <v>24</v>
      </c>
      <c r="D2553" t="s">
        <v>30</v>
      </c>
      <c r="E2553" t="s">
        <v>28</v>
      </c>
      <c r="F2553">
        <v>0</v>
      </c>
      <c r="G2553">
        <v>0</v>
      </c>
      <c r="H2553" t="s">
        <v>29</v>
      </c>
      <c r="J2553">
        <v>-16</v>
      </c>
      <c r="K2553">
        <v>1578</v>
      </c>
      <c r="L2553">
        <v>1315</v>
      </c>
      <c r="M2553">
        <f t="shared" si="507"/>
        <v>1594</v>
      </c>
      <c r="N2553">
        <f t="shared" si="508"/>
        <v>1299</v>
      </c>
      <c r="O2553">
        <f t="shared" si="509"/>
        <v>0.90668403166151956</v>
      </c>
      <c r="P2553">
        <f t="shared" si="510"/>
        <v>0.5</v>
      </c>
      <c r="Q2553">
        <f t="shared" si="511"/>
        <v>39.34258233506619</v>
      </c>
      <c r="R2553">
        <f t="shared" si="512"/>
        <v>40</v>
      </c>
      <c r="S2553">
        <f>INDEX(Weights!$B$1:$B$36,MATCH(Matches!H291,Weights!$A$1:$A$36,0))</f>
        <v>40</v>
      </c>
      <c r="T2553">
        <f t="shared" si="513"/>
        <v>1694</v>
      </c>
      <c r="U2553">
        <f t="shared" si="514"/>
        <v>1299</v>
      </c>
      <c r="V2553">
        <f t="shared" si="515"/>
        <v>395</v>
      </c>
      <c r="W2553">
        <f t="shared" si="516"/>
        <v>0</v>
      </c>
      <c r="X2553">
        <f t="shared" si="517"/>
        <v>0</v>
      </c>
      <c r="Y2553">
        <f t="shared" si="518"/>
        <v>0</v>
      </c>
      <c r="AA2553" t="str">
        <f t="shared" si="519"/>
        <v>395-&gt;0,</v>
      </c>
    </row>
    <row r="2554" spans="1:27" ht="15" hidden="1" customHeight="1" x14ac:dyDescent="0.25">
      <c r="A2554">
        <v>2015</v>
      </c>
      <c r="B2554">
        <v>6</v>
      </c>
      <c r="C2554">
        <v>12</v>
      </c>
      <c r="D2554" t="s">
        <v>146</v>
      </c>
      <c r="E2554" t="s">
        <v>100</v>
      </c>
      <c r="F2554">
        <v>0</v>
      </c>
      <c r="G2554">
        <v>0</v>
      </c>
      <c r="H2554" t="s">
        <v>76</v>
      </c>
      <c r="J2554">
        <v>-16</v>
      </c>
      <c r="K2554">
        <v>1508</v>
      </c>
      <c r="L2554">
        <v>1243</v>
      </c>
      <c r="M2554">
        <f t="shared" si="507"/>
        <v>1524</v>
      </c>
      <c r="N2554">
        <f t="shared" si="508"/>
        <v>1227</v>
      </c>
      <c r="O2554">
        <f t="shared" si="509"/>
        <v>0.90765356819368193</v>
      </c>
      <c r="P2554">
        <f t="shared" si="510"/>
        <v>0.5</v>
      </c>
      <c r="Q2554">
        <f t="shared" si="511"/>
        <v>39.249012515445898</v>
      </c>
      <c r="R2554">
        <f t="shared" si="512"/>
        <v>40</v>
      </c>
      <c r="S2554">
        <f>INDEX(Weights!$B$1:$B$36,MATCH(Matches!H390,Weights!$A$1:$A$36,0))</f>
        <v>40</v>
      </c>
      <c r="T2554">
        <f t="shared" si="513"/>
        <v>1624</v>
      </c>
      <c r="U2554">
        <f t="shared" si="514"/>
        <v>1227</v>
      </c>
      <c r="V2554">
        <f t="shared" si="515"/>
        <v>397</v>
      </c>
      <c r="W2554">
        <f t="shared" si="516"/>
        <v>0</v>
      </c>
      <c r="X2554">
        <f t="shared" si="517"/>
        <v>0</v>
      </c>
      <c r="Y2554">
        <f t="shared" si="518"/>
        <v>0</v>
      </c>
      <c r="AA2554" t="str">
        <f t="shared" si="519"/>
        <v>397-&gt;0,</v>
      </c>
    </row>
    <row r="2555" spans="1:27" ht="15" hidden="1" customHeight="1" x14ac:dyDescent="0.25">
      <c r="A2555">
        <v>2015</v>
      </c>
      <c r="B2555">
        <v>6</v>
      </c>
      <c r="C2555">
        <v>13</v>
      </c>
      <c r="D2555" t="s">
        <v>27</v>
      </c>
      <c r="E2555" t="s">
        <v>32</v>
      </c>
      <c r="F2555">
        <v>0</v>
      </c>
      <c r="G2555">
        <v>0</v>
      </c>
      <c r="H2555" t="s">
        <v>171</v>
      </c>
      <c r="J2555">
        <v>-16</v>
      </c>
      <c r="K2555">
        <v>1511</v>
      </c>
      <c r="L2555">
        <v>1252</v>
      </c>
      <c r="M2555">
        <f t="shared" si="507"/>
        <v>1527</v>
      </c>
      <c r="N2555">
        <f t="shared" si="508"/>
        <v>1236</v>
      </c>
      <c r="O2555">
        <f t="shared" si="509"/>
        <v>0.90471753028218238</v>
      </c>
      <c r="P2555">
        <f t="shared" si="510"/>
        <v>0.5</v>
      </c>
      <c r="Q2555">
        <f t="shared" si="511"/>
        <v>39.533745891472194</v>
      </c>
      <c r="R2555">
        <f t="shared" si="512"/>
        <v>40</v>
      </c>
      <c r="S2555">
        <f>INDEX(Weights!$B$1:$B$36,MATCH(Matches!H422,Weights!$A$1:$A$36,0))</f>
        <v>50</v>
      </c>
      <c r="T2555">
        <f t="shared" si="513"/>
        <v>1627</v>
      </c>
      <c r="U2555">
        <f t="shared" si="514"/>
        <v>1236</v>
      </c>
      <c r="V2555">
        <f t="shared" si="515"/>
        <v>391</v>
      </c>
      <c r="W2555">
        <f t="shared" si="516"/>
        <v>0</v>
      </c>
      <c r="X2555">
        <f t="shared" si="517"/>
        <v>0</v>
      </c>
      <c r="Y2555">
        <f t="shared" si="518"/>
        <v>0</v>
      </c>
      <c r="AA2555" t="str">
        <f t="shared" si="519"/>
        <v>391-&gt;0,</v>
      </c>
    </row>
    <row r="2556" spans="1:27" ht="15" hidden="1" customHeight="1" x14ac:dyDescent="0.25">
      <c r="A2556">
        <v>2015</v>
      </c>
      <c r="B2556">
        <v>6</v>
      </c>
      <c r="C2556">
        <v>14</v>
      </c>
      <c r="D2556" t="s">
        <v>140</v>
      </c>
      <c r="E2556" t="s">
        <v>35</v>
      </c>
      <c r="F2556">
        <v>1</v>
      </c>
      <c r="G2556">
        <v>1</v>
      </c>
      <c r="H2556" t="s">
        <v>76</v>
      </c>
      <c r="J2556">
        <v>-16</v>
      </c>
      <c r="K2556">
        <v>1377</v>
      </c>
      <c r="L2556">
        <v>1131</v>
      </c>
      <c r="M2556">
        <f t="shared" si="507"/>
        <v>1393</v>
      </c>
      <c r="N2556">
        <f t="shared" si="508"/>
        <v>1115</v>
      </c>
      <c r="O2556">
        <f t="shared" si="509"/>
        <v>0.89806827901102626</v>
      </c>
      <c r="P2556">
        <f t="shared" si="510"/>
        <v>0.5</v>
      </c>
      <c r="Q2556">
        <f t="shared" si="511"/>
        <v>40.194109512445749</v>
      </c>
      <c r="R2556">
        <f t="shared" si="512"/>
        <v>40</v>
      </c>
      <c r="S2556">
        <f>INDEX(Weights!$B$1:$B$36,MATCH(Matches!H430,Weights!$A$1:$A$36,0))</f>
        <v>30</v>
      </c>
      <c r="T2556">
        <f t="shared" si="513"/>
        <v>1493</v>
      </c>
      <c r="U2556">
        <f t="shared" si="514"/>
        <v>1115</v>
      </c>
      <c r="V2556">
        <f t="shared" si="515"/>
        <v>378</v>
      </c>
      <c r="W2556">
        <f t="shared" si="516"/>
        <v>0</v>
      </c>
      <c r="X2556">
        <f t="shared" si="517"/>
        <v>0</v>
      </c>
      <c r="Y2556">
        <f t="shared" si="518"/>
        <v>0</v>
      </c>
      <c r="AA2556" t="str">
        <f t="shared" si="519"/>
        <v>378-&gt;0,</v>
      </c>
    </row>
    <row r="2557" spans="1:27" ht="15" hidden="1" customHeight="1" x14ac:dyDescent="0.25">
      <c r="A2557">
        <v>2015</v>
      </c>
      <c r="B2557">
        <v>7</v>
      </c>
      <c r="C2557">
        <v>15</v>
      </c>
      <c r="D2557" t="s">
        <v>123</v>
      </c>
      <c r="E2557" t="s">
        <v>133</v>
      </c>
      <c r="F2557">
        <v>4</v>
      </c>
      <c r="G2557">
        <v>4</v>
      </c>
      <c r="H2557" t="s">
        <v>219</v>
      </c>
      <c r="I2557" t="s">
        <v>125</v>
      </c>
      <c r="J2557">
        <v>-16</v>
      </c>
      <c r="K2557">
        <v>1814</v>
      </c>
      <c r="L2557">
        <v>1574</v>
      </c>
      <c r="M2557">
        <f t="shared" si="507"/>
        <v>1830</v>
      </c>
      <c r="N2557">
        <f t="shared" si="508"/>
        <v>1558</v>
      </c>
      <c r="O2557">
        <f t="shared" si="509"/>
        <v>0.82717801696313953</v>
      </c>
      <c r="P2557">
        <f t="shared" si="510"/>
        <v>0.5</v>
      </c>
      <c r="Q2557">
        <f t="shared" si="511"/>
        <v>48.90304106770899</v>
      </c>
      <c r="R2557">
        <f t="shared" si="512"/>
        <v>50</v>
      </c>
      <c r="S2557">
        <f>INDEX(Weights!$B$1:$B$36,MATCH(Matches!H517,Weights!$A$1:$A$36,0))</f>
        <v>50</v>
      </c>
      <c r="T2557">
        <f t="shared" si="513"/>
        <v>1830</v>
      </c>
      <c r="U2557">
        <f t="shared" si="514"/>
        <v>1558</v>
      </c>
      <c r="V2557">
        <f t="shared" si="515"/>
        <v>272</v>
      </c>
      <c r="W2557">
        <f t="shared" si="516"/>
        <v>0</v>
      </c>
      <c r="X2557">
        <f t="shared" si="517"/>
        <v>0</v>
      </c>
      <c r="Y2557">
        <f t="shared" si="518"/>
        <v>0</v>
      </c>
      <c r="AA2557" t="str">
        <f t="shared" si="519"/>
        <v>272-&gt;0,</v>
      </c>
    </row>
    <row r="2558" spans="1:27" ht="15" hidden="1" customHeight="1" x14ac:dyDescent="0.25">
      <c r="A2558">
        <v>2015</v>
      </c>
      <c r="B2558">
        <v>9</v>
      </c>
      <c r="C2558">
        <v>4</v>
      </c>
      <c r="D2558" t="s">
        <v>54</v>
      </c>
      <c r="E2558" t="s">
        <v>12</v>
      </c>
      <c r="F2558">
        <v>1</v>
      </c>
      <c r="G2558">
        <v>3</v>
      </c>
      <c r="H2558" t="s">
        <v>2</v>
      </c>
      <c r="J2558">
        <v>-16</v>
      </c>
      <c r="K2558">
        <v>1243</v>
      </c>
      <c r="L2558">
        <v>1553</v>
      </c>
      <c r="M2558">
        <f t="shared" si="507"/>
        <v>1259</v>
      </c>
      <c r="N2558">
        <f t="shared" si="508"/>
        <v>1537</v>
      </c>
      <c r="O2558">
        <f t="shared" si="509"/>
        <v>0.73587744410147649</v>
      </c>
      <c r="P2558">
        <f t="shared" si="510"/>
        <v>0</v>
      </c>
      <c r="Q2558">
        <f t="shared" si="511"/>
        <v>21.74275095432008</v>
      </c>
      <c r="R2558">
        <f t="shared" si="512"/>
        <v>10</v>
      </c>
      <c r="S2558">
        <f>INDEX(Weights!$B$1:$B$36,MATCH(Matches!H593,Weights!$A$1:$A$36,0))</f>
        <v>30</v>
      </c>
      <c r="T2558">
        <f t="shared" si="513"/>
        <v>1359</v>
      </c>
      <c r="U2558">
        <f t="shared" si="514"/>
        <v>1537</v>
      </c>
      <c r="V2558">
        <f t="shared" si="515"/>
        <v>178</v>
      </c>
      <c r="W2558">
        <f t="shared" si="516"/>
        <v>2</v>
      </c>
      <c r="X2558">
        <f t="shared" si="517"/>
        <v>0</v>
      </c>
      <c r="Y2558">
        <f t="shared" si="518"/>
        <v>2</v>
      </c>
      <c r="AA2558" t="str">
        <f t="shared" si="519"/>
        <v>178-&gt;2,</v>
      </c>
    </row>
    <row r="2559" spans="1:27" ht="15" hidden="1" customHeight="1" x14ac:dyDescent="0.25">
      <c r="A2559">
        <v>2015</v>
      </c>
      <c r="B2559">
        <v>10</v>
      </c>
      <c r="C2559">
        <v>8</v>
      </c>
      <c r="D2559" t="s">
        <v>99</v>
      </c>
      <c r="E2559" t="s">
        <v>78</v>
      </c>
      <c r="F2559">
        <v>0</v>
      </c>
      <c r="G2559">
        <v>0</v>
      </c>
      <c r="H2559" t="s">
        <v>108</v>
      </c>
      <c r="J2559">
        <v>-16</v>
      </c>
      <c r="K2559">
        <v>1529</v>
      </c>
      <c r="L2559">
        <v>1279</v>
      </c>
      <c r="M2559">
        <f t="shared" si="507"/>
        <v>1545</v>
      </c>
      <c r="N2559">
        <f t="shared" si="508"/>
        <v>1263</v>
      </c>
      <c r="O2559">
        <f t="shared" si="509"/>
        <v>0.90015686730048072</v>
      </c>
      <c r="P2559">
        <f t="shared" si="510"/>
        <v>0.5</v>
      </c>
      <c r="Q2559">
        <f t="shared" si="511"/>
        <v>39.984319419377805</v>
      </c>
      <c r="R2559">
        <f t="shared" si="512"/>
        <v>40</v>
      </c>
      <c r="S2559">
        <f>INDEX(Weights!$B$1:$B$36,MATCH(Matches!H734,Weights!$A$1:$A$36,0))</f>
        <v>40</v>
      </c>
      <c r="T2559">
        <f t="shared" si="513"/>
        <v>1645</v>
      </c>
      <c r="U2559">
        <f t="shared" si="514"/>
        <v>1263</v>
      </c>
      <c r="V2559">
        <f t="shared" si="515"/>
        <v>382</v>
      </c>
      <c r="W2559">
        <f t="shared" si="516"/>
        <v>0</v>
      </c>
      <c r="X2559">
        <f t="shared" si="517"/>
        <v>0</v>
      </c>
      <c r="Y2559">
        <f t="shared" si="518"/>
        <v>0</v>
      </c>
      <c r="AA2559" t="str">
        <f t="shared" si="519"/>
        <v>382-&gt;0,</v>
      </c>
    </row>
    <row r="2560" spans="1:27" ht="15" hidden="1" customHeight="1" x14ac:dyDescent="0.25">
      <c r="A2560">
        <v>2015</v>
      </c>
      <c r="B2560">
        <v>10</v>
      </c>
      <c r="C2560">
        <v>11</v>
      </c>
      <c r="D2560" t="s">
        <v>71</v>
      </c>
      <c r="E2560" t="s">
        <v>34</v>
      </c>
      <c r="F2560">
        <v>1</v>
      </c>
      <c r="G2560">
        <v>2</v>
      </c>
      <c r="H2560" t="s">
        <v>2</v>
      </c>
      <c r="J2560">
        <v>-16</v>
      </c>
      <c r="K2560">
        <v>1727</v>
      </c>
      <c r="L2560">
        <v>1929</v>
      </c>
      <c r="M2560">
        <f t="shared" si="507"/>
        <v>1743</v>
      </c>
      <c r="N2560">
        <f t="shared" si="508"/>
        <v>1913</v>
      </c>
      <c r="O2560">
        <f t="shared" si="509"/>
        <v>0.59939679670925683</v>
      </c>
      <c r="P2560">
        <f t="shared" si="510"/>
        <v>0</v>
      </c>
      <c r="Q2560">
        <f t="shared" si="511"/>
        <v>26.693502681097833</v>
      </c>
      <c r="R2560">
        <f t="shared" si="512"/>
        <v>30</v>
      </c>
      <c r="S2560">
        <f>INDEX(Weights!$B$1:$B$36,MATCH(Matches!H795,Weights!$A$1:$A$36,0))</f>
        <v>40</v>
      </c>
      <c r="T2560">
        <f t="shared" si="513"/>
        <v>1843</v>
      </c>
      <c r="U2560">
        <f t="shared" si="514"/>
        <v>1913</v>
      </c>
      <c r="V2560">
        <f t="shared" si="515"/>
        <v>70</v>
      </c>
      <c r="W2560">
        <f t="shared" si="516"/>
        <v>1</v>
      </c>
      <c r="X2560">
        <f t="shared" si="517"/>
        <v>0</v>
      </c>
      <c r="Y2560">
        <f t="shared" si="518"/>
        <v>1</v>
      </c>
      <c r="AA2560" t="str">
        <f t="shared" si="519"/>
        <v>70-&gt;1,</v>
      </c>
    </row>
    <row r="2561" spans="1:27" ht="15" hidden="1" customHeight="1" x14ac:dyDescent="0.25">
      <c r="A2561">
        <v>2015</v>
      </c>
      <c r="B2561">
        <v>10</v>
      </c>
      <c r="C2561">
        <v>13</v>
      </c>
      <c r="D2561" t="s">
        <v>72</v>
      </c>
      <c r="E2561" t="s">
        <v>87</v>
      </c>
      <c r="F2561">
        <v>1</v>
      </c>
      <c r="G2561">
        <v>1</v>
      </c>
      <c r="H2561" t="s">
        <v>76</v>
      </c>
      <c r="J2561">
        <v>-16</v>
      </c>
      <c r="K2561">
        <v>1177</v>
      </c>
      <c r="L2561">
        <v>920</v>
      </c>
      <c r="M2561">
        <f t="shared" si="507"/>
        <v>1193</v>
      </c>
      <c r="N2561">
        <f t="shared" si="508"/>
        <v>904</v>
      </c>
      <c r="O2561">
        <f t="shared" si="509"/>
        <v>0.90372043835198002</v>
      </c>
      <c r="P2561">
        <f t="shared" si="510"/>
        <v>0.5</v>
      </c>
      <c r="Q2561">
        <f t="shared" si="511"/>
        <v>39.631384691132588</v>
      </c>
      <c r="R2561">
        <f t="shared" si="512"/>
        <v>40</v>
      </c>
      <c r="S2561">
        <f>INDEX(Weights!$B$1:$B$36,MATCH(Matches!H829,Weights!$A$1:$A$36,0))</f>
        <v>40</v>
      </c>
      <c r="T2561">
        <f t="shared" si="513"/>
        <v>1293</v>
      </c>
      <c r="U2561">
        <f t="shared" si="514"/>
        <v>904</v>
      </c>
      <c r="V2561">
        <f t="shared" si="515"/>
        <v>389</v>
      </c>
      <c r="W2561">
        <f t="shared" si="516"/>
        <v>0</v>
      </c>
      <c r="X2561">
        <f t="shared" si="517"/>
        <v>0</v>
      </c>
      <c r="Y2561">
        <f t="shared" si="518"/>
        <v>0</v>
      </c>
      <c r="AA2561" t="str">
        <f t="shared" si="519"/>
        <v>389-&gt;0,</v>
      </c>
    </row>
    <row r="2562" spans="1:27" ht="15" hidden="1" customHeight="1" x14ac:dyDescent="0.25">
      <c r="A2562">
        <v>2015</v>
      </c>
      <c r="B2562">
        <v>11</v>
      </c>
      <c r="C2562">
        <v>12</v>
      </c>
      <c r="D2562" t="s">
        <v>262</v>
      </c>
      <c r="E2562" t="s">
        <v>264</v>
      </c>
      <c r="F2562">
        <v>0</v>
      </c>
      <c r="G2562">
        <v>1</v>
      </c>
      <c r="H2562" t="s">
        <v>108</v>
      </c>
      <c r="J2562">
        <v>-16</v>
      </c>
      <c r="K2562">
        <v>1009</v>
      </c>
      <c r="L2562">
        <v>1206</v>
      </c>
      <c r="M2562">
        <f t="shared" ref="M2562:M2625" si="520">K2562-J2562</f>
        <v>1025</v>
      </c>
      <c r="N2562">
        <f t="shared" ref="N2562:N2625" si="521">L2562+J2562</f>
        <v>1190</v>
      </c>
      <c r="O2562">
        <f t="shared" ref="O2562:O2625" si="522">1/(10^(-V2562/400)+1)</f>
        <v>0.59246623058433179</v>
      </c>
      <c r="P2562">
        <f t="shared" ref="P2562:P2625" si="523">IF(F2562&gt;G2562,1,IF(F2562=G2562,0.5,0))</f>
        <v>0</v>
      </c>
      <c r="Q2562">
        <f t="shared" ref="Q2562:Q2625" si="524">(M2562-K2562)/(O2562-P2562)</f>
        <v>27.005758596940922</v>
      </c>
      <c r="R2562">
        <f t="shared" ref="R2562:R2625" si="525">ROUND((Q2562/IF(W2562=2,1.5,IF(W2562=3,1.75,IF(W2562&gt;3,1.75+(W2562-3)/8,1))))/10,0)*10</f>
        <v>30</v>
      </c>
      <c r="S2562">
        <f>INDEX(Weights!$B$1:$B$36,MATCH(Matches!H883,Weights!$A$1:$A$36,0))</f>
        <v>20</v>
      </c>
      <c r="T2562">
        <f t="shared" ref="T2562:T2625" si="526">M2562+IF(ISBLANK(I2562),100,0)</f>
        <v>1125</v>
      </c>
      <c r="U2562">
        <f t="shared" ref="U2562:U2625" si="527">N2562</f>
        <v>1190</v>
      </c>
      <c r="V2562">
        <f t="shared" ref="V2562:V2625" si="528">ABS(T2562-U2562)</f>
        <v>65</v>
      </c>
      <c r="W2562">
        <f t="shared" ref="W2562:W2625" si="529">IF(U2562&gt;T2562,G2562-F2562,F2562-G2562)</f>
        <v>1</v>
      </c>
      <c r="X2562">
        <f t="shared" ref="X2562:X2625" si="530">IF(W2562=4,1,0)</f>
        <v>0</v>
      </c>
      <c r="Y2562">
        <f t="shared" ref="Y2562:Y2625" si="531">IF(W2562&lt;0,MAX(W2562,-3),MIN(W2562,7))</f>
        <v>1</v>
      </c>
      <c r="AA2562" t="str">
        <f t="shared" si="519"/>
        <v>65-&gt;1,</v>
      </c>
    </row>
    <row r="2563" spans="1:27" ht="15" hidden="1" customHeight="1" x14ac:dyDescent="0.25">
      <c r="A2563">
        <v>2015</v>
      </c>
      <c r="B2563">
        <v>11</v>
      </c>
      <c r="C2563">
        <v>17</v>
      </c>
      <c r="D2563" t="s">
        <v>124</v>
      </c>
      <c r="E2563" t="s">
        <v>138</v>
      </c>
      <c r="F2563">
        <v>1</v>
      </c>
      <c r="G2563">
        <v>3</v>
      </c>
      <c r="H2563" t="s">
        <v>76</v>
      </c>
      <c r="J2563">
        <v>-16</v>
      </c>
      <c r="K2563">
        <v>1600</v>
      </c>
      <c r="L2563">
        <v>1915</v>
      </c>
      <c r="M2563">
        <f t="shared" si="520"/>
        <v>1616</v>
      </c>
      <c r="N2563">
        <f t="shared" si="521"/>
        <v>1899</v>
      </c>
      <c r="O2563">
        <f t="shared" si="522"/>
        <v>0.74143352296929954</v>
      </c>
      <c r="P2563">
        <f t="shared" si="523"/>
        <v>0</v>
      </c>
      <c r="Q2563">
        <f t="shared" si="524"/>
        <v>21.579817346163495</v>
      </c>
      <c r="R2563">
        <f t="shared" si="525"/>
        <v>10</v>
      </c>
      <c r="S2563">
        <f>INDEX(Weights!$B$1:$B$36,MATCH(Matches!H993,Weights!$A$1:$A$36,0))</f>
        <v>40</v>
      </c>
      <c r="T2563">
        <f t="shared" si="526"/>
        <v>1716</v>
      </c>
      <c r="U2563">
        <f t="shared" si="527"/>
        <v>1899</v>
      </c>
      <c r="V2563">
        <f t="shared" si="528"/>
        <v>183</v>
      </c>
      <c r="W2563">
        <f t="shared" si="529"/>
        <v>2</v>
      </c>
      <c r="X2563">
        <f t="shared" si="530"/>
        <v>0</v>
      </c>
      <c r="Y2563">
        <f t="shared" si="531"/>
        <v>2</v>
      </c>
      <c r="AA2563" t="str">
        <f t="shared" ref="AA2563:AA2626" si="532">V2563&amp;"-&gt;"&amp;Y2563&amp;","</f>
        <v>183-&gt;2,</v>
      </c>
    </row>
    <row r="2564" spans="1:27" ht="15" hidden="1" customHeight="1" x14ac:dyDescent="0.25">
      <c r="A2564">
        <v>2016</v>
      </c>
      <c r="B2564">
        <v>2</v>
      </c>
      <c r="C2564">
        <v>25</v>
      </c>
      <c r="D2564" t="s">
        <v>165</v>
      </c>
      <c r="E2564" t="s">
        <v>186</v>
      </c>
      <c r="F2564">
        <v>2</v>
      </c>
      <c r="G2564">
        <v>3</v>
      </c>
      <c r="H2564" t="s">
        <v>33</v>
      </c>
      <c r="J2564">
        <v>-16</v>
      </c>
      <c r="K2564">
        <v>1289</v>
      </c>
      <c r="L2564">
        <v>1177</v>
      </c>
      <c r="M2564">
        <f t="shared" si="520"/>
        <v>1305</v>
      </c>
      <c r="N2564">
        <f t="shared" si="521"/>
        <v>1161</v>
      </c>
      <c r="O2564">
        <f t="shared" si="522"/>
        <v>0.80290917015381591</v>
      </c>
      <c r="P2564">
        <f t="shared" si="523"/>
        <v>0</v>
      </c>
      <c r="Q2564">
        <f t="shared" si="524"/>
        <v>19.92753426509605</v>
      </c>
      <c r="R2564">
        <f t="shared" si="525"/>
        <v>20</v>
      </c>
      <c r="S2564">
        <f>INDEX(Weights!$B$1:$B$36,MATCH(Matches!H1060,Weights!$A$1:$A$36,0))</f>
        <v>20</v>
      </c>
      <c r="T2564">
        <f t="shared" si="526"/>
        <v>1405</v>
      </c>
      <c r="U2564">
        <f t="shared" si="527"/>
        <v>1161</v>
      </c>
      <c r="V2564">
        <f t="shared" si="528"/>
        <v>244</v>
      </c>
      <c r="W2564">
        <f t="shared" si="529"/>
        <v>-1</v>
      </c>
      <c r="X2564">
        <f t="shared" si="530"/>
        <v>0</v>
      </c>
      <c r="Y2564">
        <f t="shared" si="531"/>
        <v>-1</v>
      </c>
      <c r="AA2564" t="str">
        <f t="shared" si="532"/>
        <v>244-&gt;-1,</v>
      </c>
    </row>
    <row r="2565" spans="1:27" ht="15" hidden="1" customHeight="1" x14ac:dyDescent="0.25">
      <c r="A2565">
        <v>2016</v>
      </c>
      <c r="B2565">
        <v>3</v>
      </c>
      <c r="C2565">
        <v>27</v>
      </c>
      <c r="D2565" t="s">
        <v>42</v>
      </c>
      <c r="E2565" t="s">
        <v>239</v>
      </c>
      <c r="F2565">
        <v>1</v>
      </c>
      <c r="G2565">
        <v>2</v>
      </c>
      <c r="H2565" t="s">
        <v>33</v>
      </c>
      <c r="J2565">
        <v>-16</v>
      </c>
      <c r="K2565">
        <v>1166</v>
      </c>
      <c r="L2565">
        <v>1063</v>
      </c>
      <c r="M2565">
        <f t="shared" si="520"/>
        <v>1182</v>
      </c>
      <c r="N2565">
        <f t="shared" si="521"/>
        <v>1047</v>
      </c>
      <c r="O2565">
        <f t="shared" si="522"/>
        <v>0.79458191503622955</v>
      </c>
      <c r="P2565">
        <f t="shared" si="523"/>
        <v>0</v>
      </c>
      <c r="Q2565">
        <f t="shared" si="524"/>
        <v>20.136375743299503</v>
      </c>
      <c r="R2565">
        <f t="shared" si="525"/>
        <v>20</v>
      </c>
      <c r="S2565">
        <f>INDEX(Weights!$B$1:$B$36,MATCH(Matches!H1171,Weights!$A$1:$A$36,0))</f>
        <v>50</v>
      </c>
      <c r="T2565">
        <f t="shared" si="526"/>
        <v>1282</v>
      </c>
      <c r="U2565">
        <f t="shared" si="527"/>
        <v>1047</v>
      </c>
      <c r="V2565">
        <f t="shared" si="528"/>
        <v>235</v>
      </c>
      <c r="W2565">
        <f t="shared" si="529"/>
        <v>-1</v>
      </c>
      <c r="X2565">
        <f t="shared" si="530"/>
        <v>0</v>
      </c>
      <c r="Y2565">
        <f t="shared" si="531"/>
        <v>-1</v>
      </c>
      <c r="AA2565" t="str">
        <f t="shared" si="532"/>
        <v>235-&gt;-1,</v>
      </c>
    </row>
    <row r="2566" spans="1:27" ht="15" hidden="1" customHeight="1" x14ac:dyDescent="0.25">
      <c r="A2566">
        <v>2016</v>
      </c>
      <c r="B2566">
        <v>3</v>
      </c>
      <c r="C2566">
        <v>29</v>
      </c>
      <c r="D2566" t="s">
        <v>167</v>
      </c>
      <c r="E2566" t="s">
        <v>101</v>
      </c>
      <c r="F2566">
        <v>0</v>
      </c>
      <c r="G2566">
        <v>1</v>
      </c>
      <c r="H2566" t="s">
        <v>230</v>
      </c>
      <c r="J2566">
        <v>-16</v>
      </c>
      <c r="K2566">
        <v>1053</v>
      </c>
      <c r="L2566">
        <v>1252</v>
      </c>
      <c r="M2566">
        <f t="shared" si="520"/>
        <v>1069</v>
      </c>
      <c r="N2566">
        <f t="shared" si="521"/>
        <v>1236</v>
      </c>
      <c r="O2566">
        <f t="shared" si="522"/>
        <v>0.59524303965157188</v>
      </c>
      <c r="P2566">
        <f t="shared" si="523"/>
        <v>0</v>
      </c>
      <c r="Q2566">
        <f t="shared" si="524"/>
        <v>26.879776720053158</v>
      </c>
      <c r="R2566">
        <f t="shared" si="525"/>
        <v>30</v>
      </c>
      <c r="S2566">
        <f>INDEX(Weights!$B$1:$B$36,MATCH(Matches!H1228,Weights!$A$1:$A$36,0))</f>
        <v>20</v>
      </c>
      <c r="T2566">
        <f t="shared" si="526"/>
        <v>1169</v>
      </c>
      <c r="U2566">
        <f t="shared" si="527"/>
        <v>1236</v>
      </c>
      <c r="V2566">
        <f t="shared" si="528"/>
        <v>67</v>
      </c>
      <c r="W2566">
        <f t="shared" si="529"/>
        <v>1</v>
      </c>
      <c r="X2566">
        <f t="shared" si="530"/>
        <v>0</v>
      </c>
      <c r="Y2566">
        <f t="shared" si="531"/>
        <v>1</v>
      </c>
      <c r="AA2566" t="str">
        <f t="shared" si="532"/>
        <v>67-&gt;1,</v>
      </c>
    </row>
    <row r="2567" spans="1:27" ht="15" hidden="1" customHeight="1" x14ac:dyDescent="0.25">
      <c r="A2567">
        <v>2016</v>
      </c>
      <c r="B2567">
        <v>6</v>
      </c>
      <c r="C2567">
        <v>7</v>
      </c>
      <c r="D2567" t="s">
        <v>93</v>
      </c>
      <c r="E2567" t="s">
        <v>15</v>
      </c>
      <c r="F2567">
        <v>1</v>
      </c>
      <c r="G2567">
        <v>2</v>
      </c>
      <c r="H2567" t="s">
        <v>33</v>
      </c>
      <c r="J2567">
        <v>-16</v>
      </c>
      <c r="K2567">
        <v>1704</v>
      </c>
      <c r="L2567">
        <v>1616</v>
      </c>
      <c r="M2567">
        <f t="shared" si="520"/>
        <v>1720</v>
      </c>
      <c r="N2567">
        <f t="shared" si="521"/>
        <v>1600</v>
      </c>
      <c r="O2567">
        <f t="shared" si="522"/>
        <v>0.78012960399315845</v>
      </c>
      <c r="P2567">
        <f t="shared" si="523"/>
        <v>0</v>
      </c>
      <c r="Q2567">
        <f t="shared" si="524"/>
        <v>20.509412690023126</v>
      </c>
      <c r="R2567">
        <f t="shared" si="525"/>
        <v>20</v>
      </c>
      <c r="S2567">
        <f>INDEX(Weights!$B$1:$B$36,MATCH(Matches!H1407,Weights!$A$1:$A$36,0))</f>
        <v>40</v>
      </c>
      <c r="T2567">
        <f t="shared" si="526"/>
        <v>1820</v>
      </c>
      <c r="U2567">
        <f t="shared" si="527"/>
        <v>1600</v>
      </c>
      <c r="V2567">
        <f t="shared" si="528"/>
        <v>220</v>
      </c>
      <c r="W2567">
        <f t="shared" si="529"/>
        <v>-1</v>
      </c>
      <c r="X2567">
        <f t="shared" si="530"/>
        <v>0</v>
      </c>
      <c r="Y2567">
        <f t="shared" si="531"/>
        <v>-1</v>
      </c>
      <c r="AA2567" t="str">
        <f t="shared" si="532"/>
        <v>220-&gt;-1,</v>
      </c>
    </row>
    <row r="2568" spans="1:27" ht="15" hidden="1" customHeight="1" x14ac:dyDescent="0.25">
      <c r="A2568">
        <v>2016</v>
      </c>
      <c r="B2568">
        <v>6</v>
      </c>
      <c r="C2568">
        <v>16</v>
      </c>
      <c r="D2568" t="s">
        <v>6</v>
      </c>
      <c r="E2568" t="s">
        <v>65</v>
      </c>
      <c r="F2568">
        <v>0</v>
      </c>
      <c r="G2568">
        <v>0</v>
      </c>
      <c r="H2568" t="s">
        <v>138</v>
      </c>
      <c r="I2568" t="s">
        <v>26</v>
      </c>
      <c r="J2568">
        <v>-16</v>
      </c>
      <c r="K2568">
        <v>2037</v>
      </c>
      <c r="L2568">
        <v>1797</v>
      </c>
      <c r="M2568">
        <f t="shared" si="520"/>
        <v>2053</v>
      </c>
      <c r="N2568">
        <f t="shared" si="521"/>
        <v>1781</v>
      </c>
      <c r="O2568">
        <f t="shared" si="522"/>
        <v>0.82717801696313953</v>
      </c>
      <c r="P2568">
        <f t="shared" si="523"/>
        <v>0.5</v>
      </c>
      <c r="Q2568">
        <f t="shared" si="524"/>
        <v>48.90304106770899</v>
      </c>
      <c r="R2568">
        <f t="shared" si="525"/>
        <v>50</v>
      </c>
      <c r="S2568">
        <f>INDEX(Weights!$B$1:$B$36,MATCH(Matches!H1470,Weights!$A$1:$A$36,0))</f>
        <v>20</v>
      </c>
      <c r="T2568">
        <f t="shared" si="526"/>
        <v>2053</v>
      </c>
      <c r="U2568">
        <f t="shared" si="527"/>
        <v>1781</v>
      </c>
      <c r="V2568">
        <f t="shared" si="528"/>
        <v>272</v>
      </c>
      <c r="W2568">
        <f t="shared" si="529"/>
        <v>0</v>
      </c>
      <c r="X2568">
        <f t="shared" si="530"/>
        <v>0</v>
      </c>
      <c r="Y2568">
        <f t="shared" si="531"/>
        <v>0</v>
      </c>
      <c r="AA2568" t="str">
        <f t="shared" si="532"/>
        <v>272-&gt;0,</v>
      </c>
    </row>
    <row r="2569" spans="1:27" ht="15" hidden="1" customHeight="1" x14ac:dyDescent="0.25">
      <c r="A2569">
        <v>2016</v>
      </c>
      <c r="B2569">
        <v>9</v>
      </c>
      <c r="C2569">
        <v>6</v>
      </c>
      <c r="D2569" t="s">
        <v>97</v>
      </c>
      <c r="E2569" t="s">
        <v>158</v>
      </c>
      <c r="F2569">
        <v>1</v>
      </c>
      <c r="G2569">
        <v>2</v>
      </c>
      <c r="H2569" t="s">
        <v>76</v>
      </c>
      <c r="I2569" t="s">
        <v>74</v>
      </c>
      <c r="J2569">
        <v>-16</v>
      </c>
      <c r="K2569">
        <v>1456</v>
      </c>
      <c r="L2569">
        <v>1561</v>
      </c>
      <c r="M2569">
        <f t="shared" si="520"/>
        <v>1472</v>
      </c>
      <c r="N2569">
        <f t="shared" si="521"/>
        <v>1545</v>
      </c>
      <c r="O2569">
        <f t="shared" si="522"/>
        <v>0.60353631852617806</v>
      </c>
      <c r="P2569">
        <f t="shared" si="523"/>
        <v>0</v>
      </c>
      <c r="Q2569">
        <f t="shared" si="524"/>
        <v>26.510417863620262</v>
      </c>
      <c r="R2569">
        <f t="shared" si="525"/>
        <v>30</v>
      </c>
      <c r="S2569">
        <f>INDEX(Weights!$B$1:$B$36,MATCH(Matches!H1653,Weights!$A$1:$A$36,0))</f>
        <v>40</v>
      </c>
      <c r="T2569">
        <f t="shared" si="526"/>
        <v>1472</v>
      </c>
      <c r="U2569">
        <f t="shared" si="527"/>
        <v>1545</v>
      </c>
      <c r="V2569">
        <f t="shared" si="528"/>
        <v>73</v>
      </c>
      <c r="W2569">
        <f t="shared" si="529"/>
        <v>1</v>
      </c>
      <c r="X2569">
        <f t="shared" si="530"/>
        <v>0</v>
      </c>
      <c r="Y2569">
        <f t="shared" si="531"/>
        <v>1</v>
      </c>
      <c r="AA2569" t="str">
        <f t="shared" si="532"/>
        <v>73-&gt;1,</v>
      </c>
    </row>
    <row r="2570" spans="1:27" ht="15" hidden="1" customHeight="1" x14ac:dyDescent="0.25">
      <c r="A2570">
        <v>2016</v>
      </c>
      <c r="B2570">
        <v>10</v>
      </c>
      <c r="C2570">
        <v>8</v>
      </c>
      <c r="D2570" t="s">
        <v>23</v>
      </c>
      <c r="E2570" t="s">
        <v>60</v>
      </c>
      <c r="F2570">
        <v>1</v>
      </c>
      <c r="G2570">
        <v>1</v>
      </c>
      <c r="H2570" t="s">
        <v>76</v>
      </c>
      <c r="J2570">
        <v>-16</v>
      </c>
      <c r="K2570">
        <v>1703</v>
      </c>
      <c r="L2570">
        <v>1463</v>
      </c>
      <c r="M2570">
        <f t="shared" si="520"/>
        <v>1719</v>
      </c>
      <c r="N2570">
        <f t="shared" si="521"/>
        <v>1447</v>
      </c>
      <c r="O2570">
        <f t="shared" si="522"/>
        <v>0.89486278964408039</v>
      </c>
      <c r="P2570">
        <f t="shared" si="523"/>
        <v>0.5</v>
      </c>
      <c r="Q2570">
        <f t="shared" si="524"/>
        <v>40.520404605412445</v>
      </c>
      <c r="R2570">
        <f t="shared" si="525"/>
        <v>40</v>
      </c>
      <c r="S2570">
        <f>INDEX(Weights!$B$1:$B$36,MATCH(Matches!H1733,Weights!$A$1:$A$36,0))</f>
        <v>40</v>
      </c>
      <c r="T2570">
        <f t="shared" si="526"/>
        <v>1819</v>
      </c>
      <c r="U2570">
        <f t="shared" si="527"/>
        <v>1447</v>
      </c>
      <c r="V2570">
        <f t="shared" si="528"/>
        <v>372</v>
      </c>
      <c r="W2570">
        <f t="shared" si="529"/>
        <v>0</v>
      </c>
      <c r="X2570">
        <f t="shared" si="530"/>
        <v>0</v>
      </c>
      <c r="Y2570">
        <f t="shared" si="531"/>
        <v>0</v>
      </c>
      <c r="AA2570" t="str">
        <f t="shared" si="532"/>
        <v>372-&gt;0,</v>
      </c>
    </row>
    <row r="2571" spans="1:27" ht="15" hidden="1" customHeight="1" x14ac:dyDescent="0.25">
      <c r="A2571">
        <v>2016</v>
      </c>
      <c r="B2571">
        <v>10</v>
      </c>
      <c r="C2571">
        <v>9</v>
      </c>
      <c r="D2571" t="s">
        <v>177</v>
      </c>
      <c r="E2571" t="s">
        <v>151</v>
      </c>
      <c r="F2571">
        <v>1</v>
      </c>
      <c r="G2571">
        <v>2</v>
      </c>
      <c r="H2571" t="s">
        <v>76</v>
      </c>
      <c r="J2571">
        <v>-16</v>
      </c>
      <c r="K2571">
        <v>1450</v>
      </c>
      <c r="L2571">
        <v>1654</v>
      </c>
      <c r="M2571">
        <f t="shared" si="520"/>
        <v>1466</v>
      </c>
      <c r="N2571">
        <f t="shared" si="521"/>
        <v>1638</v>
      </c>
      <c r="O2571">
        <f t="shared" si="522"/>
        <v>0.60215809317471691</v>
      </c>
      <c r="P2571">
        <f t="shared" si="523"/>
        <v>0</v>
      </c>
      <c r="Q2571">
        <f t="shared" si="524"/>
        <v>26.571095168121538</v>
      </c>
      <c r="R2571">
        <f t="shared" si="525"/>
        <v>30</v>
      </c>
      <c r="S2571">
        <f>INDEX(Weights!$B$1:$B$36,MATCH(Matches!H1742,Weights!$A$1:$A$36,0))</f>
        <v>40</v>
      </c>
      <c r="T2571">
        <f t="shared" si="526"/>
        <v>1566</v>
      </c>
      <c r="U2571">
        <f t="shared" si="527"/>
        <v>1638</v>
      </c>
      <c r="V2571">
        <f t="shared" si="528"/>
        <v>72</v>
      </c>
      <c r="W2571">
        <f t="shared" si="529"/>
        <v>1</v>
      </c>
      <c r="X2571">
        <f t="shared" si="530"/>
        <v>0</v>
      </c>
      <c r="Y2571">
        <f t="shared" si="531"/>
        <v>1</v>
      </c>
      <c r="AA2571" t="str">
        <f t="shared" si="532"/>
        <v>72-&gt;1,</v>
      </c>
    </row>
    <row r="2572" spans="1:27" ht="15" hidden="1" customHeight="1" x14ac:dyDescent="0.25">
      <c r="A2572">
        <v>2016</v>
      </c>
      <c r="B2572">
        <v>10</v>
      </c>
      <c r="C2572">
        <v>11</v>
      </c>
      <c r="D2572" t="s">
        <v>50</v>
      </c>
      <c r="E2572" t="s">
        <v>3</v>
      </c>
      <c r="F2572">
        <v>0</v>
      </c>
      <c r="G2572">
        <v>0</v>
      </c>
      <c r="H2572" t="s">
        <v>76</v>
      </c>
      <c r="J2572">
        <v>-16</v>
      </c>
      <c r="K2572">
        <v>1691</v>
      </c>
      <c r="L2572">
        <v>1435</v>
      </c>
      <c r="M2572">
        <f t="shared" si="520"/>
        <v>1707</v>
      </c>
      <c r="N2572">
        <f t="shared" si="521"/>
        <v>1419</v>
      </c>
      <c r="O2572">
        <f t="shared" si="522"/>
        <v>0.90321840429518074</v>
      </c>
      <c r="P2572">
        <f t="shared" si="523"/>
        <v>0.5</v>
      </c>
      <c r="Q2572">
        <f t="shared" si="524"/>
        <v>39.680728432938821</v>
      </c>
      <c r="R2572">
        <f t="shared" si="525"/>
        <v>40</v>
      </c>
      <c r="S2572">
        <f>INDEX(Weights!$B$1:$B$36,MATCH(Matches!H1773,Weights!$A$1:$A$36,0))</f>
        <v>40</v>
      </c>
      <c r="T2572">
        <f t="shared" si="526"/>
        <v>1807</v>
      </c>
      <c r="U2572">
        <f t="shared" si="527"/>
        <v>1419</v>
      </c>
      <c r="V2572">
        <f t="shared" si="528"/>
        <v>388</v>
      </c>
      <c r="W2572">
        <f t="shared" si="529"/>
        <v>0</v>
      </c>
      <c r="X2572">
        <f t="shared" si="530"/>
        <v>0</v>
      </c>
      <c r="Y2572">
        <f t="shared" si="531"/>
        <v>0</v>
      </c>
      <c r="AA2572" t="str">
        <f t="shared" si="532"/>
        <v>388-&gt;0,</v>
      </c>
    </row>
    <row r="2573" spans="1:27" ht="15" hidden="1" customHeight="1" x14ac:dyDescent="0.25">
      <c r="A2573">
        <v>2017</v>
      </c>
      <c r="B2573">
        <v>1</v>
      </c>
      <c r="C2573">
        <v>14</v>
      </c>
      <c r="D2573" t="s">
        <v>189</v>
      </c>
      <c r="E2573" t="s">
        <v>32</v>
      </c>
      <c r="F2573">
        <v>1</v>
      </c>
      <c r="G2573">
        <v>1</v>
      </c>
      <c r="H2573" t="s">
        <v>44</v>
      </c>
      <c r="J2573">
        <v>-16</v>
      </c>
      <c r="K2573">
        <v>1440</v>
      </c>
      <c r="L2573">
        <v>1297</v>
      </c>
      <c r="M2573">
        <f t="shared" si="520"/>
        <v>1456</v>
      </c>
      <c r="N2573">
        <f t="shared" si="521"/>
        <v>1281</v>
      </c>
      <c r="O2573">
        <f t="shared" si="522"/>
        <v>0.82963282343134337</v>
      </c>
      <c r="P2573">
        <f t="shared" si="523"/>
        <v>0.5</v>
      </c>
      <c r="Q2573">
        <f t="shared" si="524"/>
        <v>48.538855546745985</v>
      </c>
      <c r="R2573">
        <f t="shared" si="525"/>
        <v>50</v>
      </c>
      <c r="S2573">
        <f>INDEX(Weights!$B$1:$B$36,MATCH(Matches!H1981,Weights!$A$1:$A$36,0))</f>
        <v>20</v>
      </c>
      <c r="T2573">
        <f t="shared" si="526"/>
        <v>1556</v>
      </c>
      <c r="U2573">
        <f t="shared" si="527"/>
        <v>1281</v>
      </c>
      <c r="V2573">
        <f t="shared" si="528"/>
        <v>275</v>
      </c>
      <c r="W2573">
        <f t="shared" si="529"/>
        <v>0</v>
      </c>
      <c r="X2573">
        <f t="shared" si="530"/>
        <v>0</v>
      </c>
      <c r="Y2573">
        <f t="shared" si="531"/>
        <v>0</v>
      </c>
      <c r="AA2573" t="str">
        <f t="shared" si="532"/>
        <v>275-&gt;0,</v>
      </c>
    </row>
    <row r="2574" spans="1:27" ht="15" hidden="1" customHeight="1" x14ac:dyDescent="0.25">
      <c r="A2574">
        <v>2017</v>
      </c>
      <c r="B2574">
        <v>2</v>
      </c>
      <c r="C2574">
        <v>22</v>
      </c>
      <c r="D2574" t="s">
        <v>22</v>
      </c>
      <c r="E2574" t="s">
        <v>20</v>
      </c>
      <c r="F2574">
        <v>0</v>
      </c>
      <c r="G2574">
        <v>2</v>
      </c>
      <c r="H2574" t="s">
        <v>33</v>
      </c>
      <c r="J2574">
        <v>-16</v>
      </c>
      <c r="K2574">
        <v>862</v>
      </c>
      <c r="L2574">
        <v>973</v>
      </c>
      <c r="M2574">
        <f t="shared" si="520"/>
        <v>878</v>
      </c>
      <c r="N2574">
        <f t="shared" si="521"/>
        <v>957</v>
      </c>
      <c r="O2574">
        <f t="shared" si="522"/>
        <v>0.53018468000390206</v>
      </c>
      <c r="P2574">
        <f t="shared" si="523"/>
        <v>0</v>
      </c>
      <c r="Q2574">
        <f t="shared" si="524"/>
        <v>30.178163578551992</v>
      </c>
      <c r="R2574">
        <f t="shared" si="525"/>
        <v>30</v>
      </c>
      <c r="S2574">
        <f>INDEX(Weights!$B$1:$B$36,MATCH(Matches!H2036,Weights!$A$1:$A$36,0))</f>
        <v>20</v>
      </c>
      <c r="T2574">
        <f t="shared" si="526"/>
        <v>978</v>
      </c>
      <c r="U2574">
        <f t="shared" si="527"/>
        <v>957</v>
      </c>
      <c r="V2574">
        <f t="shared" si="528"/>
        <v>21</v>
      </c>
      <c r="W2574">
        <f t="shared" si="529"/>
        <v>-2</v>
      </c>
      <c r="X2574">
        <f t="shared" si="530"/>
        <v>0</v>
      </c>
      <c r="Y2574">
        <f t="shared" si="531"/>
        <v>-2</v>
      </c>
      <c r="AA2574" t="str">
        <f t="shared" si="532"/>
        <v>21-&gt;-2,</v>
      </c>
    </row>
    <row r="2575" spans="1:27" ht="15" hidden="1" customHeight="1" x14ac:dyDescent="0.25">
      <c r="A2575">
        <v>2017</v>
      </c>
      <c r="B2575">
        <v>3</v>
      </c>
      <c r="C2575">
        <v>9</v>
      </c>
      <c r="D2575" t="s">
        <v>122</v>
      </c>
      <c r="E2575" t="s">
        <v>3</v>
      </c>
      <c r="F2575">
        <v>1</v>
      </c>
      <c r="G2575">
        <v>2</v>
      </c>
      <c r="H2575" t="s">
        <v>33</v>
      </c>
      <c r="J2575">
        <v>-16</v>
      </c>
      <c r="K2575">
        <v>1543</v>
      </c>
      <c r="L2575">
        <v>1440</v>
      </c>
      <c r="M2575">
        <f t="shared" si="520"/>
        <v>1559</v>
      </c>
      <c r="N2575">
        <f t="shared" si="521"/>
        <v>1424</v>
      </c>
      <c r="O2575">
        <f t="shared" si="522"/>
        <v>0.79458191503622955</v>
      </c>
      <c r="P2575">
        <f t="shared" si="523"/>
        <v>0</v>
      </c>
      <c r="Q2575">
        <f t="shared" si="524"/>
        <v>20.136375743299503</v>
      </c>
      <c r="R2575">
        <f t="shared" si="525"/>
        <v>20</v>
      </c>
      <c r="S2575">
        <f>INDEX(Weights!$B$1:$B$36,MATCH(Matches!H2037,Weights!$A$1:$A$36,0))</f>
        <v>20</v>
      </c>
      <c r="T2575">
        <f t="shared" si="526"/>
        <v>1659</v>
      </c>
      <c r="U2575">
        <f t="shared" si="527"/>
        <v>1424</v>
      </c>
      <c r="V2575">
        <f t="shared" si="528"/>
        <v>235</v>
      </c>
      <c r="W2575">
        <f t="shared" si="529"/>
        <v>-1</v>
      </c>
      <c r="X2575">
        <f t="shared" si="530"/>
        <v>0</v>
      </c>
      <c r="Y2575">
        <f t="shared" si="531"/>
        <v>-1</v>
      </c>
      <c r="AA2575" t="str">
        <f t="shared" si="532"/>
        <v>235-&gt;-1,</v>
      </c>
    </row>
    <row r="2576" spans="1:27" ht="15" hidden="1" customHeight="1" x14ac:dyDescent="0.25">
      <c r="A2576">
        <v>2017</v>
      </c>
      <c r="B2576">
        <v>3</v>
      </c>
      <c r="C2576">
        <v>28</v>
      </c>
      <c r="D2576" t="s">
        <v>34</v>
      </c>
      <c r="E2576" t="s">
        <v>68</v>
      </c>
      <c r="F2576">
        <v>2</v>
      </c>
      <c r="G2576">
        <v>3</v>
      </c>
      <c r="H2576" t="s">
        <v>33</v>
      </c>
      <c r="J2576">
        <v>-16</v>
      </c>
      <c r="K2576">
        <v>1923</v>
      </c>
      <c r="L2576">
        <v>1786</v>
      </c>
      <c r="M2576">
        <f t="shared" si="520"/>
        <v>1939</v>
      </c>
      <c r="N2576">
        <f t="shared" si="521"/>
        <v>1770</v>
      </c>
      <c r="O2576">
        <f t="shared" si="522"/>
        <v>0.82469531344616842</v>
      </c>
      <c r="P2576">
        <f t="shared" si="523"/>
        <v>0</v>
      </c>
      <c r="Q2576">
        <f t="shared" si="524"/>
        <v>19.40110455234737</v>
      </c>
      <c r="R2576">
        <f t="shared" si="525"/>
        <v>20</v>
      </c>
      <c r="S2576">
        <f>INDEX(Weights!$B$1:$B$36,MATCH(Matches!H2160,Weights!$A$1:$A$36,0))</f>
        <v>40</v>
      </c>
      <c r="T2576">
        <f t="shared" si="526"/>
        <v>2039</v>
      </c>
      <c r="U2576">
        <f t="shared" si="527"/>
        <v>1770</v>
      </c>
      <c r="V2576">
        <f t="shared" si="528"/>
        <v>269</v>
      </c>
      <c r="W2576">
        <f t="shared" si="529"/>
        <v>-1</v>
      </c>
      <c r="X2576">
        <f t="shared" si="530"/>
        <v>0</v>
      </c>
      <c r="Y2576">
        <f t="shared" si="531"/>
        <v>-1</v>
      </c>
      <c r="AA2576" t="str">
        <f t="shared" si="532"/>
        <v>269-&gt;-1,</v>
      </c>
    </row>
    <row r="2577" spans="1:27" ht="15" hidden="1" customHeight="1" x14ac:dyDescent="0.25">
      <c r="A2577">
        <v>2017</v>
      </c>
      <c r="B2577">
        <v>5</v>
      </c>
      <c r="C2577">
        <v>28</v>
      </c>
      <c r="D2577" t="s">
        <v>260</v>
      </c>
      <c r="E2577" t="s">
        <v>72</v>
      </c>
      <c r="F2577">
        <v>0</v>
      </c>
      <c r="G2577">
        <v>1</v>
      </c>
      <c r="H2577" t="s">
        <v>33</v>
      </c>
      <c r="J2577">
        <v>-16</v>
      </c>
      <c r="K2577">
        <v>1323</v>
      </c>
      <c r="L2577">
        <v>1226</v>
      </c>
      <c r="M2577">
        <f t="shared" si="520"/>
        <v>1339</v>
      </c>
      <c r="N2577">
        <f t="shared" si="521"/>
        <v>1210</v>
      </c>
      <c r="O2577">
        <f t="shared" si="522"/>
        <v>0.78888706821015475</v>
      </c>
      <c r="P2577">
        <f t="shared" si="523"/>
        <v>0</v>
      </c>
      <c r="Q2577">
        <f t="shared" si="524"/>
        <v>20.28173694911893</v>
      </c>
      <c r="R2577">
        <f t="shared" si="525"/>
        <v>20</v>
      </c>
      <c r="S2577">
        <f>INDEX(Weights!$B$1:$B$36,MATCH(Matches!H2179,Weights!$A$1:$A$36,0))</f>
        <v>40</v>
      </c>
      <c r="T2577">
        <f t="shared" si="526"/>
        <v>1439</v>
      </c>
      <c r="U2577">
        <f t="shared" si="527"/>
        <v>1210</v>
      </c>
      <c r="V2577">
        <f t="shared" si="528"/>
        <v>229</v>
      </c>
      <c r="W2577">
        <f t="shared" si="529"/>
        <v>-1</v>
      </c>
      <c r="X2577">
        <f t="shared" si="530"/>
        <v>0</v>
      </c>
      <c r="Y2577">
        <f t="shared" si="531"/>
        <v>-1</v>
      </c>
      <c r="AA2577" t="str">
        <f t="shared" si="532"/>
        <v>229-&gt;-1,</v>
      </c>
    </row>
    <row r="2578" spans="1:27" ht="15" hidden="1" customHeight="1" x14ac:dyDescent="0.25">
      <c r="A2578">
        <v>2017</v>
      </c>
      <c r="B2578">
        <v>6</v>
      </c>
      <c r="C2578">
        <v>24</v>
      </c>
      <c r="D2578" t="s">
        <v>21</v>
      </c>
      <c r="E2578" t="s">
        <v>123</v>
      </c>
      <c r="F2578">
        <v>1</v>
      </c>
      <c r="G2578">
        <v>2</v>
      </c>
      <c r="H2578" t="s">
        <v>221</v>
      </c>
      <c r="J2578">
        <v>-16</v>
      </c>
      <c r="K2578">
        <v>1683</v>
      </c>
      <c r="L2578">
        <v>1945</v>
      </c>
      <c r="M2578">
        <f t="shared" si="520"/>
        <v>1699</v>
      </c>
      <c r="N2578">
        <f t="shared" si="521"/>
        <v>1929</v>
      </c>
      <c r="O2578">
        <f t="shared" si="522"/>
        <v>0.67881691979475667</v>
      </c>
      <c r="P2578">
        <f t="shared" si="523"/>
        <v>0</v>
      </c>
      <c r="Q2578">
        <f t="shared" si="524"/>
        <v>23.570420143383686</v>
      </c>
      <c r="R2578">
        <f t="shared" si="525"/>
        <v>20</v>
      </c>
      <c r="S2578">
        <f>INDEX(Weights!$B$1:$B$36,MATCH(Matches!H2342,Weights!$A$1:$A$36,0))</f>
        <v>50</v>
      </c>
      <c r="T2578">
        <f t="shared" si="526"/>
        <v>1799</v>
      </c>
      <c r="U2578">
        <f t="shared" si="527"/>
        <v>1929</v>
      </c>
      <c r="V2578">
        <f t="shared" si="528"/>
        <v>130</v>
      </c>
      <c r="W2578">
        <f t="shared" si="529"/>
        <v>1</v>
      </c>
      <c r="X2578">
        <f t="shared" si="530"/>
        <v>0</v>
      </c>
      <c r="Y2578">
        <f t="shared" si="531"/>
        <v>1</v>
      </c>
      <c r="AA2578" t="str">
        <f t="shared" si="532"/>
        <v>130-&gt;1,</v>
      </c>
    </row>
    <row r="2579" spans="1:27" ht="15" hidden="1" customHeight="1" x14ac:dyDescent="0.25">
      <c r="A2579">
        <v>2017</v>
      </c>
      <c r="B2579">
        <v>10</v>
      </c>
      <c r="C2579">
        <v>4</v>
      </c>
      <c r="D2579" t="s">
        <v>134</v>
      </c>
      <c r="E2579" t="s">
        <v>89</v>
      </c>
      <c r="F2579">
        <v>1</v>
      </c>
      <c r="G2579">
        <v>2</v>
      </c>
      <c r="H2579" t="s">
        <v>33</v>
      </c>
      <c r="J2579">
        <v>-16</v>
      </c>
      <c r="K2579">
        <v>1491</v>
      </c>
      <c r="L2579">
        <v>1376</v>
      </c>
      <c r="M2579">
        <f t="shared" si="520"/>
        <v>1507</v>
      </c>
      <c r="N2579">
        <f t="shared" si="521"/>
        <v>1360</v>
      </c>
      <c r="O2579">
        <f t="shared" si="522"/>
        <v>0.8056276940436502</v>
      </c>
      <c r="P2579">
        <f t="shared" si="523"/>
        <v>0</v>
      </c>
      <c r="Q2579">
        <f t="shared" si="524"/>
        <v>19.860290452146614</v>
      </c>
      <c r="R2579">
        <f t="shared" si="525"/>
        <v>20</v>
      </c>
      <c r="S2579">
        <f>INDEX(Weights!$B$1:$B$36,MATCH(Matches!H2555,Weights!$A$1:$A$36,0))</f>
        <v>40</v>
      </c>
      <c r="T2579">
        <f t="shared" si="526"/>
        <v>1607</v>
      </c>
      <c r="U2579">
        <f t="shared" si="527"/>
        <v>1360</v>
      </c>
      <c r="V2579">
        <f t="shared" si="528"/>
        <v>247</v>
      </c>
      <c r="W2579">
        <f t="shared" si="529"/>
        <v>-1</v>
      </c>
      <c r="X2579">
        <f t="shared" si="530"/>
        <v>0</v>
      </c>
      <c r="Y2579">
        <f t="shared" si="531"/>
        <v>-1</v>
      </c>
      <c r="AA2579" t="str">
        <f t="shared" si="532"/>
        <v>247-&gt;-1,</v>
      </c>
    </row>
    <row r="2580" spans="1:27" ht="15" hidden="1" customHeight="1" x14ac:dyDescent="0.25">
      <c r="A2580">
        <v>2017</v>
      </c>
      <c r="B2580">
        <v>10</v>
      </c>
      <c r="C2580">
        <v>6</v>
      </c>
      <c r="D2580" t="s">
        <v>9</v>
      </c>
      <c r="E2580" t="s">
        <v>13</v>
      </c>
      <c r="F2580">
        <v>1</v>
      </c>
      <c r="G2580">
        <v>1</v>
      </c>
      <c r="H2580" t="s">
        <v>76</v>
      </c>
      <c r="J2580">
        <v>-16</v>
      </c>
      <c r="K2580">
        <v>1817</v>
      </c>
      <c r="L2580">
        <v>1583</v>
      </c>
      <c r="M2580">
        <f t="shared" si="520"/>
        <v>1833</v>
      </c>
      <c r="N2580">
        <f t="shared" si="521"/>
        <v>1567</v>
      </c>
      <c r="O2580">
        <f t="shared" si="522"/>
        <v>0.89156866687336656</v>
      </c>
      <c r="P2580">
        <f t="shared" si="523"/>
        <v>0.5</v>
      </c>
      <c r="Q2580">
        <f t="shared" si="524"/>
        <v>40.861287824069962</v>
      </c>
      <c r="R2580">
        <f t="shared" si="525"/>
        <v>40</v>
      </c>
      <c r="S2580">
        <f>INDEX(Weights!$B$1:$B$36,MATCH(Matches!H2579,Weights!$A$1:$A$36,0))</f>
        <v>20</v>
      </c>
      <c r="T2580">
        <f t="shared" si="526"/>
        <v>1933</v>
      </c>
      <c r="U2580">
        <f t="shared" si="527"/>
        <v>1567</v>
      </c>
      <c r="V2580">
        <f t="shared" si="528"/>
        <v>366</v>
      </c>
      <c r="W2580">
        <f t="shared" si="529"/>
        <v>0</v>
      </c>
      <c r="X2580">
        <f t="shared" si="530"/>
        <v>0</v>
      </c>
      <c r="Y2580">
        <f t="shared" si="531"/>
        <v>0</v>
      </c>
      <c r="AA2580" t="str">
        <f t="shared" si="532"/>
        <v>366-&gt;0,</v>
      </c>
    </row>
    <row r="2581" spans="1:27" ht="15" hidden="1" customHeight="1" x14ac:dyDescent="0.25">
      <c r="A2581">
        <v>2017</v>
      </c>
      <c r="B2581">
        <v>11</v>
      </c>
      <c r="C2581">
        <v>13</v>
      </c>
      <c r="D2581" t="s">
        <v>25</v>
      </c>
      <c r="E2581" t="s">
        <v>18</v>
      </c>
      <c r="F2581">
        <v>2</v>
      </c>
      <c r="G2581">
        <v>3</v>
      </c>
      <c r="H2581" t="s">
        <v>33</v>
      </c>
      <c r="J2581">
        <v>-16</v>
      </c>
      <c r="K2581">
        <v>1712</v>
      </c>
      <c r="L2581">
        <v>1609</v>
      </c>
      <c r="M2581">
        <f t="shared" si="520"/>
        <v>1728</v>
      </c>
      <c r="N2581">
        <f t="shared" si="521"/>
        <v>1593</v>
      </c>
      <c r="O2581">
        <f t="shared" si="522"/>
        <v>0.79458191503622955</v>
      </c>
      <c r="P2581">
        <f t="shared" si="523"/>
        <v>0</v>
      </c>
      <c r="Q2581">
        <f t="shared" si="524"/>
        <v>20.136375743299503</v>
      </c>
      <c r="R2581">
        <f t="shared" si="525"/>
        <v>20</v>
      </c>
      <c r="S2581">
        <f>INDEX(Weights!$B$1:$B$36,MATCH(Matches!H2738,Weights!$A$1:$A$36,0))</f>
        <v>40</v>
      </c>
      <c r="T2581">
        <f t="shared" si="526"/>
        <v>1828</v>
      </c>
      <c r="U2581">
        <f t="shared" si="527"/>
        <v>1593</v>
      </c>
      <c r="V2581">
        <f t="shared" si="528"/>
        <v>235</v>
      </c>
      <c r="W2581">
        <f t="shared" si="529"/>
        <v>-1</v>
      </c>
      <c r="X2581">
        <f t="shared" si="530"/>
        <v>0</v>
      </c>
      <c r="Y2581">
        <f t="shared" si="531"/>
        <v>-1</v>
      </c>
      <c r="AA2581" t="str">
        <f t="shared" si="532"/>
        <v>235-&gt;-1,</v>
      </c>
    </row>
    <row r="2582" spans="1:27" ht="15" hidden="1" customHeight="1" x14ac:dyDescent="0.25">
      <c r="A2582">
        <v>2017</v>
      </c>
      <c r="B2582">
        <v>11</v>
      </c>
      <c r="C2582">
        <v>14</v>
      </c>
      <c r="D2582" t="s">
        <v>41</v>
      </c>
      <c r="E2582" t="s">
        <v>259</v>
      </c>
      <c r="F2582">
        <v>0</v>
      </c>
      <c r="G2582">
        <v>3</v>
      </c>
      <c r="H2582" t="s">
        <v>23</v>
      </c>
      <c r="J2582">
        <v>-16</v>
      </c>
      <c r="K2582">
        <v>1057</v>
      </c>
      <c r="L2582">
        <v>1396</v>
      </c>
      <c r="M2582">
        <f t="shared" si="520"/>
        <v>1073</v>
      </c>
      <c r="N2582">
        <f t="shared" si="521"/>
        <v>1380</v>
      </c>
      <c r="O2582">
        <f t="shared" si="522"/>
        <v>0.76702491814502116</v>
      </c>
      <c r="P2582">
        <f t="shared" si="523"/>
        <v>0</v>
      </c>
      <c r="Q2582">
        <f t="shared" si="524"/>
        <v>20.85981774711377</v>
      </c>
      <c r="R2582">
        <f t="shared" si="525"/>
        <v>10</v>
      </c>
      <c r="S2582">
        <f>INDEX(Weights!$B$1:$B$36,MATCH(Matches!H2762,Weights!$A$1:$A$36,0))</f>
        <v>40</v>
      </c>
      <c r="T2582">
        <f t="shared" si="526"/>
        <v>1173</v>
      </c>
      <c r="U2582">
        <f t="shared" si="527"/>
        <v>1380</v>
      </c>
      <c r="V2582">
        <f t="shared" si="528"/>
        <v>207</v>
      </c>
      <c r="W2582">
        <f t="shared" si="529"/>
        <v>3</v>
      </c>
      <c r="X2582">
        <f t="shared" si="530"/>
        <v>0</v>
      </c>
      <c r="Y2582">
        <f t="shared" si="531"/>
        <v>3</v>
      </c>
      <c r="AA2582" t="str">
        <f t="shared" si="532"/>
        <v>207-&gt;3,</v>
      </c>
    </row>
    <row r="2583" spans="1:27" ht="15" hidden="1" customHeight="1" x14ac:dyDescent="0.25">
      <c r="A2583">
        <v>2015</v>
      </c>
      <c r="B2583">
        <v>3</v>
      </c>
      <c r="C2583">
        <v>25</v>
      </c>
      <c r="D2583" t="s">
        <v>39</v>
      </c>
      <c r="E2583" t="s">
        <v>134</v>
      </c>
      <c r="F2583">
        <v>0</v>
      </c>
      <c r="G2583">
        <v>1</v>
      </c>
      <c r="H2583" t="s">
        <v>33</v>
      </c>
      <c r="J2583">
        <v>-17</v>
      </c>
      <c r="K2583">
        <v>1658</v>
      </c>
      <c r="L2583">
        <v>1498</v>
      </c>
      <c r="M2583">
        <f t="shared" si="520"/>
        <v>1675</v>
      </c>
      <c r="N2583">
        <f t="shared" si="521"/>
        <v>1481</v>
      </c>
      <c r="O2583">
        <f t="shared" si="522"/>
        <v>0.84453952823003509</v>
      </c>
      <c r="P2583">
        <f t="shared" si="523"/>
        <v>0</v>
      </c>
      <c r="Q2583">
        <f t="shared" si="524"/>
        <v>20.129312402497224</v>
      </c>
      <c r="R2583">
        <f t="shared" si="525"/>
        <v>20</v>
      </c>
      <c r="S2583">
        <f>INDEX(Weights!$B$1:$B$36,MATCH(Matches!H150,Weights!$A$1:$A$36,0))</f>
        <v>40</v>
      </c>
      <c r="T2583">
        <f t="shared" si="526"/>
        <v>1775</v>
      </c>
      <c r="U2583">
        <f t="shared" si="527"/>
        <v>1481</v>
      </c>
      <c r="V2583">
        <f t="shared" si="528"/>
        <v>294</v>
      </c>
      <c r="W2583">
        <f t="shared" si="529"/>
        <v>-1</v>
      </c>
      <c r="X2583">
        <f t="shared" si="530"/>
        <v>0</v>
      </c>
      <c r="Y2583">
        <f t="shared" si="531"/>
        <v>-1</v>
      </c>
      <c r="AA2583" t="str">
        <f t="shared" si="532"/>
        <v>294-&gt;-1,</v>
      </c>
    </row>
    <row r="2584" spans="1:27" ht="15" hidden="1" customHeight="1" x14ac:dyDescent="0.25">
      <c r="A2584">
        <v>2015</v>
      </c>
      <c r="B2584">
        <v>3</v>
      </c>
      <c r="C2584">
        <v>28</v>
      </c>
      <c r="D2584" t="s">
        <v>50</v>
      </c>
      <c r="E2584" t="s">
        <v>58</v>
      </c>
      <c r="F2584">
        <v>1</v>
      </c>
      <c r="G2584">
        <v>1</v>
      </c>
      <c r="H2584" t="s">
        <v>2</v>
      </c>
      <c r="J2584">
        <v>-17</v>
      </c>
      <c r="K2584">
        <v>1788</v>
      </c>
      <c r="L2584">
        <v>1462</v>
      </c>
      <c r="M2584">
        <f t="shared" si="520"/>
        <v>1805</v>
      </c>
      <c r="N2584">
        <f t="shared" si="521"/>
        <v>1445</v>
      </c>
      <c r="O2584">
        <f t="shared" si="522"/>
        <v>0.93388593866280434</v>
      </c>
      <c r="P2584">
        <f t="shared" si="523"/>
        <v>0.5</v>
      </c>
      <c r="Q2584">
        <f t="shared" si="524"/>
        <v>39.180804181837289</v>
      </c>
      <c r="R2584">
        <f t="shared" si="525"/>
        <v>40</v>
      </c>
      <c r="S2584">
        <f>INDEX(Weights!$B$1:$B$36,MATCH(Matches!H190,Weights!$A$1:$A$36,0))</f>
        <v>50</v>
      </c>
      <c r="T2584">
        <f t="shared" si="526"/>
        <v>1905</v>
      </c>
      <c r="U2584">
        <f t="shared" si="527"/>
        <v>1445</v>
      </c>
      <c r="V2584">
        <f t="shared" si="528"/>
        <v>460</v>
      </c>
      <c r="W2584">
        <f t="shared" si="529"/>
        <v>0</v>
      </c>
      <c r="X2584">
        <f t="shared" si="530"/>
        <v>0</v>
      </c>
      <c r="Y2584">
        <f t="shared" si="531"/>
        <v>0</v>
      </c>
      <c r="AA2584" t="str">
        <f t="shared" si="532"/>
        <v>460-&gt;0,</v>
      </c>
    </row>
    <row r="2585" spans="1:27" ht="15" hidden="1" customHeight="1" x14ac:dyDescent="0.25">
      <c r="A2585">
        <v>2015</v>
      </c>
      <c r="B2585">
        <v>3</v>
      </c>
      <c r="C2585">
        <v>28</v>
      </c>
      <c r="D2585" t="s">
        <v>104</v>
      </c>
      <c r="E2585" t="s">
        <v>25</v>
      </c>
      <c r="F2585">
        <v>1</v>
      </c>
      <c r="G2585">
        <v>1</v>
      </c>
      <c r="H2585" t="s">
        <v>2</v>
      </c>
      <c r="J2585">
        <v>-17</v>
      </c>
      <c r="K2585">
        <v>2013</v>
      </c>
      <c r="L2585">
        <v>1702</v>
      </c>
      <c r="M2585">
        <f t="shared" si="520"/>
        <v>2030</v>
      </c>
      <c r="N2585">
        <f t="shared" si="521"/>
        <v>1685</v>
      </c>
      <c r="O2585">
        <f t="shared" si="522"/>
        <v>0.92835068201344628</v>
      </c>
      <c r="P2585">
        <f t="shared" si="523"/>
        <v>0.5</v>
      </c>
      <c r="Q2585">
        <f t="shared" si="524"/>
        <v>39.687108516069451</v>
      </c>
      <c r="R2585">
        <f t="shared" si="525"/>
        <v>40</v>
      </c>
      <c r="S2585">
        <f>INDEX(Weights!$B$1:$B$36,MATCH(Matches!H198,Weights!$A$1:$A$36,0))</f>
        <v>40</v>
      </c>
      <c r="T2585">
        <f t="shared" si="526"/>
        <v>2130</v>
      </c>
      <c r="U2585">
        <f t="shared" si="527"/>
        <v>1685</v>
      </c>
      <c r="V2585">
        <f t="shared" si="528"/>
        <v>445</v>
      </c>
      <c r="W2585">
        <f t="shared" si="529"/>
        <v>0</v>
      </c>
      <c r="X2585">
        <f t="shared" si="530"/>
        <v>0</v>
      </c>
      <c r="Y2585">
        <f t="shared" si="531"/>
        <v>0</v>
      </c>
      <c r="AA2585" t="str">
        <f t="shared" si="532"/>
        <v>445-&gt;0,</v>
      </c>
    </row>
    <row r="2586" spans="1:27" ht="15" hidden="1" customHeight="1" x14ac:dyDescent="0.25">
      <c r="A2586">
        <v>2015</v>
      </c>
      <c r="B2586">
        <v>3</v>
      </c>
      <c r="C2586">
        <v>29</v>
      </c>
      <c r="D2586" t="s">
        <v>179</v>
      </c>
      <c r="E2586" t="s">
        <v>162</v>
      </c>
      <c r="F2586">
        <v>0</v>
      </c>
      <c r="G2586">
        <v>0</v>
      </c>
      <c r="H2586" t="s">
        <v>76</v>
      </c>
      <c r="J2586">
        <v>-17</v>
      </c>
      <c r="K2586">
        <v>936</v>
      </c>
      <c r="L2586">
        <v>626</v>
      </c>
      <c r="M2586">
        <f t="shared" si="520"/>
        <v>953</v>
      </c>
      <c r="N2586">
        <f t="shared" si="521"/>
        <v>609</v>
      </c>
      <c r="O2586">
        <f t="shared" si="522"/>
        <v>0.92796684149615738</v>
      </c>
      <c r="P2586">
        <f t="shared" si="523"/>
        <v>0.5</v>
      </c>
      <c r="Q2586">
        <f t="shared" si="524"/>
        <v>39.722703610795136</v>
      </c>
      <c r="R2586">
        <f t="shared" si="525"/>
        <v>40</v>
      </c>
      <c r="S2586">
        <f>INDEX(Weights!$B$1:$B$36,MATCH(Matches!H206,Weights!$A$1:$A$36,0))</f>
        <v>20</v>
      </c>
      <c r="T2586">
        <f t="shared" si="526"/>
        <v>1053</v>
      </c>
      <c r="U2586">
        <f t="shared" si="527"/>
        <v>609</v>
      </c>
      <c r="V2586">
        <f t="shared" si="528"/>
        <v>444</v>
      </c>
      <c r="W2586">
        <f t="shared" si="529"/>
        <v>0</v>
      </c>
      <c r="X2586">
        <f t="shared" si="530"/>
        <v>0</v>
      </c>
      <c r="Y2586">
        <f t="shared" si="531"/>
        <v>0</v>
      </c>
      <c r="AA2586" t="str">
        <f t="shared" si="532"/>
        <v>444-&gt;0,</v>
      </c>
    </row>
    <row r="2587" spans="1:27" ht="15" hidden="1" customHeight="1" x14ac:dyDescent="0.25">
      <c r="A2587">
        <v>2015</v>
      </c>
      <c r="B2587">
        <v>5</v>
      </c>
      <c r="C2587">
        <v>14</v>
      </c>
      <c r="D2587" t="s">
        <v>197</v>
      </c>
      <c r="E2587" t="s">
        <v>202</v>
      </c>
      <c r="F2587">
        <v>1</v>
      </c>
      <c r="G2587">
        <v>2</v>
      </c>
      <c r="H2587" t="s">
        <v>205</v>
      </c>
      <c r="J2587">
        <v>-17</v>
      </c>
      <c r="K2587">
        <v>1097</v>
      </c>
      <c r="L2587">
        <v>1193</v>
      </c>
      <c r="M2587">
        <f t="shared" si="520"/>
        <v>1114</v>
      </c>
      <c r="N2587">
        <f t="shared" si="521"/>
        <v>1176</v>
      </c>
      <c r="O2587">
        <f t="shared" si="522"/>
        <v>0.55446937402167606</v>
      </c>
      <c r="P2587">
        <f t="shared" si="523"/>
        <v>0</v>
      </c>
      <c r="Q2587">
        <f t="shared" si="524"/>
        <v>30.65994407715549</v>
      </c>
      <c r="R2587">
        <f t="shared" si="525"/>
        <v>30</v>
      </c>
      <c r="S2587">
        <f>INDEX(Weights!$B$1:$B$36,MATCH(Matches!H269,Weights!$A$1:$A$36,0))</f>
        <v>40</v>
      </c>
      <c r="T2587">
        <f t="shared" si="526"/>
        <v>1214</v>
      </c>
      <c r="U2587">
        <f t="shared" si="527"/>
        <v>1176</v>
      </c>
      <c r="V2587">
        <f t="shared" si="528"/>
        <v>38</v>
      </c>
      <c r="W2587">
        <f t="shared" si="529"/>
        <v>-1</v>
      </c>
      <c r="X2587">
        <f t="shared" si="530"/>
        <v>0</v>
      </c>
      <c r="Y2587">
        <f t="shared" si="531"/>
        <v>-1</v>
      </c>
      <c r="AA2587" t="str">
        <f t="shared" si="532"/>
        <v>38-&gt;-1,</v>
      </c>
    </row>
    <row r="2588" spans="1:27" ht="15" hidden="1" customHeight="1" x14ac:dyDescent="0.25">
      <c r="A2588">
        <v>2015</v>
      </c>
      <c r="B2588">
        <v>6</v>
      </c>
      <c r="C2588">
        <v>5</v>
      </c>
      <c r="D2588" t="s">
        <v>104</v>
      </c>
      <c r="E2588" t="s">
        <v>125</v>
      </c>
      <c r="F2588">
        <v>3</v>
      </c>
      <c r="G2588">
        <v>4</v>
      </c>
      <c r="H2588" t="s">
        <v>33</v>
      </c>
      <c r="J2588">
        <v>-17</v>
      </c>
      <c r="K2588">
        <v>2005</v>
      </c>
      <c r="L2588">
        <v>1843</v>
      </c>
      <c r="M2588">
        <f t="shared" si="520"/>
        <v>2022</v>
      </c>
      <c r="N2588">
        <f t="shared" si="521"/>
        <v>1826</v>
      </c>
      <c r="O2588">
        <f t="shared" si="522"/>
        <v>0.8460451004320948</v>
      </c>
      <c r="P2588">
        <f t="shared" si="523"/>
        <v>0</v>
      </c>
      <c r="Q2588">
        <f t="shared" si="524"/>
        <v>20.093491459636972</v>
      </c>
      <c r="R2588">
        <f t="shared" si="525"/>
        <v>20</v>
      </c>
      <c r="S2588">
        <f>INDEX(Weights!$B$1:$B$36,MATCH(Matches!H320,Weights!$A$1:$A$36,0))</f>
        <v>20</v>
      </c>
      <c r="T2588">
        <f t="shared" si="526"/>
        <v>2122</v>
      </c>
      <c r="U2588">
        <f t="shared" si="527"/>
        <v>1826</v>
      </c>
      <c r="V2588">
        <f t="shared" si="528"/>
        <v>296</v>
      </c>
      <c r="W2588">
        <f t="shared" si="529"/>
        <v>-1</v>
      </c>
      <c r="X2588">
        <f t="shared" si="530"/>
        <v>0</v>
      </c>
      <c r="Y2588">
        <f t="shared" si="531"/>
        <v>-1</v>
      </c>
      <c r="AA2588" t="str">
        <f t="shared" si="532"/>
        <v>296-&gt;-1,</v>
      </c>
    </row>
    <row r="2589" spans="1:27" hidden="1" x14ac:dyDescent="0.25">
      <c r="A2589">
        <v>2015</v>
      </c>
      <c r="B2589">
        <v>6</v>
      </c>
      <c r="C2589">
        <v>21</v>
      </c>
      <c r="D2589" t="s">
        <v>135</v>
      </c>
      <c r="E2589" t="s">
        <v>128</v>
      </c>
      <c r="F2589">
        <v>0</v>
      </c>
      <c r="G2589">
        <v>0</v>
      </c>
      <c r="H2589" t="s">
        <v>164</v>
      </c>
      <c r="I2589" t="s">
        <v>102</v>
      </c>
      <c r="J2589">
        <v>-17</v>
      </c>
      <c r="K2589">
        <v>1998</v>
      </c>
      <c r="L2589">
        <v>1755</v>
      </c>
      <c r="M2589">
        <f t="shared" si="520"/>
        <v>2015</v>
      </c>
      <c r="N2589">
        <f t="shared" si="521"/>
        <v>1738</v>
      </c>
      <c r="O2589">
        <f t="shared" si="522"/>
        <v>0.83125391565204654</v>
      </c>
      <c r="P2589">
        <f t="shared" si="523"/>
        <v>0.5</v>
      </c>
      <c r="Q2589">
        <f t="shared" si="524"/>
        <v>51.32014806990847</v>
      </c>
      <c r="R2589">
        <f t="shared" si="525"/>
        <v>50</v>
      </c>
      <c r="S2589">
        <f>INDEX(Weights!$B$1:$B$36,MATCH(Matches!H486,Weights!$A$1:$A$36,0))</f>
        <v>20</v>
      </c>
      <c r="T2589">
        <f t="shared" si="526"/>
        <v>2015</v>
      </c>
      <c r="U2589">
        <f t="shared" si="527"/>
        <v>1738</v>
      </c>
      <c r="V2589">
        <f t="shared" si="528"/>
        <v>277</v>
      </c>
      <c r="W2589">
        <f t="shared" si="529"/>
        <v>0</v>
      </c>
      <c r="X2589">
        <f t="shared" si="530"/>
        <v>0</v>
      </c>
      <c r="Y2589">
        <f t="shared" si="531"/>
        <v>0</v>
      </c>
      <c r="AA2589" t="str">
        <f t="shared" si="532"/>
        <v>277-&gt;0,</v>
      </c>
    </row>
    <row r="2590" spans="1:27" ht="15" hidden="1" customHeight="1" x14ac:dyDescent="0.25">
      <c r="A2590">
        <v>2015</v>
      </c>
      <c r="B2590">
        <v>7</v>
      </c>
      <c r="C2590">
        <v>13</v>
      </c>
      <c r="D2590" t="s">
        <v>125</v>
      </c>
      <c r="E2590" t="s">
        <v>47</v>
      </c>
      <c r="F2590">
        <v>1</v>
      </c>
      <c r="G2590">
        <v>1</v>
      </c>
      <c r="H2590" t="s">
        <v>219</v>
      </c>
      <c r="J2590">
        <v>-17</v>
      </c>
      <c r="K2590">
        <v>1854</v>
      </c>
      <c r="L2590">
        <v>1706</v>
      </c>
      <c r="M2590">
        <f t="shared" si="520"/>
        <v>1871</v>
      </c>
      <c r="N2590">
        <f t="shared" si="521"/>
        <v>1689</v>
      </c>
      <c r="O2590">
        <f t="shared" si="522"/>
        <v>0.83525283231396152</v>
      </c>
      <c r="P2590">
        <f t="shared" si="523"/>
        <v>0.5</v>
      </c>
      <c r="Q2590">
        <f t="shared" si="524"/>
        <v>50.707998147737165</v>
      </c>
      <c r="R2590">
        <f t="shared" si="525"/>
        <v>50</v>
      </c>
      <c r="S2590">
        <f>INDEX(Weights!$B$1:$B$36,MATCH(Matches!H513,Weights!$A$1:$A$36,0))</f>
        <v>20</v>
      </c>
      <c r="T2590">
        <f t="shared" si="526"/>
        <v>1971</v>
      </c>
      <c r="U2590">
        <f t="shared" si="527"/>
        <v>1689</v>
      </c>
      <c r="V2590">
        <f t="shared" si="528"/>
        <v>282</v>
      </c>
      <c r="W2590">
        <f t="shared" si="529"/>
        <v>0</v>
      </c>
      <c r="X2590">
        <f t="shared" si="530"/>
        <v>0</v>
      </c>
      <c r="Y2590">
        <f t="shared" si="531"/>
        <v>0</v>
      </c>
      <c r="AA2590" t="str">
        <f t="shared" si="532"/>
        <v>282-&gt;0,</v>
      </c>
    </row>
    <row r="2591" spans="1:27" ht="15" hidden="1" customHeight="1" x14ac:dyDescent="0.25">
      <c r="A2591">
        <v>2015</v>
      </c>
      <c r="B2591">
        <v>9</v>
      </c>
      <c r="C2591">
        <v>6</v>
      </c>
      <c r="D2591" t="s">
        <v>86</v>
      </c>
      <c r="E2591" t="s">
        <v>271</v>
      </c>
      <c r="F2591">
        <v>0</v>
      </c>
      <c r="G2591">
        <v>0</v>
      </c>
      <c r="H2591" t="s">
        <v>171</v>
      </c>
      <c r="I2591" t="s">
        <v>39</v>
      </c>
      <c r="J2591">
        <v>-17</v>
      </c>
      <c r="K2591">
        <v>1718</v>
      </c>
      <c r="L2591">
        <v>1340</v>
      </c>
      <c r="M2591">
        <f t="shared" si="520"/>
        <v>1735</v>
      </c>
      <c r="N2591">
        <f t="shared" si="521"/>
        <v>1323</v>
      </c>
      <c r="O2591">
        <f t="shared" si="522"/>
        <v>0.91464075790051269</v>
      </c>
      <c r="P2591">
        <f t="shared" si="523"/>
        <v>0.5</v>
      </c>
      <c r="Q2591">
        <f t="shared" si="524"/>
        <v>40.999346243909081</v>
      </c>
      <c r="R2591">
        <f t="shared" si="525"/>
        <v>40</v>
      </c>
      <c r="S2591">
        <f>INDEX(Weights!$B$1:$B$36,MATCH(Matches!H642,Weights!$A$1:$A$36,0))</f>
        <v>40</v>
      </c>
      <c r="T2591">
        <f t="shared" si="526"/>
        <v>1735</v>
      </c>
      <c r="U2591">
        <f t="shared" si="527"/>
        <v>1323</v>
      </c>
      <c r="V2591">
        <f t="shared" si="528"/>
        <v>412</v>
      </c>
      <c r="W2591">
        <f t="shared" si="529"/>
        <v>0</v>
      </c>
      <c r="X2591">
        <f t="shared" si="530"/>
        <v>0</v>
      </c>
      <c r="Y2591">
        <f t="shared" si="531"/>
        <v>0</v>
      </c>
      <c r="AA2591" t="str">
        <f t="shared" si="532"/>
        <v>412-&gt;0,</v>
      </c>
    </row>
    <row r="2592" spans="1:27" ht="15" hidden="1" customHeight="1" x14ac:dyDescent="0.25">
      <c r="A2592">
        <v>2015</v>
      </c>
      <c r="B2592">
        <v>10</v>
      </c>
      <c r="C2592">
        <v>9</v>
      </c>
      <c r="D2592" t="s">
        <v>147</v>
      </c>
      <c r="E2592" t="s">
        <v>84</v>
      </c>
      <c r="F2592">
        <v>1</v>
      </c>
      <c r="G2592">
        <v>2</v>
      </c>
      <c r="H2592" t="s">
        <v>33</v>
      </c>
      <c r="J2592">
        <v>-17</v>
      </c>
      <c r="K2592">
        <v>1667</v>
      </c>
      <c r="L2592">
        <v>1520</v>
      </c>
      <c r="M2592">
        <f t="shared" si="520"/>
        <v>1684</v>
      </c>
      <c r="N2592">
        <f t="shared" si="521"/>
        <v>1503</v>
      </c>
      <c r="O2592">
        <f t="shared" si="522"/>
        <v>0.83445918170898303</v>
      </c>
      <c r="P2592">
        <f t="shared" si="523"/>
        <v>0</v>
      </c>
      <c r="Q2592">
        <f t="shared" si="524"/>
        <v>20.37247641662206</v>
      </c>
      <c r="R2592">
        <f t="shared" si="525"/>
        <v>20</v>
      </c>
      <c r="S2592">
        <f>INDEX(Weights!$B$1:$B$36,MATCH(Matches!H749,Weights!$A$1:$A$36,0))</f>
        <v>40</v>
      </c>
      <c r="T2592">
        <f t="shared" si="526"/>
        <v>1784</v>
      </c>
      <c r="U2592">
        <f t="shared" si="527"/>
        <v>1503</v>
      </c>
      <c r="V2592">
        <f t="shared" si="528"/>
        <v>281</v>
      </c>
      <c r="W2592">
        <f t="shared" si="529"/>
        <v>-1</v>
      </c>
      <c r="X2592">
        <f t="shared" si="530"/>
        <v>0</v>
      </c>
      <c r="Y2592">
        <f t="shared" si="531"/>
        <v>-1</v>
      </c>
      <c r="AA2592" t="str">
        <f t="shared" si="532"/>
        <v>281-&gt;-1,</v>
      </c>
    </row>
    <row r="2593" spans="1:27" ht="15" hidden="1" customHeight="1" x14ac:dyDescent="0.25">
      <c r="A2593">
        <v>2015</v>
      </c>
      <c r="B2593">
        <v>10</v>
      </c>
      <c r="C2593">
        <v>11</v>
      </c>
      <c r="D2593" t="s">
        <v>88</v>
      </c>
      <c r="E2593" t="s">
        <v>144</v>
      </c>
      <c r="F2593">
        <v>0</v>
      </c>
      <c r="G2593">
        <v>0</v>
      </c>
      <c r="H2593" t="s">
        <v>76</v>
      </c>
      <c r="J2593">
        <v>-17</v>
      </c>
      <c r="K2593">
        <v>1376</v>
      </c>
      <c r="L2593">
        <v>1088</v>
      </c>
      <c r="M2593">
        <f t="shared" si="520"/>
        <v>1393</v>
      </c>
      <c r="N2593">
        <f t="shared" si="521"/>
        <v>1071</v>
      </c>
      <c r="O2593">
        <f t="shared" si="522"/>
        <v>0.91902904919455131</v>
      </c>
      <c r="P2593">
        <f t="shared" si="523"/>
        <v>0.5</v>
      </c>
      <c r="Q2593">
        <f t="shared" si="524"/>
        <v>40.5699796533845</v>
      </c>
      <c r="R2593">
        <f t="shared" si="525"/>
        <v>40</v>
      </c>
      <c r="S2593">
        <f>INDEX(Weights!$B$1:$B$36,MATCH(Matches!H790,Weights!$A$1:$A$36,0))</f>
        <v>40</v>
      </c>
      <c r="T2593">
        <f t="shared" si="526"/>
        <v>1493</v>
      </c>
      <c r="U2593">
        <f t="shared" si="527"/>
        <v>1071</v>
      </c>
      <c r="V2593">
        <f t="shared" si="528"/>
        <v>422</v>
      </c>
      <c r="W2593">
        <f t="shared" si="529"/>
        <v>0</v>
      </c>
      <c r="X2593">
        <f t="shared" si="530"/>
        <v>0</v>
      </c>
      <c r="Y2593">
        <f t="shared" si="531"/>
        <v>0</v>
      </c>
      <c r="AA2593" t="str">
        <f t="shared" si="532"/>
        <v>422-&gt;0,</v>
      </c>
    </row>
    <row r="2594" spans="1:27" ht="15" hidden="1" customHeight="1" x14ac:dyDescent="0.25">
      <c r="A2594">
        <v>2015</v>
      </c>
      <c r="B2594">
        <v>10</v>
      </c>
      <c r="C2594">
        <v>12</v>
      </c>
      <c r="D2594" t="s">
        <v>70</v>
      </c>
      <c r="E2594" t="s">
        <v>55</v>
      </c>
      <c r="F2594">
        <v>0</v>
      </c>
      <c r="G2594">
        <v>1</v>
      </c>
      <c r="H2594" t="s">
        <v>2</v>
      </c>
      <c r="J2594">
        <v>-17</v>
      </c>
      <c r="K2594">
        <v>1812</v>
      </c>
      <c r="L2594">
        <v>1994</v>
      </c>
      <c r="M2594">
        <f t="shared" si="520"/>
        <v>1829</v>
      </c>
      <c r="N2594">
        <f t="shared" si="521"/>
        <v>1977</v>
      </c>
      <c r="O2594">
        <f t="shared" si="522"/>
        <v>0.56864139188366769</v>
      </c>
      <c r="P2594">
        <f t="shared" si="523"/>
        <v>0</v>
      </c>
      <c r="Q2594">
        <f t="shared" si="524"/>
        <v>29.895818775496121</v>
      </c>
      <c r="R2594">
        <f t="shared" si="525"/>
        <v>30</v>
      </c>
      <c r="S2594">
        <f>INDEX(Weights!$B$1:$B$36,MATCH(Matches!H806,Weights!$A$1:$A$36,0))</f>
        <v>20</v>
      </c>
      <c r="T2594">
        <f t="shared" si="526"/>
        <v>1929</v>
      </c>
      <c r="U2594">
        <f t="shared" si="527"/>
        <v>1977</v>
      </c>
      <c r="V2594">
        <f t="shared" si="528"/>
        <v>48</v>
      </c>
      <c r="W2594">
        <f t="shared" si="529"/>
        <v>1</v>
      </c>
      <c r="X2594">
        <f t="shared" si="530"/>
        <v>0</v>
      </c>
      <c r="Y2594">
        <f t="shared" si="531"/>
        <v>1</v>
      </c>
      <c r="AA2594" t="str">
        <f t="shared" si="532"/>
        <v>48-&gt;1,</v>
      </c>
    </row>
    <row r="2595" spans="1:27" ht="15" hidden="1" customHeight="1" x14ac:dyDescent="0.25">
      <c r="A2595">
        <v>2015</v>
      </c>
      <c r="B2595">
        <v>11</v>
      </c>
      <c r="C2595">
        <v>12</v>
      </c>
      <c r="D2595" t="s">
        <v>188</v>
      </c>
      <c r="E2595" t="s">
        <v>174</v>
      </c>
      <c r="F2595">
        <v>2</v>
      </c>
      <c r="G2595">
        <v>3</v>
      </c>
      <c r="H2595" t="s">
        <v>76</v>
      </c>
      <c r="J2595">
        <v>-17</v>
      </c>
      <c r="K2595">
        <v>1328</v>
      </c>
      <c r="L2595">
        <v>1521</v>
      </c>
      <c r="M2595">
        <f t="shared" si="520"/>
        <v>1345</v>
      </c>
      <c r="N2595">
        <f t="shared" si="521"/>
        <v>1504</v>
      </c>
      <c r="O2595">
        <f t="shared" si="522"/>
        <v>0.58410095881367796</v>
      </c>
      <c r="P2595">
        <f t="shared" si="523"/>
        <v>0</v>
      </c>
      <c r="Q2595">
        <f t="shared" si="524"/>
        <v>29.104557599986443</v>
      </c>
      <c r="R2595">
        <f t="shared" si="525"/>
        <v>30</v>
      </c>
      <c r="S2595">
        <f>INDEX(Weights!$B$1:$B$36,MATCH(Matches!H875,Weights!$A$1:$A$36,0))</f>
        <v>40</v>
      </c>
      <c r="T2595">
        <f t="shared" si="526"/>
        <v>1445</v>
      </c>
      <c r="U2595">
        <f t="shared" si="527"/>
        <v>1504</v>
      </c>
      <c r="V2595">
        <f t="shared" si="528"/>
        <v>59</v>
      </c>
      <c r="W2595">
        <f t="shared" si="529"/>
        <v>1</v>
      </c>
      <c r="X2595">
        <f t="shared" si="530"/>
        <v>0</v>
      </c>
      <c r="Y2595">
        <f t="shared" si="531"/>
        <v>1</v>
      </c>
      <c r="AA2595" t="str">
        <f t="shared" si="532"/>
        <v>59-&gt;1,</v>
      </c>
    </row>
    <row r="2596" spans="1:27" ht="15" hidden="1" customHeight="1" x14ac:dyDescent="0.25">
      <c r="A2596">
        <v>2015</v>
      </c>
      <c r="B2596">
        <v>11</v>
      </c>
      <c r="C2596">
        <v>12</v>
      </c>
      <c r="D2596" t="s">
        <v>142</v>
      </c>
      <c r="E2596" t="s">
        <v>84</v>
      </c>
      <c r="F2596">
        <v>0</v>
      </c>
      <c r="G2596">
        <v>1</v>
      </c>
      <c r="H2596" t="s">
        <v>76</v>
      </c>
      <c r="J2596">
        <v>-17</v>
      </c>
      <c r="K2596">
        <v>1351</v>
      </c>
      <c r="L2596">
        <v>1541</v>
      </c>
      <c r="M2596">
        <f t="shared" si="520"/>
        <v>1368</v>
      </c>
      <c r="N2596">
        <f t="shared" si="521"/>
        <v>1524</v>
      </c>
      <c r="O2596">
        <f t="shared" si="522"/>
        <v>0.57989976035788149</v>
      </c>
      <c r="P2596">
        <f t="shared" si="523"/>
        <v>0</v>
      </c>
      <c r="Q2596">
        <f t="shared" si="524"/>
        <v>29.31541132127483</v>
      </c>
      <c r="R2596">
        <f t="shared" si="525"/>
        <v>30</v>
      </c>
      <c r="S2596">
        <f>INDEX(Weights!$B$1:$B$36,MATCH(Matches!H885,Weights!$A$1:$A$36,0))</f>
        <v>20</v>
      </c>
      <c r="T2596">
        <f t="shared" si="526"/>
        <v>1468</v>
      </c>
      <c r="U2596">
        <f t="shared" si="527"/>
        <v>1524</v>
      </c>
      <c r="V2596">
        <f t="shared" si="528"/>
        <v>56</v>
      </c>
      <c r="W2596">
        <f t="shared" si="529"/>
        <v>1</v>
      </c>
      <c r="X2596">
        <f t="shared" si="530"/>
        <v>0</v>
      </c>
      <c r="Y2596">
        <f t="shared" si="531"/>
        <v>1</v>
      </c>
      <c r="AA2596" t="str">
        <f t="shared" si="532"/>
        <v>56-&gt;1,</v>
      </c>
    </row>
    <row r="2597" spans="1:27" ht="15" hidden="1" customHeight="1" x14ac:dyDescent="0.25">
      <c r="A2597">
        <v>2015</v>
      </c>
      <c r="B2597">
        <v>11</v>
      </c>
      <c r="C2597">
        <v>13</v>
      </c>
      <c r="D2597" t="s">
        <v>146</v>
      </c>
      <c r="E2597" t="s">
        <v>133</v>
      </c>
      <c r="F2597">
        <v>1</v>
      </c>
      <c r="G2597">
        <v>2</v>
      </c>
      <c r="H2597" t="s">
        <v>76</v>
      </c>
      <c r="J2597">
        <v>-17</v>
      </c>
      <c r="K2597">
        <v>1434</v>
      </c>
      <c r="L2597">
        <v>1613</v>
      </c>
      <c r="M2597">
        <f t="shared" si="520"/>
        <v>1451</v>
      </c>
      <c r="N2597">
        <f t="shared" si="521"/>
        <v>1596</v>
      </c>
      <c r="O2597">
        <f t="shared" si="522"/>
        <v>0.56440049024042127</v>
      </c>
      <c r="P2597">
        <f t="shared" si="523"/>
        <v>0</v>
      </c>
      <c r="Q2597">
        <f t="shared" si="524"/>
        <v>30.120455764945209</v>
      </c>
      <c r="R2597">
        <f t="shared" si="525"/>
        <v>30</v>
      </c>
      <c r="S2597">
        <f>INDEX(Weights!$B$1:$B$36,MATCH(Matches!H906,Weights!$A$1:$A$36,0))</f>
        <v>40</v>
      </c>
      <c r="T2597">
        <f t="shared" si="526"/>
        <v>1551</v>
      </c>
      <c r="U2597">
        <f t="shared" si="527"/>
        <v>1596</v>
      </c>
      <c r="V2597">
        <f t="shared" si="528"/>
        <v>45</v>
      </c>
      <c r="W2597">
        <f t="shared" si="529"/>
        <v>1</v>
      </c>
      <c r="X2597">
        <f t="shared" si="530"/>
        <v>0</v>
      </c>
      <c r="Y2597">
        <f t="shared" si="531"/>
        <v>1</v>
      </c>
      <c r="AA2597" t="str">
        <f t="shared" si="532"/>
        <v>45-&gt;1,</v>
      </c>
    </row>
    <row r="2598" spans="1:27" ht="15" hidden="1" customHeight="1" x14ac:dyDescent="0.25">
      <c r="A2598">
        <v>2015</v>
      </c>
      <c r="B2598">
        <v>11</v>
      </c>
      <c r="C2598">
        <v>14</v>
      </c>
      <c r="D2598" t="s">
        <v>267</v>
      </c>
      <c r="E2598" t="s">
        <v>177</v>
      </c>
      <c r="F2598">
        <v>3</v>
      </c>
      <c r="G2598">
        <v>4</v>
      </c>
      <c r="H2598" t="s">
        <v>76</v>
      </c>
      <c r="J2598">
        <v>-17</v>
      </c>
      <c r="K2598">
        <v>1301</v>
      </c>
      <c r="L2598">
        <v>1482</v>
      </c>
      <c r="M2598">
        <f t="shared" si="520"/>
        <v>1318</v>
      </c>
      <c r="N2598">
        <f t="shared" si="521"/>
        <v>1465</v>
      </c>
      <c r="O2598">
        <f t="shared" si="522"/>
        <v>0.56722884434295218</v>
      </c>
      <c r="P2598">
        <f t="shared" si="523"/>
        <v>0</v>
      </c>
      <c r="Q2598">
        <f t="shared" si="524"/>
        <v>29.970267149746057</v>
      </c>
      <c r="R2598">
        <f t="shared" si="525"/>
        <v>30</v>
      </c>
      <c r="S2598">
        <f>INDEX(Weights!$B$1:$B$36,MATCH(Matches!H928,Weights!$A$1:$A$36,0))</f>
        <v>40</v>
      </c>
      <c r="T2598">
        <f t="shared" si="526"/>
        <v>1418</v>
      </c>
      <c r="U2598">
        <f t="shared" si="527"/>
        <v>1465</v>
      </c>
      <c r="V2598">
        <f t="shared" si="528"/>
        <v>47</v>
      </c>
      <c r="W2598">
        <f t="shared" si="529"/>
        <v>1</v>
      </c>
      <c r="X2598">
        <f t="shared" si="530"/>
        <v>0</v>
      </c>
      <c r="Y2598">
        <f t="shared" si="531"/>
        <v>1</v>
      </c>
      <c r="AA2598" t="str">
        <f t="shared" si="532"/>
        <v>47-&gt;1,</v>
      </c>
    </row>
    <row r="2599" spans="1:27" ht="15" hidden="1" customHeight="1" x14ac:dyDescent="0.25">
      <c r="A2599">
        <v>2015</v>
      </c>
      <c r="B2599">
        <v>11</v>
      </c>
      <c r="C2599">
        <v>17</v>
      </c>
      <c r="D2599" t="s">
        <v>190</v>
      </c>
      <c r="E2599" t="s">
        <v>193</v>
      </c>
      <c r="F2599">
        <v>0</v>
      </c>
      <c r="G2599">
        <v>0</v>
      </c>
      <c r="H2599" t="s">
        <v>76</v>
      </c>
      <c r="J2599">
        <v>-17</v>
      </c>
      <c r="K2599">
        <v>1609</v>
      </c>
      <c r="L2599">
        <v>1288</v>
      </c>
      <c r="M2599">
        <f t="shared" si="520"/>
        <v>1626</v>
      </c>
      <c r="N2599">
        <f t="shared" si="521"/>
        <v>1271</v>
      </c>
      <c r="O2599">
        <f t="shared" si="522"/>
        <v>0.93208648470274358</v>
      </c>
      <c r="P2599">
        <f t="shared" si="523"/>
        <v>0.5</v>
      </c>
      <c r="Q2599">
        <f t="shared" si="524"/>
        <v>39.343975342564228</v>
      </c>
      <c r="R2599">
        <f t="shared" si="525"/>
        <v>40</v>
      </c>
      <c r="S2599">
        <f>INDEX(Weights!$B$1:$B$36,MATCH(Matches!H950,Weights!$A$1:$A$36,0))</f>
        <v>40</v>
      </c>
      <c r="T2599">
        <f t="shared" si="526"/>
        <v>1726</v>
      </c>
      <c r="U2599">
        <f t="shared" si="527"/>
        <v>1271</v>
      </c>
      <c r="V2599">
        <f t="shared" si="528"/>
        <v>455</v>
      </c>
      <c r="W2599">
        <f t="shared" si="529"/>
        <v>0</v>
      </c>
      <c r="X2599">
        <f t="shared" si="530"/>
        <v>0</v>
      </c>
      <c r="Y2599">
        <f t="shared" si="531"/>
        <v>0</v>
      </c>
      <c r="AA2599" t="str">
        <f t="shared" si="532"/>
        <v>455-&gt;0,</v>
      </c>
    </row>
    <row r="2600" spans="1:27" ht="15" hidden="1" customHeight="1" x14ac:dyDescent="0.25">
      <c r="A2600">
        <v>2016</v>
      </c>
      <c r="B2600">
        <v>3</v>
      </c>
      <c r="C2600">
        <v>29</v>
      </c>
      <c r="D2600" t="s">
        <v>225</v>
      </c>
      <c r="E2600" t="s">
        <v>156</v>
      </c>
      <c r="F2600">
        <v>1</v>
      </c>
      <c r="G2600">
        <v>1</v>
      </c>
      <c r="H2600" t="s">
        <v>108</v>
      </c>
      <c r="J2600">
        <v>-17</v>
      </c>
      <c r="K2600">
        <v>1371</v>
      </c>
      <c r="L2600">
        <v>1046</v>
      </c>
      <c r="M2600">
        <f t="shared" si="520"/>
        <v>1388</v>
      </c>
      <c r="N2600">
        <f t="shared" si="521"/>
        <v>1029</v>
      </c>
      <c r="O2600">
        <f t="shared" si="522"/>
        <v>0.93352962847544163</v>
      </c>
      <c r="P2600">
        <f t="shared" si="523"/>
        <v>0.5</v>
      </c>
      <c r="Q2600">
        <f t="shared" si="524"/>
        <v>39.213006178568506</v>
      </c>
      <c r="R2600">
        <f t="shared" si="525"/>
        <v>40</v>
      </c>
      <c r="S2600">
        <f>INDEX(Weights!$B$1:$B$36,MATCH(Matches!H1209,Weights!$A$1:$A$36,0))</f>
        <v>50</v>
      </c>
      <c r="T2600">
        <f t="shared" si="526"/>
        <v>1488</v>
      </c>
      <c r="U2600">
        <f t="shared" si="527"/>
        <v>1029</v>
      </c>
      <c r="V2600">
        <f t="shared" si="528"/>
        <v>459</v>
      </c>
      <c r="W2600">
        <f t="shared" si="529"/>
        <v>0</v>
      </c>
      <c r="X2600">
        <f t="shared" si="530"/>
        <v>0</v>
      </c>
      <c r="Y2600">
        <f t="shared" si="531"/>
        <v>0</v>
      </c>
      <c r="AA2600" t="str">
        <f t="shared" si="532"/>
        <v>459-&gt;0,</v>
      </c>
    </row>
    <row r="2601" spans="1:27" ht="15" hidden="1" customHeight="1" x14ac:dyDescent="0.25">
      <c r="A2601">
        <v>2016</v>
      </c>
      <c r="B2601">
        <v>5</v>
      </c>
      <c r="C2601">
        <v>31</v>
      </c>
      <c r="D2601" t="s">
        <v>53</v>
      </c>
      <c r="E2601" t="s">
        <v>5</v>
      </c>
      <c r="F2601">
        <v>1</v>
      </c>
      <c r="G2601">
        <v>2</v>
      </c>
      <c r="H2601" t="s">
        <v>33</v>
      </c>
      <c r="J2601">
        <v>-17</v>
      </c>
      <c r="K2601">
        <v>1759</v>
      </c>
      <c r="L2601">
        <v>1586</v>
      </c>
      <c r="M2601">
        <f t="shared" si="520"/>
        <v>1776</v>
      </c>
      <c r="N2601">
        <f t="shared" si="521"/>
        <v>1569</v>
      </c>
      <c r="O2601">
        <f t="shared" si="522"/>
        <v>0.85411336194562437</v>
      </c>
      <c r="P2601">
        <f t="shared" si="523"/>
        <v>0</v>
      </c>
      <c r="Q2601">
        <f t="shared" si="524"/>
        <v>19.903681124101503</v>
      </c>
      <c r="R2601">
        <f t="shared" si="525"/>
        <v>20</v>
      </c>
      <c r="S2601">
        <f>INDEX(Weights!$B$1:$B$36,MATCH(Matches!H1303,Weights!$A$1:$A$36,0))</f>
        <v>20</v>
      </c>
      <c r="T2601">
        <f t="shared" si="526"/>
        <v>1876</v>
      </c>
      <c r="U2601">
        <f t="shared" si="527"/>
        <v>1569</v>
      </c>
      <c r="V2601">
        <f t="shared" si="528"/>
        <v>307</v>
      </c>
      <c r="W2601">
        <f t="shared" si="529"/>
        <v>-1</v>
      </c>
      <c r="X2601">
        <f t="shared" si="530"/>
        <v>0</v>
      </c>
      <c r="Y2601">
        <f t="shared" si="531"/>
        <v>-1</v>
      </c>
      <c r="AA2601" t="str">
        <f t="shared" si="532"/>
        <v>307-&gt;-1,</v>
      </c>
    </row>
    <row r="2602" spans="1:27" hidden="1" x14ac:dyDescent="0.25">
      <c r="A2602">
        <v>2016</v>
      </c>
      <c r="B2602">
        <v>6</v>
      </c>
      <c r="C2602">
        <v>5</v>
      </c>
      <c r="D2602" t="s">
        <v>72</v>
      </c>
      <c r="E2602" t="s">
        <v>267</v>
      </c>
      <c r="F2602">
        <v>1</v>
      </c>
      <c r="G2602">
        <v>2</v>
      </c>
      <c r="H2602" t="s">
        <v>171</v>
      </c>
      <c r="J2602">
        <v>-17</v>
      </c>
      <c r="K2602">
        <v>1109</v>
      </c>
      <c r="L2602">
        <v>1298</v>
      </c>
      <c r="M2602">
        <f t="shared" si="520"/>
        <v>1126</v>
      </c>
      <c r="N2602">
        <f t="shared" si="521"/>
        <v>1281</v>
      </c>
      <c r="O2602">
        <f t="shared" si="522"/>
        <v>0.57849675234474274</v>
      </c>
      <c r="P2602">
        <f t="shared" si="523"/>
        <v>0</v>
      </c>
      <c r="Q2602">
        <f t="shared" si="524"/>
        <v>29.386508966724872</v>
      </c>
      <c r="R2602">
        <f t="shared" si="525"/>
        <v>30</v>
      </c>
      <c r="S2602">
        <f>INDEX(Weights!$B$1:$B$36,MATCH(Matches!H1383,Weights!$A$1:$A$36,0))</f>
        <v>40</v>
      </c>
      <c r="T2602">
        <f t="shared" si="526"/>
        <v>1226</v>
      </c>
      <c r="U2602">
        <f t="shared" si="527"/>
        <v>1281</v>
      </c>
      <c r="V2602">
        <f t="shared" si="528"/>
        <v>55</v>
      </c>
      <c r="W2602">
        <f t="shared" si="529"/>
        <v>1</v>
      </c>
      <c r="X2602">
        <f t="shared" si="530"/>
        <v>0</v>
      </c>
      <c r="Y2602">
        <f t="shared" si="531"/>
        <v>1</v>
      </c>
      <c r="AA2602" t="str">
        <f t="shared" si="532"/>
        <v>55-&gt;1,</v>
      </c>
    </row>
    <row r="2603" spans="1:27" ht="15" hidden="1" customHeight="1" x14ac:dyDescent="0.25">
      <c r="A2603">
        <v>2016</v>
      </c>
      <c r="B2603">
        <v>6</v>
      </c>
      <c r="C2603">
        <v>7</v>
      </c>
      <c r="D2603" t="s">
        <v>77</v>
      </c>
      <c r="E2603" t="s">
        <v>8</v>
      </c>
      <c r="F2603">
        <v>0</v>
      </c>
      <c r="G2603">
        <v>1</v>
      </c>
      <c r="H2603" t="s">
        <v>33</v>
      </c>
      <c r="J2603">
        <v>-17</v>
      </c>
      <c r="K2603">
        <v>1565</v>
      </c>
      <c r="L2603">
        <v>1421</v>
      </c>
      <c r="M2603">
        <f t="shared" si="520"/>
        <v>1582</v>
      </c>
      <c r="N2603">
        <f t="shared" si="521"/>
        <v>1404</v>
      </c>
      <c r="O2603">
        <f t="shared" si="522"/>
        <v>0.83205984053033322</v>
      </c>
      <c r="P2603">
        <f t="shared" si="523"/>
        <v>0</v>
      </c>
      <c r="Q2603">
        <f t="shared" si="524"/>
        <v>20.431222818258654</v>
      </c>
      <c r="R2603">
        <f t="shared" si="525"/>
        <v>20</v>
      </c>
      <c r="S2603">
        <f>INDEX(Weights!$B$1:$B$36,MATCH(Matches!H1411,Weights!$A$1:$A$36,0))</f>
        <v>40</v>
      </c>
      <c r="T2603">
        <f t="shared" si="526"/>
        <v>1682</v>
      </c>
      <c r="U2603">
        <f t="shared" si="527"/>
        <v>1404</v>
      </c>
      <c r="V2603">
        <f t="shared" si="528"/>
        <v>278</v>
      </c>
      <c r="W2603">
        <f t="shared" si="529"/>
        <v>-1</v>
      </c>
      <c r="X2603">
        <f t="shared" si="530"/>
        <v>0</v>
      </c>
      <c r="Y2603">
        <f t="shared" si="531"/>
        <v>-1</v>
      </c>
      <c r="AA2603" t="str">
        <f t="shared" si="532"/>
        <v>278-&gt;-1,</v>
      </c>
    </row>
    <row r="2604" spans="1:27" ht="15" hidden="1" customHeight="1" x14ac:dyDescent="0.25">
      <c r="A2604">
        <v>2016</v>
      </c>
      <c r="B2604">
        <v>6</v>
      </c>
      <c r="C2604">
        <v>7</v>
      </c>
      <c r="D2604" t="s">
        <v>202</v>
      </c>
      <c r="E2604" t="s">
        <v>187</v>
      </c>
      <c r="F2604">
        <v>0</v>
      </c>
      <c r="G2604">
        <v>1</v>
      </c>
      <c r="H2604" t="s">
        <v>230</v>
      </c>
      <c r="J2604">
        <v>-17</v>
      </c>
      <c r="K2604">
        <v>1113</v>
      </c>
      <c r="L2604">
        <v>1302</v>
      </c>
      <c r="M2604">
        <f t="shared" si="520"/>
        <v>1130</v>
      </c>
      <c r="N2604">
        <f t="shared" si="521"/>
        <v>1285</v>
      </c>
      <c r="O2604">
        <f t="shared" si="522"/>
        <v>0.57849675234474274</v>
      </c>
      <c r="P2604">
        <f t="shared" si="523"/>
        <v>0</v>
      </c>
      <c r="Q2604">
        <f t="shared" si="524"/>
        <v>29.386508966724872</v>
      </c>
      <c r="R2604">
        <f t="shared" si="525"/>
        <v>30</v>
      </c>
      <c r="S2604">
        <f>INDEX(Weights!$B$1:$B$36,MATCH(Matches!H1421,Weights!$A$1:$A$36,0))</f>
        <v>40</v>
      </c>
      <c r="T2604">
        <f t="shared" si="526"/>
        <v>1230</v>
      </c>
      <c r="U2604">
        <f t="shared" si="527"/>
        <v>1285</v>
      </c>
      <c r="V2604">
        <f t="shared" si="528"/>
        <v>55</v>
      </c>
      <c r="W2604">
        <f t="shared" si="529"/>
        <v>1</v>
      </c>
      <c r="X2604">
        <f t="shared" si="530"/>
        <v>0</v>
      </c>
      <c r="Y2604">
        <f t="shared" si="531"/>
        <v>1</v>
      </c>
      <c r="AA2604" t="str">
        <f t="shared" si="532"/>
        <v>55-&gt;1,</v>
      </c>
    </row>
    <row r="2605" spans="1:27" ht="15" hidden="1" customHeight="1" x14ac:dyDescent="0.25">
      <c r="A2605">
        <v>2016</v>
      </c>
      <c r="B2605">
        <v>6</v>
      </c>
      <c r="C2605">
        <v>22</v>
      </c>
      <c r="D2605" t="s">
        <v>203</v>
      </c>
      <c r="E2605" t="s">
        <v>74</v>
      </c>
      <c r="F2605">
        <v>1</v>
      </c>
      <c r="G2605">
        <v>2</v>
      </c>
      <c r="H2605" t="s">
        <v>33</v>
      </c>
      <c r="J2605">
        <v>-17</v>
      </c>
      <c r="K2605">
        <v>1300</v>
      </c>
      <c r="L2605">
        <v>1121</v>
      </c>
      <c r="M2605">
        <f t="shared" si="520"/>
        <v>1317</v>
      </c>
      <c r="N2605">
        <f t="shared" si="521"/>
        <v>1104</v>
      </c>
      <c r="O2605">
        <f t="shared" si="522"/>
        <v>0.85836460417389782</v>
      </c>
      <c r="P2605">
        <f t="shared" si="523"/>
        <v>0</v>
      </c>
      <c r="Q2605">
        <f t="shared" si="524"/>
        <v>19.805103702244384</v>
      </c>
      <c r="R2605">
        <f t="shared" si="525"/>
        <v>20</v>
      </c>
      <c r="S2605">
        <f>INDEX(Weights!$B$1:$B$36,MATCH(Matches!H1507,Weights!$A$1:$A$36,0))</f>
        <v>20</v>
      </c>
      <c r="T2605">
        <f t="shared" si="526"/>
        <v>1417</v>
      </c>
      <c r="U2605">
        <f t="shared" si="527"/>
        <v>1104</v>
      </c>
      <c r="V2605">
        <f t="shared" si="528"/>
        <v>313</v>
      </c>
      <c r="W2605">
        <f t="shared" si="529"/>
        <v>-1</v>
      </c>
      <c r="X2605">
        <f t="shared" si="530"/>
        <v>0</v>
      </c>
      <c r="Y2605">
        <f t="shared" si="531"/>
        <v>-1</v>
      </c>
      <c r="AA2605" t="str">
        <f t="shared" si="532"/>
        <v>313-&gt;-1,</v>
      </c>
    </row>
    <row r="2606" spans="1:27" ht="15" hidden="1" customHeight="1" x14ac:dyDescent="0.25">
      <c r="A2606">
        <v>2016</v>
      </c>
      <c r="B2606">
        <v>9</v>
      </c>
      <c r="C2606">
        <v>1</v>
      </c>
      <c r="D2606" t="s">
        <v>7</v>
      </c>
      <c r="E2606" t="s">
        <v>55</v>
      </c>
      <c r="F2606">
        <v>0</v>
      </c>
      <c r="G2606">
        <v>2</v>
      </c>
      <c r="H2606" t="s">
        <v>33</v>
      </c>
      <c r="J2606">
        <v>-17</v>
      </c>
      <c r="K2606">
        <v>1873</v>
      </c>
      <c r="L2606">
        <v>1957</v>
      </c>
      <c r="M2606">
        <f t="shared" si="520"/>
        <v>1890</v>
      </c>
      <c r="N2606">
        <f t="shared" si="521"/>
        <v>1940</v>
      </c>
      <c r="O2606">
        <f t="shared" si="522"/>
        <v>0.5714631174083814</v>
      </c>
      <c r="P2606">
        <f t="shared" si="523"/>
        <v>0</v>
      </c>
      <c r="Q2606">
        <f t="shared" si="524"/>
        <v>29.748201558651751</v>
      </c>
      <c r="R2606">
        <f t="shared" si="525"/>
        <v>30</v>
      </c>
      <c r="S2606">
        <f>INDEX(Weights!$B$1:$B$36,MATCH(Matches!H1569,Weights!$A$1:$A$36,0))</f>
        <v>20</v>
      </c>
      <c r="T2606">
        <f t="shared" si="526"/>
        <v>1990</v>
      </c>
      <c r="U2606">
        <f t="shared" si="527"/>
        <v>1940</v>
      </c>
      <c r="V2606">
        <f t="shared" si="528"/>
        <v>50</v>
      </c>
      <c r="W2606">
        <f t="shared" si="529"/>
        <v>-2</v>
      </c>
      <c r="X2606">
        <f t="shared" si="530"/>
        <v>0</v>
      </c>
      <c r="Y2606">
        <f t="shared" si="531"/>
        <v>-2</v>
      </c>
      <c r="AA2606" t="str">
        <f t="shared" si="532"/>
        <v>50-&gt;-2,</v>
      </c>
    </row>
    <row r="2607" spans="1:27" ht="15" hidden="1" customHeight="1" x14ac:dyDescent="0.25">
      <c r="A2607">
        <v>2016</v>
      </c>
      <c r="B2607">
        <v>9</v>
      </c>
      <c r="C2607">
        <v>2</v>
      </c>
      <c r="D2607" t="s">
        <v>30</v>
      </c>
      <c r="E2607" t="s">
        <v>149</v>
      </c>
      <c r="F2607">
        <v>1</v>
      </c>
      <c r="G2607">
        <v>1</v>
      </c>
      <c r="H2607" t="s">
        <v>171</v>
      </c>
      <c r="J2607">
        <v>-17</v>
      </c>
      <c r="K2607">
        <v>1587</v>
      </c>
      <c r="L2607">
        <v>1307</v>
      </c>
      <c r="M2607">
        <f t="shared" si="520"/>
        <v>1604</v>
      </c>
      <c r="N2607">
        <f t="shared" si="521"/>
        <v>1290</v>
      </c>
      <c r="O2607">
        <f t="shared" si="522"/>
        <v>0.91553532670327564</v>
      </c>
      <c r="P2607">
        <f t="shared" si="523"/>
        <v>0.5</v>
      </c>
      <c r="Q2607">
        <f t="shared" si="524"/>
        <v>40.911082421974953</v>
      </c>
      <c r="R2607">
        <f t="shared" si="525"/>
        <v>40</v>
      </c>
      <c r="S2607">
        <f>INDEX(Weights!$B$1:$B$36,MATCH(Matches!H1589,Weights!$A$1:$A$36,0))</f>
        <v>20</v>
      </c>
      <c r="T2607">
        <f t="shared" si="526"/>
        <v>1704</v>
      </c>
      <c r="U2607">
        <f t="shared" si="527"/>
        <v>1290</v>
      </c>
      <c r="V2607">
        <f t="shared" si="528"/>
        <v>414</v>
      </c>
      <c r="W2607">
        <f t="shared" si="529"/>
        <v>0</v>
      </c>
      <c r="X2607">
        <f t="shared" si="530"/>
        <v>0</v>
      </c>
      <c r="Y2607">
        <f t="shared" si="531"/>
        <v>0</v>
      </c>
      <c r="AA2607" t="str">
        <f t="shared" si="532"/>
        <v>414-&gt;0,</v>
      </c>
    </row>
    <row r="2608" spans="1:27" ht="15" hidden="1" customHeight="1" x14ac:dyDescent="0.25">
      <c r="A2608">
        <v>2016</v>
      </c>
      <c r="B2608">
        <v>9</v>
      </c>
      <c r="C2608">
        <v>3</v>
      </c>
      <c r="D2608" t="s">
        <v>148</v>
      </c>
      <c r="E2608" t="s">
        <v>191</v>
      </c>
      <c r="F2608">
        <v>1</v>
      </c>
      <c r="G2608">
        <v>1</v>
      </c>
      <c r="H2608" t="s">
        <v>171</v>
      </c>
      <c r="J2608">
        <v>-17</v>
      </c>
      <c r="K2608">
        <v>1626</v>
      </c>
      <c r="L2608">
        <v>1308</v>
      </c>
      <c r="M2608">
        <f t="shared" si="520"/>
        <v>1643</v>
      </c>
      <c r="N2608">
        <f t="shared" si="521"/>
        <v>1291</v>
      </c>
      <c r="O2608">
        <f t="shared" si="522"/>
        <v>0.93098511963181751</v>
      </c>
      <c r="P2608">
        <f t="shared" si="523"/>
        <v>0.5</v>
      </c>
      <c r="Q2608">
        <f t="shared" si="524"/>
        <v>39.444517282923321</v>
      </c>
      <c r="R2608">
        <f t="shared" si="525"/>
        <v>40</v>
      </c>
      <c r="S2608">
        <f>INDEX(Weights!$B$1:$B$36,MATCH(Matches!H1597,Weights!$A$1:$A$36,0))</f>
        <v>40</v>
      </c>
      <c r="T2608">
        <f t="shared" si="526"/>
        <v>1743</v>
      </c>
      <c r="U2608">
        <f t="shared" si="527"/>
        <v>1291</v>
      </c>
      <c r="V2608">
        <f t="shared" si="528"/>
        <v>452</v>
      </c>
      <c r="W2608">
        <f t="shared" si="529"/>
        <v>0</v>
      </c>
      <c r="X2608">
        <f t="shared" si="530"/>
        <v>0</v>
      </c>
      <c r="Y2608">
        <f t="shared" si="531"/>
        <v>0</v>
      </c>
      <c r="AA2608" t="str">
        <f t="shared" si="532"/>
        <v>452-&gt;0,</v>
      </c>
    </row>
    <row r="2609" spans="1:27" ht="15" hidden="1" customHeight="1" x14ac:dyDescent="0.25">
      <c r="A2609">
        <v>2016</v>
      </c>
      <c r="B2609">
        <v>9</v>
      </c>
      <c r="C2609">
        <v>4</v>
      </c>
      <c r="D2609" t="s">
        <v>90</v>
      </c>
      <c r="E2609" t="s">
        <v>105</v>
      </c>
      <c r="F2609">
        <v>0</v>
      </c>
      <c r="G2609">
        <v>1</v>
      </c>
      <c r="H2609" t="s">
        <v>76</v>
      </c>
      <c r="J2609">
        <v>-17</v>
      </c>
      <c r="K2609">
        <v>1742</v>
      </c>
      <c r="L2609">
        <v>1930</v>
      </c>
      <c r="M2609">
        <f t="shared" si="520"/>
        <v>1759</v>
      </c>
      <c r="N2609">
        <f t="shared" si="521"/>
        <v>1913</v>
      </c>
      <c r="O2609">
        <f t="shared" si="522"/>
        <v>0.57709247582532897</v>
      </c>
      <c r="P2609">
        <f t="shared" si="523"/>
        <v>0</v>
      </c>
      <c r="Q2609">
        <f t="shared" si="524"/>
        <v>29.458017063361371</v>
      </c>
      <c r="R2609">
        <f t="shared" si="525"/>
        <v>30</v>
      </c>
      <c r="S2609">
        <f>INDEX(Weights!$B$1:$B$36,MATCH(Matches!H1622,Weights!$A$1:$A$36,0))</f>
        <v>40</v>
      </c>
      <c r="T2609">
        <f t="shared" si="526"/>
        <v>1859</v>
      </c>
      <c r="U2609">
        <f t="shared" si="527"/>
        <v>1913</v>
      </c>
      <c r="V2609">
        <f t="shared" si="528"/>
        <v>54</v>
      </c>
      <c r="W2609">
        <f t="shared" si="529"/>
        <v>1</v>
      </c>
      <c r="X2609">
        <f t="shared" si="530"/>
        <v>0</v>
      </c>
      <c r="Y2609">
        <f t="shared" si="531"/>
        <v>1</v>
      </c>
      <c r="AA2609" t="str">
        <f t="shared" si="532"/>
        <v>54-&gt;1,</v>
      </c>
    </row>
    <row r="2610" spans="1:27" ht="15" hidden="1" customHeight="1" x14ac:dyDescent="0.25">
      <c r="A2610">
        <v>2016</v>
      </c>
      <c r="B2610">
        <v>9</v>
      </c>
      <c r="C2610">
        <v>6</v>
      </c>
      <c r="D2610" t="s">
        <v>112</v>
      </c>
      <c r="E2610" t="s">
        <v>106</v>
      </c>
      <c r="F2610">
        <v>0</v>
      </c>
      <c r="G2610">
        <v>0</v>
      </c>
      <c r="H2610" t="s">
        <v>23</v>
      </c>
      <c r="J2610">
        <v>-17</v>
      </c>
      <c r="K2610">
        <v>848</v>
      </c>
      <c r="L2610">
        <v>564</v>
      </c>
      <c r="M2610">
        <f t="shared" si="520"/>
        <v>865</v>
      </c>
      <c r="N2610">
        <f t="shared" si="521"/>
        <v>547</v>
      </c>
      <c r="O2610">
        <f t="shared" si="522"/>
        <v>0.9172989722099868</v>
      </c>
      <c r="P2610">
        <f t="shared" si="523"/>
        <v>0.5</v>
      </c>
      <c r="Q2610">
        <f t="shared" si="524"/>
        <v>40.738178457447816</v>
      </c>
      <c r="R2610">
        <f t="shared" si="525"/>
        <v>40</v>
      </c>
      <c r="S2610">
        <f>INDEX(Weights!$B$1:$B$36,MATCH(Matches!H1638,Weights!$A$1:$A$36,0))</f>
        <v>20</v>
      </c>
      <c r="T2610">
        <f t="shared" si="526"/>
        <v>965</v>
      </c>
      <c r="U2610">
        <f t="shared" si="527"/>
        <v>547</v>
      </c>
      <c r="V2610">
        <f t="shared" si="528"/>
        <v>418</v>
      </c>
      <c r="W2610">
        <f t="shared" si="529"/>
        <v>0</v>
      </c>
      <c r="X2610">
        <f t="shared" si="530"/>
        <v>0</v>
      </c>
      <c r="Y2610">
        <f t="shared" si="531"/>
        <v>0</v>
      </c>
      <c r="AA2610" t="str">
        <f t="shared" si="532"/>
        <v>418-&gt;0,</v>
      </c>
    </row>
    <row r="2611" spans="1:27" ht="15" hidden="1" customHeight="1" x14ac:dyDescent="0.25">
      <c r="A2611">
        <v>2016</v>
      </c>
      <c r="B2611">
        <v>10</v>
      </c>
      <c r="C2611">
        <v>4</v>
      </c>
      <c r="D2611" t="s">
        <v>174</v>
      </c>
      <c r="E2611" t="s">
        <v>88</v>
      </c>
      <c r="F2611">
        <v>0</v>
      </c>
      <c r="G2611">
        <v>1</v>
      </c>
      <c r="H2611" t="s">
        <v>33</v>
      </c>
      <c r="J2611">
        <v>-17</v>
      </c>
      <c r="K2611">
        <v>1528</v>
      </c>
      <c r="L2611">
        <v>1378</v>
      </c>
      <c r="M2611">
        <f t="shared" si="520"/>
        <v>1545</v>
      </c>
      <c r="N2611">
        <f t="shared" si="521"/>
        <v>1361</v>
      </c>
      <c r="O2611">
        <f t="shared" si="522"/>
        <v>0.83683096600289486</v>
      </c>
      <c r="P2611">
        <f t="shared" si="523"/>
        <v>0</v>
      </c>
      <c r="Q2611">
        <f t="shared" si="524"/>
        <v>20.314735819588673</v>
      </c>
      <c r="R2611">
        <f t="shared" si="525"/>
        <v>20</v>
      </c>
      <c r="S2611">
        <f>INDEX(Weights!$B$1:$B$36,MATCH(Matches!H1673,Weights!$A$1:$A$36,0))</f>
        <v>50</v>
      </c>
      <c r="T2611">
        <f t="shared" si="526"/>
        <v>1645</v>
      </c>
      <c r="U2611">
        <f t="shared" si="527"/>
        <v>1361</v>
      </c>
      <c r="V2611">
        <f t="shared" si="528"/>
        <v>284</v>
      </c>
      <c r="W2611">
        <f t="shared" si="529"/>
        <v>-1</v>
      </c>
      <c r="X2611">
        <f t="shared" si="530"/>
        <v>0</v>
      </c>
      <c r="Y2611">
        <f t="shared" si="531"/>
        <v>-1</v>
      </c>
      <c r="AA2611" t="str">
        <f t="shared" si="532"/>
        <v>284-&gt;-1,</v>
      </c>
    </row>
    <row r="2612" spans="1:27" ht="15" hidden="1" customHeight="1" x14ac:dyDescent="0.25">
      <c r="A2612">
        <v>2016</v>
      </c>
      <c r="B2612">
        <v>10</v>
      </c>
      <c r="C2612">
        <v>9</v>
      </c>
      <c r="D2612" t="s">
        <v>10</v>
      </c>
      <c r="E2612" t="s">
        <v>56</v>
      </c>
      <c r="F2612">
        <v>1</v>
      </c>
      <c r="G2612">
        <v>1</v>
      </c>
      <c r="H2612" t="s">
        <v>76</v>
      </c>
      <c r="J2612">
        <v>-17</v>
      </c>
      <c r="K2612">
        <v>1768</v>
      </c>
      <c r="L2612">
        <v>1487</v>
      </c>
      <c r="M2612">
        <f t="shared" si="520"/>
        <v>1785</v>
      </c>
      <c r="N2612">
        <f t="shared" si="521"/>
        <v>1470</v>
      </c>
      <c r="O2612">
        <f t="shared" si="522"/>
        <v>0.9159794127382721</v>
      </c>
      <c r="P2612">
        <f t="shared" si="523"/>
        <v>0.5</v>
      </c>
      <c r="Q2612">
        <f t="shared" si="524"/>
        <v>40.867407086552483</v>
      </c>
      <c r="R2612">
        <f t="shared" si="525"/>
        <v>40</v>
      </c>
      <c r="S2612">
        <f>INDEX(Weights!$B$1:$B$36,MATCH(Matches!H1754,Weights!$A$1:$A$36,0))</f>
        <v>20</v>
      </c>
      <c r="T2612">
        <f t="shared" si="526"/>
        <v>1885</v>
      </c>
      <c r="U2612">
        <f t="shared" si="527"/>
        <v>1470</v>
      </c>
      <c r="V2612">
        <f t="shared" si="528"/>
        <v>415</v>
      </c>
      <c r="W2612">
        <f t="shared" si="529"/>
        <v>0</v>
      </c>
      <c r="X2612">
        <f t="shared" si="530"/>
        <v>0</v>
      </c>
      <c r="Y2612">
        <f t="shared" si="531"/>
        <v>0</v>
      </c>
      <c r="AA2612" t="str">
        <f t="shared" si="532"/>
        <v>415-&gt;0,</v>
      </c>
    </row>
    <row r="2613" spans="1:27" ht="15" hidden="1" customHeight="1" x14ac:dyDescent="0.25">
      <c r="A2613">
        <v>2016</v>
      </c>
      <c r="B2613">
        <v>10</v>
      </c>
      <c r="C2613">
        <v>10</v>
      </c>
      <c r="D2613" t="s">
        <v>58</v>
      </c>
      <c r="E2613" t="s">
        <v>4</v>
      </c>
      <c r="F2613">
        <v>0</v>
      </c>
      <c r="G2613">
        <v>2</v>
      </c>
      <c r="H2613" t="s">
        <v>76</v>
      </c>
      <c r="J2613">
        <v>-17</v>
      </c>
      <c r="K2613">
        <v>1417</v>
      </c>
      <c r="L2613">
        <v>1706</v>
      </c>
      <c r="M2613">
        <f t="shared" si="520"/>
        <v>1434</v>
      </c>
      <c r="N2613">
        <f t="shared" si="521"/>
        <v>1689</v>
      </c>
      <c r="O2613">
        <f t="shared" si="522"/>
        <v>0.70935463059876336</v>
      </c>
      <c r="P2613">
        <f t="shared" si="523"/>
        <v>0</v>
      </c>
      <c r="Q2613">
        <f t="shared" si="524"/>
        <v>23.965445866830205</v>
      </c>
      <c r="R2613">
        <f t="shared" si="525"/>
        <v>20</v>
      </c>
      <c r="S2613">
        <f>INDEX(Weights!$B$1:$B$36,MATCH(Matches!H1763,Weights!$A$1:$A$36,0))</f>
        <v>20</v>
      </c>
      <c r="T2613">
        <f t="shared" si="526"/>
        <v>1534</v>
      </c>
      <c r="U2613">
        <f t="shared" si="527"/>
        <v>1689</v>
      </c>
      <c r="V2613">
        <f t="shared" si="528"/>
        <v>155</v>
      </c>
      <c r="W2613">
        <f t="shared" si="529"/>
        <v>2</v>
      </c>
      <c r="X2613">
        <f t="shared" si="530"/>
        <v>0</v>
      </c>
      <c r="Y2613">
        <f t="shared" si="531"/>
        <v>2</v>
      </c>
      <c r="AA2613" t="str">
        <f t="shared" si="532"/>
        <v>155-&gt;2,</v>
      </c>
    </row>
    <row r="2614" spans="1:27" ht="15" hidden="1" customHeight="1" x14ac:dyDescent="0.25">
      <c r="A2614">
        <v>2016</v>
      </c>
      <c r="B2614">
        <v>11</v>
      </c>
      <c r="C2614">
        <v>15</v>
      </c>
      <c r="D2614" t="s">
        <v>4</v>
      </c>
      <c r="E2614" t="s">
        <v>68</v>
      </c>
      <c r="F2614">
        <v>0</v>
      </c>
      <c r="G2614">
        <v>2</v>
      </c>
      <c r="H2614" t="s">
        <v>33</v>
      </c>
      <c r="J2614">
        <v>-17</v>
      </c>
      <c r="K2614">
        <v>1690</v>
      </c>
      <c r="L2614">
        <v>1768</v>
      </c>
      <c r="M2614">
        <f t="shared" si="520"/>
        <v>1707</v>
      </c>
      <c r="N2614">
        <f t="shared" si="521"/>
        <v>1751</v>
      </c>
      <c r="O2614">
        <f t="shared" si="522"/>
        <v>0.57989976035788149</v>
      </c>
      <c r="P2614">
        <f t="shared" si="523"/>
        <v>0</v>
      </c>
      <c r="Q2614">
        <f t="shared" si="524"/>
        <v>29.31541132127483</v>
      </c>
      <c r="R2614">
        <f t="shared" si="525"/>
        <v>30</v>
      </c>
      <c r="S2614">
        <f>INDEX(Weights!$B$1:$B$36,MATCH(Matches!H1916,Weights!$A$1:$A$36,0))</f>
        <v>40</v>
      </c>
      <c r="T2614">
        <f t="shared" si="526"/>
        <v>1807</v>
      </c>
      <c r="U2614">
        <f t="shared" si="527"/>
        <v>1751</v>
      </c>
      <c r="V2614">
        <f t="shared" si="528"/>
        <v>56</v>
      </c>
      <c r="W2614">
        <f t="shared" si="529"/>
        <v>-2</v>
      </c>
      <c r="X2614">
        <f t="shared" si="530"/>
        <v>0</v>
      </c>
      <c r="Y2614">
        <f t="shared" si="531"/>
        <v>-2</v>
      </c>
      <c r="AA2614" t="str">
        <f t="shared" si="532"/>
        <v>56-&gt;-2,</v>
      </c>
    </row>
    <row r="2615" spans="1:27" ht="15" hidden="1" customHeight="1" x14ac:dyDescent="0.25">
      <c r="A2615">
        <v>2016</v>
      </c>
      <c r="B2615">
        <v>11</v>
      </c>
      <c r="C2615">
        <v>25</v>
      </c>
      <c r="D2615" t="s">
        <v>78</v>
      </c>
      <c r="E2615" t="s">
        <v>38</v>
      </c>
      <c r="F2615">
        <v>0</v>
      </c>
      <c r="G2615">
        <v>1</v>
      </c>
      <c r="H2615" t="s">
        <v>232</v>
      </c>
      <c r="J2615">
        <v>-17</v>
      </c>
      <c r="K2615">
        <v>1222</v>
      </c>
      <c r="L2615">
        <v>1416</v>
      </c>
      <c r="M2615">
        <f t="shared" si="520"/>
        <v>1239</v>
      </c>
      <c r="N2615">
        <f t="shared" si="521"/>
        <v>1399</v>
      </c>
      <c r="O2615">
        <f t="shared" si="522"/>
        <v>0.58549867867180949</v>
      </c>
      <c r="P2615">
        <f t="shared" si="523"/>
        <v>0</v>
      </c>
      <c r="Q2615">
        <f t="shared" si="524"/>
        <v>29.035078334530343</v>
      </c>
      <c r="R2615">
        <f t="shared" si="525"/>
        <v>30</v>
      </c>
      <c r="S2615">
        <f>INDEX(Weights!$B$1:$B$36,MATCH(Matches!H1947,Weights!$A$1:$A$36,0))</f>
        <v>40</v>
      </c>
      <c r="T2615">
        <f t="shared" si="526"/>
        <v>1339</v>
      </c>
      <c r="U2615">
        <f t="shared" si="527"/>
        <v>1399</v>
      </c>
      <c r="V2615">
        <f t="shared" si="528"/>
        <v>60</v>
      </c>
      <c r="W2615">
        <f t="shared" si="529"/>
        <v>1</v>
      </c>
      <c r="X2615">
        <f t="shared" si="530"/>
        <v>0</v>
      </c>
      <c r="Y2615">
        <f t="shared" si="531"/>
        <v>1</v>
      </c>
      <c r="AA2615" t="str">
        <f t="shared" si="532"/>
        <v>60-&gt;1,</v>
      </c>
    </row>
    <row r="2616" spans="1:27" ht="15" hidden="1" customHeight="1" x14ac:dyDescent="0.25">
      <c r="A2616">
        <v>2017</v>
      </c>
      <c r="B2616">
        <v>1</v>
      </c>
      <c r="C2616">
        <v>13</v>
      </c>
      <c r="D2616" t="s">
        <v>129</v>
      </c>
      <c r="E2616" t="s">
        <v>136</v>
      </c>
      <c r="F2616">
        <v>0</v>
      </c>
      <c r="G2616">
        <v>0</v>
      </c>
      <c r="H2616" t="s">
        <v>228</v>
      </c>
      <c r="I2616" t="s">
        <v>47</v>
      </c>
      <c r="J2616">
        <v>-17</v>
      </c>
      <c r="K2616">
        <v>1838</v>
      </c>
      <c r="L2616">
        <v>1419</v>
      </c>
      <c r="M2616">
        <f t="shared" si="520"/>
        <v>1855</v>
      </c>
      <c r="N2616">
        <f t="shared" si="521"/>
        <v>1402</v>
      </c>
      <c r="O2616">
        <f t="shared" si="522"/>
        <v>0.93135406651994435</v>
      </c>
      <c r="P2616">
        <f t="shared" si="523"/>
        <v>0.5</v>
      </c>
      <c r="Q2616">
        <f t="shared" si="524"/>
        <v>39.410779495257124</v>
      </c>
      <c r="R2616">
        <f t="shared" si="525"/>
        <v>40</v>
      </c>
      <c r="S2616">
        <f>INDEX(Weights!$B$1:$B$36,MATCH(Matches!H1976,Weights!$A$1:$A$36,0))</f>
        <v>20</v>
      </c>
      <c r="T2616">
        <f t="shared" si="526"/>
        <v>1855</v>
      </c>
      <c r="U2616">
        <f t="shared" si="527"/>
        <v>1402</v>
      </c>
      <c r="V2616">
        <f t="shared" si="528"/>
        <v>453</v>
      </c>
      <c r="W2616">
        <f t="shared" si="529"/>
        <v>0</v>
      </c>
      <c r="X2616">
        <f t="shared" si="530"/>
        <v>0</v>
      </c>
      <c r="Y2616">
        <f t="shared" si="531"/>
        <v>0</v>
      </c>
      <c r="AA2616" t="str">
        <f t="shared" si="532"/>
        <v>453-&gt;0,</v>
      </c>
    </row>
    <row r="2617" spans="1:27" ht="15" hidden="1" customHeight="1" x14ac:dyDescent="0.25">
      <c r="A2617">
        <v>2017</v>
      </c>
      <c r="B2617">
        <v>3</v>
      </c>
      <c r="C2617">
        <v>24</v>
      </c>
      <c r="D2617" t="s">
        <v>56</v>
      </c>
      <c r="E2617" t="s">
        <v>71</v>
      </c>
      <c r="F2617">
        <v>1</v>
      </c>
      <c r="G2617">
        <v>3</v>
      </c>
      <c r="H2617" t="s">
        <v>76</v>
      </c>
      <c r="J2617">
        <v>-17</v>
      </c>
      <c r="K2617">
        <v>1453</v>
      </c>
      <c r="L2617">
        <v>1745</v>
      </c>
      <c r="M2617">
        <f t="shared" si="520"/>
        <v>1470</v>
      </c>
      <c r="N2617">
        <f t="shared" si="521"/>
        <v>1728</v>
      </c>
      <c r="O2617">
        <f t="shared" si="522"/>
        <v>0.71290215740545393</v>
      </c>
      <c r="P2617">
        <f t="shared" si="523"/>
        <v>0</v>
      </c>
      <c r="Q2617">
        <f t="shared" si="524"/>
        <v>23.846189583532805</v>
      </c>
      <c r="R2617">
        <f t="shared" si="525"/>
        <v>20</v>
      </c>
      <c r="S2617">
        <f>INDEX(Weights!$B$1:$B$36,MATCH(Matches!H2077,Weights!$A$1:$A$36,0))</f>
        <v>40</v>
      </c>
      <c r="T2617">
        <f t="shared" si="526"/>
        <v>1570</v>
      </c>
      <c r="U2617">
        <f t="shared" si="527"/>
        <v>1728</v>
      </c>
      <c r="V2617">
        <f t="shared" si="528"/>
        <v>158</v>
      </c>
      <c r="W2617">
        <f t="shared" si="529"/>
        <v>2</v>
      </c>
      <c r="X2617">
        <f t="shared" si="530"/>
        <v>0</v>
      </c>
      <c r="Y2617">
        <f t="shared" si="531"/>
        <v>2</v>
      </c>
      <c r="AA2617" t="str">
        <f t="shared" si="532"/>
        <v>158-&gt;2,</v>
      </c>
    </row>
    <row r="2618" spans="1:27" ht="15" hidden="1" customHeight="1" x14ac:dyDescent="0.25">
      <c r="A2618">
        <v>2017</v>
      </c>
      <c r="B2618">
        <v>3</v>
      </c>
      <c r="C2618">
        <v>28</v>
      </c>
      <c r="D2618" t="s">
        <v>259</v>
      </c>
      <c r="E2618" t="s">
        <v>41</v>
      </c>
      <c r="F2618">
        <v>0</v>
      </c>
      <c r="G2618">
        <v>0</v>
      </c>
      <c r="H2618" t="s">
        <v>23</v>
      </c>
      <c r="J2618">
        <v>-17</v>
      </c>
      <c r="K2618">
        <v>1404</v>
      </c>
      <c r="L2618">
        <v>1120</v>
      </c>
      <c r="M2618">
        <f t="shared" si="520"/>
        <v>1421</v>
      </c>
      <c r="N2618">
        <f t="shared" si="521"/>
        <v>1103</v>
      </c>
      <c r="O2618">
        <f t="shared" si="522"/>
        <v>0.9172989722099868</v>
      </c>
      <c r="P2618">
        <f t="shared" si="523"/>
        <v>0.5</v>
      </c>
      <c r="Q2618">
        <f t="shared" si="524"/>
        <v>40.738178457447816</v>
      </c>
      <c r="R2618">
        <f t="shared" si="525"/>
        <v>40</v>
      </c>
      <c r="S2618">
        <f>INDEX(Weights!$B$1:$B$36,MATCH(Matches!H2128,Weights!$A$1:$A$36,0))</f>
        <v>40</v>
      </c>
      <c r="T2618">
        <f t="shared" si="526"/>
        <v>1521</v>
      </c>
      <c r="U2618">
        <f t="shared" si="527"/>
        <v>1103</v>
      </c>
      <c r="V2618">
        <f t="shared" si="528"/>
        <v>418</v>
      </c>
      <c r="W2618">
        <f t="shared" si="529"/>
        <v>0</v>
      </c>
      <c r="X2618">
        <f t="shared" si="530"/>
        <v>0</v>
      </c>
      <c r="Y2618">
        <f t="shared" si="531"/>
        <v>0</v>
      </c>
      <c r="AA2618" t="str">
        <f t="shared" si="532"/>
        <v>418-&gt;0,</v>
      </c>
    </row>
    <row r="2619" spans="1:27" ht="15" hidden="1" customHeight="1" x14ac:dyDescent="0.25">
      <c r="A2619">
        <v>2017</v>
      </c>
      <c r="B2619">
        <v>6</v>
      </c>
      <c r="C2619">
        <v>13</v>
      </c>
      <c r="D2619" t="s">
        <v>30</v>
      </c>
      <c r="E2619" t="s">
        <v>27</v>
      </c>
      <c r="F2619">
        <v>1</v>
      </c>
      <c r="G2619">
        <v>2</v>
      </c>
      <c r="H2619" t="s">
        <v>33</v>
      </c>
      <c r="J2619">
        <v>-17</v>
      </c>
      <c r="K2619">
        <v>1627</v>
      </c>
      <c r="L2619">
        <v>1434</v>
      </c>
      <c r="M2619">
        <f t="shared" si="520"/>
        <v>1644</v>
      </c>
      <c r="N2619">
        <f t="shared" si="521"/>
        <v>1417</v>
      </c>
      <c r="O2619">
        <f t="shared" si="522"/>
        <v>0.86788234576063594</v>
      </c>
      <c r="P2619">
        <f t="shared" si="523"/>
        <v>0</v>
      </c>
      <c r="Q2619">
        <f t="shared" si="524"/>
        <v>19.587908525896712</v>
      </c>
      <c r="R2619">
        <f t="shared" si="525"/>
        <v>20</v>
      </c>
      <c r="S2619">
        <f>INDEX(Weights!$B$1:$B$36,MATCH(Matches!H2323,Weights!$A$1:$A$36,0))</f>
        <v>40</v>
      </c>
      <c r="T2619">
        <f t="shared" si="526"/>
        <v>1744</v>
      </c>
      <c r="U2619">
        <f t="shared" si="527"/>
        <v>1417</v>
      </c>
      <c r="V2619">
        <f t="shared" si="528"/>
        <v>327</v>
      </c>
      <c r="W2619">
        <f t="shared" si="529"/>
        <v>-1</v>
      </c>
      <c r="X2619">
        <f t="shared" si="530"/>
        <v>0</v>
      </c>
      <c r="Y2619">
        <f t="shared" si="531"/>
        <v>-1</v>
      </c>
      <c r="AA2619" t="str">
        <f t="shared" si="532"/>
        <v>327-&gt;-1,</v>
      </c>
    </row>
    <row r="2620" spans="1:27" ht="15" hidden="1" customHeight="1" x14ac:dyDescent="0.25">
      <c r="A2620">
        <v>2017</v>
      </c>
      <c r="B2620">
        <v>6</v>
      </c>
      <c r="C2620">
        <v>21</v>
      </c>
      <c r="D2620" t="s">
        <v>21</v>
      </c>
      <c r="E2620" t="s">
        <v>34</v>
      </c>
      <c r="F2620">
        <v>0</v>
      </c>
      <c r="G2620">
        <v>1</v>
      </c>
      <c r="H2620" t="s">
        <v>221</v>
      </c>
      <c r="J2620">
        <v>-17</v>
      </c>
      <c r="K2620">
        <v>1699</v>
      </c>
      <c r="L2620">
        <v>1946</v>
      </c>
      <c r="M2620">
        <f t="shared" si="520"/>
        <v>1716</v>
      </c>
      <c r="N2620">
        <f t="shared" si="521"/>
        <v>1929</v>
      </c>
      <c r="O2620">
        <f t="shared" si="522"/>
        <v>0.65711868648707861</v>
      </c>
      <c r="P2620">
        <f t="shared" si="523"/>
        <v>0</v>
      </c>
      <c r="Q2620">
        <f t="shared" si="524"/>
        <v>25.870516772063038</v>
      </c>
      <c r="R2620">
        <f t="shared" si="525"/>
        <v>30</v>
      </c>
      <c r="S2620">
        <f>INDEX(Weights!$B$1:$B$36,MATCH(Matches!H2336,Weights!$A$1:$A$36,0))</f>
        <v>20</v>
      </c>
      <c r="T2620">
        <f t="shared" si="526"/>
        <v>1816</v>
      </c>
      <c r="U2620">
        <f t="shared" si="527"/>
        <v>1929</v>
      </c>
      <c r="V2620">
        <f t="shared" si="528"/>
        <v>113</v>
      </c>
      <c r="W2620">
        <f t="shared" si="529"/>
        <v>1</v>
      </c>
      <c r="X2620">
        <f t="shared" si="530"/>
        <v>0</v>
      </c>
      <c r="Y2620">
        <f t="shared" si="531"/>
        <v>1</v>
      </c>
      <c r="AA2620" t="str">
        <f t="shared" si="532"/>
        <v>113-&gt;1,</v>
      </c>
    </row>
    <row r="2621" spans="1:27" ht="15" hidden="1" customHeight="1" x14ac:dyDescent="0.25">
      <c r="A2621">
        <v>2017</v>
      </c>
      <c r="B2621">
        <v>9</v>
      </c>
      <c r="C2621">
        <v>5</v>
      </c>
      <c r="D2621" t="s">
        <v>44</v>
      </c>
      <c r="E2621" t="s">
        <v>124</v>
      </c>
      <c r="F2621">
        <v>1</v>
      </c>
      <c r="G2621">
        <v>1</v>
      </c>
      <c r="H2621" t="s">
        <v>76</v>
      </c>
      <c r="J2621">
        <v>-17</v>
      </c>
      <c r="K2621">
        <v>1996</v>
      </c>
      <c r="L2621">
        <v>1715</v>
      </c>
      <c r="M2621">
        <f t="shared" si="520"/>
        <v>2013</v>
      </c>
      <c r="N2621">
        <f t="shared" si="521"/>
        <v>1698</v>
      </c>
      <c r="O2621">
        <f t="shared" si="522"/>
        <v>0.9159794127382721</v>
      </c>
      <c r="P2621">
        <f t="shared" si="523"/>
        <v>0.5</v>
      </c>
      <c r="Q2621">
        <f t="shared" si="524"/>
        <v>40.867407086552483</v>
      </c>
      <c r="R2621">
        <f t="shared" si="525"/>
        <v>40</v>
      </c>
      <c r="S2621">
        <f>INDEX(Weights!$B$1:$B$36,MATCH(Matches!H2508,Weights!$A$1:$A$36,0))</f>
        <v>40</v>
      </c>
      <c r="T2621">
        <f t="shared" si="526"/>
        <v>2113</v>
      </c>
      <c r="U2621">
        <f t="shared" si="527"/>
        <v>1698</v>
      </c>
      <c r="V2621">
        <f t="shared" si="528"/>
        <v>415</v>
      </c>
      <c r="W2621">
        <f t="shared" si="529"/>
        <v>0</v>
      </c>
      <c r="X2621">
        <f t="shared" si="530"/>
        <v>0</v>
      </c>
      <c r="Y2621">
        <f t="shared" si="531"/>
        <v>0</v>
      </c>
      <c r="AA2621" t="str">
        <f t="shared" si="532"/>
        <v>415-&gt;0,</v>
      </c>
    </row>
    <row r="2622" spans="1:27" ht="15" hidden="1" customHeight="1" x14ac:dyDescent="0.25">
      <c r="A2622">
        <v>2017</v>
      </c>
      <c r="B2622">
        <v>10</v>
      </c>
      <c r="C2622">
        <v>5</v>
      </c>
      <c r="D2622" t="s">
        <v>62</v>
      </c>
      <c r="E2622" t="s">
        <v>52</v>
      </c>
      <c r="F2622">
        <v>0</v>
      </c>
      <c r="G2622">
        <v>1</v>
      </c>
      <c r="H2622" t="s">
        <v>76</v>
      </c>
      <c r="J2622">
        <v>-17</v>
      </c>
      <c r="K2622">
        <v>1622</v>
      </c>
      <c r="L2622">
        <v>1815</v>
      </c>
      <c r="M2622">
        <f t="shared" si="520"/>
        <v>1639</v>
      </c>
      <c r="N2622">
        <f t="shared" si="521"/>
        <v>1798</v>
      </c>
      <c r="O2622">
        <f t="shared" si="522"/>
        <v>0.58410095881367796</v>
      </c>
      <c r="P2622">
        <f t="shared" si="523"/>
        <v>0</v>
      </c>
      <c r="Q2622">
        <f t="shared" si="524"/>
        <v>29.104557599986443</v>
      </c>
      <c r="R2622">
        <f t="shared" si="525"/>
        <v>30</v>
      </c>
      <c r="S2622">
        <f>INDEX(Weights!$B$1:$B$36,MATCH(Matches!H2567,Weights!$A$1:$A$36,0))</f>
        <v>20</v>
      </c>
      <c r="T2622">
        <f t="shared" si="526"/>
        <v>1739</v>
      </c>
      <c r="U2622">
        <f t="shared" si="527"/>
        <v>1798</v>
      </c>
      <c r="V2622">
        <f t="shared" si="528"/>
        <v>59</v>
      </c>
      <c r="W2622">
        <f t="shared" si="529"/>
        <v>1</v>
      </c>
      <c r="X2622">
        <f t="shared" si="530"/>
        <v>0</v>
      </c>
      <c r="Y2622">
        <f t="shared" si="531"/>
        <v>1</v>
      </c>
      <c r="AA2622" t="str">
        <f t="shared" si="532"/>
        <v>59-&gt;1,</v>
      </c>
    </row>
    <row r="2623" spans="1:27" ht="15" hidden="1" customHeight="1" x14ac:dyDescent="0.25">
      <c r="A2623">
        <v>2015</v>
      </c>
      <c r="B2623">
        <v>2</v>
      </c>
      <c r="C2623">
        <v>5</v>
      </c>
      <c r="D2623" t="s">
        <v>159</v>
      </c>
      <c r="E2623" t="s">
        <v>148</v>
      </c>
      <c r="F2623">
        <v>0</v>
      </c>
      <c r="G2623">
        <v>3</v>
      </c>
      <c r="H2623" t="s">
        <v>44</v>
      </c>
      <c r="J2623">
        <v>-18</v>
      </c>
      <c r="K2623">
        <v>1385</v>
      </c>
      <c r="L2623">
        <v>1753</v>
      </c>
      <c r="M2623">
        <f t="shared" si="520"/>
        <v>1403</v>
      </c>
      <c r="N2623">
        <f t="shared" si="521"/>
        <v>1735</v>
      </c>
      <c r="O2623">
        <f t="shared" si="522"/>
        <v>0.79174883750818448</v>
      </c>
      <c r="P2623">
        <f t="shared" si="523"/>
        <v>0</v>
      </c>
      <c r="Q2623">
        <f t="shared" si="524"/>
        <v>22.734482385411688</v>
      </c>
      <c r="R2623">
        <f t="shared" si="525"/>
        <v>10</v>
      </c>
      <c r="S2623">
        <f>INDEX(Weights!$B$1:$B$36,MATCH(Matches!H108,Weights!$A$1:$A$36,0))</f>
        <v>40</v>
      </c>
      <c r="T2623">
        <f t="shared" si="526"/>
        <v>1503</v>
      </c>
      <c r="U2623">
        <f t="shared" si="527"/>
        <v>1735</v>
      </c>
      <c r="V2623">
        <f t="shared" si="528"/>
        <v>232</v>
      </c>
      <c r="W2623">
        <f t="shared" si="529"/>
        <v>3</v>
      </c>
      <c r="X2623">
        <f t="shared" si="530"/>
        <v>0</v>
      </c>
      <c r="Y2623">
        <f t="shared" si="531"/>
        <v>3</v>
      </c>
      <c r="AA2623" t="str">
        <f t="shared" si="532"/>
        <v>232-&gt;3,</v>
      </c>
    </row>
    <row r="2624" spans="1:27" ht="15" hidden="1" customHeight="1" x14ac:dyDescent="0.25">
      <c r="A2624">
        <v>2015</v>
      </c>
      <c r="B2624">
        <v>6</v>
      </c>
      <c r="C2624">
        <v>10</v>
      </c>
      <c r="D2624" t="s">
        <v>6</v>
      </c>
      <c r="E2624" t="s">
        <v>125</v>
      </c>
      <c r="F2624">
        <v>1</v>
      </c>
      <c r="G2624">
        <v>2</v>
      </c>
      <c r="H2624" t="s">
        <v>33</v>
      </c>
      <c r="J2624">
        <v>-18</v>
      </c>
      <c r="K2624">
        <v>2109</v>
      </c>
      <c r="L2624">
        <v>1861</v>
      </c>
      <c r="M2624">
        <f t="shared" si="520"/>
        <v>2127</v>
      </c>
      <c r="N2624">
        <f t="shared" si="521"/>
        <v>1843</v>
      </c>
      <c r="O2624">
        <f t="shared" si="522"/>
        <v>0.9011868291216677</v>
      </c>
      <c r="P2624">
        <f t="shared" si="523"/>
        <v>0</v>
      </c>
      <c r="Q2624">
        <f t="shared" si="524"/>
        <v>19.973660753057732</v>
      </c>
      <c r="R2624">
        <f t="shared" si="525"/>
        <v>20</v>
      </c>
      <c r="S2624">
        <f>INDEX(Weights!$B$1:$B$36,MATCH(Matches!H361,Weights!$A$1:$A$36,0))</f>
        <v>50</v>
      </c>
      <c r="T2624">
        <f t="shared" si="526"/>
        <v>2227</v>
      </c>
      <c r="U2624">
        <f t="shared" si="527"/>
        <v>1843</v>
      </c>
      <c r="V2624">
        <f t="shared" si="528"/>
        <v>384</v>
      </c>
      <c r="W2624">
        <f t="shared" si="529"/>
        <v>-1</v>
      </c>
      <c r="X2624">
        <f t="shared" si="530"/>
        <v>0</v>
      </c>
      <c r="Y2624">
        <f t="shared" si="531"/>
        <v>-1</v>
      </c>
      <c r="AA2624" t="str">
        <f t="shared" si="532"/>
        <v>384-&gt;-1,</v>
      </c>
    </row>
    <row r="2625" spans="1:27" ht="15" hidden="1" customHeight="1" x14ac:dyDescent="0.25">
      <c r="A2625">
        <v>2015</v>
      </c>
      <c r="B2625">
        <v>6</v>
      </c>
      <c r="C2625">
        <v>27</v>
      </c>
      <c r="D2625" t="s">
        <v>121</v>
      </c>
      <c r="E2625" t="s">
        <v>126</v>
      </c>
      <c r="F2625">
        <v>1</v>
      </c>
      <c r="G2625">
        <v>1</v>
      </c>
      <c r="H2625" t="s">
        <v>164</v>
      </c>
      <c r="I2625" t="s">
        <v>102</v>
      </c>
      <c r="J2625">
        <v>-18</v>
      </c>
      <c r="K2625">
        <v>2033</v>
      </c>
      <c r="L2625">
        <v>1745</v>
      </c>
      <c r="M2625">
        <f t="shared" si="520"/>
        <v>2051</v>
      </c>
      <c r="N2625">
        <f t="shared" si="521"/>
        <v>1727</v>
      </c>
      <c r="O2625">
        <f t="shared" si="522"/>
        <v>0.86588958245504388</v>
      </c>
      <c r="P2625">
        <f t="shared" si="523"/>
        <v>0.5</v>
      </c>
      <c r="Q2625">
        <f t="shared" si="524"/>
        <v>49.195169425769656</v>
      </c>
      <c r="R2625">
        <f t="shared" si="525"/>
        <v>50</v>
      </c>
      <c r="S2625">
        <f>INDEX(Weights!$B$1:$B$36,MATCH(Matches!H490,Weights!$A$1:$A$36,0))</f>
        <v>40</v>
      </c>
      <c r="T2625">
        <f t="shared" si="526"/>
        <v>2051</v>
      </c>
      <c r="U2625">
        <f t="shared" si="527"/>
        <v>1727</v>
      </c>
      <c r="V2625">
        <f t="shared" si="528"/>
        <v>324</v>
      </c>
      <c r="W2625">
        <f t="shared" si="529"/>
        <v>0</v>
      </c>
      <c r="X2625">
        <f t="shared" si="530"/>
        <v>0</v>
      </c>
      <c r="Y2625">
        <f t="shared" si="531"/>
        <v>0</v>
      </c>
      <c r="AA2625" t="str">
        <f t="shared" si="532"/>
        <v>324-&gt;0,</v>
      </c>
    </row>
    <row r="2626" spans="1:27" ht="15" hidden="1" customHeight="1" x14ac:dyDescent="0.25">
      <c r="A2626">
        <v>2015</v>
      </c>
      <c r="B2626">
        <v>7</v>
      </c>
      <c r="C2626">
        <v>8</v>
      </c>
      <c r="D2626" t="s">
        <v>129</v>
      </c>
      <c r="E2626" t="s">
        <v>130</v>
      </c>
      <c r="F2626">
        <v>2</v>
      </c>
      <c r="G2626">
        <v>2</v>
      </c>
      <c r="H2626" t="s">
        <v>219</v>
      </c>
      <c r="I2626" t="s">
        <v>125</v>
      </c>
      <c r="J2626">
        <v>-18</v>
      </c>
      <c r="K2626">
        <v>1821</v>
      </c>
      <c r="L2626">
        <v>1539</v>
      </c>
      <c r="M2626">
        <f t="shared" ref="M2626:M2689" si="533">K2626-J2626</f>
        <v>1839</v>
      </c>
      <c r="N2626">
        <f t="shared" ref="N2626:N2689" si="534">L2626+J2626</f>
        <v>1521</v>
      </c>
      <c r="O2626">
        <f t="shared" ref="O2626:O2689" si="535">1/(10^(-V2626/400)+1)</f>
        <v>0.86182784757991771</v>
      </c>
      <c r="P2626">
        <f t="shared" ref="P2626:P2689" si="536">IF(F2626&gt;G2626,1,IF(F2626=G2626,0.5,0))</f>
        <v>0.5</v>
      </c>
      <c r="Q2626">
        <f t="shared" ref="Q2626:Q2689" si="537">(M2626-K2626)/(O2626-P2626)</f>
        <v>49.747414745417849</v>
      </c>
      <c r="R2626">
        <f t="shared" ref="R2626:R2689" si="538">ROUND((Q2626/IF(W2626=2,1.5,IF(W2626=3,1.75,IF(W2626&gt;3,1.75+(W2626-3)/8,1))))/10,0)*10</f>
        <v>50</v>
      </c>
      <c r="S2626">
        <f>INDEX(Weights!$B$1:$B$36,MATCH(Matches!H503,Weights!$A$1:$A$36,0))</f>
        <v>40</v>
      </c>
      <c r="T2626">
        <f t="shared" ref="T2626:T2689" si="539">M2626+IF(ISBLANK(I2626),100,0)</f>
        <v>1839</v>
      </c>
      <c r="U2626">
        <f t="shared" ref="U2626:U2689" si="540">N2626</f>
        <v>1521</v>
      </c>
      <c r="V2626">
        <f t="shared" ref="V2626:V2689" si="541">ABS(T2626-U2626)</f>
        <v>318</v>
      </c>
      <c r="W2626">
        <f t="shared" ref="W2626:W2689" si="542">IF(U2626&gt;T2626,G2626-F2626,F2626-G2626)</f>
        <v>0</v>
      </c>
      <c r="X2626">
        <f t="shared" ref="X2626:X2689" si="543">IF(W2626=4,1,0)</f>
        <v>0</v>
      </c>
      <c r="Y2626">
        <f t="shared" ref="Y2626:Y2689" si="544">IF(W2626&lt;0,MAX(W2626,-3),MIN(W2626,7))</f>
        <v>0</v>
      </c>
      <c r="AA2626" t="str">
        <f t="shared" si="532"/>
        <v>318-&gt;0,</v>
      </c>
    </row>
    <row r="2627" spans="1:27" ht="15" hidden="1" customHeight="1" x14ac:dyDescent="0.25">
      <c r="A2627">
        <v>2015</v>
      </c>
      <c r="B2627">
        <v>7</v>
      </c>
      <c r="C2627">
        <v>11</v>
      </c>
      <c r="D2627" t="s">
        <v>129</v>
      </c>
      <c r="E2627" t="s">
        <v>136</v>
      </c>
      <c r="F2627">
        <v>1</v>
      </c>
      <c r="G2627">
        <v>1</v>
      </c>
      <c r="H2627" t="s">
        <v>219</v>
      </c>
      <c r="I2627" t="s">
        <v>125</v>
      </c>
      <c r="J2627">
        <v>-18</v>
      </c>
      <c r="K2627">
        <v>1803</v>
      </c>
      <c r="L2627">
        <v>1512</v>
      </c>
      <c r="M2627">
        <f t="shared" si="533"/>
        <v>1821</v>
      </c>
      <c r="N2627">
        <f t="shared" si="534"/>
        <v>1494</v>
      </c>
      <c r="O2627">
        <f t="shared" si="535"/>
        <v>0.86788234576063594</v>
      </c>
      <c r="P2627">
        <f t="shared" si="536"/>
        <v>0.5</v>
      </c>
      <c r="Q2627">
        <f t="shared" si="537"/>
        <v>48.928686596208038</v>
      </c>
      <c r="R2627">
        <f t="shared" si="538"/>
        <v>50</v>
      </c>
      <c r="S2627">
        <f>INDEX(Weights!$B$1:$B$36,MATCH(Matches!H508,Weights!$A$1:$A$36,0))</f>
        <v>40</v>
      </c>
      <c r="T2627">
        <f t="shared" si="539"/>
        <v>1821</v>
      </c>
      <c r="U2627">
        <f t="shared" si="540"/>
        <v>1494</v>
      </c>
      <c r="V2627">
        <f t="shared" si="541"/>
        <v>327</v>
      </c>
      <c r="W2627">
        <f t="shared" si="542"/>
        <v>0</v>
      </c>
      <c r="X2627">
        <f t="shared" si="543"/>
        <v>0</v>
      </c>
      <c r="Y2627">
        <f t="shared" si="544"/>
        <v>0</v>
      </c>
      <c r="AA2627" t="str">
        <f t="shared" ref="AA2627:AA2690" si="545">V2627&amp;"-&gt;"&amp;Y2627&amp;","</f>
        <v>327-&gt;0,</v>
      </c>
    </row>
    <row r="2628" spans="1:27" ht="15" hidden="1" customHeight="1" x14ac:dyDescent="0.25">
      <c r="A2628">
        <v>2015</v>
      </c>
      <c r="B2628">
        <v>9</v>
      </c>
      <c r="C2628">
        <v>3</v>
      </c>
      <c r="D2628" t="s">
        <v>77</v>
      </c>
      <c r="E2628" t="s">
        <v>264</v>
      </c>
      <c r="F2628">
        <v>0</v>
      </c>
      <c r="G2628">
        <v>0</v>
      </c>
      <c r="H2628" t="s">
        <v>108</v>
      </c>
      <c r="J2628">
        <v>-18</v>
      </c>
      <c r="K2628">
        <v>1574</v>
      </c>
      <c r="L2628">
        <v>1191</v>
      </c>
      <c r="M2628">
        <f t="shared" si="533"/>
        <v>1592</v>
      </c>
      <c r="N2628">
        <f t="shared" si="534"/>
        <v>1173</v>
      </c>
      <c r="O2628">
        <f t="shared" si="535"/>
        <v>0.95201097198493023</v>
      </c>
      <c r="P2628">
        <f t="shared" si="536"/>
        <v>0.5</v>
      </c>
      <c r="Q2628">
        <f t="shared" si="537"/>
        <v>39.822042197241416</v>
      </c>
      <c r="R2628">
        <f t="shared" si="538"/>
        <v>40</v>
      </c>
      <c r="S2628">
        <f>INDEX(Weights!$B$1:$B$36,MATCH(Matches!H565,Weights!$A$1:$A$36,0))</f>
        <v>40</v>
      </c>
      <c r="T2628">
        <f t="shared" si="539"/>
        <v>1692</v>
      </c>
      <c r="U2628">
        <f t="shared" si="540"/>
        <v>1173</v>
      </c>
      <c r="V2628">
        <f t="shared" si="541"/>
        <v>519</v>
      </c>
      <c r="W2628">
        <f t="shared" si="542"/>
        <v>0</v>
      </c>
      <c r="X2628">
        <f t="shared" si="543"/>
        <v>0</v>
      </c>
      <c r="Y2628">
        <f t="shared" si="544"/>
        <v>0</v>
      </c>
      <c r="AA2628" t="str">
        <f t="shared" si="545"/>
        <v>519-&gt;0,</v>
      </c>
    </row>
    <row r="2629" spans="1:27" ht="15" hidden="1" customHeight="1" x14ac:dyDescent="0.25">
      <c r="A2629">
        <v>2015</v>
      </c>
      <c r="B2629">
        <v>9</v>
      </c>
      <c r="C2629">
        <v>3</v>
      </c>
      <c r="D2629" t="s">
        <v>91</v>
      </c>
      <c r="E2629" t="s">
        <v>257</v>
      </c>
      <c r="F2629">
        <v>0</v>
      </c>
      <c r="G2629">
        <v>0</v>
      </c>
      <c r="H2629" t="s">
        <v>108</v>
      </c>
      <c r="J2629">
        <v>-18</v>
      </c>
      <c r="K2629">
        <v>1485</v>
      </c>
      <c r="L2629">
        <v>1140</v>
      </c>
      <c r="M2629">
        <f t="shared" si="533"/>
        <v>1503</v>
      </c>
      <c r="N2629">
        <f t="shared" si="534"/>
        <v>1122</v>
      </c>
      <c r="O2629">
        <f t="shared" si="535"/>
        <v>0.94096961703947102</v>
      </c>
      <c r="P2629">
        <f t="shared" si="536"/>
        <v>0.5</v>
      </c>
      <c r="Q2629">
        <f t="shared" si="537"/>
        <v>40.819138789756636</v>
      </c>
      <c r="R2629">
        <f t="shared" si="538"/>
        <v>40</v>
      </c>
      <c r="S2629">
        <f>INDEX(Weights!$B$1:$B$36,MATCH(Matches!H573,Weights!$A$1:$A$36,0))</f>
        <v>50</v>
      </c>
      <c r="T2629">
        <f t="shared" si="539"/>
        <v>1603</v>
      </c>
      <c r="U2629">
        <f t="shared" si="540"/>
        <v>1122</v>
      </c>
      <c r="V2629">
        <f t="shared" si="541"/>
        <v>481</v>
      </c>
      <c r="W2629">
        <f t="shared" si="542"/>
        <v>0</v>
      </c>
      <c r="X2629">
        <f t="shared" si="543"/>
        <v>0</v>
      </c>
      <c r="Y2629">
        <f t="shared" si="544"/>
        <v>0</v>
      </c>
      <c r="AA2629" t="str">
        <f t="shared" si="545"/>
        <v>481-&gt;0,</v>
      </c>
    </row>
    <row r="2630" spans="1:27" ht="15" hidden="1" customHeight="1" x14ac:dyDescent="0.25">
      <c r="A2630">
        <v>2015</v>
      </c>
      <c r="B2630">
        <v>9</v>
      </c>
      <c r="C2630">
        <v>6</v>
      </c>
      <c r="D2630" t="s">
        <v>17</v>
      </c>
      <c r="E2630" t="s">
        <v>8</v>
      </c>
      <c r="F2630">
        <v>0</v>
      </c>
      <c r="G2630">
        <v>0</v>
      </c>
      <c r="H2630" t="s">
        <v>2</v>
      </c>
      <c r="J2630">
        <v>-18</v>
      </c>
      <c r="K2630">
        <v>1715</v>
      </c>
      <c r="L2630">
        <v>1359</v>
      </c>
      <c r="M2630">
        <f t="shared" si="533"/>
        <v>1733</v>
      </c>
      <c r="N2630">
        <f t="shared" si="534"/>
        <v>1341</v>
      </c>
      <c r="O2630">
        <f t="shared" si="535"/>
        <v>0.94439018324179658</v>
      </c>
      <c r="P2630">
        <f t="shared" si="536"/>
        <v>0.5</v>
      </c>
      <c r="Q2630">
        <f t="shared" si="537"/>
        <v>40.504945155834015</v>
      </c>
      <c r="R2630">
        <f t="shared" si="538"/>
        <v>40</v>
      </c>
      <c r="S2630">
        <f>INDEX(Weights!$B$1:$B$36,MATCH(Matches!H640,Weights!$A$1:$A$36,0))</f>
        <v>40</v>
      </c>
      <c r="T2630">
        <f t="shared" si="539"/>
        <v>1833</v>
      </c>
      <c r="U2630">
        <f t="shared" si="540"/>
        <v>1341</v>
      </c>
      <c r="V2630">
        <f t="shared" si="541"/>
        <v>492</v>
      </c>
      <c r="W2630">
        <f t="shared" si="542"/>
        <v>0</v>
      </c>
      <c r="X2630">
        <f t="shared" si="543"/>
        <v>0</v>
      </c>
      <c r="Y2630">
        <f t="shared" si="544"/>
        <v>0</v>
      </c>
      <c r="AA2630" t="str">
        <f t="shared" si="545"/>
        <v>492-&gt;0,</v>
      </c>
    </row>
    <row r="2631" spans="1:27" ht="15" hidden="1" customHeight="1" x14ac:dyDescent="0.25">
      <c r="A2631">
        <v>2015</v>
      </c>
      <c r="B2631">
        <v>9</v>
      </c>
      <c r="C2631">
        <v>8</v>
      </c>
      <c r="D2631" t="s">
        <v>78</v>
      </c>
      <c r="E2631" t="s">
        <v>98</v>
      </c>
      <c r="F2631">
        <v>1</v>
      </c>
      <c r="G2631">
        <v>5</v>
      </c>
      <c r="H2631" t="s">
        <v>108</v>
      </c>
      <c r="J2631">
        <v>-18</v>
      </c>
      <c r="K2631">
        <v>1263</v>
      </c>
      <c r="L2631">
        <v>1598</v>
      </c>
      <c r="M2631">
        <f t="shared" si="533"/>
        <v>1281</v>
      </c>
      <c r="N2631">
        <f t="shared" si="534"/>
        <v>1580</v>
      </c>
      <c r="O2631">
        <f t="shared" si="535"/>
        <v>0.75869462014685563</v>
      </c>
      <c r="P2631">
        <f t="shared" si="536"/>
        <v>0</v>
      </c>
      <c r="Q2631">
        <f t="shared" si="537"/>
        <v>23.724960638993139</v>
      </c>
      <c r="R2631">
        <f t="shared" si="538"/>
        <v>10</v>
      </c>
      <c r="S2631">
        <f>INDEX(Weights!$B$1:$B$36,MATCH(Matches!H693,Weights!$A$1:$A$36,0))</f>
        <v>40</v>
      </c>
      <c r="T2631">
        <f t="shared" si="539"/>
        <v>1381</v>
      </c>
      <c r="U2631">
        <f t="shared" si="540"/>
        <v>1580</v>
      </c>
      <c r="V2631">
        <f t="shared" si="541"/>
        <v>199</v>
      </c>
      <c r="W2631">
        <f t="shared" si="542"/>
        <v>4</v>
      </c>
      <c r="X2631">
        <f t="shared" si="543"/>
        <v>1</v>
      </c>
      <c r="Y2631">
        <f t="shared" si="544"/>
        <v>4</v>
      </c>
      <c r="AA2631" t="str">
        <f t="shared" si="545"/>
        <v>199-&gt;4,</v>
      </c>
    </row>
    <row r="2632" spans="1:27" ht="15" hidden="1" customHeight="1" x14ac:dyDescent="0.25">
      <c r="A2632">
        <v>2015</v>
      </c>
      <c r="B2632">
        <v>10</v>
      </c>
      <c r="C2632">
        <v>7</v>
      </c>
      <c r="D2632" t="s">
        <v>144</v>
      </c>
      <c r="E2632" t="s">
        <v>88</v>
      </c>
      <c r="F2632">
        <v>2</v>
      </c>
      <c r="G2632">
        <v>5</v>
      </c>
      <c r="H2632" t="s">
        <v>76</v>
      </c>
      <c r="J2632">
        <v>-18</v>
      </c>
      <c r="K2632">
        <v>1071</v>
      </c>
      <c r="L2632">
        <v>1393</v>
      </c>
      <c r="M2632">
        <f t="shared" si="533"/>
        <v>1089</v>
      </c>
      <c r="N2632">
        <f t="shared" si="534"/>
        <v>1375</v>
      </c>
      <c r="O2632">
        <f t="shared" si="535"/>
        <v>0.74473040686503478</v>
      </c>
      <c r="P2632">
        <f t="shared" si="536"/>
        <v>0</v>
      </c>
      <c r="Q2632">
        <f t="shared" si="537"/>
        <v>24.169820157836103</v>
      </c>
      <c r="R2632">
        <f t="shared" si="538"/>
        <v>10</v>
      </c>
      <c r="S2632">
        <f>INDEX(Weights!$B$1:$B$36,MATCH(Matches!H709,Weights!$A$1:$A$36,0))</f>
        <v>20</v>
      </c>
      <c r="T2632">
        <f t="shared" si="539"/>
        <v>1189</v>
      </c>
      <c r="U2632">
        <f t="shared" si="540"/>
        <v>1375</v>
      </c>
      <c r="V2632">
        <f t="shared" si="541"/>
        <v>186</v>
      </c>
      <c r="W2632">
        <f t="shared" si="542"/>
        <v>3</v>
      </c>
      <c r="X2632">
        <f t="shared" si="543"/>
        <v>0</v>
      </c>
      <c r="Y2632">
        <f t="shared" si="544"/>
        <v>3</v>
      </c>
      <c r="AA2632" t="str">
        <f t="shared" si="545"/>
        <v>186-&gt;3,</v>
      </c>
    </row>
    <row r="2633" spans="1:27" ht="15" hidden="1" customHeight="1" x14ac:dyDescent="0.25">
      <c r="A2633">
        <v>2015</v>
      </c>
      <c r="B2633">
        <v>10</v>
      </c>
      <c r="C2633">
        <v>8</v>
      </c>
      <c r="D2633" t="s">
        <v>129</v>
      </c>
      <c r="E2633" t="s">
        <v>30</v>
      </c>
      <c r="F2633">
        <v>0</v>
      </c>
      <c r="G2633">
        <v>1</v>
      </c>
      <c r="H2633" t="s">
        <v>33</v>
      </c>
      <c r="J2633">
        <v>-18</v>
      </c>
      <c r="K2633">
        <v>1756</v>
      </c>
      <c r="L2633">
        <v>1535</v>
      </c>
      <c r="M2633">
        <f t="shared" si="533"/>
        <v>1774</v>
      </c>
      <c r="N2633">
        <f t="shared" si="534"/>
        <v>1517</v>
      </c>
      <c r="O2633">
        <f t="shared" si="535"/>
        <v>0.88645762366395053</v>
      </c>
      <c r="P2633">
        <f t="shared" si="536"/>
        <v>0</v>
      </c>
      <c r="Q2633">
        <f t="shared" si="537"/>
        <v>20.305539170165304</v>
      </c>
      <c r="R2633">
        <f t="shared" si="538"/>
        <v>20</v>
      </c>
      <c r="S2633">
        <f>INDEX(Weights!$B$1:$B$36,MATCH(Matches!H719,Weights!$A$1:$A$36,0))</f>
        <v>40</v>
      </c>
      <c r="T2633">
        <f t="shared" si="539"/>
        <v>1874</v>
      </c>
      <c r="U2633">
        <f t="shared" si="540"/>
        <v>1517</v>
      </c>
      <c r="V2633">
        <f t="shared" si="541"/>
        <v>357</v>
      </c>
      <c r="W2633">
        <f t="shared" si="542"/>
        <v>-1</v>
      </c>
      <c r="X2633">
        <f t="shared" si="543"/>
        <v>0</v>
      </c>
      <c r="Y2633">
        <f t="shared" si="544"/>
        <v>-1</v>
      </c>
      <c r="AA2633" t="str">
        <f t="shared" si="545"/>
        <v>357-&gt;-1,</v>
      </c>
    </row>
    <row r="2634" spans="1:27" ht="15" hidden="1" customHeight="1" x14ac:dyDescent="0.25">
      <c r="A2634">
        <v>2015</v>
      </c>
      <c r="B2634">
        <v>11</v>
      </c>
      <c r="C2634">
        <v>11</v>
      </c>
      <c r="D2634" t="s">
        <v>200</v>
      </c>
      <c r="E2634" t="s">
        <v>27</v>
      </c>
      <c r="F2634">
        <v>0</v>
      </c>
      <c r="G2634">
        <v>1</v>
      </c>
      <c r="H2634" t="s">
        <v>76</v>
      </c>
      <c r="J2634">
        <v>-18</v>
      </c>
      <c r="K2634">
        <v>1324</v>
      </c>
      <c r="L2634">
        <v>1499</v>
      </c>
      <c r="M2634">
        <f t="shared" si="533"/>
        <v>1342</v>
      </c>
      <c r="N2634">
        <f t="shared" si="534"/>
        <v>1481</v>
      </c>
      <c r="O2634">
        <f t="shared" si="535"/>
        <v>0.5558909611168531</v>
      </c>
      <c r="P2634">
        <f t="shared" si="536"/>
        <v>0</v>
      </c>
      <c r="Q2634">
        <f t="shared" si="537"/>
        <v>32.380450950013277</v>
      </c>
      <c r="R2634">
        <f t="shared" si="538"/>
        <v>30</v>
      </c>
      <c r="S2634">
        <f>INDEX(Weights!$B$1:$B$36,MATCH(Matches!H869,Weights!$A$1:$A$36,0))</f>
        <v>40</v>
      </c>
      <c r="T2634">
        <f t="shared" si="539"/>
        <v>1442</v>
      </c>
      <c r="U2634">
        <f t="shared" si="540"/>
        <v>1481</v>
      </c>
      <c r="V2634">
        <f t="shared" si="541"/>
        <v>39</v>
      </c>
      <c r="W2634">
        <f t="shared" si="542"/>
        <v>1</v>
      </c>
      <c r="X2634">
        <f t="shared" si="543"/>
        <v>0</v>
      </c>
      <c r="Y2634">
        <f t="shared" si="544"/>
        <v>1</v>
      </c>
      <c r="AA2634" t="str">
        <f t="shared" si="545"/>
        <v>39-&gt;1,</v>
      </c>
    </row>
    <row r="2635" spans="1:27" ht="15" hidden="1" customHeight="1" x14ac:dyDescent="0.25">
      <c r="A2635">
        <v>2016</v>
      </c>
      <c r="B2635">
        <v>3</v>
      </c>
      <c r="C2635">
        <v>25</v>
      </c>
      <c r="D2635" t="s">
        <v>34</v>
      </c>
      <c r="E2635" t="s">
        <v>51</v>
      </c>
      <c r="F2635">
        <v>0</v>
      </c>
      <c r="G2635">
        <v>1</v>
      </c>
      <c r="H2635" t="s">
        <v>33</v>
      </c>
      <c r="J2635">
        <v>-18</v>
      </c>
      <c r="K2635">
        <v>1901</v>
      </c>
      <c r="L2635">
        <v>1603</v>
      </c>
      <c r="M2635">
        <f t="shared" si="533"/>
        <v>1919</v>
      </c>
      <c r="N2635">
        <f t="shared" si="534"/>
        <v>1585</v>
      </c>
      <c r="O2635">
        <f t="shared" si="535"/>
        <v>0.92402289649723457</v>
      </c>
      <c r="P2635">
        <f t="shared" si="536"/>
        <v>0</v>
      </c>
      <c r="Q2635">
        <f t="shared" si="537"/>
        <v>19.480036769904729</v>
      </c>
      <c r="R2635">
        <f t="shared" si="538"/>
        <v>20</v>
      </c>
      <c r="S2635">
        <f>INDEX(Weights!$B$1:$B$36,MATCH(Matches!H1139,Weights!$A$1:$A$36,0))</f>
        <v>30</v>
      </c>
      <c r="T2635">
        <f t="shared" si="539"/>
        <v>2019</v>
      </c>
      <c r="U2635">
        <f t="shared" si="540"/>
        <v>1585</v>
      </c>
      <c r="V2635">
        <f t="shared" si="541"/>
        <v>434</v>
      </c>
      <c r="W2635">
        <f t="shared" si="542"/>
        <v>-1</v>
      </c>
      <c r="X2635">
        <f t="shared" si="543"/>
        <v>0</v>
      </c>
      <c r="Y2635">
        <f t="shared" si="544"/>
        <v>-1</v>
      </c>
      <c r="AA2635" t="str">
        <f t="shared" si="545"/>
        <v>434-&gt;-1,</v>
      </c>
    </row>
    <row r="2636" spans="1:27" ht="15" hidden="1" customHeight="1" x14ac:dyDescent="0.25">
      <c r="A2636">
        <v>2016</v>
      </c>
      <c r="B2636">
        <v>6</v>
      </c>
      <c r="C2636">
        <v>13</v>
      </c>
      <c r="D2636" t="s">
        <v>123</v>
      </c>
      <c r="E2636" t="s">
        <v>124</v>
      </c>
      <c r="F2636">
        <v>1</v>
      </c>
      <c r="G2636">
        <v>1</v>
      </c>
      <c r="H2636" t="s">
        <v>164</v>
      </c>
      <c r="I2636" t="s">
        <v>125</v>
      </c>
      <c r="J2636">
        <v>-18</v>
      </c>
      <c r="K2636">
        <v>1968</v>
      </c>
      <c r="L2636">
        <v>1694</v>
      </c>
      <c r="M2636">
        <f t="shared" si="533"/>
        <v>1986</v>
      </c>
      <c r="N2636">
        <f t="shared" si="534"/>
        <v>1676</v>
      </c>
      <c r="O2636">
        <f t="shared" si="535"/>
        <v>0.85625206009815058</v>
      </c>
      <c r="P2636">
        <f t="shared" si="536"/>
        <v>0.5</v>
      </c>
      <c r="Q2636">
        <f t="shared" si="537"/>
        <v>50.526023611037765</v>
      </c>
      <c r="R2636">
        <f t="shared" si="538"/>
        <v>50</v>
      </c>
      <c r="S2636">
        <f>INDEX(Weights!$B$1:$B$36,MATCH(Matches!H1454,Weights!$A$1:$A$36,0))</f>
        <v>40</v>
      </c>
      <c r="T2636">
        <f t="shared" si="539"/>
        <v>1986</v>
      </c>
      <c r="U2636">
        <f t="shared" si="540"/>
        <v>1676</v>
      </c>
      <c r="V2636">
        <f t="shared" si="541"/>
        <v>310</v>
      </c>
      <c r="W2636">
        <f t="shared" si="542"/>
        <v>0</v>
      </c>
      <c r="X2636">
        <f t="shared" si="543"/>
        <v>0</v>
      </c>
      <c r="Y2636">
        <f t="shared" si="544"/>
        <v>0</v>
      </c>
      <c r="AA2636" t="str">
        <f t="shared" si="545"/>
        <v>310-&gt;0,</v>
      </c>
    </row>
    <row r="2637" spans="1:27" ht="15" hidden="1" customHeight="1" x14ac:dyDescent="0.25">
      <c r="A2637">
        <v>2016</v>
      </c>
      <c r="B2637">
        <v>6</v>
      </c>
      <c r="C2637">
        <v>19</v>
      </c>
      <c r="D2637" t="s">
        <v>26</v>
      </c>
      <c r="E2637" t="s">
        <v>131</v>
      </c>
      <c r="F2637">
        <v>0</v>
      </c>
      <c r="G2637">
        <v>0</v>
      </c>
      <c r="H2637" t="s">
        <v>138</v>
      </c>
      <c r="J2637">
        <v>-18</v>
      </c>
      <c r="K2637">
        <v>1968</v>
      </c>
      <c r="L2637">
        <v>1802</v>
      </c>
      <c r="M2637">
        <f t="shared" si="533"/>
        <v>1986</v>
      </c>
      <c r="N2637">
        <f t="shared" si="534"/>
        <v>1784</v>
      </c>
      <c r="O2637">
        <f t="shared" si="535"/>
        <v>0.85049030154680272</v>
      </c>
      <c r="P2637">
        <f t="shared" si="536"/>
        <v>0.5</v>
      </c>
      <c r="Q2637">
        <f t="shared" si="537"/>
        <v>51.356627902573706</v>
      </c>
      <c r="R2637">
        <f t="shared" si="538"/>
        <v>50</v>
      </c>
      <c r="S2637">
        <f>INDEX(Weights!$B$1:$B$36,MATCH(Matches!H1489,Weights!$A$1:$A$36,0))</f>
        <v>20</v>
      </c>
      <c r="T2637">
        <f t="shared" si="539"/>
        <v>2086</v>
      </c>
      <c r="U2637">
        <f t="shared" si="540"/>
        <v>1784</v>
      </c>
      <c r="V2637">
        <f t="shared" si="541"/>
        <v>302</v>
      </c>
      <c r="W2637">
        <f t="shared" si="542"/>
        <v>0</v>
      </c>
      <c r="X2637">
        <f t="shared" si="543"/>
        <v>0</v>
      </c>
      <c r="Y2637">
        <f t="shared" si="544"/>
        <v>0</v>
      </c>
      <c r="AA2637" t="str">
        <f t="shared" si="545"/>
        <v>302-&gt;0,</v>
      </c>
    </row>
    <row r="2638" spans="1:27" ht="15" hidden="1" customHeight="1" x14ac:dyDescent="0.25">
      <c r="A2638">
        <v>2016</v>
      </c>
      <c r="B2638">
        <v>9</v>
      </c>
      <c r="C2638">
        <v>1</v>
      </c>
      <c r="D2638" t="s">
        <v>16</v>
      </c>
      <c r="E2638" t="s">
        <v>26</v>
      </c>
      <c r="F2638">
        <v>1</v>
      </c>
      <c r="G2638">
        <v>3</v>
      </c>
      <c r="H2638" t="s">
        <v>33</v>
      </c>
      <c r="J2638">
        <v>-18</v>
      </c>
      <c r="K2638">
        <v>1932</v>
      </c>
      <c r="L2638">
        <v>2001</v>
      </c>
      <c r="M2638">
        <f t="shared" si="533"/>
        <v>1950</v>
      </c>
      <c r="N2638">
        <f t="shared" si="534"/>
        <v>1983</v>
      </c>
      <c r="O2638">
        <f t="shared" si="535"/>
        <v>0.59524303965157188</v>
      </c>
      <c r="P2638">
        <f t="shared" si="536"/>
        <v>0</v>
      </c>
      <c r="Q2638">
        <f t="shared" si="537"/>
        <v>30.239748810059801</v>
      </c>
      <c r="R2638">
        <f t="shared" si="538"/>
        <v>30</v>
      </c>
      <c r="S2638">
        <f>INDEX(Weights!$B$1:$B$36,MATCH(Matches!H1575,Weights!$A$1:$A$36,0))</f>
        <v>30</v>
      </c>
      <c r="T2638">
        <f t="shared" si="539"/>
        <v>2050</v>
      </c>
      <c r="U2638">
        <f t="shared" si="540"/>
        <v>1983</v>
      </c>
      <c r="V2638">
        <f t="shared" si="541"/>
        <v>67</v>
      </c>
      <c r="W2638">
        <f t="shared" si="542"/>
        <v>-2</v>
      </c>
      <c r="X2638">
        <f t="shared" si="543"/>
        <v>0</v>
      </c>
      <c r="Y2638">
        <f t="shared" si="544"/>
        <v>-2</v>
      </c>
      <c r="AA2638" t="str">
        <f t="shared" si="545"/>
        <v>67-&gt;-2,</v>
      </c>
    </row>
    <row r="2639" spans="1:27" ht="15" hidden="1" customHeight="1" x14ac:dyDescent="0.25">
      <c r="A2639">
        <v>2016</v>
      </c>
      <c r="B2639">
        <v>9</v>
      </c>
      <c r="C2639">
        <v>1</v>
      </c>
      <c r="D2639" t="s">
        <v>104</v>
      </c>
      <c r="E2639" t="s">
        <v>15</v>
      </c>
      <c r="F2639">
        <v>1</v>
      </c>
      <c r="G2639">
        <v>2</v>
      </c>
      <c r="H2639" t="s">
        <v>33</v>
      </c>
      <c r="J2639">
        <v>-18</v>
      </c>
      <c r="K2639">
        <v>1907</v>
      </c>
      <c r="L2639">
        <v>1634</v>
      </c>
      <c r="M2639">
        <f t="shared" si="533"/>
        <v>1925</v>
      </c>
      <c r="N2639">
        <f t="shared" si="534"/>
        <v>1616</v>
      </c>
      <c r="O2639">
        <f t="shared" si="535"/>
        <v>0.91328279415661739</v>
      </c>
      <c r="P2639">
        <f t="shared" si="536"/>
        <v>0</v>
      </c>
      <c r="Q2639">
        <f t="shared" si="537"/>
        <v>19.709119798563957</v>
      </c>
      <c r="R2639">
        <f t="shared" si="538"/>
        <v>20</v>
      </c>
      <c r="S2639">
        <f>INDEX(Weights!$B$1:$B$36,MATCH(Matches!H1578,Weights!$A$1:$A$36,0))</f>
        <v>40</v>
      </c>
      <c r="T2639">
        <f t="shared" si="539"/>
        <v>2025</v>
      </c>
      <c r="U2639">
        <f t="shared" si="540"/>
        <v>1616</v>
      </c>
      <c r="V2639">
        <f t="shared" si="541"/>
        <v>409</v>
      </c>
      <c r="W2639">
        <f t="shared" si="542"/>
        <v>-1</v>
      </c>
      <c r="X2639">
        <f t="shared" si="543"/>
        <v>0</v>
      </c>
      <c r="Y2639">
        <f t="shared" si="544"/>
        <v>-1</v>
      </c>
      <c r="AA2639" t="str">
        <f t="shared" si="545"/>
        <v>409-&gt;-1,</v>
      </c>
    </row>
    <row r="2640" spans="1:27" ht="15" hidden="1" customHeight="1" x14ac:dyDescent="0.25">
      <c r="A2640">
        <v>2016</v>
      </c>
      <c r="B2640">
        <v>9</v>
      </c>
      <c r="C2640">
        <v>3</v>
      </c>
      <c r="D2640" t="s">
        <v>86</v>
      </c>
      <c r="E2640" t="s">
        <v>271</v>
      </c>
      <c r="F2640">
        <v>1</v>
      </c>
      <c r="G2640">
        <v>1</v>
      </c>
      <c r="H2640" t="s">
        <v>171</v>
      </c>
      <c r="J2640">
        <v>-18</v>
      </c>
      <c r="K2640">
        <v>1709</v>
      </c>
      <c r="L2640">
        <v>1372</v>
      </c>
      <c r="M2640">
        <f t="shared" si="533"/>
        <v>1727</v>
      </c>
      <c r="N2640">
        <f t="shared" si="534"/>
        <v>1354</v>
      </c>
      <c r="O2640">
        <f t="shared" si="535"/>
        <v>0.93835908682115354</v>
      </c>
      <c r="P2640">
        <f t="shared" si="536"/>
        <v>0.5</v>
      </c>
      <c r="Q2640">
        <f t="shared" si="537"/>
        <v>41.062226245908377</v>
      </c>
      <c r="R2640">
        <f t="shared" si="538"/>
        <v>40</v>
      </c>
      <c r="S2640">
        <f>INDEX(Weights!$B$1:$B$36,MATCH(Matches!H1599,Weights!$A$1:$A$36,0))</f>
        <v>30</v>
      </c>
      <c r="T2640">
        <f t="shared" si="539"/>
        <v>1827</v>
      </c>
      <c r="U2640">
        <f t="shared" si="540"/>
        <v>1354</v>
      </c>
      <c r="V2640">
        <f t="shared" si="541"/>
        <v>473</v>
      </c>
      <c r="W2640">
        <f t="shared" si="542"/>
        <v>0</v>
      </c>
      <c r="X2640">
        <f t="shared" si="543"/>
        <v>0</v>
      </c>
      <c r="Y2640">
        <f t="shared" si="544"/>
        <v>0</v>
      </c>
      <c r="AA2640" t="str">
        <f t="shared" si="545"/>
        <v>473-&gt;0,</v>
      </c>
    </row>
    <row r="2641" spans="1:27" ht="15" hidden="1" customHeight="1" x14ac:dyDescent="0.25">
      <c r="A2641">
        <v>2016</v>
      </c>
      <c r="B2641">
        <v>9</v>
      </c>
      <c r="C2641">
        <v>6</v>
      </c>
      <c r="D2641" t="s">
        <v>102</v>
      </c>
      <c r="E2641" t="s">
        <v>137</v>
      </c>
      <c r="F2641">
        <v>0</v>
      </c>
      <c r="G2641">
        <v>0</v>
      </c>
      <c r="H2641" t="s">
        <v>76</v>
      </c>
      <c r="J2641">
        <v>-18</v>
      </c>
      <c r="K2641">
        <v>1992</v>
      </c>
      <c r="L2641">
        <v>1635</v>
      </c>
      <c r="M2641">
        <f t="shared" si="533"/>
        <v>2010</v>
      </c>
      <c r="N2641">
        <f t="shared" si="534"/>
        <v>1617</v>
      </c>
      <c r="O2641">
        <f t="shared" si="535"/>
        <v>0.94469172528438705</v>
      </c>
      <c r="P2641">
        <f t="shared" si="536"/>
        <v>0.5</v>
      </c>
      <c r="Q2641">
        <f t="shared" si="537"/>
        <v>40.477479063701331</v>
      </c>
      <c r="R2641">
        <f t="shared" si="538"/>
        <v>40</v>
      </c>
      <c r="S2641">
        <f>INDEX(Weights!$B$1:$B$36,MATCH(Matches!H1645,Weights!$A$1:$A$36,0))</f>
        <v>40</v>
      </c>
      <c r="T2641">
        <f t="shared" si="539"/>
        <v>2110</v>
      </c>
      <c r="U2641">
        <f t="shared" si="540"/>
        <v>1617</v>
      </c>
      <c r="V2641">
        <f t="shared" si="541"/>
        <v>493</v>
      </c>
      <c r="W2641">
        <f t="shared" si="542"/>
        <v>0</v>
      </c>
      <c r="X2641">
        <f t="shared" si="543"/>
        <v>0</v>
      </c>
      <c r="Y2641">
        <f t="shared" si="544"/>
        <v>0</v>
      </c>
      <c r="AA2641" t="str">
        <f t="shared" si="545"/>
        <v>493-&gt;0,</v>
      </c>
    </row>
    <row r="2642" spans="1:27" ht="15" hidden="1" customHeight="1" x14ac:dyDescent="0.25">
      <c r="A2642">
        <v>2016</v>
      </c>
      <c r="B2642">
        <v>9</v>
      </c>
      <c r="C2642">
        <v>6</v>
      </c>
      <c r="D2642" t="s">
        <v>123</v>
      </c>
      <c r="E2642" t="s">
        <v>127</v>
      </c>
      <c r="F2642">
        <v>0</v>
      </c>
      <c r="G2642">
        <v>0</v>
      </c>
      <c r="H2642" t="s">
        <v>76</v>
      </c>
      <c r="J2642">
        <v>-18</v>
      </c>
      <c r="K2642">
        <v>1896</v>
      </c>
      <c r="L2642">
        <v>1559</v>
      </c>
      <c r="M2642">
        <f t="shared" si="533"/>
        <v>1914</v>
      </c>
      <c r="N2642">
        <f t="shared" si="534"/>
        <v>1541</v>
      </c>
      <c r="O2642">
        <f t="shared" si="535"/>
        <v>0.93835908682115354</v>
      </c>
      <c r="P2642">
        <f t="shared" si="536"/>
        <v>0.5</v>
      </c>
      <c r="Q2642">
        <f t="shared" si="537"/>
        <v>41.062226245908377</v>
      </c>
      <c r="R2642">
        <f t="shared" si="538"/>
        <v>40</v>
      </c>
      <c r="S2642">
        <f>INDEX(Weights!$B$1:$B$36,MATCH(Matches!H1657,Weights!$A$1:$A$36,0))</f>
        <v>40</v>
      </c>
      <c r="T2642">
        <f t="shared" si="539"/>
        <v>2014</v>
      </c>
      <c r="U2642">
        <f t="shared" si="540"/>
        <v>1541</v>
      </c>
      <c r="V2642">
        <f t="shared" si="541"/>
        <v>473</v>
      </c>
      <c r="W2642">
        <f t="shared" si="542"/>
        <v>0</v>
      </c>
      <c r="X2642">
        <f t="shared" si="543"/>
        <v>0</v>
      </c>
      <c r="Y2642">
        <f t="shared" si="544"/>
        <v>0</v>
      </c>
      <c r="AA2642" t="str">
        <f t="shared" si="545"/>
        <v>473-&gt;0,</v>
      </c>
    </row>
    <row r="2643" spans="1:27" ht="15" hidden="1" customHeight="1" x14ac:dyDescent="0.25">
      <c r="A2643">
        <v>2016</v>
      </c>
      <c r="B2643">
        <v>10</v>
      </c>
      <c r="C2643">
        <v>6</v>
      </c>
      <c r="D2643" t="s">
        <v>263</v>
      </c>
      <c r="E2643" t="s">
        <v>59</v>
      </c>
      <c r="F2643">
        <v>1</v>
      </c>
      <c r="G2643">
        <v>2</v>
      </c>
      <c r="H2643" t="s">
        <v>76</v>
      </c>
      <c r="J2643">
        <v>-18</v>
      </c>
      <c r="K2643">
        <v>1407</v>
      </c>
      <c r="L2643">
        <v>1576</v>
      </c>
      <c r="M2643">
        <f t="shared" si="533"/>
        <v>1425</v>
      </c>
      <c r="N2643">
        <f t="shared" si="534"/>
        <v>1558</v>
      </c>
      <c r="O2643">
        <f t="shared" si="535"/>
        <v>0.54734851804586471</v>
      </c>
      <c r="P2643">
        <f t="shared" si="536"/>
        <v>0</v>
      </c>
      <c r="Q2643">
        <f t="shared" si="537"/>
        <v>32.885811154222772</v>
      </c>
      <c r="R2643">
        <f t="shared" si="538"/>
        <v>30</v>
      </c>
      <c r="S2643">
        <f>INDEX(Weights!$B$1:$B$36,MATCH(Matches!H1692,Weights!$A$1:$A$36,0))</f>
        <v>40</v>
      </c>
      <c r="T2643">
        <f t="shared" si="539"/>
        <v>1525</v>
      </c>
      <c r="U2643">
        <f t="shared" si="540"/>
        <v>1558</v>
      </c>
      <c r="V2643">
        <f t="shared" si="541"/>
        <v>33</v>
      </c>
      <c r="W2643">
        <f t="shared" si="542"/>
        <v>1</v>
      </c>
      <c r="X2643">
        <f t="shared" si="543"/>
        <v>0</v>
      </c>
      <c r="Y2643">
        <f t="shared" si="544"/>
        <v>1</v>
      </c>
      <c r="AA2643" t="str">
        <f t="shared" si="545"/>
        <v>33-&gt;1,</v>
      </c>
    </row>
    <row r="2644" spans="1:27" ht="15" hidden="1" customHeight="1" x14ac:dyDescent="0.25">
      <c r="A2644">
        <v>2016</v>
      </c>
      <c r="B2644">
        <v>10</v>
      </c>
      <c r="C2644">
        <v>7</v>
      </c>
      <c r="D2644" t="s">
        <v>4</v>
      </c>
      <c r="E2644" t="s">
        <v>131</v>
      </c>
      <c r="F2644">
        <v>2</v>
      </c>
      <c r="G2644">
        <v>3</v>
      </c>
      <c r="H2644" t="s">
        <v>76</v>
      </c>
      <c r="J2644">
        <v>-18</v>
      </c>
      <c r="K2644">
        <v>1689</v>
      </c>
      <c r="L2644">
        <v>1856</v>
      </c>
      <c r="M2644">
        <f t="shared" si="533"/>
        <v>1707</v>
      </c>
      <c r="N2644">
        <f t="shared" si="534"/>
        <v>1838</v>
      </c>
      <c r="O2644">
        <f t="shared" si="535"/>
        <v>0.54449457308300797</v>
      </c>
      <c r="P2644">
        <f t="shared" si="536"/>
        <v>0</v>
      </c>
      <c r="Q2644">
        <f t="shared" si="537"/>
        <v>33.058180723604579</v>
      </c>
      <c r="R2644">
        <f t="shared" si="538"/>
        <v>30</v>
      </c>
      <c r="S2644">
        <f>INDEX(Weights!$B$1:$B$36,MATCH(Matches!H1709,Weights!$A$1:$A$36,0))</f>
        <v>40</v>
      </c>
      <c r="T2644">
        <f t="shared" si="539"/>
        <v>1807</v>
      </c>
      <c r="U2644">
        <f t="shared" si="540"/>
        <v>1838</v>
      </c>
      <c r="V2644">
        <f t="shared" si="541"/>
        <v>31</v>
      </c>
      <c r="W2644">
        <f t="shared" si="542"/>
        <v>1</v>
      </c>
      <c r="X2644">
        <f t="shared" si="543"/>
        <v>0</v>
      </c>
      <c r="Y2644">
        <f t="shared" si="544"/>
        <v>1</v>
      </c>
      <c r="AA2644" t="str">
        <f t="shared" si="545"/>
        <v>31-&gt;1,</v>
      </c>
    </row>
    <row r="2645" spans="1:27" ht="15" hidden="1" customHeight="1" x14ac:dyDescent="0.25">
      <c r="A2645">
        <v>2016</v>
      </c>
      <c r="B2645">
        <v>10</v>
      </c>
      <c r="C2645">
        <v>10</v>
      </c>
      <c r="D2645" t="s">
        <v>5</v>
      </c>
      <c r="E2645" t="s">
        <v>61</v>
      </c>
      <c r="F2645">
        <v>1</v>
      </c>
      <c r="G2645">
        <v>1</v>
      </c>
      <c r="H2645" t="s">
        <v>76</v>
      </c>
      <c r="J2645">
        <v>-18</v>
      </c>
      <c r="K2645">
        <v>1589</v>
      </c>
      <c r="L2645">
        <v>1246</v>
      </c>
      <c r="M2645">
        <f t="shared" si="533"/>
        <v>1607</v>
      </c>
      <c r="N2645">
        <f t="shared" si="534"/>
        <v>1228</v>
      </c>
      <c r="O2645">
        <f t="shared" si="535"/>
        <v>0.94032686637108642</v>
      </c>
      <c r="P2645">
        <f t="shared" si="536"/>
        <v>0.5</v>
      </c>
      <c r="Q2645">
        <f t="shared" si="537"/>
        <v>40.878723000359606</v>
      </c>
      <c r="R2645">
        <f t="shared" si="538"/>
        <v>40</v>
      </c>
      <c r="S2645">
        <f>INDEX(Weights!$B$1:$B$36,MATCH(Matches!H1757,Weights!$A$1:$A$36,0))</f>
        <v>20</v>
      </c>
      <c r="T2645">
        <f t="shared" si="539"/>
        <v>1707</v>
      </c>
      <c r="U2645">
        <f t="shared" si="540"/>
        <v>1228</v>
      </c>
      <c r="V2645">
        <f t="shared" si="541"/>
        <v>479</v>
      </c>
      <c r="W2645">
        <f t="shared" si="542"/>
        <v>0</v>
      </c>
      <c r="X2645">
        <f t="shared" si="543"/>
        <v>0</v>
      </c>
      <c r="Y2645">
        <f t="shared" si="544"/>
        <v>0</v>
      </c>
      <c r="AA2645" t="str">
        <f t="shared" si="545"/>
        <v>479-&gt;0,</v>
      </c>
    </row>
    <row r="2646" spans="1:27" ht="15" hidden="1" customHeight="1" x14ac:dyDescent="0.25">
      <c r="A2646">
        <v>2016</v>
      </c>
      <c r="B2646">
        <v>11</v>
      </c>
      <c r="C2646">
        <v>11</v>
      </c>
      <c r="D2646" t="s">
        <v>125</v>
      </c>
      <c r="E2646" t="s">
        <v>123</v>
      </c>
      <c r="F2646">
        <v>1</v>
      </c>
      <c r="G2646">
        <v>2</v>
      </c>
      <c r="H2646" t="s">
        <v>76</v>
      </c>
      <c r="J2646">
        <v>-18</v>
      </c>
      <c r="K2646">
        <v>1755</v>
      </c>
      <c r="L2646">
        <v>1920</v>
      </c>
      <c r="M2646">
        <f t="shared" si="533"/>
        <v>1773</v>
      </c>
      <c r="N2646">
        <f t="shared" si="534"/>
        <v>1902</v>
      </c>
      <c r="O2646">
        <f t="shared" si="535"/>
        <v>0.54163770271476341</v>
      </c>
      <c r="P2646">
        <f t="shared" si="536"/>
        <v>0</v>
      </c>
      <c r="Q2646">
        <f t="shared" si="537"/>
        <v>33.232546238530844</v>
      </c>
      <c r="R2646">
        <f t="shared" si="538"/>
        <v>30</v>
      </c>
      <c r="S2646">
        <f>INDEX(Weights!$B$1:$B$36,MATCH(Matches!H1860,Weights!$A$1:$A$36,0))</f>
        <v>20</v>
      </c>
      <c r="T2646">
        <f t="shared" si="539"/>
        <v>1873</v>
      </c>
      <c r="U2646">
        <f t="shared" si="540"/>
        <v>1902</v>
      </c>
      <c r="V2646">
        <f t="shared" si="541"/>
        <v>29</v>
      </c>
      <c r="W2646">
        <f t="shared" si="542"/>
        <v>1</v>
      </c>
      <c r="X2646">
        <f t="shared" si="543"/>
        <v>0</v>
      </c>
      <c r="Y2646">
        <f t="shared" si="544"/>
        <v>1</v>
      </c>
      <c r="AA2646" t="str">
        <f t="shared" si="545"/>
        <v>29-&gt;1,</v>
      </c>
    </row>
    <row r="2647" spans="1:27" ht="15" hidden="1" customHeight="1" x14ac:dyDescent="0.25">
      <c r="A2647">
        <v>2017</v>
      </c>
      <c r="B2647">
        <v>1</v>
      </c>
      <c r="C2647">
        <v>16</v>
      </c>
      <c r="D2647" t="s">
        <v>86</v>
      </c>
      <c r="E2647" t="s">
        <v>170</v>
      </c>
      <c r="F2647">
        <v>0</v>
      </c>
      <c r="G2647">
        <v>0</v>
      </c>
      <c r="H2647" t="s">
        <v>44</v>
      </c>
      <c r="I2647" t="s">
        <v>189</v>
      </c>
      <c r="J2647">
        <v>-18</v>
      </c>
      <c r="K2647">
        <v>1720</v>
      </c>
      <c r="L2647">
        <v>1435</v>
      </c>
      <c r="M2647">
        <f t="shared" ref="M2647" si="546">K2647-J2647</f>
        <v>1738</v>
      </c>
      <c r="N2647">
        <f t="shared" ref="N2647" si="547">L2647+J2647</f>
        <v>1417</v>
      </c>
      <c r="O2647">
        <f t="shared" ref="O2647" si="548">1/(10^(-V2647/400)+1)</f>
        <v>0.86387147634185779</v>
      </c>
      <c r="P2647">
        <f t="shared" ref="P2647" si="549">IF(F2647&gt;G2647,1,IF(F2647=G2647,0.5,0))</f>
        <v>0.5</v>
      </c>
      <c r="Q2647">
        <f t="shared" ref="Q2647" si="550">(M2647-K2647)/(O2647-P2647)</f>
        <v>49.468015962561935</v>
      </c>
      <c r="R2647">
        <f t="shared" ref="R2647" si="551">ROUND((Q2647/IF(W2647=2,1.5,IF(W2647=3,1.75,IF(W2647&gt;3,1.75+(W2647-3)/8,1))))/10,0)*10</f>
        <v>50</v>
      </c>
      <c r="S2647">
        <f>INDEX(Weights!$B$1:$B$36,MATCH(Matches!H1861,Weights!$A$1:$A$36,0))</f>
        <v>40</v>
      </c>
      <c r="T2647">
        <f t="shared" ref="T2647" si="552">M2647+IF(ISBLANK(I2647),100,0)</f>
        <v>1738</v>
      </c>
      <c r="U2647">
        <f t="shared" ref="U2647" si="553">N2647</f>
        <v>1417</v>
      </c>
      <c r="V2647">
        <f t="shared" ref="V2647" si="554">ABS(T2647-U2647)</f>
        <v>321</v>
      </c>
      <c r="W2647">
        <f t="shared" ref="W2647" si="555">IF(U2647&gt;T2647,G2647-F2647,F2647-G2647)</f>
        <v>0</v>
      </c>
      <c r="X2647">
        <f t="shared" ref="X2647" si="556">IF(W2647=4,1,0)</f>
        <v>0</v>
      </c>
      <c r="Y2647">
        <f t="shared" ref="Y2647" si="557">IF(W2647&lt;0,MAX(W2647,-3),MIN(W2647,7))</f>
        <v>0</v>
      </c>
      <c r="AA2647" t="str">
        <f t="shared" si="545"/>
        <v>321-&gt;0,</v>
      </c>
    </row>
    <row r="2648" spans="1:27" ht="15" hidden="1" customHeight="1" x14ac:dyDescent="0.25">
      <c r="A2648">
        <v>2017</v>
      </c>
      <c r="B2648">
        <v>3</v>
      </c>
      <c r="C2648">
        <v>18</v>
      </c>
      <c r="D2648" t="s">
        <v>117</v>
      </c>
      <c r="E2648" t="s">
        <v>97</v>
      </c>
      <c r="F2648">
        <v>0</v>
      </c>
      <c r="G2648">
        <v>1</v>
      </c>
      <c r="H2648" t="s">
        <v>33</v>
      </c>
      <c r="J2648">
        <v>-18</v>
      </c>
      <c r="K2648">
        <v>1755</v>
      </c>
      <c r="L2648">
        <v>1489</v>
      </c>
      <c r="M2648">
        <f t="shared" si="533"/>
        <v>1773</v>
      </c>
      <c r="N2648">
        <f t="shared" si="534"/>
        <v>1471</v>
      </c>
      <c r="O2648">
        <f t="shared" si="535"/>
        <v>0.91003791981151627</v>
      </c>
      <c r="P2648">
        <f t="shared" si="536"/>
        <v>0</v>
      </c>
      <c r="Q2648">
        <f t="shared" si="537"/>
        <v>19.779395570382491</v>
      </c>
      <c r="R2648">
        <f t="shared" si="538"/>
        <v>20</v>
      </c>
      <c r="S2648">
        <f>INDEX(Weights!$B$1:$B$36,MATCH(Matches!H2042,Weights!$A$1:$A$36,0))</f>
        <v>40</v>
      </c>
      <c r="T2648">
        <f t="shared" si="539"/>
        <v>1873</v>
      </c>
      <c r="U2648">
        <f t="shared" si="540"/>
        <v>1471</v>
      </c>
      <c r="V2648">
        <f t="shared" si="541"/>
        <v>402</v>
      </c>
      <c r="W2648">
        <f t="shared" si="542"/>
        <v>-1</v>
      </c>
      <c r="X2648">
        <f t="shared" si="543"/>
        <v>0</v>
      </c>
      <c r="Y2648">
        <f t="shared" si="544"/>
        <v>-1</v>
      </c>
      <c r="AA2648" t="str">
        <f t="shared" si="545"/>
        <v>402-&gt;-1,</v>
      </c>
    </row>
    <row r="2649" spans="1:27" ht="15" hidden="1" customHeight="1" x14ac:dyDescent="0.25">
      <c r="A2649">
        <v>2017</v>
      </c>
      <c r="B2649">
        <v>3</v>
      </c>
      <c r="C2649">
        <v>22</v>
      </c>
      <c r="D2649" t="s">
        <v>270</v>
      </c>
      <c r="E2649" t="s">
        <v>89</v>
      </c>
      <c r="F2649">
        <v>0</v>
      </c>
      <c r="G2649">
        <v>1</v>
      </c>
      <c r="H2649" t="s">
        <v>171</v>
      </c>
      <c r="J2649">
        <v>-18</v>
      </c>
      <c r="K2649">
        <v>1089</v>
      </c>
      <c r="L2649">
        <v>1262</v>
      </c>
      <c r="M2649">
        <f t="shared" si="533"/>
        <v>1107</v>
      </c>
      <c r="N2649">
        <f t="shared" si="534"/>
        <v>1244</v>
      </c>
      <c r="O2649">
        <f t="shared" si="535"/>
        <v>0.55304689516946248</v>
      </c>
      <c r="P2649">
        <f t="shared" si="536"/>
        <v>0</v>
      </c>
      <c r="Q2649">
        <f t="shared" si="537"/>
        <v>32.546968724025675</v>
      </c>
      <c r="R2649">
        <f t="shared" si="538"/>
        <v>30</v>
      </c>
      <c r="S2649">
        <f>INDEX(Weights!$B$1:$B$36,MATCH(Matches!H2053,Weights!$A$1:$A$36,0))</f>
        <v>40</v>
      </c>
      <c r="T2649">
        <f t="shared" si="539"/>
        <v>1207</v>
      </c>
      <c r="U2649">
        <f t="shared" si="540"/>
        <v>1244</v>
      </c>
      <c r="V2649">
        <f t="shared" si="541"/>
        <v>37</v>
      </c>
      <c r="W2649">
        <f t="shared" si="542"/>
        <v>1</v>
      </c>
      <c r="X2649">
        <f t="shared" si="543"/>
        <v>0</v>
      </c>
      <c r="Y2649">
        <f t="shared" si="544"/>
        <v>1</v>
      </c>
      <c r="AA2649" t="str">
        <f t="shared" si="545"/>
        <v>37-&gt;1,</v>
      </c>
    </row>
    <row r="2650" spans="1:27" ht="15" hidden="1" customHeight="1" x14ac:dyDescent="0.25">
      <c r="A2650">
        <v>2017</v>
      </c>
      <c r="B2650">
        <v>9</v>
      </c>
      <c r="C2650">
        <v>1</v>
      </c>
      <c r="D2650" t="s">
        <v>133</v>
      </c>
      <c r="E2650" t="s">
        <v>127</v>
      </c>
      <c r="F2650">
        <v>1</v>
      </c>
      <c r="G2650">
        <v>2</v>
      </c>
      <c r="H2650" t="s">
        <v>76</v>
      </c>
      <c r="J2650">
        <v>-18</v>
      </c>
      <c r="K2650">
        <v>1413</v>
      </c>
      <c r="L2650">
        <v>1578</v>
      </c>
      <c r="M2650">
        <f t="shared" si="533"/>
        <v>1431</v>
      </c>
      <c r="N2650">
        <f t="shared" si="534"/>
        <v>1560</v>
      </c>
      <c r="O2650">
        <f t="shared" si="535"/>
        <v>0.54163770271476341</v>
      </c>
      <c r="P2650">
        <f t="shared" si="536"/>
        <v>0</v>
      </c>
      <c r="Q2650">
        <f t="shared" si="537"/>
        <v>33.232546238530844</v>
      </c>
      <c r="R2650">
        <f t="shared" si="538"/>
        <v>30</v>
      </c>
      <c r="S2650">
        <f>INDEX(Weights!$B$1:$B$36,MATCH(Matches!H2466,Weights!$A$1:$A$36,0))</f>
        <v>40</v>
      </c>
      <c r="T2650">
        <f t="shared" si="539"/>
        <v>1531</v>
      </c>
      <c r="U2650">
        <f t="shared" si="540"/>
        <v>1560</v>
      </c>
      <c r="V2650">
        <f t="shared" si="541"/>
        <v>29</v>
      </c>
      <c r="W2650">
        <f t="shared" si="542"/>
        <v>1</v>
      </c>
      <c r="X2650">
        <f t="shared" si="543"/>
        <v>0</v>
      </c>
      <c r="Y2650">
        <f t="shared" si="544"/>
        <v>1</v>
      </c>
      <c r="AA2650" t="str">
        <f t="shared" si="545"/>
        <v>29-&gt;1,</v>
      </c>
    </row>
    <row r="2651" spans="1:27" ht="15" hidden="1" customHeight="1" x14ac:dyDescent="0.25">
      <c r="A2651">
        <v>2017</v>
      </c>
      <c r="B2651">
        <v>9</v>
      </c>
      <c r="C2651">
        <v>4</v>
      </c>
      <c r="D2651" t="s">
        <v>0</v>
      </c>
      <c r="E2651" t="s">
        <v>52</v>
      </c>
      <c r="F2651">
        <v>1</v>
      </c>
      <c r="G2651">
        <v>4</v>
      </c>
      <c r="H2651" t="s">
        <v>76</v>
      </c>
      <c r="J2651">
        <v>-18</v>
      </c>
      <c r="K2651">
        <v>1475</v>
      </c>
      <c r="L2651">
        <v>1798</v>
      </c>
      <c r="M2651">
        <f t="shared" si="533"/>
        <v>1493</v>
      </c>
      <c r="N2651">
        <f t="shared" si="534"/>
        <v>1780</v>
      </c>
      <c r="O2651">
        <f t="shared" si="535"/>
        <v>0.74582320835049942</v>
      </c>
      <c r="P2651">
        <f t="shared" si="536"/>
        <v>0</v>
      </c>
      <c r="Q2651">
        <f t="shared" si="537"/>
        <v>24.134405846406572</v>
      </c>
      <c r="R2651">
        <f t="shared" si="538"/>
        <v>10</v>
      </c>
      <c r="S2651">
        <f>INDEX(Weights!$B$1:$B$36,MATCH(Matches!H2495,Weights!$A$1:$A$36,0))</f>
        <v>20</v>
      </c>
      <c r="T2651">
        <f t="shared" si="539"/>
        <v>1593</v>
      </c>
      <c r="U2651">
        <f t="shared" si="540"/>
        <v>1780</v>
      </c>
      <c r="V2651">
        <f t="shared" si="541"/>
        <v>187</v>
      </c>
      <c r="W2651">
        <f t="shared" si="542"/>
        <v>3</v>
      </c>
      <c r="X2651">
        <f t="shared" si="543"/>
        <v>0</v>
      </c>
      <c r="Y2651">
        <f t="shared" si="544"/>
        <v>3</v>
      </c>
      <c r="AA2651" t="str">
        <f t="shared" si="545"/>
        <v>187-&gt;3,</v>
      </c>
    </row>
    <row r="2652" spans="1:27" ht="15" hidden="1" customHeight="1" x14ac:dyDescent="0.25">
      <c r="A2652">
        <v>2017</v>
      </c>
      <c r="B2652">
        <v>10</v>
      </c>
      <c r="C2652">
        <v>10</v>
      </c>
      <c r="D2652" t="s">
        <v>122</v>
      </c>
      <c r="E2652" t="s">
        <v>35</v>
      </c>
      <c r="F2652">
        <v>1</v>
      </c>
      <c r="G2652">
        <v>2</v>
      </c>
      <c r="H2652" t="s">
        <v>33</v>
      </c>
      <c r="J2652">
        <v>-18</v>
      </c>
      <c r="K2652">
        <v>1480</v>
      </c>
      <c r="L2652">
        <v>1268</v>
      </c>
      <c r="M2652">
        <f t="shared" si="533"/>
        <v>1498</v>
      </c>
      <c r="N2652">
        <f t="shared" si="534"/>
        <v>1250</v>
      </c>
      <c r="O2652">
        <f t="shared" si="535"/>
        <v>0.88113778355369832</v>
      </c>
      <c r="P2652">
        <f t="shared" si="536"/>
        <v>0</v>
      </c>
      <c r="Q2652">
        <f t="shared" si="537"/>
        <v>20.428133188664976</v>
      </c>
      <c r="R2652">
        <f t="shared" si="538"/>
        <v>20</v>
      </c>
      <c r="S2652">
        <f>INDEX(Weights!$B$1:$B$36,MATCH(Matches!H2662,Weights!$A$1:$A$36,0))</f>
        <v>40</v>
      </c>
      <c r="T2652">
        <f t="shared" si="539"/>
        <v>1598</v>
      </c>
      <c r="U2652">
        <f t="shared" si="540"/>
        <v>1250</v>
      </c>
      <c r="V2652">
        <f t="shared" si="541"/>
        <v>348</v>
      </c>
      <c r="W2652">
        <f t="shared" si="542"/>
        <v>-1</v>
      </c>
      <c r="X2652">
        <f t="shared" si="543"/>
        <v>0</v>
      </c>
      <c r="Y2652">
        <f t="shared" si="544"/>
        <v>-1</v>
      </c>
      <c r="AA2652" t="str">
        <f t="shared" si="545"/>
        <v>348-&gt;-1,</v>
      </c>
    </row>
    <row r="2653" spans="1:27" ht="15" hidden="1" customHeight="1" x14ac:dyDescent="0.25">
      <c r="A2653">
        <v>2017</v>
      </c>
      <c r="B2653">
        <v>12</v>
      </c>
      <c r="C2653">
        <v>14</v>
      </c>
      <c r="D2653" t="s">
        <v>122</v>
      </c>
      <c r="E2653" t="s">
        <v>1</v>
      </c>
      <c r="F2653">
        <v>1</v>
      </c>
      <c r="G2653">
        <v>2</v>
      </c>
      <c r="H2653" t="s">
        <v>33</v>
      </c>
      <c r="J2653">
        <v>-18</v>
      </c>
      <c r="K2653">
        <v>1461</v>
      </c>
      <c r="L2653">
        <v>1168</v>
      </c>
      <c r="M2653">
        <f t="shared" si="533"/>
        <v>1479</v>
      </c>
      <c r="N2653">
        <f t="shared" si="534"/>
        <v>1150</v>
      </c>
      <c r="O2653">
        <f t="shared" si="535"/>
        <v>0.92197742368262692</v>
      </c>
      <c r="P2653">
        <f t="shared" si="536"/>
        <v>0</v>
      </c>
      <c r="Q2653">
        <f t="shared" si="537"/>
        <v>19.523254623853084</v>
      </c>
      <c r="R2653">
        <f t="shared" si="538"/>
        <v>20</v>
      </c>
      <c r="S2653">
        <f>INDEX(Weights!$B$1:$B$36,MATCH(Matches!H2817,Weights!$A$1:$A$36,0))</f>
        <v>40</v>
      </c>
      <c r="T2653">
        <f t="shared" si="539"/>
        <v>1579</v>
      </c>
      <c r="U2653">
        <f t="shared" si="540"/>
        <v>1150</v>
      </c>
      <c r="V2653">
        <f t="shared" si="541"/>
        <v>429</v>
      </c>
      <c r="W2653">
        <f t="shared" si="542"/>
        <v>-1</v>
      </c>
      <c r="X2653">
        <f t="shared" si="543"/>
        <v>0</v>
      </c>
      <c r="Y2653">
        <f t="shared" si="544"/>
        <v>-1</v>
      </c>
      <c r="AA2653" t="str">
        <f t="shared" si="545"/>
        <v>429-&gt;-1,</v>
      </c>
    </row>
    <row r="2654" spans="1:27" ht="15" hidden="1" customHeight="1" x14ac:dyDescent="0.25">
      <c r="A2654">
        <v>2015</v>
      </c>
      <c r="B2654">
        <v>6</v>
      </c>
      <c r="C2654">
        <v>11</v>
      </c>
      <c r="D2654" t="s">
        <v>74</v>
      </c>
      <c r="E2654" t="s">
        <v>75</v>
      </c>
      <c r="F2654">
        <v>1</v>
      </c>
      <c r="G2654">
        <v>1</v>
      </c>
      <c r="H2654" t="s">
        <v>108</v>
      </c>
      <c r="J2654">
        <v>-19</v>
      </c>
      <c r="K2654">
        <v>1197</v>
      </c>
      <c r="L2654">
        <v>719</v>
      </c>
      <c r="M2654">
        <f t="shared" si="533"/>
        <v>1216</v>
      </c>
      <c r="N2654">
        <f t="shared" si="534"/>
        <v>700</v>
      </c>
      <c r="O2654">
        <f t="shared" si="535"/>
        <v>0.97196813284830363</v>
      </c>
      <c r="P2654">
        <f t="shared" si="536"/>
        <v>0.5</v>
      </c>
      <c r="Q2654">
        <f t="shared" si="537"/>
        <v>40.256955242583793</v>
      </c>
      <c r="R2654">
        <f t="shared" si="538"/>
        <v>40</v>
      </c>
      <c r="S2654">
        <f>INDEX(Weights!$B$1:$B$36,MATCH(Matches!H375,Weights!$A$1:$A$36,0))</f>
        <v>50</v>
      </c>
      <c r="T2654">
        <f t="shared" si="539"/>
        <v>1316</v>
      </c>
      <c r="U2654">
        <f t="shared" si="540"/>
        <v>700</v>
      </c>
      <c r="V2654">
        <f t="shared" si="541"/>
        <v>616</v>
      </c>
      <c r="W2654">
        <f t="shared" si="542"/>
        <v>0</v>
      </c>
      <c r="X2654">
        <f t="shared" si="543"/>
        <v>0</v>
      </c>
      <c r="Y2654">
        <f t="shared" si="544"/>
        <v>0</v>
      </c>
      <c r="AA2654" t="str">
        <f t="shared" si="545"/>
        <v>616-&gt;0,</v>
      </c>
    </row>
    <row r="2655" spans="1:27" ht="15" hidden="1" customHeight="1" x14ac:dyDescent="0.25">
      <c r="A2655">
        <v>2015</v>
      </c>
      <c r="B2655">
        <v>6</v>
      </c>
      <c r="C2655">
        <v>16</v>
      </c>
      <c r="D2655" t="s">
        <v>132</v>
      </c>
      <c r="E2655" t="s">
        <v>41</v>
      </c>
      <c r="F2655">
        <v>0</v>
      </c>
      <c r="G2655">
        <v>0</v>
      </c>
      <c r="H2655" t="s">
        <v>108</v>
      </c>
      <c r="J2655">
        <v>-19</v>
      </c>
      <c r="K2655">
        <v>1755</v>
      </c>
      <c r="L2655">
        <v>1195</v>
      </c>
      <c r="M2655">
        <f t="shared" si="533"/>
        <v>1774</v>
      </c>
      <c r="N2655">
        <f t="shared" si="534"/>
        <v>1176</v>
      </c>
      <c r="O2655">
        <f t="shared" si="535"/>
        <v>0.98232916633595546</v>
      </c>
      <c r="P2655">
        <f t="shared" si="536"/>
        <v>0.5</v>
      </c>
      <c r="Q2655">
        <f t="shared" si="537"/>
        <v>39.392185515826718</v>
      </c>
      <c r="R2655">
        <f t="shared" si="538"/>
        <v>40</v>
      </c>
      <c r="S2655">
        <f>INDEX(Weights!$B$1:$B$36,MATCH(Matches!H464,Weights!$A$1:$A$36,0))</f>
        <v>20</v>
      </c>
      <c r="T2655">
        <f t="shared" si="539"/>
        <v>1874</v>
      </c>
      <c r="U2655">
        <f t="shared" si="540"/>
        <v>1176</v>
      </c>
      <c r="V2655">
        <f t="shared" si="541"/>
        <v>698</v>
      </c>
      <c r="W2655">
        <f t="shared" si="542"/>
        <v>0</v>
      </c>
      <c r="X2655">
        <f t="shared" si="543"/>
        <v>0</v>
      </c>
      <c r="Y2655">
        <f t="shared" si="544"/>
        <v>0</v>
      </c>
      <c r="AA2655" t="str">
        <f t="shared" si="545"/>
        <v>698-&gt;0,</v>
      </c>
    </row>
    <row r="2656" spans="1:27" ht="15" hidden="1" customHeight="1" x14ac:dyDescent="0.25">
      <c r="A2656">
        <v>2015</v>
      </c>
      <c r="B2656">
        <v>9</v>
      </c>
      <c r="C2656">
        <v>6</v>
      </c>
      <c r="D2656" t="s">
        <v>88</v>
      </c>
      <c r="E2656" t="s">
        <v>27</v>
      </c>
      <c r="F2656">
        <v>1</v>
      </c>
      <c r="G2656">
        <v>2</v>
      </c>
      <c r="H2656" t="s">
        <v>171</v>
      </c>
      <c r="J2656">
        <v>-19</v>
      </c>
      <c r="K2656">
        <v>1375</v>
      </c>
      <c r="L2656">
        <v>1530</v>
      </c>
      <c r="M2656">
        <f t="shared" si="533"/>
        <v>1394</v>
      </c>
      <c r="N2656">
        <f t="shared" si="534"/>
        <v>1511</v>
      </c>
      <c r="O2656">
        <f t="shared" si="535"/>
        <v>0.52444546112066148</v>
      </c>
      <c r="P2656">
        <f t="shared" si="536"/>
        <v>0</v>
      </c>
      <c r="Q2656">
        <f t="shared" si="537"/>
        <v>36.228743327094193</v>
      </c>
      <c r="R2656">
        <f t="shared" si="538"/>
        <v>40</v>
      </c>
      <c r="S2656">
        <f>INDEX(Weights!$B$1:$B$36,MATCH(Matches!H643,Weights!$A$1:$A$36,0))</f>
        <v>40</v>
      </c>
      <c r="T2656">
        <f t="shared" si="539"/>
        <v>1494</v>
      </c>
      <c r="U2656">
        <f t="shared" si="540"/>
        <v>1511</v>
      </c>
      <c r="V2656">
        <f t="shared" si="541"/>
        <v>17</v>
      </c>
      <c r="W2656">
        <f t="shared" si="542"/>
        <v>1</v>
      </c>
      <c r="X2656">
        <f t="shared" si="543"/>
        <v>0</v>
      </c>
      <c r="Y2656">
        <f t="shared" si="544"/>
        <v>1</v>
      </c>
      <c r="AA2656" t="str">
        <f t="shared" si="545"/>
        <v>17-&gt;1,</v>
      </c>
    </row>
    <row r="2657" spans="1:27" ht="15" hidden="1" customHeight="1" x14ac:dyDescent="0.25">
      <c r="A2657">
        <v>2015</v>
      </c>
      <c r="B2657">
        <v>10</v>
      </c>
      <c r="C2657">
        <v>8</v>
      </c>
      <c r="D2657" t="s">
        <v>137</v>
      </c>
      <c r="E2657" t="s">
        <v>46</v>
      </c>
      <c r="F2657">
        <v>0</v>
      </c>
      <c r="G2657">
        <v>2</v>
      </c>
      <c r="H2657" t="s">
        <v>76</v>
      </c>
      <c r="J2657">
        <v>-19</v>
      </c>
      <c r="K2657">
        <v>1617</v>
      </c>
      <c r="L2657">
        <v>1893</v>
      </c>
      <c r="M2657">
        <f t="shared" si="533"/>
        <v>1636</v>
      </c>
      <c r="N2657">
        <f t="shared" si="534"/>
        <v>1874</v>
      </c>
      <c r="O2657">
        <f t="shared" si="535"/>
        <v>0.6887735686687132</v>
      </c>
      <c r="P2657">
        <f t="shared" si="536"/>
        <v>0</v>
      </c>
      <c r="Q2657">
        <f t="shared" si="537"/>
        <v>27.585262943123524</v>
      </c>
      <c r="R2657">
        <f t="shared" si="538"/>
        <v>20</v>
      </c>
      <c r="S2657">
        <f>INDEX(Weights!$B$1:$B$36,MATCH(Matches!H716,Weights!$A$1:$A$36,0))</f>
        <v>30</v>
      </c>
      <c r="T2657">
        <f t="shared" si="539"/>
        <v>1736</v>
      </c>
      <c r="U2657">
        <f t="shared" si="540"/>
        <v>1874</v>
      </c>
      <c r="V2657">
        <f t="shared" si="541"/>
        <v>138</v>
      </c>
      <c r="W2657">
        <f t="shared" si="542"/>
        <v>2</v>
      </c>
      <c r="X2657">
        <f t="shared" si="543"/>
        <v>0</v>
      </c>
      <c r="Y2657">
        <f t="shared" si="544"/>
        <v>2</v>
      </c>
      <c r="AA2657" t="str">
        <f t="shared" si="545"/>
        <v>138-&gt;2,</v>
      </c>
    </row>
    <row r="2658" spans="1:27" ht="15" hidden="1" customHeight="1" x14ac:dyDescent="0.25">
      <c r="A2658">
        <v>2015</v>
      </c>
      <c r="B2658">
        <v>11</v>
      </c>
      <c r="C2658">
        <v>17</v>
      </c>
      <c r="D2658" t="s">
        <v>21</v>
      </c>
      <c r="E2658" t="s">
        <v>9</v>
      </c>
      <c r="F2658">
        <v>1</v>
      </c>
      <c r="G2658">
        <v>3</v>
      </c>
      <c r="H2658" t="s">
        <v>33</v>
      </c>
      <c r="J2658">
        <v>-19</v>
      </c>
      <c r="K2658">
        <v>1773</v>
      </c>
      <c r="L2658">
        <v>1814</v>
      </c>
      <c r="M2658">
        <f t="shared" si="533"/>
        <v>1792</v>
      </c>
      <c r="N2658">
        <f t="shared" si="534"/>
        <v>1795</v>
      </c>
      <c r="O2658">
        <f t="shared" si="535"/>
        <v>0.63607689968788184</v>
      </c>
      <c r="P2658">
        <f t="shared" si="536"/>
        <v>0</v>
      </c>
      <c r="Q2658">
        <f t="shared" si="537"/>
        <v>29.870602138394204</v>
      </c>
      <c r="R2658">
        <f t="shared" si="538"/>
        <v>30</v>
      </c>
      <c r="S2658">
        <f>INDEX(Weights!$B$1:$B$36,MATCH(Matches!H978,Weights!$A$1:$A$36,0))</f>
        <v>20</v>
      </c>
      <c r="T2658">
        <f t="shared" si="539"/>
        <v>1892</v>
      </c>
      <c r="U2658">
        <f t="shared" si="540"/>
        <v>1795</v>
      </c>
      <c r="V2658">
        <f t="shared" si="541"/>
        <v>97</v>
      </c>
      <c r="W2658">
        <f t="shared" si="542"/>
        <v>-2</v>
      </c>
      <c r="X2658">
        <f t="shared" si="543"/>
        <v>0</v>
      </c>
      <c r="Y2658">
        <f t="shared" si="544"/>
        <v>-2</v>
      </c>
      <c r="AA2658" t="str">
        <f t="shared" si="545"/>
        <v>97-&gt;-2,</v>
      </c>
    </row>
    <row r="2659" spans="1:27" ht="15" hidden="1" customHeight="1" x14ac:dyDescent="0.25">
      <c r="A2659">
        <v>2016</v>
      </c>
      <c r="B2659">
        <v>3</v>
      </c>
      <c r="C2659">
        <v>26</v>
      </c>
      <c r="D2659" t="s">
        <v>162</v>
      </c>
      <c r="E2659" t="s">
        <v>179</v>
      </c>
      <c r="F2659">
        <v>0</v>
      </c>
      <c r="G2659">
        <v>7</v>
      </c>
      <c r="H2659" t="s">
        <v>230</v>
      </c>
      <c r="J2659">
        <v>-19</v>
      </c>
      <c r="K2659">
        <v>607</v>
      </c>
      <c r="L2659">
        <v>975</v>
      </c>
      <c r="M2659">
        <f t="shared" si="533"/>
        <v>626</v>
      </c>
      <c r="N2659">
        <f t="shared" si="534"/>
        <v>956</v>
      </c>
      <c r="O2659">
        <f t="shared" si="535"/>
        <v>0.78984417975813059</v>
      </c>
      <c r="P2659">
        <f t="shared" si="536"/>
        <v>0</v>
      </c>
      <c r="Q2659">
        <f t="shared" si="537"/>
        <v>24.05537761361774</v>
      </c>
      <c r="R2659">
        <f t="shared" si="538"/>
        <v>10</v>
      </c>
      <c r="S2659">
        <f>INDEX(Weights!$B$1:$B$36,MATCH(Matches!H1148,Weights!$A$1:$A$36,0))</f>
        <v>20</v>
      </c>
      <c r="T2659">
        <f t="shared" si="539"/>
        <v>726</v>
      </c>
      <c r="U2659">
        <f t="shared" si="540"/>
        <v>956</v>
      </c>
      <c r="V2659">
        <f t="shared" si="541"/>
        <v>230</v>
      </c>
      <c r="W2659">
        <f t="shared" si="542"/>
        <v>7</v>
      </c>
      <c r="X2659">
        <f t="shared" si="543"/>
        <v>0</v>
      </c>
      <c r="Y2659">
        <f t="shared" si="544"/>
        <v>7</v>
      </c>
      <c r="AA2659" t="str">
        <f t="shared" si="545"/>
        <v>230-&gt;7,</v>
      </c>
    </row>
    <row r="2660" spans="1:27" ht="15" hidden="1" customHeight="1" x14ac:dyDescent="0.25">
      <c r="A2660">
        <v>2016</v>
      </c>
      <c r="B2660">
        <v>5</v>
      </c>
      <c r="C2660">
        <v>27</v>
      </c>
      <c r="D2660" t="s">
        <v>102</v>
      </c>
      <c r="E2660" t="s">
        <v>130</v>
      </c>
      <c r="F2660">
        <v>1</v>
      </c>
      <c r="G2660">
        <v>2</v>
      </c>
      <c r="H2660" t="s">
        <v>33</v>
      </c>
      <c r="J2660">
        <v>-19</v>
      </c>
      <c r="K2660">
        <v>1949</v>
      </c>
      <c r="L2660">
        <v>1597</v>
      </c>
      <c r="M2660">
        <f t="shared" si="533"/>
        <v>1968</v>
      </c>
      <c r="N2660">
        <f t="shared" si="534"/>
        <v>1578</v>
      </c>
      <c r="O2660">
        <f t="shared" si="535"/>
        <v>0.94378245215257328</v>
      </c>
      <c r="P2660">
        <f t="shared" si="536"/>
        <v>0</v>
      </c>
      <c r="Q2660">
        <f t="shared" si="537"/>
        <v>20.131758072705118</v>
      </c>
      <c r="R2660">
        <f t="shared" si="538"/>
        <v>20</v>
      </c>
      <c r="S2660">
        <f>INDEX(Weights!$B$1:$B$36,MATCH(Matches!H1259,Weights!$A$1:$A$36,0))</f>
        <v>40</v>
      </c>
      <c r="T2660">
        <f t="shared" si="539"/>
        <v>2068</v>
      </c>
      <c r="U2660">
        <f t="shared" si="540"/>
        <v>1578</v>
      </c>
      <c r="V2660">
        <f t="shared" si="541"/>
        <v>490</v>
      </c>
      <c r="W2660">
        <f t="shared" si="542"/>
        <v>-1</v>
      </c>
      <c r="X2660">
        <f t="shared" si="543"/>
        <v>0</v>
      </c>
      <c r="Y2660">
        <f t="shared" si="544"/>
        <v>-1</v>
      </c>
      <c r="AA2660" t="str">
        <f t="shared" si="545"/>
        <v>490-&gt;-1,</v>
      </c>
    </row>
    <row r="2661" spans="1:27" ht="15" hidden="1" customHeight="1" x14ac:dyDescent="0.25">
      <c r="A2661">
        <v>2016</v>
      </c>
      <c r="B2661">
        <v>9</v>
      </c>
      <c r="C2661">
        <v>6</v>
      </c>
      <c r="D2661" t="s">
        <v>122</v>
      </c>
      <c r="E2661" t="s">
        <v>98</v>
      </c>
      <c r="F2661">
        <v>0</v>
      </c>
      <c r="G2661">
        <v>1</v>
      </c>
      <c r="H2661" t="s">
        <v>76</v>
      </c>
      <c r="J2661">
        <v>-19</v>
      </c>
      <c r="K2661">
        <v>1519</v>
      </c>
      <c r="L2661">
        <v>1681</v>
      </c>
      <c r="M2661">
        <f t="shared" si="533"/>
        <v>1538</v>
      </c>
      <c r="N2661">
        <f t="shared" si="534"/>
        <v>1662</v>
      </c>
      <c r="O2661">
        <f t="shared" si="535"/>
        <v>0.53448394472683147</v>
      </c>
      <c r="P2661">
        <f t="shared" si="536"/>
        <v>0</v>
      </c>
      <c r="Q2661">
        <f t="shared" si="537"/>
        <v>35.548308209165533</v>
      </c>
      <c r="R2661">
        <f t="shared" si="538"/>
        <v>40</v>
      </c>
      <c r="S2661">
        <f>INDEX(Weights!$B$1:$B$36,MATCH(Matches!H1660,Weights!$A$1:$A$36,0))</f>
        <v>40</v>
      </c>
      <c r="T2661">
        <f t="shared" si="539"/>
        <v>1638</v>
      </c>
      <c r="U2661">
        <f t="shared" si="540"/>
        <v>1662</v>
      </c>
      <c r="V2661">
        <f t="shared" si="541"/>
        <v>24</v>
      </c>
      <c r="W2661">
        <f t="shared" si="542"/>
        <v>1</v>
      </c>
      <c r="X2661">
        <f t="shared" si="543"/>
        <v>0</v>
      </c>
      <c r="Y2661">
        <f t="shared" si="544"/>
        <v>1</v>
      </c>
      <c r="AA2661" t="str">
        <f t="shared" si="545"/>
        <v>24-&gt;1,</v>
      </c>
    </row>
    <row r="2662" spans="1:27" ht="15" hidden="1" customHeight="1" x14ac:dyDescent="0.25">
      <c r="A2662">
        <v>2016</v>
      </c>
      <c r="B2662">
        <v>9</v>
      </c>
      <c r="C2662">
        <v>6</v>
      </c>
      <c r="D2662" t="s">
        <v>154</v>
      </c>
      <c r="E2662" t="s">
        <v>93</v>
      </c>
      <c r="F2662">
        <v>0</v>
      </c>
      <c r="G2662">
        <v>1</v>
      </c>
      <c r="H2662" t="s">
        <v>76</v>
      </c>
      <c r="J2662">
        <v>-19</v>
      </c>
      <c r="K2662">
        <v>1579</v>
      </c>
      <c r="L2662">
        <v>1731</v>
      </c>
      <c r="M2662">
        <f t="shared" si="533"/>
        <v>1598</v>
      </c>
      <c r="N2662">
        <f t="shared" si="534"/>
        <v>1712</v>
      </c>
      <c r="O2662">
        <f t="shared" si="535"/>
        <v>0.52013672203581651</v>
      </c>
      <c r="P2662">
        <f t="shared" si="536"/>
        <v>0</v>
      </c>
      <c r="Q2662">
        <f t="shared" si="537"/>
        <v>36.528857115940497</v>
      </c>
      <c r="R2662">
        <f t="shared" si="538"/>
        <v>40</v>
      </c>
      <c r="S2662">
        <f>INDEX(Weights!$B$1:$B$36,MATCH(Matches!H1667,Weights!$A$1:$A$36,0))</f>
        <v>20</v>
      </c>
      <c r="T2662">
        <f t="shared" si="539"/>
        <v>1698</v>
      </c>
      <c r="U2662">
        <f t="shared" si="540"/>
        <v>1712</v>
      </c>
      <c r="V2662">
        <f t="shared" si="541"/>
        <v>14</v>
      </c>
      <c r="W2662">
        <f t="shared" si="542"/>
        <v>1</v>
      </c>
      <c r="X2662">
        <f t="shared" si="543"/>
        <v>0</v>
      </c>
      <c r="Y2662">
        <f t="shared" si="544"/>
        <v>1</v>
      </c>
      <c r="AA2662" t="str">
        <f t="shared" si="545"/>
        <v>14-&gt;1,</v>
      </c>
    </row>
    <row r="2663" spans="1:27" ht="15" hidden="1" customHeight="1" x14ac:dyDescent="0.25">
      <c r="A2663">
        <v>2017</v>
      </c>
      <c r="B2663">
        <v>1</v>
      </c>
      <c r="C2663">
        <v>13</v>
      </c>
      <c r="D2663" t="s">
        <v>47</v>
      </c>
      <c r="E2663" t="s">
        <v>183</v>
      </c>
      <c r="F2663">
        <v>0</v>
      </c>
      <c r="G2663">
        <v>0</v>
      </c>
      <c r="H2663" t="s">
        <v>228</v>
      </c>
      <c r="J2663">
        <v>-19</v>
      </c>
      <c r="K2663">
        <v>1670</v>
      </c>
      <c r="L2663">
        <v>1199</v>
      </c>
      <c r="M2663">
        <f t="shared" si="533"/>
        <v>1689</v>
      </c>
      <c r="N2663">
        <f t="shared" si="534"/>
        <v>1180</v>
      </c>
      <c r="O2663">
        <f t="shared" si="535"/>
        <v>0.97084911533274154</v>
      </c>
      <c r="P2663">
        <f t="shared" si="536"/>
        <v>0.5</v>
      </c>
      <c r="Q2663">
        <f t="shared" si="537"/>
        <v>40.352629709356052</v>
      </c>
      <c r="R2663">
        <f t="shared" si="538"/>
        <v>40</v>
      </c>
      <c r="S2663">
        <f>INDEX(Weights!$B$1:$B$36,MATCH(Matches!H1978,Weights!$A$1:$A$36,0))</f>
        <v>40</v>
      </c>
      <c r="T2663">
        <f t="shared" si="539"/>
        <v>1789</v>
      </c>
      <c r="U2663">
        <f t="shared" si="540"/>
        <v>1180</v>
      </c>
      <c r="V2663">
        <f t="shared" si="541"/>
        <v>609</v>
      </c>
      <c r="W2663">
        <f t="shared" si="542"/>
        <v>0</v>
      </c>
      <c r="X2663">
        <f t="shared" si="543"/>
        <v>0</v>
      </c>
      <c r="Y2663">
        <f t="shared" si="544"/>
        <v>0</v>
      </c>
      <c r="AA2663" t="str">
        <f t="shared" si="545"/>
        <v>609-&gt;0,</v>
      </c>
    </row>
    <row r="2664" spans="1:27" hidden="1" x14ac:dyDescent="0.25">
      <c r="A2664">
        <v>2017</v>
      </c>
      <c r="B2664">
        <v>1</v>
      </c>
      <c r="C2664">
        <v>17</v>
      </c>
      <c r="D2664" t="s">
        <v>129</v>
      </c>
      <c r="E2664" t="s">
        <v>45</v>
      </c>
      <c r="F2664">
        <v>0</v>
      </c>
      <c r="G2664">
        <v>0</v>
      </c>
      <c r="H2664" t="s">
        <v>228</v>
      </c>
      <c r="I2664" t="s">
        <v>47</v>
      </c>
      <c r="J2664">
        <v>-19</v>
      </c>
      <c r="K2664">
        <v>1821</v>
      </c>
      <c r="L2664">
        <v>1272</v>
      </c>
      <c r="M2664">
        <f t="shared" si="533"/>
        <v>1840</v>
      </c>
      <c r="N2664">
        <f t="shared" si="534"/>
        <v>1253</v>
      </c>
      <c r="O2664">
        <f t="shared" si="535"/>
        <v>0.9670431384326198</v>
      </c>
      <c r="P2664">
        <f t="shared" si="536"/>
        <v>0.5</v>
      </c>
      <c r="Q2664">
        <f t="shared" si="537"/>
        <v>40.681466949205863</v>
      </c>
      <c r="R2664">
        <f t="shared" si="538"/>
        <v>40</v>
      </c>
      <c r="S2664">
        <f>INDEX(Weights!$B$1:$B$36,MATCH(Matches!H1991,Weights!$A$1:$A$36,0))</f>
        <v>50</v>
      </c>
      <c r="T2664">
        <f t="shared" si="539"/>
        <v>1840</v>
      </c>
      <c r="U2664">
        <f t="shared" si="540"/>
        <v>1253</v>
      </c>
      <c r="V2664">
        <f t="shared" si="541"/>
        <v>587</v>
      </c>
      <c r="W2664">
        <f t="shared" si="542"/>
        <v>0</v>
      </c>
      <c r="X2664">
        <f t="shared" si="543"/>
        <v>0</v>
      </c>
      <c r="Y2664">
        <f t="shared" si="544"/>
        <v>0</v>
      </c>
      <c r="AA2664" t="str">
        <f t="shared" si="545"/>
        <v>587-&gt;0,</v>
      </c>
    </row>
    <row r="2665" spans="1:27" ht="15" hidden="1" customHeight="1" x14ac:dyDescent="0.25">
      <c r="A2665">
        <v>2017</v>
      </c>
      <c r="B2665">
        <v>6</v>
      </c>
      <c r="C2665">
        <v>6</v>
      </c>
      <c r="D2665" t="s">
        <v>70</v>
      </c>
      <c r="E2665" t="s">
        <v>69</v>
      </c>
      <c r="F2665">
        <v>0</v>
      </c>
      <c r="G2665">
        <v>1</v>
      </c>
      <c r="H2665" t="s">
        <v>33</v>
      </c>
      <c r="I2665" t="s">
        <v>48</v>
      </c>
      <c r="J2665">
        <v>-19</v>
      </c>
      <c r="K2665">
        <v>1740</v>
      </c>
      <c r="L2665">
        <v>1230</v>
      </c>
      <c r="M2665">
        <f t="shared" si="533"/>
        <v>1759</v>
      </c>
      <c r="N2665">
        <f t="shared" si="534"/>
        <v>1211</v>
      </c>
      <c r="O2665">
        <f t="shared" si="535"/>
        <v>0.95908730010332066</v>
      </c>
      <c r="P2665">
        <f t="shared" si="536"/>
        <v>0</v>
      </c>
      <c r="Q2665">
        <f t="shared" si="537"/>
        <v>19.810501085723025</v>
      </c>
      <c r="R2665">
        <f t="shared" si="538"/>
        <v>20</v>
      </c>
      <c r="S2665">
        <f>INDEX(Weights!$B$1:$B$36,MATCH(Matches!H2217,Weights!$A$1:$A$36,0))</f>
        <v>20</v>
      </c>
      <c r="T2665">
        <f t="shared" si="539"/>
        <v>1759</v>
      </c>
      <c r="U2665">
        <f t="shared" si="540"/>
        <v>1211</v>
      </c>
      <c r="V2665">
        <f t="shared" si="541"/>
        <v>548</v>
      </c>
      <c r="W2665">
        <f t="shared" si="542"/>
        <v>-1</v>
      </c>
      <c r="X2665">
        <f t="shared" si="543"/>
        <v>0</v>
      </c>
      <c r="Y2665">
        <f t="shared" si="544"/>
        <v>-1</v>
      </c>
      <c r="AA2665" t="str">
        <f t="shared" si="545"/>
        <v>548-&gt;-1,</v>
      </c>
    </row>
    <row r="2666" spans="1:27" ht="15" hidden="1" customHeight="1" x14ac:dyDescent="0.25">
      <c r="A2666">
        <v>2017</v>
      </c>
      <c r="B2666">
        <v>6</v>
      </c>
      <c r="C2666">
        <v>13</v>
      </c>
      <c r="D2666" t="s">
        <v>268</v>
      </c>
      <c r="E2666" t="s">
        <v>259</v>
      </c>
      <c r="F2666">
        <v>1</v>
      </c>
      <c r="G2666">
        <v>2</v>
      </c>
      <c r="H2666" t="s">
        <v>23</v>
      </c>
      <c r="J2666">
        <v>-19</v>
      </c>
      <c r="K2666">
        <v>1249</v>
      </c>
      <c r="L2666">
        <v>1402</v>
      </c>
      <c r="M2666">
        <f t="shared" si="533"/>
        <v>1268</v>
      </c>
      <c r="N2666">
        <f t="shared" si="534"/>
        <v>1383</v>
      </c>
      <c r="O2666">
        <f t="shared" si="535"/>
        <v>0.5215733330511455</v>
      </c>
      <c r="P2666">
        <f t="shared" si="536"/>
        <v>0</v>
      </c>
      <c r="Q2666">
        <f t="shared" si="537"/>
        <v>36.42824277240581</v>
      </c>
      <c r="R2666">
        <f t="shared" si="538"/>
        <v>40</v>
      </c>
      <c r="S2666">
        <f>INDEX(Weights!$B$1:$B$36,MATCH(Matches!H2327,Weights!$A$1:$A$36,0))</f>
        <v>40</v>
      </c>
      <c r="T2666">
        <f t="shared" si="539"/>
        <v>1368</v>
      </c>
      <c r="U2666">
        <f t="shared" si="540"/>
        <v>1383</v>
      </c>
      <c r="V2666">
        <f t="shared" si="541"/>
        <v>15</v>
      </c>
      <c r="W2666">
        <f t="shared" si="542"/>
        <v>1</v>
      </c>
      <c r="X2666">
        <f t="shared" si="543"/>
        <v>0</v>
      </c>
      <c r="Y2666">
        <f t="shared" si="544"/>
        <v>1</v>
      </c>
      <c r="AA2666" t="str">
        <f t="shared" si="545"/>
        <v>15-&gt;1,</v>
      </c>
    </row>
    <row r="2667" spans="1:27" ht="15" hidden="1" customHeight="1" x14ac:dyDescent="0.25">
      <c r="A2667">
        <v>2017</v>
      </c>
      <c r="B2667">
        <v>10</v>
      </c>
      <c r="C2667">
        <v>6</v>
      </c>
      <c r="D2667" t="s">
        <v>16</v>
      </c>
      <c r="E2667" t="s">
        <v>263</v>
      </c>
      <c r="F2667">
        <v>1</v>
      </c>
      <c r="G2667">
        <v>1</v>
      </c>
      <c r="H2667" t="s">
        <v>76</v>
      </c>
      <c r="J2667">
        <v>-19</v>
      </c>
      <c r="K2667">
        <v>1931</v>
      </c>
      <c r="L2667">
        <v>1500</v>
      </c>
      <c r="M2667">
        <f t="shared" si="533"/>
        <v>1950</v>
      </c>
      <c r="N2667">
        <f t="shared" si="534"/>
        <v>1481</v>
      </c>
      <c r="O2667">
        <f t="shared" si="535"/>
        <v>0.96357613438680978</v>
      </c>
      <c r="P2667">
        <f t="shared" si="536"/>
        <v>0.5</v>
      </c>
      <c r="Q2667">
        <f t="shared" si="537"/>
        <v>40.985716456547188</v>
      </c>
      <c r="R2667">
        <f t="shared" si="538"/>
        <v>40</v>
      </c>
      <c r="S2667">
        <f>INDEX(Weights!$B$1:$B$36,MATCH(Matches!H2582,Weights!$A$1:$A$36,0))</f>
        <v>40</v>
      </c>
      <c r="T2667">
        <f t="shared" si="539"/>
        <v>2050</v>
      </c>
      <c r="U2667">
        <f t="shared" si="540"/>
        <v>1481</v>
      </c>
      <c r="V2667">
        <f t="shared" si="541"/>
        <v>569</v>
      </c>
      <c r="W2667">
        <f t="shared" si="542"/>
        <v>0</v>
      </c>
      <c r="X2667">
        <f t="shared" si="543"/>
        <v>0</v>
      </c>
      <c r="Y2667">
        <f t="shared" si="544"/>
        <v>0</v>
      </c>
      <c r="AA2667" t="str">
        <f t="shared" si="545"/>
        <v>569-&gt;0,</v>
      </c>
    </row>
    <row r="2668" spans="1:27" ht="15" hidden="1" customHeight="1" x14ac:dyDescent="0.25">
      <c r="A2668">
        <v>2017</v>
      </c>
      <c r="B2668">
        <v>12</v>
      </c>
      <c r="C2668">
        <v>22</v>
      </c>
      <c r="D2668" t="s">
        <v>155</v>
      </c>
      <c r="E2668" t="s">
        <v>158</v>
      </c>
      <c r="F2668">
        <v>1</v>
      </c>
      <c r="G2668">
        <v>2</v>
      </c>
      <c r="H2668" t="s">
        <v>231</v>
      </c>
      <c r="J2668">
        <v>-19</v>
      </c>
      <c r="K2668">
        <v>1457</v>
      </c>
      <c r="L2668">
        <v>1619</v>
      </c>
      <c r="M2668">
        <f t="shared" si="533"/>
        <v>1476</v>
      </c>
      <c r="N2668">
        <f t="shared" si="534"/>
        <v>1600</v>
      </c>
      <c r="O2668">
        <f t="shared" si="535"/>
        <v>0.53448394472683147</v>
      </c>
      <c r="P2668">
        <f t="shared" si="536"/>
        <v>0</v>
      </c>
      <c r="Q2668">
        <f t="shared" si="537"/>
        <v>35.548308209165533</v>
      </c>
      <c r="R2668">
        <f t="shared" si="538"/>
        <v>40</v>
      </c>
      <c r="S2668">
        <f>INDEX(Weights!$B$1:$B$36,MATCH(Matches!H2829,Weights!$A$1:$A$36,0))</f>
        <v>40</v>
      </c>
      <c r="T2668">
        <f t="shared" si="539"/>
        <v>1576</v>
      </c>
      <c r="U2668">
        <f t="shared" si="540"/>
        <v>1600</v>
      </c>
      <c r="V2668">
        <f t="shared" si="541"/>
        <v>24</v>
      </c>
      <c r="W2668">
        <f t="shared" si="542"/>
        <v>1</v>
      </c>
      <c r="X2668">
        <f t="shared" si="543"/>
        <v>0</v>
      </c>
      <c r="Y2668">
        <f t="shared" si="544"/>
        <v>1</v>
      </c>
      <c r="AA2668" t="str">
        <f t="shared" si="545"/>
        <v>24-&gt;1,</v>
      </c>
    </row>
    <row r="2669" spans="1:27" ht="15" hidden="1" customHeight="1" x14ac:dyDescent="0.25">
      <c r="A2669">
        <v>2015</v>
      </c>
      <c r="B2669">
        <v>6</v>
      </c>
      <c r="C2669">
        <v>13</v>
      </c>
      <c r="D2669" t="s">
        <v>44</v>
      </c>
      <c r="E2669" t="s">
        <v>126</v>
      </c>
      <c r="F2669">
        <v>2</v>
      </c>
      <c r="G2669">
        <v>2</v>
      </c>
      <c r="H2669" t="s">
        <v>164</v>
      </c>
      <c r="I2669" t="s">
        <v>102</v>
      </c>
      <c r="J2669">
        <v>-20</v>
      </c>
      <c r="K2669">
        <v>2039</v>
      </c>
      <c r="L2669">
        <v>1701</v>
      </c>
      <c r="M2669">
        <f t="shared" si="533"/>
        <v>2059</v>
      </c>
      <c r="N2669">
        <f t="shared" si="534"/>
        <v>1681</v>
      </c>
      <c r="O2669">
        <f t="shared" si="535"/>
        <v>0.89806827901102626</v>
      </c>
      <c r="P2669">
        <f t="shared" si="536"/>
        <v>0.5</v>
      </c>
      <c r="Q2669">
        <f t="shared" si="537"/>
        <v>50.242636890557186</v>
      </c>
      <c r="R2669">
        <f t="shared" si="538"/>
        <v>50</v>
      </c>
      <c r="S2669">
        <f>INDEX(Weights!$B$1:$B$36,MATCH(Matches!H404,Weights!$A$1:$A$36,0))</f>
        <v>20</v>
      </c>
      <c r="T2669">
        <f t="shared" si="539"/>
        <v>2059</v>
      </c>
      <c r="U2669">
        <f t="shared" si="540"/>
        <v>1681</v>
      </c>
      <c r="V2669">
        <f t="shared" si="541"/>
        <v>378</v>
      </c>
      <c r="W2669">
        <f t="shared" si="542"/>
        <v>0</v>
      </c>
      <c r="X2669">
        <f t="shared" si="543"/>
        <v>0</v>
      </c>
      <c r="Y2669">
        <f t="shared" si="544"/>
        <v>0</v>
      </c>
      <c r="AA2669" t="str">
        <f t="shared" si="545"/>
        <v>378-&gt;0,</v>
      </c>
    </row>
    <row r="2670" spans="1:27" ht="15" hidden="1" customHeight="1" x14ac:dyDescent="0.25">
      <c r="A2670">
        <v>2016</v>
      </c>
      <c r="B2670">
        <v>6</v>
      </c>
      <c r="C2670">
        <v>4</v>
      </c>
      <c r="D2670" t="s">
        <v>83</v>
      </c>
      <c r="E2670" t="s">
        <v>30</v>
      </c>
      <c r="F2670">
        <v>0</v>
      </c>
      <c r="G2670">
        <v>4</v>
      </c>
      <c r="H2670" t="s">
        <v>171</v>
      </c>
      <c r="J2670">
        <v>-20</v>
      </c>
      <c r="K2670">
        <v>1285</v>
      </c>
      <c r="L2670">
        <v>1600</v>
      </c>
      <c r="M2670">
        <f t="shared" si="533"/>
        <v>1305</v>
      </c>
      <c r="N2670">
        <f t="shared" si="534"/>
        <v>1580</v>
      </c>
      <c r="O2670">
        <f t="shared" si="535"/>
        <v>0.73250728975566759</v>
      </c>
      <c r="P2670">
        <f t="shared" si="536"/>
        <v>0</v>
      </c>
      <c r="Q2670">
        <f t="shared" si="537"/>
        <v>27.303482545096752</v>
      </c>
      <c r="R2670">
        <f t="shared" si="538"/>
        <v>10</v>
      </c>
      <c r="S2670">
        <f>INDEX(Weights!$B$1:$B$36,MATCH(Matches!H1360,Weights!$A$1:$A$36,0))</f>
        <v>40</v>
      </c>
      <c r="T2670">
        <f t="shared" si="539"/>
        <v>1405</v>
      </c>
      <c r="U2670">
        <f t="shared" si="540"/>
        <v>1580</v>
      </c>
      <c r="V2670">
        <f t="shared" si="541"/>
        <v>175</v>
      </c>
      <c r="W2670">
        <f t="shared" si="542"/>
        <v>4</v>
      </c>
      <c r="X2670">
        <f t="shared" si="543"/>
        <v>1</v>
      </c>
      <c r="Y2670">
        <f t="shared" si="544"/>
        <v>4</v>
      </c>
      <c r="AA2670" t="str">
        <f t="shared" si="545"/>
        <v>175-&gt;4,</v>
      </c>
    </row>
    <row r="2671" spans="1:27" ht="15" hidden="1" customHeight="1" x14ac:dyDescent="0.25">
      <c r="A2671">
        <v>2016</v>
      </c>
      <c r="B2671">
        <v>6</v>
      </c>
      <c r="C2671">
        <v>5</v>
      </c>
      <c r="D2671" t="s">
        <v>89</v>
      </c>
      <c r="E2671" t="s">
        <v>174</v>
      </c>
      <c r="F2671">
        <v>1</v>
      </c>
      <c r="G2671">
        <v>6</v>
      </c>
      <c r="H2671" t="s">
        <v>171</v>
      </c>
      <c r="J2671">
        <v>-20</v>
      </c>
      <c r="K2671">
        <v>1240</v>
      </c>
      <c r="L2671">
        <v>1572</v>
      </c>
      <c r="M2671">
        <f t="shared" si="533"/>
        <v>1260</v>
      </c>
      <c r="N2671">
        <f t="shared" si="534"/>
        <v>1552</v>
      </c>
      <c r="O2671">
        <f t="shared" si="535"/>
        <v>0.75124079353371065</v>
      </c>
      <c r="P2671">
        <f t="shared" si="536"/>
        <v>0</v>
      </c>
      <c r="Q2671">
        <f t="shared" si="537"/>
        <v>26.622622429651823</v>
      </c>
      <c r="R2671">
        <f t="shared" si="538"/>
        <v>10</v>
      </c>
      <c r="S2671">
        <f>INDEX(Weights!$B$1:$B$36,MATCH(Matches!H1385,Weights!$A$1:$A$36,0))</f>
        <v>20</v>
      </c>
      <c r="T2671">
        <f t="shared" si="539"/>
        <v>1360</v>
      </c>
      <c r="U2671">
        <f t="shared" si="540"/>
        <v>1552</v>
      </c>
      <c r="V2671">
        <f t="shared" si="541"/>
        <v>192</v>
      </c>
      <c r="W2671">
        <f t="shared" si="542"/>
        <v>5</v>
      </c>
      <c r="X2671">
        <f t="shared" si="543"/>
        <v>0</v>
      </c>
      <c r="Y2671">
        <f t="shared" si="544"/>
        <v>5</v>
      </c>
      <c r="AA2671" t="str">
        <f t="shared" si="545"/>
        <v>192-&gt;5,</v>
      </c>
    </row>
    <row r="2672" spans="1:27" ht="15" hidden="1" customHeight="1" x14ac:dyDescent="0.25">
      <c r="A2672">
        <v>2016</v>
      </c>
      <c r="B2672">
        <v>6</v>
      </c>
      <c r="C2672">
        <v>7</v>
      </c>
      <c r="D2672" t="s">
        <v>132</v>
      </c>
      <c r="E2672" t="s">
        <v>14</v>
      </c>
      <c r="F2672">
        <v>1</v>
      </c>
      <c r="G2672">
        <v>2</v>
      </c>
      <c r="H2672" t="s">
        <v>81</v>
      </c>
      <c r="J2672">
        <v>-20</v>
      </c>
      <c r="K2672">
        <v>1752</v>
      </c>
      <c r="L2672">
        <v>1761</v>
      </c>
      <c r="M2672">
        <f t="shared" si="533"/>
        <v>1772</v>
      </c>
      <c r="N2672">
        <f t="shared" si="534"/>
        <v>1741</v>
      </c>
      <c r="O2672">
        <f t="shared" si="535"/>
        <v>0.68007067573722146</v>
      </c>
      <c r="P2672">
        <f t="shared" si="536"/>
        <v>0</v>
      </c>
      <c r="Q2672">
        <f t="shared" si="537"/>
        <v>29.408708114519523</v>
      </c>
      <c r="R2672">
        <f t="shared" si="538"/>
        <v>30</v>
      </c>
      <c r="S2672">
        <f>INDEX(Weights!$B$1:$B$36,MATCH(Matches!H1419,Weights!$A$1:$A$36,0))</f>
        <v>20</v>
      </c>
      <c r="T2672">
        <f t="shared" si="539"/>
        <v>1872</v>
      </c>
      <c r="U2672">
        <f t="shared" si="540"/>
        <v>1741</v>
      </c>
      <c r="V2672">
        <f t="shared" si="541"/>
        <v>131</v>
      </c>
      <c r="W2672">
        <f t="shared" si="542"/>
        <v>-1</v>
      </c>
      <c r="X2672">
        <f t="shared" si="543"/>
        <v>0</v>
      </c>
      <c r="Y2672">
        <f t="shared" si="544"/>
        <v>-1</v>
      </c>
      <c r="AA2672" t="str">
        <f t="shared" si="545"/>
        <v>131-&gt;-1,</v>
      </c>
    </row>
    <row r="2673" spans="1:27" ht="15" hidden="1" customHeight="1" x14ac:dyDescent="0.25">
      <c r="A2673">
        <v>2016</v>
      </c>
      <c r="B2673">
        <v>6</v>
      </c>
      <c r="C2673">
        <v>7</v>
      </c>
      <c r="D2673" t="s">
        <v>55</v>
      </c>
      <c r="E2673" t="s">
        <v>56</v>
      </c>
      <c r="F2673">
        <v>0</v>
      </c>
      <c r="G2673">
        <v>1</v>
      </c>
      <c r="H2673" t="s">
        <v>33</v>
      </c>
      <c r="J2673">
        <v>-20</v>
      </c>
      <c r="K2673">
        <v>1993</v>
      </c>
      <c r="L2673">
        <v>1487</v>
      </c>
      <c r="M2673">
        <f t="shared" si="533"/>
        <v>2013</v>
      </c>
      <c r="N2673">
        <f t="shared" si="534"/>
        <v>1467</v>
      </c>
      <c r="O2673">
        <f t="shared" si="535"/>
        <v>0.97630879228718215</v>
      </c>
      <c r="P2673">
        <f t="shared" si="536"/>
        <v>0</v>
      </c>
      <c r="Q2673">
        <f t="shared" si="537"/>
        <v>20.485322019016479</v>
      </c>
      <c r="R2673">
        <f t="shared" si="538"/>
        <v>20</v>
      </c>
      <c r="S2673">
        <f>INDEX(Weights!$B$1:$B$36,MATCH(Matches!H1420,Weights!$A$1:$A$36,0))</f>
        <v>20</v>
      </c>
      <c r="T2673">
        <f t="shared" si="539"/>
        <v>2113</v>
      </c>
      <c r="U2673">
        <f t="shared" si="540"/>
        <v>1467</v>
      </c>
      <c r="V2673">
        <f t="shared" si="541"/>
        <v>646</v>
      </c>
      <c r="W2673">
        <f t="shared" si="542"/>
        <v>-1</v>
      </c>
      <c r="X2673">
        <f t="shared" si="543"/>
        <v>0</v>
      </c>
      <c r="Y2673">
        <f t="shared" si="544"/>
        <v>-1</v>
      </c>
      <c r="AA2673" t="str">
        <f t="shared" si="545"/>
        <v>646-&gt;-1,</v>
      </c>
    </row>
    <row r="2674" spans="1:27" ht="15" hidden="1" customHeight="1" x14ac:dyDescent="0.25">
      <c r="A2674">
        <v>2016</v>
      </c>
      <c r="B2674">
        <v>11</v>
      </c>
      <c r="C2674">
        <v>11</v>
      </c>
      <c r="D2674" t="s">
        <v>127</v>
      </c>
      <c r="E2674" t="s">
        <v>47</v>
      </c>
      <c r="F2674">
        <v>0</v>
      </c>
      <c r="G2674">
        <v>1</v>
      </c>
      <c r="H2674" t="s">
        <v>76</v>
      </c>
      <c r="J2674">
        <v>-20</v>
      </c>
      <c r="K2674">
        <v>1544</v>
      </c>
      <c r="L2674">
        <v>1681</v>
      </c>
      <c r="M2674">
        <f t="shared" si="533"/>
        <v>1564</v>
      </c>
      <c r="N2674">
        <f t="shared" si="534"/>
        <v>1661</v>
      </c>
      <c r="O2674">
        <f t="shared" si="535"/>
        <v>0.50431723975505982</v>
      </c>
      <c r="P2674">
        <f t="shared" si="536"/>
        <v>0</v>
      </c>
      <c r="Q2674">
        <f t="shared" si="537"/>
        <v>39.657577460000645</v>
      </c>
      <c r="R2674">
        <f t="shared" si="538"/>
        <v>40</v>
      </c>
      <c r="S2674">
        <f>INDEX(Weights!$B$1:$B$36,MATCH(Matches!H1850,Weights!$A$1:$A$36,0))</f>
        <v>20</v>
      </c>
      <c r="T2674">
        <f t="shared" si="539"/>
        <v>1664</v>
      </c>
      <c r="U2674">
        <f t="shared" si="540"/>
        <v>1661</v>
      </c>
      <c r="V2674">
        <f t="shared" si="541"/>
        <v>3</v>
      </c>
      <c r="W2674">
        <f t="shared" si="542"/>
        <v>-1</v>
      </c>
      <c r="X2674">
        <f t="shared" si="543"/>
        <v>0</v>
      </c>
      <c r="Y2674">
        <f t="shared" si="544"/>
        <v>-1</v>
      </c>
      <c r="AA2674" t="str">
        <f t="shared" si="545"/>
        <v>3-&gt;-1,</v>
      </c>
    </row>
    <row r="2675" spans="1:27" ht="15" hidden="1" customHeight="1" x14ac:dyDescent="0.25">
      <c r="A2675">
        <v>2017</v>
      </c>
      <c r="B2675">
        <v>3</v>
      </c>
      <c r="C2675">
        <v>24</v>
      </c>
      <c r="D2675" t="s">
        <v>21</v>
      </c>
      <c r="E2675" t="s">
        <v>86</v>
      </c>
      <c r="F2675">
        <v>0</v>
      </c>
      <c r="G2675">
        <v>2</v>
      </c>
      <c r="H2675" t="s">
        <v>33</v>
      </c>
      <c r="J2675">
        <v>-20</v>
      </c>
      <c r="K2675">
        <v>1670</v>
      </c>
      <c r="L2675">
        <v>1697</v>
      </c>
      <c r="M2675">
        <f t="shared" si="533"/>
        <v>1690</v>
      </c>
      <c r="N2675">
        <f t="shared" si="534"/>
        <v>1677</v>
      </c>
      <c r="O2675">
        <f t="shared" si="535"/>
        <v>0.65711868648707861</v>
      </c>
      <c r="P2675">
        <f t="shared" si="536"/>
        <v>0</v>
      </c>
      <c r="Q2675">
        <f t="shared" si="537"/>
        <v>30.435902084780043</v>
      </c>
      <c r="R2675">
        <f t="shared" si="538"/>
        <v>30</v>
      </c>
      <c r="S2675">
        <f>INDEX(Weights!$B$1:$B$36,MATCH(Matches!H2087,Weights!$A$1:$A$36,0))</f>
        <v>40</v>
      </c>
      <c r="T2675">
        <f t="shared" si="539"/>
        <v>1790</v>
      </c>
      <c r="U2675">
        <f t="shared" si="540"/>
        <v>1677</v>
      </c>
      <c r="V2675">
        <f t="shared" si="541"/>
        <v>113</v>
      </c>
      <c r="W2675">
        <f t="shared" si="542"/>
        <v>-2</v>
      </c>
      <c r="X2675">
        <f t="shared" si="543"/>
        <v>0</v>
      </c>
      <c r="Y2675">
        <f t="shared" si="544"/>
        <v>-2</v>
      </c>
      <c r="AA2675" t="str">
        <f t="shared" si="545"/>
        <v>113-&gt;-2,</v>
      </c>
    </row>
    <row r="2676" spans="1:27" ht="15" hidden="1" customHeight="1" x14ac:dyDescent="0.25">
      <c r="A2676">
        <v>2017</v>
      </c>
      <c r="B2676">
        <v>3</v>
      </c>
      <c r="C2676">
        <v>28</v>
      </c>
      <c r="D2676" t="s">
        <v>26</v>
      </c>
      <c r="E2676" t="s">
        <v>55</v>
      </c>
      <c r="F2676">
        <v>0</v>
      </c>
      <c r="G2676">
        <v>2</v>
      </c>
      <c r="H2676" t="s">
        <v>33</v>
      </c>
      <c r="J2676">
        <v>-20</v>
      </c>
      <c r="K2676">
        <v>1990</v>
      </c>
      <c r="L2676">
        <v>2004</v>
      </c>
      <c r="M2676">
        <f t="shared" si="533"/>
        <v>2010</v>
      </c>
      <c r="N2676">
        <f t="shared" si="534"/>
        <v>1984</v>
      </c>
      <c r="O2676">
        <f t="shared" si="535"/>
        <v>0.67377618788832216</v>
      </c>
      <c r="P2676">
        <f t="shared" si="536"/>
        <v>0</v>
      </c>
      <c r="Q2676">
        <f t="shared" si="537"/>
        <v>29.683447351681984</v>
      </c>
      <c r="R2676">
        <f t="shared" si="538"/>
        <v>30</v>
      </c>
      <c r="S2676">
        <f>INDEX(Weights!$B$1:$B$36,MATCH(Matches!H2135,Weights!$A$1:$A$36,0))</f>
        <v>20</v>
      </c>
      <c r="T2676">
        <f t="shared" si="539"/>
        <v>2110</v>
      </c>
      <c r="U2676">
        <f t="shared" si="540"/>
        <v>1984</v>
      </c>
      <c r="V2676">
        <f t="shared" si="541"/>
        <v>126</v>
      </c>
      <c r="W2676">
        <f t="shared" si="542"/>
        <v>-2</v>
      </c>
      <c r="X2676">
        <f t="shared" si="543"/>
        <v>0</v>
      </c>
      <c r="Y2676">
        <f t="shared" si="544"/>
        <v>-2</v>
      </c>
      <c r="AA2676" t="str">
        <f t="shared" si="545"/>
        <v>126-&gt;-2,</v>
      </c>
    </row>
    <row r="2677" spans="1:27" ht="15" hidden="1" customHeight="1" x14ac:dyDescent="0.25">
      <c r="A2677">
        <v>2017</v>
      </c>
      <c r="B2677">
        <v>8</v>
      </c>
      <c r="C2677">
        <v>31</v>
      </c>
      <c r="D2677" t="s">
        <v>38</v>
      </c>
      <c r="E2677" t="s">
        <v>97</v>
      </c>
      <c r="F2677">
        <v>1</v>
      </c>
      <c r="G2677">
        <v>2</v>
      </c>
      <c r="H2677" t="s">
        <v>76</v>
      </c>
      <c r="J2677">
        <v>-20</v>
      </c>
      <c r="K2677">
        <v>1396</v>
      </c>
      <c r="L2677">
        <v>1540</v>
      </c>
      <c r="M2677">
        <f t="shared" si="533"/>
        <v>1416</v>
      </c>
      <c r="N2677">
        <f t="shared" si="534"/>
        <v>1520</v>
      </c>
      <c r="O2677">
        <f t="shared" si="535"/>
        <v>0.50575620841114488</v>
      </c>
      <c r="P2677">
        <f t="shared" si="536"/>
        <v>0</v>
      </c>
      <c r="Q2677">
        <f t="shared" si="537"/>
        <v>39.544744419116221</v>
      </c>
      <c r="R2677">
        <f t="shared" si="538"/>
        <v>40</v>
      </c>
      <c r="S2677">
        <f>INDEX(Weights!$B$1:$B$36,MATCH(Matches!H2446,Weights!$A$1:$A$36,0))</f>
        <v>50</v>
      </c>
      <c r="T2677">
        <f t="shared" si="539"/>
        <v>1516</v>
      </c>
      <c r="U2677">
        <f t="shared" si="540"/>
        <v>1520</v>
      </c>
      <c r="V2677">
        <f t="shared" si="541"/>
        <v>4</v>
      </c>
      <c r="W2677">
        <f t="shared" si="542"/>
        <v>1</v>
      </c>
      <c r="X2677">
        <f t="shared" si="543"/>
        <v>0</v>
      </c>
      <c r="Y2677">
        <f t="shared" si="544"/>
        <v>1</v>
      </c>
      <c r="AA2677" t="str">
        <f t="shared" si="545"/>
        <v>4-&gt;1,</v>
      </c>
    </row>
    <row r="2678" spans="1:27" hidden="1" x14ac:dyDescent="0.25">
      <c r="A2678">
        <v>2017</v>
      </c>
      <c r="B2678">
        <v>9</v>
      </c>
      <c r="C2678">
        <v>3</v>
      </c>
      <c r="D2678" t="s">
        <v>26</v>
      </c>
      <c r="E2678" t="s">
        <v>61</v>
      </c>
      <c r="F2678">
        <v>0</v>
      </c>
      <c r="G2678">
        <v>0</v>
      </c>
      <c r="H2678" t="s">
        <v>76</v>
      </c>
      <c r="J2678">
        <v>-20</v>
      </c>
      <c r="K2678">
        <v>1970</v>
      </c>
      <c r="L2678">
        <v>1298</v>
      </c>
      <c r="M2678">
        <f t="shared" si="533"/>
        <v>1990</v>
      </c>
      <c r="N2678">
        <f t="shared" si="534"/>
        <v>1278</v>
      </c>
      <c r="O2678">
        <f t="shared" si="535"/>
        <v>0.99075374803614535</v>
      </c>
      <c r="P2678">
        <f t="shared" si="536"/>
        <v>0.5</v>
      </c>
      <c r="Q2678">
        <f t="shared" si="537"/>
        <v>40.753636788377506</v>
      </c>
      <c r="R2678">
        <f t="shared" si="538"/>
        <v>40</v>
      </c>
      <c r="S2678">
        <f>INDEX(Weights!$B$1:$B$36,MATCH(Matches!H2489,Weights!$A$1:$A$36,0))</f>
        <v>40</v>
      </c>
      <c r="T2678">
        <f t="shared" si="539"/>
        <v>2090</v>
      </c>
      <c r="U2678">
        <f t="shared" si="540"/>
        <v>1278</v>
      </c>
      <c r="V2678">
        <f t="shared" si="541"/>
        <v>812</v>
      </c>
      <c r="W2678">
        <f t="shared" si="542"/>
        <v>0</v>
      </c>
      <c r="X2678">
        <f t="shared" si="543"/>
        <v>0</v>
      </c>
      <c r="Y2678">
        <f t="shared" si="544"/>
        <v>0</v>
      </c>
      <c r="AA2678" t="str">
        <f t="shared" si="545"/>
        <v>812-&gt;0,</v>
      </c>
    </row>
    <row r="2679" spans="1:27" ht="15" hidden="1" customHeight="1" x14ac:dyDescent="0.25">
      <c r="A2679">
        <v>2017</v>
      </c>
      <c r="B2679">
        <v>10</v>
      </c>
      <c r="C2679">
        <v>7</v>
      </c>
      <c r="D2679" t="s">
        <v>172</v>
      </c>
      <c r="E2679" t="s">
        <v>152</v>
      </c>
      <c r="F2679">
        <v>0</v>
      </c>
      <c r="G2679">
        <v>2</v>
      </c>
      <c r="H2679" t="s">
        <v>76</v>
      </c>
      <c r="J2679">
        <v>-20</v>
      </c>
      <c r="K2679">
        <v>1456</v>
      </c>
      <c r="L2679">
        <v>1720</v>
      </c>
      <c r="M2679">
        <f t="shared" si="533"/>
        <v>1476</v>
      </c>
      <c r="N2679">
        <f t="shared" si="534"/>
        <v>1700</v>
      </c>
      <c r="O2679">
        <f t="shared" si="535"/>
        <v>0.67124058081583182</v>
      </c>
      <c r="P2679">
        <f t="shared" si="536"/>
        <v>0</v>
      </c>
      <c r="Q2679">
        <f t="shared" si="537"/>
        <v>29.795576387368921</v>
      </c>
      <c r="R2679">
        <f t="shared" si="538"/>
        <v>20</v>
      </c>
      <c r="S2679">
        <f>INDEX(Weights!$B$1:$B$36,MATCH(Matches!H2596,Weights!$A$1:$A$36,0))</f>
        <v>40</v>
      </c>
      <c r="T2679">
        <f t="shared" si="539"/>
        <v>1576</v>
      </c>
      <c r="U2679">
        <f t="shared" si="540"/>
        <v>1700</v>
      </c>
      <c r="V2679">
        <f t="shared" si="541"/>
        <v>124</v>
      </c>
      <c r="W2679">
        <f t="shared" si="542"/>
        <v>2</v>
      </c>
      <c r="X2679">
        <f t="shared" si="543"/>
        <v>0</v>
      </c>
      <c r="Y2679">
        <f t="shared" si="544"/>
        <v>2</v>
      </c>
      <c r="AA2679" t="str">
        <f t="shared" si="545"/>
        <v>124-&gt;2,</v>
      </c>
    </row>
    <row r="2680" spans="1:27" ht="15" hidden="1" customHeight="1" x14ac:dyDescent="0.25">
      <c r="A2680">
        <v>2017</v>
      </c>
      <c r="B2680">
        <v>10</v>
      </c>
      <c r="C2680">
        <v>10</v>
      </c>
      <c r="D2680" t="s">
        <v>138</v>
      </c>
      <c r="E2680" t="s">
        <v>44</v>
      </c>
      <c r="F2680">
        <v>1</v>
      </c>
      <c r="G2680">
        <v>3</v>
      </c>
      <c r="H2680" t="s">
        <v>76</v>
      </c>
      <c r="J2680">
        <v>-20</v>
      </c>
      <c r="K2680">
        <v>1747</v>
      </c>
      <c r="L2680">
        <v>2005</v>
      </c>
      <c r="M2680">
        <f t="shared" si="533"/>
        <v>1767</v>
      </c>
      <c r="N2680">
        <f t="shared" si="534"/>
        <v>1985</v>
      </c>
      <c r="O2680">
        <f t="shared" si="535"/>
        <v>0.66357409804129552</v>
      </c>
      <c r="P2680">
        <f t="shared" si="536"/>
        <v>0</v>
      </c>
      <c r="Q2680">
        <f t="shared" si="537"/>
        <v>30.139814165494087</v>
      </c>
      <c r="R2680">
        <f t="shared" si="538"/>
        <v>20</v>
      </c>
      <c r="S2680">
        <f>INDEX(Weights!$B$1:$B$36,MATCH(Matches!H2640,Weights!$A$1:$A$36,0))</f>
        <v>40</v>
      </c>
      <c r="T2680">
        <f t="shared" si="539"/>
        <v>1867</v>
      </c>
      <c r="U2680">
        <f t="shared" si="540"/>
        <v>1985</v>
      </c>
      <c r="V2680">
        <f t="shared" si="541"/>
        <v>118</v>
      </c>
      <c r="W2680">
        <f t="shared" si="542"/>
        <v>2</v>
      </c>
      <c r="X2680">
        <f t="shared" si="543"/>
        <v>0</v>
      </c>
      <c r="Y2680">
        <f t="shared" si="544"/>
        <v>2</v>
      </c>
      <c r="AA2680" t="str">
        <f t="shared" si="545"/>
        <v>118-&gt;2,</v>
      </c>
    </row>
    <row r="2681" spans="1:27" ht="15" hidden="1" customHeight="1" x14ac:dyDescent="0.25">
      <c r="A2681">
        <v>2014</v>
      </c>
      <c r="B2681">
        <v>12</v>
      </c>
      <c r="C2681">
        <v>7</v>
      </c>
      <c r="D2681" t="s">
        <v>74</v>
      </c>
      <c r="E2681" t="s">
        <v>36</v>
      </c>
      <c r="F2681">
        <v>1</v>
      </c>
      <c r="G2681">
        <v>2</v>
      </c>
      <c r="H2681" t="s">
        <v>232</v>
      </c>
      <c r="J2681">
        <v>-21</v>
      </c>
      <c r="K2681">
        <v>1163</v>
      </c>
      <c r="L2681">
        <v>1283</v>
      </c>
      <c r="M2681">
        <f t="shared" si="533"/>
        <v>1184</v>
      </c>
      <c r="N2681">
        <f t="shared" si="534"/>
        <v>1262</v>
      </c>
      <c r="O2681">
        <f t="shared" si="535"/>
        <v>0.53161829782810732</v>
      </c>
      <c r="P2681">
        <f t="shared" si="536"/>
        <v>0</v>
      </c>
      <c r="Q2681">
        <f t="shared" si="537"/>
        <v>39.502026333168295</v>
      </c>
      <c r="R2681">
        <f t="shared" si="538"/>
        <v>40</v>
      </c>
      <c r="S2681">
        <f>INDEX(Weights!$B$1:$B$36,MATCH(Matches!H3,Weights!$A$1:$A$36,0))</f>
        <v>50</v>
      </c>
      <c r="T2681">
        <f t="shared" si="539"/>
        <v>1284</v>
      </c>
      <c r="U2681">
        <f t="shared" si="540"/>
        <v>1262</v>
      </c>
      <c r="V2681">
        <f t="shared" si="541"/>
        <v>22</v>
      </c>
      <c r="W2681">
        <f t="shared" si="542"/>
        <v>-1</v>
      </c>
      <c r="X2681">
        <f t="shared" si="543"/>
        <v>0</v>
      </c>
      <c r="Y2681">
        <f t="shared" si="544"/>
        <v>-1</v>
      </c>
      <c r="AA2681" t="str">
        <f t="shared" si="545"/>
        <v>22-&gt;-1,</v>
      </c>
    </row>
    <row r="2682" spans="1:27" ht="15" hidden="1" customHeight="1" x14ac:dyDescent="0.25">
      <c r="A2682">
        <v>2015</v>
      </c>
      <c r="B2682">
        <v>3</v>
      </c>
      <c r="C2682">
        <v>25</v>
      </c>
      <c r="D2682" t="s">
        <v>180</v>
      </c>
      <c r="E2682" t="s">
        <v>100</v>
      </c>
      <c r="F2682">
        <v>0</v>
      </c>
      <c r="G2682">
        <v>5</v>
      </c>
      <c r="H2682" t="s">
        <v>76</v>
      </c>
      <c r="J2682">
        <v>-21</v>
      </c>
      <c r="K2682">
        <v>912</v>
      </c>
      <c r="L2682">
        <v>1228</v>
      </c>
      <c r="M2682">
        <f t="shared" si="533"/>
        <v>933</v>
      </c>
      <c r="N2682">
        <f t="shared" si="534"/>
        <v>1207</v>
      </c>
      <c r="O2682">
        <f t="shared" si="535"/>
        <v>0.73137785783938836</v>
      </c>
      <c r="P2682">
        <f t="shared" si="536"/>
        <v>0</v>
      </c>
      <c r="Q2682">
        <f t="shared" si="537"/>
        <v>28.712928310459777</v>
      </c>
      <c r="R2682">
        <f t="shared" si="538"/>
        <v>10</v>
      </c>
      <c r="S2682">
        <f>INDEX(Weights!$B$1:$B$36,MATCH(Matches!H140,Weights!$A$1:$A$36,0))</f>
        <v>40</v>
      </c>
      <c r="T2682">
        <f t="shared" si="539"/>
        <v>1033</v>
      </c>
      <c r="U2682">
        <f t="shared" si="540"/>
        <v>1207</v>
      </c>
      <c r="V2682">
        <f t="shared" si="541"/>
        <v>174</v>
      </c>
      <c r="W2682">
        <f t="shared" si="542"/>
        <v>5</v>
      </c>
      <c r="X2682">
        <f t="shared" si="543"/>
        <v>0</v>
      </c>
      <c r="Y2682">
        <f t="shared" si="544"/>
        <v>5</v>
      </c>
      <c r="AA2682" t="str">
        <f t="shared" si="545"/>
        <v>174-&gt;5,</v>
      </c>
    </row>
    <row r="2683" spans="1:27" ht="15" hidden="1" customHeight="1" x14ac:dyDescent="0.25">
      <c r="A2683">
        <v>2015</v>
      </c>
      <c r="B2683">
        <v>6</v>
      </c>
      <c r="C2683">
        <v>11</v>
      </c>
      <c r="D2683" t="s">
        <v>94</v>
      </c>
      <c r="E2683" t="s">
        <v>91</v>
      </c>
      <c r="F2683">
        <v>1</v>
      </c>
      <c r="G2683">
        <v>3</v>
      </c>
      <c r="H2683" t="s">
        <v>108</v>
      </c>
      <c r="J2683">
        <v>-21</v>
      </c>
      <c r="K2683">
        <v>1245</v>
      </c>
      <c r="L2683">
        <v>1490</v>
      </c>
      <c r="M2683">
        <f t="shared" si="533"/>
        <v>1266</v>
      </c>
      <c r="N2683">
        <f t="shared" si="534"/>
        <v>1469</v>
      </c>
      <c r="O2683">
        <f t="shared" si="535"/>
        <v>0.64403385382229261</v>
      </c>
      <c r="P2683">
        <f t="shared" si="536"/>
        <v>0</v>
      </c>
      <c r="Q2683">
        <f t="shared" si="537"/>
        <v>32.606981566833134</v>
      </c>
      <c r="R2683">
        <f t="shared" si="538"/>
        <v>20</v>
      </c>
      <c r="S2683">
        <f>INDEX(Weights!$B$1:$B$36,MATCH(Matches!H384,Weights!$A$1:$A$36,0))</f>
        <v>20</v>
      </c>
      <c r="T2683">
        <f t="shared" si="539"/>
        <v>1366</v>
      </c>
      <c r="U2683">
        <f t="shared" si="540"/>
        <v>1469</v>
      </c>
      <c r="V2683">
        <f t="shared" si="541"/>
        <v>103</v>
      </c>
      <c r="W2683">
        <f t="shared" si="542"/>
        <v>2</v>
      </c>
      <c r="X2683">
        <f t="shared" si="543"/>
        <v>0</v>
      </c>
      <c r="Y2683">
        <f t="shared" si="544"/>
        <v>2</v>
      </c>
      <c r="AA2683" t="str">
        <f t="shared" si="545"/>
        <v>103-&gt;2,</v>
      </c>
    </row>
    <row r="2684" spans="1:27" ht="15" hidden="1" customHeight="1" x14ac:dyDescent="0.25">
      <c r="A2684">
        <v>2015</v>
      </c>
      <c r="B2684">
        <v>6</v>
      </c>
      <c r="C2684">
        <v>13</v>
      </c>
      <c r="D2684" t="s">
        <v>13</v>
      </c>
      <c r="E2684" t="s">
        <v>4</v>
      </c>
      <c r="F2684">
        <v>0</v>
      </c>
      <c r="G2684">
        <v>1</v>
      </c>
      <c r="H2684" t="s">
        <v>2</v>
      </c>
      <c r="J2684">
        <v>-21</v>
      </c>
      <c r="K2684">
        <v>1564</v>
      </c>
      <c r="L2684">
        <v>1680</v>
      </c>
      <c r="M2684">
        <f t="shared" si="533"/>
        <v>1585</v>
      </c>
      <c r="N2684">
        <f t="shared" si="534"/>
        <v>1659</v>
      </c>
      <c r="O2684">
        <f t="shared" si="535"/>
        <v>0.53734731716649276</v>
      </c>
      <c r="P2684">
        <f t="shared" si="536"/>
        <v>0</v>
      </c>
      <c r="Q2684">
        <f t="shared" si="537"/>
        <v>39.080868795876611</v>
      </c>
      <c r="R2684">
        <f t="shared" si="538"/>
        <v>40</v>
      </c>
      <c r="S2684">
        <f>INDEX(Weights!$B$1:$B$36,MATCH(Matches!H410,Weights!$A$1:$A$36,0))</f>
        <v>20</v>
      </c>
      <c r="T2684">
        <f t="shared" si="539"/>
        <v>1685</v>
      </c>
      <c r="U2684">
        <f t="shared" si="540"/>
        <v>1659</v>
      </c>
      <c r="V2684">
        <f t="shared" si="541"/>
        <v>26</v>
      </c>
      <c r="W2684">
        <f t="shared" si="542"/>
        <v>-1</v>
      </c>
      <c r="X2684">
        <f t="shared" si="543"/>
        <v>0</v>
      </c>
      <c r="Y2684">
        <f t="shared" si="544"/>
        <v>-1</v>
      </c>
      <c r="AA2684" t="str">
        <f t="shared" si="545"/>
        <v>26-&gt;-1,</v>
      </c>
    </row>
    <row r="2685" spans="1:27" ht="15" hidden="1" customHeight="1" x14ac:dyDescent="0.25">
      <c r="A2685">
        <v>2015</v>
      </c>
      <c r="B2685">
        <v>9</v>
      </c>
      <c r="C2685">
        <v>3</v>
      </c>
      <c r="D2685" t="s">
        <v>259</v>
      </c>
      <c r="E2685" t="s">
        <v>99</v>
      </c>
      <c r="F2685">
        <v>0</v>
      </c>
      <c r="G2685">
        <v>1</v>
      </c>
      <c r="H2685" t="s">
        <v>108</v>
      </c>
      <c r="J2685">
        <v>-21</v>
      </c>
      <c r="K2685">
        <v>1426</v>
      </c>
      <c r="L2685">
        <v>1545</v>
      </c>
      <c r="M2685">
        <f t="shared" si="533"/>
        <v>1447</v>
      </c>
      <c r="N2685">
        <f t="shared" si="534"/>
        <v>1524</v>
      </c>
      <c r="O2685">
        <f t="shared" si="535"/>
        <v>0.53305139388444112</v>
      </c>
      <c r="P2685">
        <f t="shared" si="536"/>
        <v>0</v>
      </c>
      <c r="Q2685">
        <f t="shared" si="537"/>
        <v>39.395826070295463</v>
      </c>
      <c r="R2685">
        <f t="shared" si="538"/>
        <v>40</v>
      </c>
      <c r="S2685">
        <f>INDEX(Weights!$B$1:$B$36,MATCH(Matches!H562,Weights!$A$1:$A$36,0))</f>
        <v>40</v>
      </c>
      <c r="T2685">
        <f t="shared" si="539"/>
        <v>1547</v>
      </c>
      <c r="U2685">
        <f t="shared" si="540"/>
        <v>1524</v>
      </c>
      <c r="V2685">
        <f t="shared" si="541"/>
        <v>23</v>
      </c>
      <c r="W2685">
        <f t="shared" si="542"/>
        <v>-1</v>
      </c>
      <c r="X2685">
        <f t="shared" si="543"/>
        <v>0</v>
      </c>
      <c r="Y2685">
        <f t="shared" si="544"/>
        <v>-1</v>
      </c>
      <c r="AA2685" t="str">
        <f t="shared" si="545"/>
        <v>23-&gt;-1,</v>
      </c>
    </row>
    <row r="2686" spans="1:27" ht="15" hidden="1" customHeight="1" x14ac:dyDescent="0.25">
      <c r="A2686">
        <v>2015</v>
      </c>
      <c r="B2686">
        <v>9</v>
      </c>
      <c r="C2686">
        <v>8</v>
      </c>
      <c r="D2686" t="s">
        <v>19</v>
      </c>
      <c r="E2686" t="s">
        <v>62</v>
      </c>
      <c r="F2686">
        <v>0</v>
      </c>
      <c r="G2686">
        <v>2</v>
      </c>
      <c r="H2686" t="s">
        <v>2</v>
      </c>
      <c r="J2686">
        <v>-21</v>
      </c>
      <c r="K2686">
        <v>1370</v>
      </c>
      <c r="L2686">
        <v>1614</v>
      </c>
      <c r="M2686">
        <f t="shared" si="533"/>
        <v>1391</v>
      </c>
      <c r="N2686">
        <f t="shared" si="534"/>
        <v>1593</v>
      </c>
      <c r="O2686">
        <f t="shared" si="535"/>
        <v>0.64271306883262036</v>
      </c>
      <c r="P2686">
        <f t="shared" si="536"/>
        <v>0</v>
      </c>
      <c r="Q2686">
        <f t="shared" si="537"/>
        <v>32.67398940267848</v>
      </c>
      <c r="R2686">
        <f t="shared" si="538"/>
        <v>20</v>
      </c>
      <c r="S2686">
        <f>INDEX(Weights!$B$1:$B$36,MATCH(Matches!H689,Weights!$A$1:$A$36,0))</f>
        <v>20</v>
      </c>
      <c r="T2686">
        <f t="shared" si="539"/>
        <v>1491</v>
      </c>
      <c r="U2686">
        <f t="shared" si="540"/>
        <v>1593</v>
      </c>
      <c r="V2686">
        <f t="shared" si="541"/>
        <v>102</v>
      </c>
      <c r="W2686">
        <f t="shared" si="542"/>
        <v>2</v>
      </c>
      <c r="X2686">
        <f t="shared" si="543"/>
        <v>0</v>
      </c>
      <c r="Y2686">
        <f t="shared" si="544"/>
        <v>2</v>
      </c>
      <c r="AA2686" t="str">
        <f t="shared" si="545"/>
        <v>102-&gt;2,</v>
      </c>
    </row>
    <row r="2687" spans="1:27" ht="15" hidden="1" customHeight="1" x14ac:dyDescent="0.25">
      <c r="A2687">
        <v>2016</v>
      </c>
      <c r="B2687">
        <v>6</v>
      </c>
      <c r="C2687">
        <v>2</v>
      </c>
      <c r="D2687" t="s">
        <v>262</v>
      </c>
      <c r="E2687" t="s">
        <v>261</v>
      </c>
      <c r="F2687">
        <v>0</v>
      </c>
      <c r="G2687">
        <v>2</v>
      </c>
      <c r="H2687" t="s">
        <v>23</v>
      </c>
      <c r="J2687">
        <v>-21</v>
      </c>
      <c r="K2687">
        <v>944</v>
      </c>
      <c r="L2687">
        <v>1194</v>
      </c>
      <c r="M2687">
        <f t="shared" si="533"/>
        <v>965</v>
      </c>
      <c r="N2687">
        <f t="shared" si="534"/>
        <v>1173</v>
      </c>
      <c r="O2687">
        <f t="shared" si="535"/>
        <v>0.65060462793387253</v>
      </c>
      <c r="P2687">
        <f t="shared" si="536"/>
        <v>0</v>
      </c>
      <c r="Q2687">
        <f t="shared" si="537"/>
        <v>32.277667723775309</v>
      </c>
      <c r="R2687">
        <f t="shared" si="538"/>
        <v>20</v>
      </c>
      <c r="S2687">
        <f>INDEX(Weights!$B$1:$B$36,MATCH(Matches!H1330,Weights!$A$1:$A$36,0))</f>
        <v>40</v>
      </c>
      <c r="T2687">
        <f t="shared" si="539"/>
        <v>1065</v>
      </c>
      <c r="U2687">
        <f t="shared" si="540"/>
        <v>1173</v>
      </c>
      <c r="V2687">
        <f t="shared" si="541"/>
        <v>108</v>
      </c>
      <c r="W2687">
        <f t="shared" si="542"/>
        <v>2</v>
      </c>
      <c r="X2687">
        <f t="shared" si="543"/>
        <v>0</v>
      </c>
      <c r="Y2687">
        <f t="shared" si="544"/>
        <v>2</v>
      </c>
      <c r="AA2687" t="str">
        <f t="shared" si="545"/>
        <v>108-&gt;2,</v>
      </c>
    </row>
    <row r="2688" spans="1:27" ht="15" hidden="1" customHeight="1" x14ac:dyDescent="0.25">
      <c r="A2688">
        <v>2016</v>
      </c>
      <c r="B2688">
        <v>10</v>
      </c>
      <c r="C2688">
        <v>10</v>
      </c>
      <c r="D2688" t="s">
        <v>104</v>
      </c>
      <c r="E2688" t="s">
        <v>26</v>
      </c>
      <c r="F2688">
        <v>0</v>
      </c>
      <c r="G2688">
        <v>1</v>
      </c>
      <c r="H2688" t="s">
        <v>76</v>
      </c>
      <c r="J2688">
        <v>-21</v>
      </c>
      <c r="K2688">
        <v>1889</v>
      </c>
      <c r="L2688">
        <v>2012</v>
      </c>
      <c r="M2688">
        <f t="shared" si="533"/>
        <v>1910</v>
      </c>
      <c r="N2688">
        <f t="shared" si="534"/>
        <v>1991</v>
      </c>
      <c r="O2688">
        <f t="shared" si="535"/>
        <v>0.52731597300649302</v>
      </c>
      <c r="P2688">
        <f t="shared" si="536"/>
        <v>0</v>
      </c>
      <c r="Q2688">
        <f t="shared" si="537"/>
        <v>39.824319904948943</v>
      </c>
      <c r="R2688">
        <f t="shared" si="538"/>
        <v>40</v>
      </c>
      <c r="S2688">
        <f>INDEX(Weights!$B$1:$B$36,MATCH(Matches!H1765,Weights!$A$1:$A$36,0))</f>
        <v>20</v>
      </c>
      <c r="T2688">
        <f t="shared" si="539"/>
        <v>2010</v>
      </c>
      <c r="U2688">
        <f t="shared" si="540"/>
        <v>1991</v>
      </c>
      <c r="V2688">
        <f t="shared" si="541"/>
        <v>19</v>
      </c>
      <c r="W2688">
        <f t="shared" si="542"/>
        <v>-1</v>
      </c>
      <c r="X2688">
        <f t="shared" si="543"/>
        <v>0</v>
      </c>
      <c r="Y2688">
        <f t="shared" si="544"/>
        <v>-1</v>
      </c>
      <c r="AA2688" t="str">
        <f t="shared" si="545"/>
        <v>19-&gt;-1,</v>
      </c>
    </row>
    <row r="2689" spans="1:27" ht="15" hidden="1" customHeight="1" x14ac:dyDescent="0.25">
      <c r="A2689">
        <v>2016</v>
      </c>
      <c r="B2689">
        <v>11</v>
      </c>
      <c r="C2689">
        <v>15</v>
      </c>
      <c r="D2689" t="s">
        <v>128</v>
      </c>
      <c r="E2689" t="s">
        <v>121</v>
      </c>
      <c r="F2689">
        <v>0</v>
      </c>
      <c r="G2689">
        <v>2</v>
      </c>
      <c r="H2689" t="s">
        <v>76</v>
      </c>
      <c r="J2689">
        <v>-21</v>
      </c>
      <c r="K2689">
        <v>1833</v>
      </c>
      <c r="L2689">
        <v>2088</v>
      </c>
      <c r="M2689">
        <f t="shared" si="533"/>
        <v>1854</v>
      </c>
      <c r="N2689">
        <f t="shared" si="534"/>
        <v>2067</v>
      </c>
      <c r="O2689">
        <f t="shared" si="535"/>
        <v>0.65711868648707861</v>
      </c>
      <c r="P2689">
        <f t="shared" si="536"/>
        <v>0</v>
      </c>
      <c r="Q2689">
        <f t="shared" si="537"/>
        <v>31.957697189019047</v>
      </c>
      <c r="R2689">
        <f t="shared" si="538"/>
        <v>20</v>
      </c>
      <c r="S2689">
        <f>INDEX(Weights!$B$1:$B$36,MATCH(Matches!H1928,Weights!$A$1:$A$36,0))</f>
        <v>40</v>
      </c>
      <c r="T2689">
        <f t="shared" si="539"/>
        <v>1954</v>
      </c>
      <c r="U2689">
        <f t="shared" si="540"/>
        <v>2067</v>
      </c>
      <c r="V2689">
        <f t="shared" si="541"/>
        <v>113</v>
      </c>
      <c r="W2689">
        <f t="shared" si="542"/>
        <v>2</v>
      </c>
      <c r="X2689">
        <f t="shared" si="543"/>
        <v>0</v>
      </c>
      <c r="Y2689">
        <f t="shared" si="544"/>
        <v>2</v>
      </c>
      <c r="AA2689" t="str">
        <f t="shared" si="545"/>
        <v>113-&gt;2,</v>
      </c>
    </row>
    <row r="2690" spans="1:27" ht="15" hidden="1" customHeight="1" x14ac:dyDescent="0.25">
      <c r="A2690">
        <v>2017</v>
      </c>
      <c r="B2690">
        <v>6</v>
      </c>
      <c r="C2690">
        <v>6</v>
      </c>
      <c r="D2690" t="s">
        <v>259</v>
      </c>
      <c r="E2690" t="s">
        <v>258</v>
      </c>
      <c r="F2690">
        <v>0</v>
      </c>
      <c r="G2690">
        <v>2</v>
      </c>
      <c r="H2690" t="s">
        <v>33</v>
      </c>
      <c r="J2690">
        <v>-21</v>
      </c>
      <c r="K2690">
        <v>1383</v>
      </c>
      <c r="L2690">
        <v>1374</v>
      </c>
      <c r="M2690">
        <f t="shared" ref="M2690:M2753" si="558">K2690-J2690</f>
        <v>1404</v>
      </c>
      <c r="N2690">
        <f t="shared" ref="N2690:N2753" si="559">L2690+J2690</f>
        <v>1353</v>
      </c>
      <c r="O2690">
        <f t="shared" ref="O2690:O2753" si="560">1/(10^(-V2690/400)+1)</f>
        <v>0.704584592662721</v>
      </c>
      <c r="P2690">
        <f t="shared" ref="P2690:P2753" si="561">IF(F2690&gt;G2690,1,IF(F2690=G2690,0.5,0))</f>
        <v>0</v>
      </c>
      <c r="Q2690">
        <f t="shared" ref="Q2690:Q2753" si="562">(M2690-K2690)/(O2690-P2690)</f>
        <v>29.804795930376713</v>
      </c>
      <c r="R2690">
        <f t="shared" ref="R2690:R2753" si="563">ROUND((Q2690/IF(W2690=2,1.5,IF(W2690=3,1.75,IF(W2690&gt;3,1.75+(W2690-3)/8,1))))/10,0)*10</f>
        <v>30</v>
      </c>
      <c r="S2690">
        <f>INDEX(Weights!$B$1:$B$36,MATCH(Matches!H2211,Weights!$A$1:$A$36,0))</f>
        <v>40</v>
      </c>
      <c r="T2690">
        <f t="shared" ref="T2690:T2753" si="564">M2690+IF(ISBLANK(I2690),100,0)</f>
        <v>1504</v>
      </c>
      <c r="U2690">
        <f t="shared" ref="U2690:U2753" si="565">N2690</f>
        <v>1353</v>
      </c>
      <c r="V2690">
        <f t="shared" ref="V2690:V2753" si="566">ABS(T2690-U2690)</f>
        <v>151</v>
      </c>
      <c r="W2690">
        <f t="shared" ref="W2690:W2753" si="567">IF(U2690&gt;T2690,G2690-F2690,F2690-G2690)</f>
        <v>-2</v>
      </c>
      <c r="X2690">
        <f t="shared" ref="X2690:X2753" si="568">IF(W2690=4,1,0)</f>
        <v>0</v>
      </c>
      <c r="Y2690">
        <f t="shared" ref="Y2690:Y2753" si="569">IF(W2690&lt;0,MAX(W2690,-3),MIN(W2690,7))</f>
        <v>-2</v>
      </c>
      <c r="AA2690" t="str">
        <f t="shared" si="545"/>
        <v>151-&gt;-2,</v>
      </c>
    </row>
    <row r="2691" spans="1:27" ht="15" hidden="1" customHeight="1" x14ac:dyDescent="0.25">
      <c r="A2691">
        <v>2017</v>
      </c>
      <c r="B2691">
        <v>9</v>
      </c>
      <c r="C2691">
        <v>5</v>
      </c>
      <c r="D2691" t="s">
        <v>126</v>
      </c>
      <c r="E2691" t="s">
        <v>46</v>
      </c>
      <c r="F2691">
        <v>1</v>
      </c>
      <c r="G2691">
        <v>2</v>
      </c>
      <c r="H2691" t="s">
        <v>76</v>
      </c>
      <c r="J2691">
        <v>-21</v>
      </c>
      <c r="K2691">
        <v>1748</v>
      </c>
      <c r="L2691">
        <v>1867</v>
      </c>
      <c r="M2691">
        <f t="shared" si="558"/>
        <v>1769</v>
      </c>
      <c r="N2691">
        <f t="shared" si="559"/>
        <v>1846</v>
      </c>
      <c r="O2691">
        <f t="shared" si="560"/>
        <v>0.53305139388444112</v>
      </c>
      <c r="P2691">
        <f t="shared" si="561"/>
        <v>0</v>
      </c>
      <c r="Q2691">
        <f t="shared" si="562"/>
        <v>39.395826070295463</v>
      </c>
      <c r="R2691">
        <f t="shared" si="563"/>
        <v>40</v>
      </c>
      <c r="S2691">
        <f>INDEX(Weights!$B$1:$B$36,MATCH(Matches!H2542,Weights!$A$1:$A$36,0))</f>
        <v>20</v>
      </c>
      <c r="T2691">
        <f t="shared" si="564"/>
        <v>1869</v>
      </c>
      <c r="U2691">
        <f t="shared" si="565"/>
        <v>1846</v>
      </c>
      <c r="V2691">
        <f t="shared" si="566"/>
        <v>23</v>
      </c>
      <c r="W2691">
        <f t="shared" si="567"/>
        <v>-1</v>
      </c>
      <c r="X2691">
        <f t="shared" si="568"/>
        <v>0</v>
      </c>
      <c r="Y2691">
        <f t="shared" si="569"/>
        <v>-1</v>
      </c>
      <c r="AA2691" t="str">
        <f t="shared" ref="AA2691:AA2754" si="570">V2691&amp;"-&gt;"&amp;Y2691&amp;","</f>
        <v>23-&gt;-1,</v>
      </c>
    </row>
    <row r="2692" spans="1:27" ht="15" hidden="1" customHeight="1" x14ac:dyDescent="0.25">
      <c r="A2692">
        <v>2015</v>
      </c>
      <c r="B2692">
        <v>3</v>
      </c>
      <c r="C2692">
        <v>27</v>
      </c>
      <c r="D2692" t="s">
        <v>263</v>
      </c>
      <c r="E2692" t="s">
        <v>5</v>
      </c>
      <c r="F2692">
        <v>1</v>
      </c>
      <c r="G2692">
        <v>2</v>
      </c>
      <c r="H2692" t="s">
        <v>2</v>
      </c>
      <c r="J2692">
        <v>-22</v>
      </c>
      <c r="K2692">
        <v>1459</v>
      </c>
      <c r="L2692">
        <v>1572</v>
      </c>
      <c r="M2692">
        <f t="shared" si="558"/>
        <v>1481</v>
      </c>
      <c r="N2692">
        <f t="shared" si="559"/>
        <v>1550</v>
      </c>
      <c r="O2692">
        <f t="shared" si="560"/>
        <v>0.54449457308300797</v>
      </c>
      <c r="P2692">
        <f t="shared" si="561"/>
        <v>0</v>
      </c>
      <c r="Q2692">
        <f t="shared" si="562"/>
        <v>40.404443106627824</v>
      </c>
      <c r="R2692">
        <f t="shared" si="563"/>
        <v>40</v>
      </c>
      <c r="S2692">
        <f>INDEX(Weights!$B$1:$B$36,MATCH(Matches!H175,Weights!$A$1:$A$36,0))</f>
        <v>40</v>
      </c>
      <c r="T2692">
        <f t="shared" si="564"/>
        <v>1581</v>
      </c>
      <c r="U2692">
        <f t="shared" si="565"/>
        <v>1550</v>
      </c>
      <c r="V2692">
        <f t="shared" si="566"/>
        <v>31</v>
      </c>
      <c r="W2692">
        <f t="shared" si="567"/>
        <v>-1</v>
      </c>
      <c r="X2692">
        <f t="shared" si="568"/>
        <v>0</v>
      </c>
      <c r="Y2692">
        <f t="shared" si="569"/>
        <v>-1</v>
      </c>
      <c r="AA2692" t="str">
        <f t="shared" si="570"/>
        <v>31-&gt;-1,</v>
      </c>
    </row>
    <row r="2693" spans="1:27" ht="15" hidden="1" customHeight="1" x14ac:dyDescent="0.25">
      <c r="A2693">
        <v>2015</v>
      </c>
      <c r="B2693">
        <v>10</v>
      </c>
      <c r="C2693">
        <v>10</v>
      </c>
      <c r="D2693" t="s">
        <v>125</v>
      </c>
      <c r="E2693" t="s">
        <v>123</v>
      </c>
      <c r="F2693">
        <v>2</v>
      </c>
      <c r="G2693">
        <v>3</v>
      </c>
      <c r="H2693" t="s">
        <v>222</v>
      </c>
      <c r="J2693">
        <v>-22</v>
      </c>
      <c r="K2693">
        <v>1773</v>
      </c>
      <c r="L2693">
        <v>1890</v>
      </c>
      <c r="M2693">
        <f t="shared" si="558"/>
        <v>1795</v>
      </c>
      <c r="N2693">
        <f t="shared" si="559"/>
        <v>1868</v>
      </c>
      <c r="O2693">
        <f t="shared" si="560"/>
        <v>0.53877809205717153</v>
      </c>
      <c r="P2693">
        <f t="shared" si="561"/>
        <v>0</v>
      </c>
      <c r="Q2693">
        <f t="shared" si="562"/>
        <v>40.833137657842087</v>
      </c>
      <c r="R2693">
        <f t="shared" si="563"/>
        <v>40</v>
      </c>
      <c r="S2693">
        <f>INDEX(Weights!$B$1:$B$36,MATCH(Matches!H781,Weights!$A$1:$A$36,0))</f>
        <v>20</v>
      </c>
      <c r="T2693">
        <f t="shared" si="564"/>
        <v>1895</v>
      </c>
      <c r="U2693">
        <f t="shared" si="565"/>
        <v>1868</v>
      </c>
      <c r="V2693">
        <f t="shared" si="566"/>
        <v>27</v>
      </c>
      <c r="W2693">
        <f t="shared" si="567"/>
        <v>-1</v>
      </c>
      <c r="X2693">
        <f t="shared" si="568"/>
        <v>0</v>
      </c>
      <c r="Y2693">
        <f t="shared" si="569"/>
        <v>-1</v>
      </c>
      <c r="AA2693" t="str">
        <f t="shared" si="570"/>
        <v>27-&gt;-1,</v>
      </c>
    </row>
    <row r="2694" spans="1:27" ht="15" hidden="1" customHeight="1" x14ac:dyDescent="0.25">
      <c r="A2694">
        <v>2015</v>
      </c>
      <c r="B2694">
        <v>11</v>
      </c>
      <c r="C2694">
        <v>17</v>
      </c>
      <c r="D2694" t="s">
        <v>103</v>
      </c>
      <c r="E2694" t="s">
        <v>130</v>
      </c>
      <c r="F2694">
        <v>0</v>
      </c>
      <c r="G2694">
        <v>1</v>
      </c>
      <c r="H2694" t="s">
        <v>76</v>
      </c>
      <c r="J2694">
        <v>-22</v>
      </c>
      <c r="K2694">
        <v>1477</v>
      </c>
      <c r="L2694">
        <v>1584</v>
      </c>
      <c r="M2694">
        <f t="shared" si="558"/>
        <v>1499</v>
      </c>
      <c r="N2694">
        <f t="shared" si="559"/>
        <v>1562</v>
      </c>
      <c r="O2694">
        <f t="shared" si="560"/>
        <v>0.55304689516946248</v>
      </c>
      <c r="P2694">
        <f t="shared" si="561"/>
        <v>0</v>
      </c>
      <c r="Q2694">
        <f t="shared" si="562"/>
        <v>39.779628440475818</v>
      </c>
      <c r="R2694">
        <f t="shared" si="563"/>
        <v>40</v>
      </c>
      <c r="S2694">
        <f>INDEX(Weights!$B$1:$B$36,MATCH(Matches!H962,Weights!$A$1:$A$36,0))</f>
        <v>40</v>
      </c>
      <c r="T2694">
        <f t="shared" si="564"/>
        <v>1599</v>
      </c>
      <c r="U2694">
        <f t="shared" si="565"/>
        <v>1562</v>
      </c>
      <c r="V2694">
        <f t="shared" si="566"/>
        <v>37</v>
      </c>
      <c r="W2694">
        <f t="shared" si="567"/>
        <v>-1</v>
      </c>
      <c r="X2694">
        <f t="shared" si="568"/>
        <v>0</v>
      </c>
      <c r="Y2694">
        <f t="shared" si="569"/>
        <v>-1</v>
      </c>
      <c r="AA2694" t="str">
        <f t="shared" si="570"/>
        <v>37-&gt;-1,</v>
      </c>
    </row>
    <row r="2695" spans="1:27" ht="15" hidden="1" customHeight="1" x14ac:dyDescent="0.25">
      <c r="A2695">
        <v>2015</v>
      </c>
      <c r="B2695">
        <v>11</v>
      </c>
      <c r="C2695">
        <v>17</v>
      </c>
      <c r="D2695" t="s">
        <v>47</v>
      </c>
      <c r="E2695" t="s">
        <v>129</v>
      </c>
      <c r="F2695">
        <v>1</v>
      </c>
      <c r="G2695">
        <v>2</v>
      </c>
      <c r="H2695" t="s">
        <v>76</v>
      </c>
      <c r="J2695">
        <v>-22</v>
      </c>
      <c r="K2695">
        <v>1683</v>
      </c>
      <c r="L2695">
        <v>1795</v>
      </c>
      <c r="M2695">
        <f t="shared" si="558"/>
        <v>1705</v>
      </c>
      <c r="N2695">
        <f t="shared" si="559"/>
        <v>1773</v>
      </c>
      <c r="O2695">
        <f t="shared" si="560"/>
        <v>0.54592192278048368</v>
      </c>
      <c r="P2695">
        <f t="shared" si="561"/>
        <v>0</v>
      </c>
      <c r="Q2695">
        <f t="shared" si="562"/>
        <v>40.298802964258762</v>
      </c>
      <c r="R2695">
        <f t="shared" si="563"/>
        <v>40</v>
      </c>
      <c r="S2695">
        <f>INDEX(Weights!$B$1:$B$36,MATCH(Matches!H975,Weights!$A$1:$A$36,0))</f>
        <v>20</v>
      </c>
      <c r="T2695">
        <f t="shared" si="564"/>
        <v>1805</v>
      </c>
      <c r="U2695">
        <f t="shared" si="565"/>
        <v>1773</v>
      </c>
      <c r="V2695">
        <f t="shared" si="566"/>
        <v>32</v>
      </c>
      <c r="W2695">
        <f t="shared" si="567"/>
        <v>-1</v>
      </c>
      <c r="X2695">
        <f t="shared" si="568"/>
        <v>0</v>
      </c>
      <c r="Y2695">
        <f t="shared" si="569"/>
        <v>-1</v>
      </c>
      <c r="AA2695" t="str">
        <f t="shared" si="570"/>
        <v>32-&gt;-1,</v>
      </c>
    </row>
    <row r="2696" spans="1:27" ht="15" hidden="1" customHeight="1" x14ac:dyDescent="0.25">
      <c r="A2696">
        <v>2015</v>
      </c>
      <c r="B2696">
        <v>11</v>
      </c>
      <c r="C2696">
        <v>17</v>
      </c>
      <c r="D2696" t="s">
        <v>202</v>
      </c>
      <c r="E2696" t="s">
        <v>146</v>
      </c>
      <c r="F2696">
        <v>0</v>
      </c>
      <c r="G2696">
        <v>4</v>
      </c>
      <c r="H2696" t="s">
        <v>76</v>
      </c>
      <c r="J2696">
        <v>-22</v>
      </c>
      <c r="K2696">
        <v>1160</v>
      </c>
      <c r="L2696">
        <v>1456</v>
      </c>
      <c r="M2696">
        <f t="shared" si="558"/>
        <v>1182</v>
      </c>
      <c r="N2696">
        <f t="shared" si="559"/>
        <v>1434</v>
      </c>
      <c r="O2696">
        <f t="shared" si="560"/>
        <v>0.70578135971200251</v>
      </c>
      <c r="P2696">
        <f t="shared" si="561"/>
        <v>0</v>
      </c>
      <c r="Q2696">
        <f t="shared" si="562"/>
        <v>31.171126436347379</v>
      </c>
      <c r="R2696">
        <f t="shared" si="563"/>
        <v>20</v>
      </c>
      <c r="S2696">
        <f>INDEX(Weights!$B$1:$B$36,MATCH(Matches!H985,Weights!$A$1:$A$36,0))</f>
        <v>40</v>
      </c>
      <c r="T2696">
        <f t="shared" si="564"/>
        <v>1282</v>
      </c>
      <c r="U2696">
        <f t="shared" si="565"/>
        <v>1434</v>
      </c>
      <c r="V2696">
        <f t="shared" si="566"/>
        <v>152</v>
      </c>
      <c r="W2696">
        <f t="shared" si="567"/>
        <v>4</v>
      </c>
      <c r="X2696">
        <f t="shared" si="568"/>
        <v>1</v>
      </c>
      <c r="Y2696">
        <f t="shared" si="569"/>
        <v>4</v>
      </c>
      <c r="AA2696" t="str">
        <f t="shared" si="570"/>
        <v>152-&gt;4,</v>
      </c>
    </row>
    <row r="2697" spans="1:27" ht="15" hidden="1" customHeight="1" x14ac:dyDescent="0.25">
      <c r="A2697">
        <v>2016</v>
      </c>
      <c r="B2697">
        <v>3</v>
      </c>
      <c r="C2697">
        <v>29</v>
      </c>
      <c r="D2697" t="s">
        <v>131</v>
      </c>
      <c r="E2697" t="s">
        <v>14</v>
      </c>
      <c r="F2697">
        <v>0</v>
      </c>
      <c r="G2697">
        <v>2</v>
      </c>
      <c r="H2697" t="s">
        <v>33</v>
      </c>
      <c r="J2697">
        <v>-22</v>
      </c>
      <c r="K2697">
        <v>1780</v>
      </c>
      <c r="L2697">
        <v>1748</v>
      </c>
      <c r="M2697">
        <f t="shared" si="558"/>
        <v>1802</v>
      </c>
      <c r="N2697">
        <f t="shared" si="559"/>
        <v>1726</v>
      </c>
      <c r="O2697">
        <f t="shared" si="560"/>
        <v>0.73363370241380743</v>
      </c>
      <c r="P2697">
        <f t="shared" si="561"/>
        <v>0</v>
      </c>
      <c r="Q2697">
        <f t="shared" si="562"/>
        <v>29.987717204942228</v>
      </c>
      <c r="R2697">
        <f t="shared" si="563"/>
        <v>30</v>
      </c>
      <c r="S2697">
        <f>INDEX(Weights!$B$1:$B$36,MATCH(Matches!H1236,Weights!$A$1:$A$36,0))</f>
        <v>40</v>
      </c>
      <c r="T2697">
        <f t="shared" si="564"/>
        <v>1902</v>
      </c>
      <c r="U2697">
        <f t="shared" si="565"/>
        <v>1726</v>
      </c>
      <c r="V2697">
        <f t="shared" si="566"/>
        <v>176</v>
      </c>
      <c r="W2697">
        <f t="shared" si="567"/>
        <v>-2</v>
      </c>
      <c r="X2697">
        <f t="shared" si="568"/>
        <v>0</v>
      </c>
      <c r="Y2697">
        <f t="shared" si="569"/>
        <v>-2</v>
      </c>
      <c r="AA2697" t="str">
        <f t="shared" si="570"/>
        <v>176-&gt;-2,</v>
      </c>
    </row>
    <row r="2698" spans="1:27" ht="15" hidden="1" customHeight="1" x14ac:dyDescent="0.25">
      <c r="A2698">
        <v>2016</v>
      </c>
      <c r="B2698">
        <v>6</v>
      </c>
      <c r="C2698">
        <v>25</v>
      </c>
      <c r="D2698" t="s">
        <v>125</v>
      </c>
      <c r="E2698" t="s">
        <v>135</v>
      </c>
      <c r="F2698">
        <v>0</v>
      </c>
      <c r="G2698">
        <v>1</v>
      </c>
      <c r="H2698" t="s">
        <v>164</v>
      </c>
      <c r="J2698">
        <v>-22</v>
      </c>
      <c r="K2698">
        <v>1764</v>
      </c>
      <c r="L2698">
        <v>1952</v>
      </c>
      <c r="M2698">
        <f t="shared" si="558"/>
        <v>1786</v>
      </c>
      <c r="N2698">
        <f t="shared" si="559"/>
        <v>1930</v>
      </c>
      <c r="O2698">
        <f t="shared" si="560"/>
        <v>0.56298472810359579</v>
      </c>
      <c r="P2698">
        <f t="shared" si="561"/>
        <v>0</v>
      </c>
      <c r="Q2698">
        <f t="shared" si="562"/>
        <v>39.077436565831221</v>
      </c>
      <c r="R2698">
        <f t="shared" si="563"/>
        <v>40</v>
      </c>
      <c r="S2698">
        <f>INDEX(Weights!$B$1:$B$36,MATCH(Matches!H1514,Weights!$A$1:$A$36,0))</f>
        <v>40</v>
      </c>
      <c r="T2698">
        <f t="shared" si="564"/>
        <v>1886</v>
      </c>
      <c r="U2698">
        <f t="shared" si="565"/>
        <v>1930</v>
      </c>
      <c r="V2698">
        <f t="shared" si="566"/>
        <v>44</v>
      </c>
      <c r="W2698">
        <f t="shared" si="567"/>
        <v>1</v>
      </c>
      <c r="X2698">
        <f t="shared" si="568"/>
        <v>0</v>
      </c>
      <c r="Y2698">
        <f t="shared" si="569"/>
        <v>1</v>
      </c>
      <c r="AA2698" t="str">
        <f t="shared" si="570"/>
        <v>44-&gt;1,</v>
      </c>
    </row>
    <row r="2699" spans="1:27" ht="15" hidden="1" customHeight="1" x14ac:dyDescent="0.25">
      <c r="A2699">
        <v>2016</v>
      </c>
      <c r="B2699">
        <v>10</v>
      </c>
      <c r="C2699">
        <v>6</v>
      </c>
      <c r="D2699" t="s">
        <v>98</v>
      </c>
      <c r="E2699" t="s">
        <v>117</v>
      </c>
      <c r="F2699">
        <v>0</v>
      </c>
      <c r="G2699">
        <v>1</v>
      </c>
      <c r="H2699" t="s">
        <v>76</v>
      </c>
      <c r="J2699">
        <v>-22</v>
      </c>
      <c r="K2699">
        <v>1659</v>
      </c>
      <c r="L2699">
        <v>1769</v>
      </c>
      <c r="M2699">
        <f t="shared" si="558"/>
        <v>1681</v>
      </c>
      <c r="N2699">
        <f t="shared" si="559"/>
        <v>1747</v>
      </c>
      <c r="O2699">
        <f t="shared" si="560"/>
        <v>0.54877433585974189</v>
      </c>
      <c r="P2699">
        <f t="shared" si="561"/>
        <v>0</v>
      </c>
      <c r="Q2699">
        <f t="shared" si="562"/>
        <v>40.089338298835564</v>
      </c>
      <c r="R2699">
        <f t="shared" si="563"/>
        <v>40</v>
      </c>
      <c r="S2699">
        <f>INDEX(Weights!$B$1:$B$36,MATCH(Matches!H1701,Weights!$A$1:$A$36,0))</f>
        <v>20</v>
      </c>
      <c r="T2699">
        <f t="shared" si="564"/>
        <v>1781</v>
      </c>
      <c r="U2699">
        <f t="shared" si="565"/>
        <v>1747</v>
      </c>
      <c r="V2699">
        <f t="shared" si="566"/>
        <v>34</v>
      </c>
      <c r="W2699">
        <f t="shared" si="567"/>
        <v>-1</v>
      </c>
      <c r="X2699">
        <f t="shared" si="568"/>
        <v>0</v>
      </c>
      <c r="Y2699">
        <f t="shared" si="569"/>
        <v>-1</v>
      </c>
      <c r="AA2699" t="str">
        <f t="shared" si="570"/>
        <v>34-&gt;-1,</v>
      </c>
    </row>
    <row r="2700" spans="1:27" ht="15" hidden="1" customHeight="1" x14ac:dyDescent="0.25">
      <c r="A2700">
        <v>2016</v>
      </c>
      <c r="B2700">
        <v>11</v>
      </c>
      <c r="C2700">
        <v>12</v>
      </c>
      <c r="D2700" t="s">
        <v>48</v>
      </c>
      <c r="E2700" t="s">
        <v>53</v>
      </c>
      <c r="F2700">
        <v>0</v>
      </c>
      <c r="G2700">
        <v>1</v>
      </c>
      <c r="H2700" t="s">
        <v>76</v>
      </c>
      <c r="J2700">
        <v>-22</v>
      </c>
      <c r="K2700">
        <v>1687</v>
      </c>
      <c r="L2700">
        <v>1802</v>
      </c>
      <c r="M2700">
        <f t="shared" si="558"/>
        <v>1709</v>
      </c>
      <c r="N2700">
        <f t="shared" si="559"/>
        <v>1780</v>
      </c>
      <c r="O2700">
        <f t="shared" si="560"/>
        <v>0.54163770271476341</v>
      </c>
      <c r="P2700">
        <f t="shared" si="561"/>
        <v>0</v>
      </c>
      <c r="Q2700">
        <f t="shared" si="562"/>
        <v>40.617556513759922</v>
      </c>
      <c r="R2700">
        <f t="shared" si="563"/>
        <v>40</v>
      </c>
      <c r="S2700">
        <f>INDEX(Weights!$B$1:$B$36,MATCH(Matches!H1862,Weights!$A$1:$A$36,0))</f>
        <v>40</v>
      </c>
      <c r="T2700">
        <f t="shared" si="564"/>
        <v>1809</v>
      </c>
      <c r="U2700">
        <f t="shared" si="565"/>
        <v>1780</v>
      </c>
      <c r="V2700">
        <f t="shared" si="566"/>
        <v>29</v>
      </c>
      <c r="W2700">
        <f t="shared" si="567"/>
        <v>-1</v>
      </c>
      <c r="X2700">
        <f t="shared" si="568"/>
        <v>0</v>
      </c>
      <c r="Y2700">
        <f t="shared" si="569"/>
        <v>-1</v>
      </c>
      <c r="AA2700" t="str">
        <f t="shared" si="570"/>
        <v>29-&gt;-1,</v>
      </c>
    </row>
    <row r="2701" spans="1:27" ht="15" hidden="1" customHeight="1" x14ac:dyDescent="0.25">
      <c r="A2701">
        <v>2017</v>
      </c>
      <c r="B2701">
        <v>9</v>
      </c>
      <c r="C2701">
        <v>1</v>
      </c>
      <c r="D2701" t="s">
        <v>60</v>
      </c>
      <c r="E2701" t="s">
        <v>23</v>
      </c>
      <c r="F2701">
        <v>0</v>
      </c>
      <c r="G2701">
        <v>3</v>
      </c>
      <c r="H2701" t="s">
        <v>76</v>
      </c>
      <c r="J2701">
        <v>-22</v>
      </c>
      <c r="K2701">
        <v>1425</v>
      </c>
      <c r="L2701">
        <v>1708</v>
      </c>
      <c r="M2701">
        <f t="shared" si="558"/>
        <v>1447</v>
      </c>
      <c r="N2701">
        <f t="shared" si="559"/>
        <v>1686</v>
      </c>
      <c r="O2701">
        <f t="shared" si="560"/>
        <v>0.69000620728031392</v>
      </c>
      <c r="P2701">
        <f t="shared" si="561"/>
        <v>0</v>
      </c>
      <c r="Q2701">
        <f t="shared" si="562"/>
        <v>31.883771142746451</v>
      </c>
      <c r="R2701">
        <f t="shared" si="563"/>
        <v>20</v>
      </c>
      <c r="S2701">
        <f>INDEX(Weights!$B$1:$B$36,MATCH(Matches!H2456,Weights!$A$1:$A$36,0))</f>
        <v>20</v>
      </c>
      <c r="T2701">
        <f t="shared" si="564"/>
        <v>1547</v>
      </c>
      <c r="U2701">
        <f t="shared" si="565"/>
        <v>1686</v>
      </c>
      <c r="V2701">
        <f t="shared" si="566"/>
        <v>139</v>
      </c>
      <c r="W2701">
        <f t="shared" si="567"/>
        <v>3</v>
      </c>
      <c r="X2701">
        <f t="shared" si="568"/>
        <v>0</v>
      </c>
      <c r="Y2701">
        <f t="shared" si="569"/>
        <v>3</v>
      </c>
      <c r="AA2701" t="str">
        <f t="shared" si="570"/>
        <v>139-&gt;3,</v>
      </c>
    </row>
    <row r="2702" spans="1:27" ht="15" hidden="1" customHeight="1" x14ac:dyDescent="0.25">
      <c r="A2702">
        <v>2017</v>
      </c>
      <c r="B2702">
        <v>9</v>
      </c>
      <c r="C2702">
        <v>5</v>
      </c>
      <c r="D2702" t="s">
        <v>138</v>
      </c>
      <c r="E2702" t="s">
        <v>128</v>
      </c>
      <c r="F2702">
        <v>1</v>
      </c>
      <c r="G2702">
        <v>2</v>
      </c>
      <c r="H2702" t="s">
        <v>76</v>
      </c>
      <c r="J2702">
        <v>-22</v>
      </c>
      <c r="K2702">
        <v>1777</v>
      </c>
      <c r="L2702">
        <v>1883</v>
      </c>
      <c r="M2702">
        <f t="shared" si="558"/>
        <v>1799</v>
      </c>
      <c r="N2702">
        <f t="shared" si="559"/>
        <v>1861</v>
      </c>
      <c r="O2702">
        <f t="shared" si="560"/>
        <v>0.55446937402167606</v>
      </c>
      <c r="P2702">
        <f t="shared" si="561"/>
        <v>0</v>
      </c>
      <c r="Q2702">
        <f t="shared" si="562"/>
        <v>39.677574688083574</v>
      </c>
      <c r="R2702">
        <f t="shared" si="563"/>
        <v>40</v>
      </c>
      <c r="S2702">
        <f>INDEX(Weights!$B$1:$B$36,MATCH(Matches!H2520,Weights!$A$1:$A$36,0))</f>
        <v>20</v>
      </c>
      <c r="T2702">
        <f t="shared" si="564"/>
        <v>1899</v>
      </c>
      <c r="U2702">
        <f t="shared" si="565"/>
        <v>1861</v>
      </c>
      <c r="V2702">
        <f t="shared" si="566"/>
        <v>38</v>
      </c>
      <c r="W2702">
        <f t="shared" si="567"/>
        <v>-1</v>
      </c>
      <c r="X2702">
        <f t="shared" si="568"/>
        <v>0</v>
      </c>
      <c r="Y2702">
        <f t="shared" si="569"/>
        <v>-1</v>
      </c>
      <c r="AA2702" t="str">
        <f t="shared" si="570"/>
        <v>38-&gt;-1,</v>
      </c>
    </row>
    <row r="2703" spans="1:27" ht="15" hidden="1" customHeight="1" x14ac:dyDescent="0.25">
      <c r="A2703">
        <v>2015</v>
      </c>
      <c r="B2703">
        <v>6</v>
      </c>
      <c r="C2703">
        <v>11</v>
      </c>
      <c r="D2703" t="s">
        <v>225</v>
      </c>
      <c r="E2703" t="s">
        <v>155</v>
      </c>
      <c r="F2703">
        <v>0</v>
      </c>
      <c r="G2703">
        <v>1</v>
      </c>
      <c r="H2703" t="s">
        <v>108</v>
      </c>
      <c r="J2703">
        <v>-23</v>
      </c>
      <c r="K2703">
        <v>1395</v>
      </c>
      <c r="L2703">
        <v>1488</v>
      </c>
      <c r="M2703">
        <f t="shared" si="558"/>
        <v>1418</v>
      </c>
      <c r="N2703">
        <f t="shared" si="559"/>
        <v>1465</v>
      </c>
      <c r="O2703">
        <f t="shared" si="560"/>
        <v>0.57568695237642964</v>
      </c>
      <c r="P2703">
        <f t="shared" si="561"/>
        <v>0</v>
      </c>
      <c r="Q2703">
        <f t="shared" si="562"/>
        <v>39.952269032772492</v>
      </c>
      <c r="R2703">
        <f t="shared" si="563"/>
        <v>40</v>
      </c>
      <c r="S2703">
        <f>INDEX(Weights!$B$1:$B$36,MATCH(Matches!H374,Weights!$A$1:$A$36,0))</f>
        <v>40</v>
      </c>
      <c r="T2703">
        <f t="shared" si="564"/>
        <v>1518</v>
      </c>
      <c r="U2703">
        <f t="shared" si="565"/>
        <v>1465</v>
      </c>
      <c r="V2703">
        <f t="shared" si="566"/>
        <v>53</v>
      </c>
      <c r="W2703">
        <f t="shared" si="567"/>
        <v>-1</v>
      </c>
      <c r="X2703">
        <f t="shared" si="568"/>
        <v>0</v>
      </c>
      <c r="Y2703">
        <f t="shared" si="569"/>
        <v>-1</v>
      </c>
      <c r="AA2703" t="str">
        <f t="shared" si="570"/>
        <v>53-&gt;-1,</v>
      </c>
    </row>
    <row r="2704" spans="1:27" ht="15" hidden="1" customHeight="1" x14ac:dyDescent="0.25">
      <c r="A2704">
        <v>2015</v>
      </c>
      <c r="B2704">
        <v>9</v>
      </c>
      <c r="C2704">
        <v>5</v>
      </c>
      <c r="D2704" t="s">
        <v>32</v>
      </c>
      <c r="E2704" t="s">
        <v>177</v>
      </c>
      <c r="F2704">
        <v>2</v>
      </c>
      <c r="G2704">
        <v>4</v>
      </c>
      <c r="H2704" t="s">
        <v>171</v>
      </c>
      <c r="J2704">
        <v>-23</v>
      </c>
      <c r="K2704">
        <v>1229</v>
      </c>
      <c r="L2704">
        <v>1460</v>
      </c>
      <c r="M2704">
        <f t="shared" si="558"/>
        <v>1252</v>
      </c>
      <c r="N2704">
        <f t="shared" si="559"/>
        <v>1437</v>
      </c>
      <c r="O2704">
        <f t="shared" si="560"/>
        <v>0.61994135904452341</v>
      </c>
      <c r="P2704">
        <f t="shared" si="561"/>
        <v>0</v>
      </c>
      <c r="Q2704">
        <f t="shared" si="562"/>
        <v>37.10028321944587</v>
      </c>
      <c r="R2704">
        <f t="shared" si="563"/>
        <v>20</v>
      </c>
      <c r="S2704">
        <f>INDEX(Weights!$B$1:$B$36,MATCH(Matches!H617,Weights!$A$1:$A$36,0))</f>
        <v>40</v>
      </c>
      <c r="T2704">
        <f t="shared" si="564"/>
        <v>1352</v>
      </c>
      <c r="U2704">
        <f t="shared" si="565"/>
        <v>1437</v>
      </c>
      <c r="V2704">
        <f t="shared" si="566"/>
        <v>85</v>
      </c>
      <c r="W2704">
        <f t="shared" si="567"/>
        <v>2</v>
      </c>
      <c r="X2704">
        <f t="shared" si="568"/>
        <v>0</v>
      </c>
      <c r="Y2704">
        <f t="shared" si="569"/>
        <v>2</v>
      </c>
      <c r="AA2704" t="str">
        <f t="shared" si="570"/>
        <v>85-&gt;2,</v>
      </c>
    </row>
    <row r="2705" spans="1:27" ht="15" hidden="1" customHeight="1" x14ac:dyDescent="0.25">
      <c r="A2705">
        <v>2015</v>
      </c>
      <c r="B2705">
        <v>11</v>
      </c>
      <c r="C2705">
        <v>12</v>
      </c>
      <c r="D2705" t="s">
        <v>170</v>
      </c>
      <c r="E2705" t="s">
        <v>134</v>
      </c>
      <c r="F2705">
        <v>0</v>
      </c>
      <c r="G2705">
        <v>1</v>
      </c>
      <c r="H2705" t="s">
        <v>76</v>
      </c>
      <c r="J2705">
        <v>-23</v>
      </c>
      <c r="K2705">
        <v>1421</v>
      </c>
      <c r="L2705">
        <v>1514</v>
      </c>
      <c r="M2705">
        <f t="shared" si="558"/>
        <v>1444</v>
      </c>
      <c r="N2705">
        <f t="shared" si="559"/>
        <v>1491</v>
      </c>
      <c r="O2705">
        <f t="shared" si="560"/>
        <v>0.57568695237642964</v>
      </c>
      <c r="P2705">
        <f t="shared" si="561"/>
        <v>0</v>
      </c>
      <c r="Q2705">
        <f t="shared" si="562"/>
        <v>39.952269032772492</v>
      </c>
      <c r="R2705">
        <f t="shared" si="563"/>
        <v>40</v>
      </c>
      <c r="S2705">
        <f>INDEX(Weights!$B$1:$B$36,MATCH(Matches!H894,Weights!$A$1:$A$36,0))</f>
        <v>40</v>
      </c>
      <c r="T2705">
        <f t="shared" si="564"/>
        <v>1544</v>
      </c>
      <c r="U2705">
        <f t="shared" si="565"/>
        <v>1491</v>
      </c>
      <c r="V2705">
        <f t="shared" si="566"/>
        <v>53</v>
      </c>
      <c r="W2705">
        <f t="shared" si="567"/>
        <v>-1</v>
      </c>
      <c r="X2705">
        <f t="shared" si="568"/>
        <v>0</v>
      </c>
      <c r="Y2705">
        <f t="shared" si="569"/>
        <v>-1</v>
      </c>
      <c r="AA2705" t="str">
        <f t="shared" si="570"/>
        <v>53-&gt;-1,</v>
      </c>
    </row>
    <row r="2706" spans="1:27" ht="15" hidden="1" customHeight="1" x14ac:dyDescent="0.25">
      <c r="A2706">
        <v>2015</v>
      </c>
      <c r="B2706">
        <v>11</v>
      </c>
      <c r="C2706">
        <v>21</v>
      </c>
      <c r="D2706" t="s">
        <v>267</v>
      </c>
      <c r="E2706" t="s">
        <v>191</v>
      </c>
      <c r="F2706">
        <v>0</v>
      </c>
      <c r="G2706">
        <v>1</v>
      </c>
      <c r="H2706" t="s">
        <v>234</v>
      </c>
      <c r="J2706">
        <v>-23</v>
      </c>
      <c r="K2706">
        <v>1271</v>
      </c>
      <c r="L2706">
        <v>1370</v>
      </c>
      <c r="M2706">
        <f t="shared" si="558"/>
        <v>1294</v>
      </c>
      <c r="N2706">
        <f t="shared" si="559"/>
        <v>1347</v>
      </c>
      <c r="O2706">
        <f t="shared" si="560"/>
        <v>0.56722884434295218</v>
      </c>
      <c r="P2706">
        <f t="shared" si="561"/>
        <v>0</v>
      </c>
      <c r="Q2706">
        <f t="shared" si="562"/>
        <v>40.548008496715255</v>
      </c>
      <c r="R2706">
        <f t="shared" si="563"/>
        <v>40</v>
      </c>
      <c r="S2706">
        <f>INDEX(Weights!$B$1:$B$36,MATCH(Matches!H995,Weights!$A$1:$A$36,0))</f>
        <v>20</v>
      </c>
      <c r="T2706">
        <f t="shared" si="564"/>
        <v>1394</v>
      </c>
      <c r="U2706">
        <f t="shared" si="565"/>
        <v>1347</v>
      </c>
      <c r="V2706">
        <f t="shared" si="566"/>
        <v>47</v>
      </c>
      <c r="W2706">
        <f t="shared" si="567"/>
        <v>-1</v>
      </c>
      <c r="X2706">
        <f t="shared" si="568"/>
        <v>0</v>
      </c>
      <c r="Y2706">
        <f t="shared" si="569"/>
        <v>-1</v>
      </c>
      <c r="AA2706" t="str">
        <f t="shared" si="570"/>
        <v>47-&gt;-1,</v>
      </c>
    </row>
    <row r="2707" spans="1:27" ht="15" hidden="1" customHeight="1" x14ac:dyDescent="0.25">
      <c r="A2707">
        <v>2016</v>
      </c>
      <c r="B2707">
        <v>3</v>
      </c>
      <c r="C2707">
        <v>23</v>
      </c>
      <c r="D2707" t="s">
        <v>266</v>
      </c>
      <c r="E2707" t="s">
        <v>176</v>
      </c>
      <c r="F2707">
        <v>0</v>
      </c>
      <c r="G2707">
        <v>1</v>
      </c>
      <c r="H2707" t="s">
        <v>171</v>
      </c>
      <c r="J2707">
        <v>-23</v>
      </c>
      <c r="K2707">
        <v>1256</v>
      </c>
      <c r="L2707">
        <v>1344</v>
      </c>
      <c r="M2707">
        <f t="shared" si="558"/>
        <v>1279</v>
      </c>
      <c r="N2707">
        <f t="shared" si="559"/>
        <v>1321</v>
      </c>
      <c r="O2707">
        <f t="shared" si="560"/>
        <v>0.58270188496423014</v>
      </c>
      <c r="P2707">
        <f t="shared" si="561"/>
        <v>0</v>
      </c>
      <c r="Q2707">
        <f t="shared" si="562"/>
        <v>39.471298434896745</v>
      </c>
      <c r="R2707">
        <f t="shared" si="563"/>
        <v>40</v>
      </c>
      <c r="S2707">
        <f>INDEX(Weights!$B$1:$B$36,MATCH(Matches!H1076,Weights!$A$1:$A$36,0))</f>
        <v>40</v>
      </c>
      <c r="T2707">
        <f t="shared" si="564"/>
        <v>1379</v>
      </c>
      <c r="U2707">
        <f t="shared" si="565"/>
        <v>1321</v>
      </c>
      <c r="V2707">
        <f t="shared" si="566"/>
        <v>58</v>
      </c>
      <c r="W2707">
        <f t="shared" si="567"/>
        <v>-1</v>
      </c>
      <c r="X2707">
        <f t="shared" si="568"/>
        <v>0</v>
      </c>
      <c r="Y2707">
        <f t="shared" si="569"/>
        <v>-1</v>
      </c>
      <c r="AA2707" t="str">
        <f t="shared" si="570"/>
        <v>58-&gt;-1,</v>
      </c>
    </row>
    <row r="2708" spans="1:27" ht="15" hidden="1" customHeight="1" x14ac:dyDescent="0.25">
      <c r="A2708">
        <v>2016</v>
      </c>
      <c r="B2708">
        <v>3</v>
      </c>
      <c r="C2708">
        <v>24</v>
      </c>
      <c r="D2708" t="s">
        <v>102</v>
      </c>
      <c r="E2708" t="s">
        <v>44</v>
      </c>
      <c r="F2708">
        <v>1</v>
      </c>
      <c r="G2708">
        <v>2</v>
      </c>
      <c r="H2708" t="s">
        <v>76</v>
      </c>
      <c r="J2708">
        <v>-23</v>
      </c>
      <c r="K2708">
        <v>1953</v>
      </c>
      <c r="L2708">
        <v>2046</v>
      </c>
      <c r="M2708">
        <f t="shared" si="558"/>
        <v>1976</v>
      </c>
      <c r="N2708">
        <f t="shared" si="559"/>
        <v>2023</v>
      </c>
      <c r="O2708">
        <f t="shared" si="560"/>
        <v>0.57568695237642964</v>
      </c>
      <c r="P2708">
        <f t="shared" si="561"/>
        <v>0</v>
      </c>
      <c r="Q2708">
        <f t="shared" si="562"/>
        <v>39.952269032772492</v>
      </c>
      <c r="R2708">
        <f t="shared" si="563"/>
        <v>40</v>
      </c>
      <c r="S2708">
        <f>INDEX(Weights!$B$1:$B$36,MATCH(Matches!H1091,Weights!$A$1:$A$36,0))</f>
        <v>20</v>
      </c>
      <c r="T2708">
        <f t="shared" si="564"/>
        <v>2076</v>
      </c>
      <c r="U2708">
        <f t="shared" si="565"/>
        <v>2023</v>
      </c>
      <c r="V2708">
        <f t="shared" si="566"/>
        <v>53</v>
      </c>
      <c r="W2708">
        <f t="shared" si="567"/>
        <v>-1</v>
      </c>
      <c r="X2708">
        <f t="shared" si="568"/>
        <v>0</v>
      </c>
      <c r="Y2708">
        <f t="shared" si="569"/>
        <v>-1</v>
      </c>
      <c r="AA2708" t="str">
        <f t="shared" si="570"/>
        <v>53-&gt;-1,</v>
      </c>
    </row>
    <row r="2709" spans="1:27" ht="15" hidden="1" customHeight="1" x14ac:dyDescent="0.25">
      <c r="A2709">
        <v>2016</v>
      </c>
      <c r="B2709">
        <v>10</v>
      </c>
      <c r="C2709">
        <v>10</v>
      </c>
      <c r="D2709" t="s">
        <v>11</v>
      </c>
      <c r="E2709" t="s">
        <v>15</v>
      </c>
      <c r="F2709">
        <v>0</v>
      </c>
      <c r="G2709">
        <v>2</v>
      </c>
      <c r="H2709" t="s">
        <v>76</v>
      </c>
      <c r="J2709">
        <v>-23</v>
      </c>
      <c r="K2709">
        <v>1436</v>
      </c>
      <c r="L2709">
        <v>1668</v>
      </c>
      <c r="M2709">
        <f t="shared" si="558"/>
        <v>1459</v>
      </c>
      <c r="N2709">
        <f t="shared" si="559"/>
        <v>1645</v>
      </c>
      <c r="O2709">
        <f t="shared" si="560"/>
        <v>0.62129672312245454</v>
      </c>
      <c r="P2709">
        <f t="shared" si="561"/>
        <v>0</v>
      </c>
      <c r="Q2709">
        <f t="shared" si="562"/>
        <v>37.019348636523894</v>
      </c>
      <c r="R2709">
        <f t="shared" si="563"/>
        <v>20</v>
      </c>
      <c r="S2709">
        <f>INDEX(Weights!$B$1:$B$36,MATCH(Matches!H1761,Weights!$A$1:$A$36,0))</f>
        <v>20</v>
      </c>
      <c r="T2709">
        <f t="shared" si="564"/>
        <v>1559</v>
      </c>
      <c r="U2709">
        <f t="shared" si="565"/>
        <v>1645</v>
      </c>
      <c r="V2709">
        <f t="shared" si="566"/>
        <v>86</v>
      </c>
      <c r="W2709">
        <f t="shared" si="567"/>
        <v>2</v>
      </c>
      <c r="X2709">
        <f t="shared" si="568"/>
        <v>0</v>
      </c>
      <c r="Y2709">
        <f t="shared" si="569"/>
        <v>2</v>
      </c>
      <c r="AA2709" t="str">
        <f t="shared" si="570"/>
        <v>86-&gt;2,</v>
      </c>
    </row>
    <row r="2710" spans="1:27" ht="15" hidden="1" customHeight="1" x14ac:dyDescent="0.25">
      <c r="A2710">
        <v>2017</v>
      </c>
      <c r="B2710">
        <v>3</v>
      </c>
      <c r="C2710">
        <v>24</v>
      </c>
      <c r="D2710" t="s">
        <v>1</v>
      </c>
      <c r="E2710" t="s">
        <v>263</v>
      </c>
      <c r="F2710">
        <v>0</v>
      </c>
      <c r="G2710">
        <v>3</v>
      </c>
      <c r="H2710" t="s">
        <v>76</v>
      </c>
      <c r="J2710">
        <v>-23</v>
      </c>
      <c r="K2710">
        <v>1157</v>
      </c>
      <c r="L2710">
        <v>1425</v>
      </c>
      <c r="M2710">
        <f t="shared" si="558"/>
        <v>1180</v>
      </c>
      <c r="N2710">
        <f t="shared" si="559"/>
        <v>1402</v>
      </c>
      <c r="O2710">
        <f t="shared" si="560"/>
        <v>0.66869495630733167</v>
      </c>
      <c r="P2710">
        <f t="shared" si="561"/>
        <v>0</v>
      </c>
      <c r="Q2710">
        <f t="shared" si="562"/>
        <v>34.395354388510178</v>
      </c>
      <c r="R2710">
        <f t="shared" si="563"/>
        <v>20</v>
      </c>
      <c r="S2710">
        <f>INDEX(Weights!$B$1:$B$36,MATCH(Matches!H2083,Weights!$A$1:$A$36,0))</f>
        <v>40</v>
      </c>
      <c r="T2710">
        <f t="shared" si="564"/>
        <v>1280</v>
      </c>
      <c r="U2710">
        <f t="shared" si="565"/>
        <v>1402</v>
      </c>
      <c r="V2710">
        <f t="shared" si="566"/>
        <v>122</v>
      </c>
      <c r="W2710">
        <f t="shared" si="567"/>
        <v>3</v>
      </c>
      <c r="X2710">
        <f t="shared" si="568"/>
        <v>0</v>
      </c>
      <c r="Y2710">
        <f t="shared" si="569"/>
        <v>3</v>
      </c>
      <c r="AA2710" t="str">
        <f t="shared" si="570"/>
        <v>122-&gt;3,</v>
      </c>
    </row>
    <row r="2711" spans="1:27" ht="15" hidden="1" customHeight="1" x14ac:dyDescent="0.25">
      <c r="A2711">
        <v>2017</v>
      </c>
      <c r="B2711">
        <v>6</v>
      </c>
      <c r="C2711">
        <v>5</v>
      </c>
      <c r="D2711" t="s">
        <v>4</v>
      </c>
      <c r="E2711" t="s">
        <v>21</v>
      </c>
      <c r="F2711">
        <v>0</v>
      </c>
      <c r="G2711">
        <v>3</v>
      </c>
      <c r="H2711" t="s">
        <v>33</v>
      </c>
      <c r="J2711">
        <v>-23</v>
      </c>
      <c r="K2711">
        <v>1658</v>
      </c>
      <c r="L2711">
        <v>1696</v>
      </c>
      <c r="M2711">
        <f t="shared" si="558"/>
        <v>1681</v>
      </c>
      <c r="N2711">
        <f t="shared" si="559"/>
        <v>1673</v>
      </c>
      <c r="O2711">
        <f t="shared" si="560"/>
        <v>0.65060462793387253</v>
      </c>
      <c r="P2711">
        <f t="shared" si="561"/>
        <v>0</v>
      </c>
      <c r="Q2711">
        <f t="shared" si="562"/>
        <v>35.35173131651581</v>
      </c>
      <c r="R2711">
        <f t="shared" si="563"/>
        <v>40</v>
      </c>
      <c r="S2711">
        <f>INDEX(Weights!$B$1:$B$36,MATCH(Matches!H2205,Weights!$A$1:$A$36,0))</f>
        <v>40</v>
      </c>
      <c r="T2711">
        <f t="shared" si="564"/>
        <v>1781</v>
      </c>
      <c r="U2711">
        <f t="shared" si="565"/>
        <v>1673</v>
      </c>
      <c r="V2711">
        <f t="shared" si="566"/>
        <v>108</v>
      </c>
      <c r="W2711">
        <f t="shared" si="567"/>
        <v>-3</v>
      </c>
      <c r="X2711">
        <f t="shared" si="568"/>
        <v>0</v>
      </c>
      <c r="Y2711">
        <f t="shared" si="569"/>
        <v>-3</v>
      </c>
      <c r="AA2711" t="str">
        <f t="shared" si="570"/>
        <v>108-&gt;-3,</v>
      </c>
    </row>
    <row r="2712" spans="1:27" ht="15" hidden="1" customHeight="1" x14ac:dyDescent="0.25">
      <c r="A2712">
        <v>2017</v>
      </c>
      <c r="B2712">
        <v>9</v>
      </c>
      <c r="C2712">
        <v>1</v>
      </c>
      <c r="D2712" t="s">
        <v>8</v>
      </c>
      <c r="E2712" t="s">
        <v>62</v>
      </c>
      <c r="F2712">
        <v>0</v>
      </c>
      <c r="G2712">
        <v>3</v>
      </c>
      <c r="H2712" t="s">
        <v>76</v>
      </c>
      <c r="J2712">
        <v>-23</v>
      </c>
      <c r="K2712">
        <v>1346</v>
      </c>
      <c r="L2712">
        <v>1621</v>
      </c>
      <c r="M2712">
        <f t="shared" si="558"/>
        <v>1369</v>
      </c>
      <c r="N2712">
        <f t="shared" si="559"/>
        <v>1598</v>
      </c>
      <c r="O2712">
        <f t="shared" si="560"/>
        <v>0.67756058008510056</v>
      </c>
      <c r="P2712">
        <f t="shared" si="561"/>
        <v>0</v>
      </c>
      <c r="Q2712">
        <f t="shared" si="562"/>
        <v>33.945304192742789</v>
      </c>
      <c r="R2712">
        <f t="shared" si="563"/>
        <v>20</v>
      </c>
      <c r="S2712">
        <f>INDEX(Weights!$B$1:$B$36,MATCH(Matches!H2455,Weights!$A$1:$A$36,0))</f>
        <v>20</v>
      </c>
      <c r="T2712">
        <f t="shared" si="564"/>
        <v>1469</v>
      </c>
      <c r="U2712">
        <f t="shared" si="565"/>
        <v>1598</v>
      </c>
      <c r="V2712">
        <f t="shared" si="566"/>
        <v>129</v>
      </c>
      <c r="W2712">
        <f t="shared" si="567"/>
        <v>3</v>
      </c>
      <c r="X2712">
        <f t="shared" si="568"/>
        <v>0</v>
      </c>
      <c r="Y2712">
        <f t="shared" si="569"/>
        <v>3</v>
      </c>
      <c r="AA2712" t="str">
        <f t="shared" si="570"/>
        <v>129-&gt;3,</v>
      </c>
    </row>
    <row r="2713" spans="1:27" ht="15" hidden="1" customHeight="1" x14ac:dyDescent="0.25">
      <c r="A2713">
        <v>2017</v>
      </c>
      <c r="B2713">
        <v>9</v>
      </c>
      <c r="C2713">
        <v>2</v>
      </c>
      <c r="D2713" t="s">
        <v>189</v>
      </c>
      <c r="E2713" t="s">
        <v>86</v>
      </c>
      <c r="F2713">
        <v>0</v>
      </c>
      <c r="G2713">
        <v>3</v>
      </c>
      <c r="H2713" t="s">
        <v>76</v>
      </c>
      <c r="J2713">
        <v>-23</v>
      </c>
      <c r="K2713">
        <v>1410</v>
      </c>
      <c r="L2713">
        <v>1678</v>
      </c>
      <c r="M2713">
        <f t="shared" si="558"/>
        <v>1433</v>
      </c>
      <c r="N2713">
        <f t="shared" si="559"/>
        <v>1655</v>
      </c>
      <c r="O2713">
        <f t="shared" si="560"/>
        <v>0.66869495630733167</v>
      </c>
      <c r="P2713">
        <f t="shared" si="561"/>
        <v>0</v>
      </c>
      <c r="Q2713">
        <f t="shared" si="562"/>
        <v>34.395354388510178</v>
      </c>
      <c r="R2713">
        <f t="shared" si="563"/>
        <v>20</v>
      </c>
      <c r="S2713">
        <f>INDEX(Weights!$B$1:$B$36,MATCH(Matches!H2472,Weights!$A$1:$A$36,0))</f>
        <v>20</v>
      </c>
      <c r="T2713">
        <f t="shared" si="564"/>
        <v>1533</v>
      </c>
      <c r="U2713">
        <f t="shared" si="565"/>
        <v>1655</v>
      </c>
      <c r="V2713">
        <f t="shared" si="566"/>
        <v>122</v>
      </c>
      <c r="W2713">
        <f t="shared" si="567"/>
        <v>3</v>
      </c>
      <c r="X2713">
        <f t="shared" si="568"/>
        <v>0</v>
      </c>
      <c r="Y2713">
        <f t="shared" si="569"/>
        <v>3</v>
      </c>
      <c r="AA2713" t="str">
        <f t="shared" si="570"/>
        <v>122-&gt;3,</v>
      </c>
    </row>
    <row r="2714" spans="1:27" ht="15" hidden="1" customHeight="1" x14ac:dyDescent="0.25">
      <c r="A2714">
        <v>2017</v>
      </c>
      <c r="B2714">
        <v>9</v>
      </c>
      <c r="C2714">
        <v>5</v>
      </c>
      <c r="D2714" t="s">
        <v>122</v>
      </c>
      <c r="E2714" t="s">
        <v>77</v>
      </c>
      <c r="F2714">
        <v>1</v>
      </c>
      <c r="G2714">
        <v>2</v>
      </c>
      <c r="H2714" t="s">
        <v>76</v>
      </c>
      <c r="J2714">
        <v>-23</v>
      </c>
      <c r="K2714">
        <v>1497</v>
      </c>
      <c r="L2714">
        <v>1589</v>
      </c>
      <c r="M2714">
        <f t="shared" si="558"/>
        <v>1520</v>
      </c>
      <c r="N2714">
        <f t="shared" si="559"/>
        <v>1566</v>
      </c>
      <c r="O2714">
        <f t="shared" si="560"/>
        <v>0.57709247582532897</v>
      </c>
      <c r="P2714">
        <f t="shared" si="561"/>
        <v>0</v>
      </c>
      <c r="Q2714">
        <f t="shared" si="562"/>
        <v>39.854964262194798</v>
      </c>
      <c r="R2714">
        <f t="shared" si="563"/>
        <v>40</v>
      </c>
      <c r="S2714">
        <f>INDEX(Weights!$B$1:$B$36,MATCH(Matches!H2544,Weights!$A$1:$A$36,0))</f>
        <v>40</v>
      </c>
      <c r="T2714">
        <f t="shared" si="564"/>
        <v>1620</v>
      </c>
      <c r="U2714">
        <f t="shared" si="565"/>
        <v>1566</v>
      </c>
      <c r="V2714">
        <f t="shared" si="566"/>
        <v>54</v>
      </c>
      <c r="W2714">
        <f t="shared" si="567"/>
        <v>-1</v>
      </c>
      <c r="X2714">
        <f t="shared" si="568"/>
        <v>0</v>
      </c>
      <c r="Y2714">
        <f t="shared" si="569"/>
        <v>-1</v>
      </c>
      <c r="AA2714" t="str">
        <f t="shared" si="570"/>
        <v>54-&gt;-1,</v>
      </c>
    </row>
    <row r="2715" spans="1:27" ht="15" hidden="1" customHeight="1" x14ac:dyDescent="0.25">
      <c r="A2715">
        <v>2015</v>
      </c>
      <c r="B2715">
        <v>6</v>
      </c>
      <c r="C2715">
        <v>9</v>
      </c>
      <c r="D2715" t="s">
        <v>13</v>
      </c>
      <c r="E2715" t="s">
        <v>11</v>
      </c>
      <c r="F2715">
        <v>0</v>
      </c>
      <c r="G2715">
        <v>2</v>
      </c>
      <c r="H2715" t="s">
        <v>33</v>
      </c>
      <c r="J2715">
        <v>-24</v>
      </c>
      <c r="K2715">
        <v>1585</v>
      </c>
      <c r="L2715">
        <v>1481</v>
      </c>
      <c r="M2715">
        <f t="shared" si="558"/>
        <v>1609</v>
      </c>
      <c r="N2715">
        <f t="shared" si="559"/>
        <v>1457</v>
      </c>
      <c r="O2715">
        <f t="shared" si="560"/>
        <v>0.81009515860475667</v>
      </c>
      <c r="P2715">
        <f t="shared" si="561"/>
        <v>0</v>
      </c>
      <c r="Q2715">
        <f t="shared" si="562"/>
        <v>29.626149156767813</v>
      </c>
      <c r="R2715">
        <f t="shared" si="563"/>
        <v>30</v>
      </c>
      <c r="S2715">
        <f>INDEX(Weights!$B$1:$B$36,MATCH(Matches!H353,Weights!$A$1:$A$36,0))</f>
        <v>30</v>
      </c>
      <c r="T2715">
        <f t="shared" si="564"/>
        <v>1709</v>
      </c>
      <c r="U2715">
        <f t="shared" si="565"/>
        <v>1457</v>
      </c>
      <c r="V2715">
        <f t="shared" si="566"/>
        <v>252</v>
      </c>
      <c r="W2715">
        <f t="shared" si="567"/>
        <v>-2</v>
      </c>
      <c r="X2715">
        <f t="shared" si="568"/>
        <v>0</v>
      </c>
      <c r="Y2715">
        <f t="shared" si="569"/>
        <v>-2</v>
      </c>
      <c r="AA2715" t="str">
        <f t="shared" si="570"/>
        <v>252-&gt;-2,</v>
      </c>
    </row>
    <row r="2716" spans="1:27" ht="15" hidden="1" customHeight="1" x14ac:dyDescent="0.25">
      <c r="A2716">
        <v>2015</v>
      </c>
      <c r="B2716">
        <v>6</v>
      </c>
      <c r="C2716">
        <v>10</v>
      </c>
      <c r="D2716" t="s">
        <v>198</v>
      </c>
      <c r="E2716" t="s">
        <v>160</v>
      </c>
      <c r="F2716">
        <v>0</v>
      </c>
      <c r="G2716">
        <v>2</v>
      </c>
      <c r="H2716" t="s">
        <v>76</v>
      </c>
      <c r="J2716">
        <v>-24</v>
      </c>
      <c r="K2716">
        <v>923</v>
      </c>
      <c r="L2716">
        <v>1137</v>
      </c>
      <c r="M2716">
        <f t="shared" si="558"/>
        <v>947</v>
      </c>
      <c r="N2716">
        <f t="shared" si="559"/>
        <v>1113</v>
      </c>
      <c r="O2716">
        <f t="shared" si="560"/>
        <v>0.59385538523617787</v>
      </c>
      <c r="P2716">
        <f t="shared" si="561"/>
        <v>0</v>
      </c>
      <c r="Q2716">
        <f t="shared" si="562"/>
        <v>40.413879534754301</v>
      </c>
      <c r="R2716">
        <f t="shared" si="563"/>
        <v>30</v>
      </c>
      <c r="S2716">
        <f>INDEX(Weights!$B$1:$B$36,MATCH(Matches!H358,Weights!$A$1:$A$36,0))</f>
        <v>50</v>
      </c>
      <c r="T2716">
        <f t="shared" si="564"/>
        <v>1047</v>
      </c>
      <c r="U2716">
        <f t="shared" si="565"/>
        <v>1113</v>
      </c>
      <c r="V2716">
        <f t="shared" si="566"/>
        <v>66</v>
      </c>
      <c r="W2716">
        <f t="shared" si="567"/>
        <v>2</v>
      </c>
      <c r="X2716">
        <f t="shared" si="568"/>
        <v>0</v>
      </c>
      <c r="Y2716">
        <f t="shared" si="569"/>
        <v>2</v>
      </c>
      <c r="AA2716" t="str">
        <f t="shared" si="570"/>
        <v>66-&gt;2,</v>
      </c>
    </row>
    <row r="2717" spans="1:27" ht="15" hidden="1" customHeight="1" x14ac:dyDescent="0.25">
      <c r="A2717">
        <v>2015</v>
      </c>
      <c r="B2717">
        <v>10</v>
      </c>
      <c r="C2717">
        <v>8</v>
      </c>
      <c r="D2717" t="s">
        <v>124</v>
      </c>
      <c r="E2717" t="s">
        <v>126</v>
      </c>
      <c r="F2717">
        <v>0</v>
      </c>
      <c r="G2717">
        <v>1</v>
      </c>
      <c r="H2717" t="s">
        <v>76</v>
      </c>
      <c r="J2717">
        <v>-24</v>
      </c>
      <c r="K2717">
        <v>1644</v>
      </c>
      <c r="L2717">
        <v>1720</v>
      </c>
      <c r="M2717">
        <f t="shared" si="558"/>
        <v>1668</v>
      </c>
      <c r="N2717">
        <f t="shared" si="559"/>
        <v>1696</v>
      </c>
      <c r="O2717">
        <f t="shared" si="560"/>
        <v>0.60215809317471691</v>
      </c>
      <c r="P2717">
        <f t="shared" si="561"/>
        <v>0</v>
      </c>
      <c r="Q2717">
        <f t="shared" si="562"/>
        <v>39.85664275218231</v>
      </c>
      <c r="R2717">
        <f t="shared" si="563"/>
        <v>40</v>
      </c>
      <c r="S2717">
        <f>INDEX(Weights!$B$1:$B$36,MATCH(Matches!H747,Weights!$A$1:$A$36,0))</f>
        <v>50</v>
      </c>
      <c r="T2717">
        <f t="shared" si="564"/>
        <v>1768</v>
      </c>
      <c r="U2717">
        <f t="shared" si="565"/>
        <v>1696</v>
      </c>
      <c r="V2717">
        <f t="shared" si="566"/>
        <v>72</v>
      </c>
      <c r="W2717">
        <f t="shared" si="567"/>
        <v>-1</v>
      </c>
      <c r="X2717">
        <f t="shared" si="568"/>
        <v>0</v>
      </c>
      <c r="Y2717">
        <f t="shared" si="569"/>
        <v>-1</v>
      </c>
      <c r="AA2717" t="str">
        <f t="shared" si="570"/>
        <v>72-&gt;-1,</v>
      </c>
    </row>
    <row r="2718" spans="1:27" ht="15" hidden="1" customHeight="1" x14ac:dyDescent="0.25">
      <c r="A2718">
        <v>2015</v>
      </c>
      <c r="B2718">
        <v>10</v>
      </c>
      <c r="C2718">
        <v>10</v>
      </c>
      <c r="D2718" t="s">
        <v>277</v>
      </c>
      <c r="E2718" t="s">
        <v>28</v>
      </c>
      <c r="F2718">
        <v>0</v>
      </c>
      <c r="G2718">
        <v>2</v>
      </c>
      <c r="H2718" t="s">
        <v>76</v>
      </c>
      <c r="J2718">
        <v>-24</v>
      </c>
      <c r="K2718">
        <v>1085</v>
      </c>
      <c r="L2718">
        <v>1306</v>
      </c>
      <c r="M2718">
        <f t="shared" si="558"/>
        <v>1109</v>
      </c>
      <c r="N2718">
        <f t="shared" si="559"/>
        <v>1282</v>
      </c>
      <c r="O2718">
        <f t="shared" si="560"/>
        <v>0.60353631852617806</v>
      </c>
      <c r="P2718">
        <f t="shared" si="561"/>
        <v>0</v>
      </c>
      <c r="Q2718">
        <f t="shared" si="562"/>
        <v>39.765626795430393</v>
      </c>
      <c r="R2718">
        <f t="shared" si="563"/>
        <v>30</v>
      </c>
      <c r="S2718">
        <f>INDEX(Weights!$B$1:$B$36,MATCH(Matches!H774,Weights!$A$1:$A$36,0))</f>
        <v>40</v>
      </c>
      <c r="T2718">
        <f t="shared" si="564"/>
        <v>1209</v>
      </c>
      <c r="U2718">
        <f t="shared" si="565"/>
        <v>1282</v>
      </c>
      <c r="V2718">
        <f t="shared" si="566"/>
        <v>73</v>
      </c>
      <c r="W2718">
        <f t="shared" si="567"/>
        <v>2</v>
      </c>
      <c r="X2718">
        <f t="shared" si="568"/>
        <v>0</v>
      </c>
      <c r="Y2718">
        <f t="shared" si="569"/>
        <v>2</v>
      </c>
      <c r="AA2718" t="str">
        <f t="shared" si="570"/>
        <v>73-&gt;2,</v>
      </c>
    </row>
    <row r="2719" spans="1:27" ht="15" hidden="1" customHeight="1" x14ac:dyDescent="0.25">
      <c r="A2719">
        <v>2015</v>
      </c>
      <c r="B2719">
        <v>11</v>
      </c>
      <c r="C2719">
        <v>17</v>
      </c>
      <c r="D2719" t="s">
        <v>135</v>
      </c>
      <c r="E2719" t="s">
        <v>44</v>
      </c>
      <c r="F2719">
        <v>0</v>
      </c>
      <c r="G2719">
        <v>1</v>
      </c>
      <c r="H2719" t="s">
        <v>76</v>
      </c>
      <c r="J2719">
        <v>-24</v>
      </c>
      <c r="K2719">
        <v>1954</v>
      </c>
      <c r="L2719">
        <v>2023</v>
      </c>
      <c r="M2719">
        <f t="shared" si="558"/>
        <v>1978</v>
      </c>
      <c r="N2719">
        <f t="shared" si="559"/>
        <v>1999</v>
      </c>
      <c r="O2719">
        <f t="shared" si="560"/>
        <v>0.61177050078106432</v>
      </c>
      <c r="P2719">
        <f t="shared" si="561"/>
        <v>0</v>
      </c>
      <c r="Q2719">
        <f t="shared" si="562"/>
        <v>39.230397623550886</v>
      </c>
      <c r="R2719">
        <f t="shared" si="563"/>
        <v>40</v>
      </c>
      <c r="S2719">
        <f>INDEX(Weights!$B$1:$B$36,MATCH(Matches!H952,Weights!$A$1:$A$36,0))</f>
        <v>30</v>
      </c>
      <c r="T2719">
        <f t="shared" si="564"/>
        <v>2078</v>
      </c>
      <c r="U2719">
        <f t="shared" si="565"/>
        <v>1999</v>
      </c>
      <c r="V2719">
        <f t="shared" si="566"/>
        <v>79</v>
      </c>
      <c r="W2719">
        <f t="shared" si="567"/>
        <v>-1</v>
      </c>
      <c r="X2719">
        <f t="shared" si="568"/>
        <v>0</v>
      </c>
      <c r="Y2719">
        <f t="shared" si="569"/>
        <v>-1</v>
      </c>
      <c r="AA2719" t="str">
        <f t="shared" si="570"/>
        <v>79-&gt;-1,</v>
      </c>
    </row>
    <row r="2720" spans="1:27" ht="15" hidden="1" customHeight="1" x14ac:dyDescent="0.25">
      <c r="A2720">
        <v>2016</v>
      </c>
      <c r="B2720">
        <v>6</v>
      </c>
      <c r="C2720">
        <v>3</v>
      </c>
      <c r="D2720" t="s">
        <v>125</v>
      </c>
      <c r="E2720" t="s">
        <v>135</v>
      </c>
      <c r="F2720">
        <v>0</v>
      </c>
      <c r="G2720">
        <v>2</v>
      </c>
      <c r="H2720" t="s">
        <v>164</v>
      </c>
      <c r="J2720">
        <v>-24</v>
      </c>
      <c r="K2720">
        <v>1729</v>
      </c>
      <c r="L2720">
        <v>2005</v>
      </c>
      <c r="M2720">
        <f t="shared" si="558"/>
        <v>1753</v>
      </c>
      <c r="N2720">
        <f t="shared" si="559"/>
        <v>1981</v>
      </c>
      <c r="O2720">
        <f t="shared" si="560"/>
        <v>0.67630166949273696</v>
      </c>
      <c r="P2720">
        <f t="shared" si="561"/>
        <v>0</v>
      </c>
      <c r="Q2720">
        <f t="shared" si="562"/>
        <v>35.487122215743319</v>
      </c>
      <c r="R2720">
        <f t="shared" si="563"/>
        <v>20</v>
      </c>
      <c r="S2720">
        <f>INDEX(Weights!$B$1:$B$36,MATCH(Matches!H1349,Weights!$A$1:$A$36,0))</f>
        <v>50</v>
      </c>
      <c r="T2720">
        <f t="shared" si="564"/>
        <v>1853</v>
      </c>
      <c r="U2720">
        <f t="shared" si="565"/>
        <v>1981</v>
      </c>
      <c r="V2720">
        <f t="shared" si="566"/>
        <v>128</v>
      </c>
      <c r="W2720">
        <f t="shared" si="567"/>
        <v>2</v>
      </c>
      <c r="X2720">
        <f t="shared" si="568"/>
        <v>0</v>
      </c>
      <c r="Y2720">
        <f t="shared" si="569"/>
        <v>2</v>
      </c>
      <c r="AA2720" t="str">
        <f t="shared" si="570"/>
        <v>128-&gt;2,</v>
      </c>
    </row>
    <row r="2721" spans="1:27" ht="15" hidden="1" customHeight="1" x14ac:dyDescent="0.25">
      <c r="A2721">
        <v>2016</v>
      </c>
      <c r="B2721">
        <v>6</v>
      </c>
      <c r="C2721">
        <v>4</v>
      </c>
      <c r="D2721" t="s">
        <v>191</v>
      </c>
      <c r="E2721" t="s">
        <v>141</v>
      </c>
      <c r="F2721">
        <v>2</v>
      </c>
      <c r="G2721">
        <v>3</v>
      </c>
      <c r="H2721" t="s">
        <v>171</v>
      </c>
      <c r="J2721">
        <v>-24</v>
      </c>
      <c r="K2721">
        <v>1291</v>
      </c>
      <c r="L2721">
        <v>1361</v>
      </c>
      <c r="M2721">
        <f t="shared" si="558"/>
        <v>1315</v>
      </c>
      <c r="N2721">
        <f t="shared" si="559"/>
        <v>1337</v>
      </c>
      <c r="O2721">
        <f t="shared" si="560"/>
        <v>0.61040242209468909</v>
      </c>
      <c r="P2721">
        <f t="shared" si="561"/>
        <v>0</v>
      </c>
      <c r="Q2721">
        <f t="shared" si="562"/>
        <v>39.318323668573164</v>
      </c>
      <c r="R2721">
        <f t="shared" si="563"/>
        <v>40</v>
      </c>
      <c r="S2721">
        <f>INDEX(Weights!$B$1:$B$36,MATCH(Matches!H1369,Weights!$A$1:$A$36,0))</f>
        <v>20</v>
      </c>
      <c r="T2721">
        <f t="shared" si="564"/>
        <v>1415</v>
      </c>
      <c r="U2721">
        <f t="shared" si="565"/>
        <v>1337</v>
      </c>
      <c r="V2721">
        <f t="shared" si="566"/>
        <v>78</v>
      </c>
      <c r="W2721">
        <f t="shared" si="567"/>
        <v>-1</v>
      </c>
      <c r="X2721">
        <f t="shared" si="568"/>
        <v>0</v>
      </c>
      <c r="Y2721">
        <f t="shared" si="569"/>
        <v>-1</v>
      </c>
      <c r="AA2721" t="str">
        <f t="shared" si="570"/>
        <v>78-&gt;-1,</v>
      </c>
    </row>
    <row r="2722" spans="1:27" ht="15" hidden="1" customHeight="1" x14ac:dyDescent="0.25">
      <c r="A2722">
        <v>2016</v>
      </c>
      <c r="B2722">
        <v>11</v>
      </c>
      <c r="C2722">
        <v>13</v>
      </c>
      <c r="D2722" t="s">
        <v>84</v>
      </c>
      <c r="E2722" t="s">
        <v>174</v>
      </c>
      <c r="F2722">
        <v>1</v>
      </c>
      <c r="G2722">
        <v>2</v>
      </c>
      <c r="H2722" t="s">
        <v>76</v>
      </c>
      <c r="J2722">
        <v>-24</v>
      </c>
      <c r="K2722">
        <v>1495</v>
      </c>
      <c r="L2722">
        <v>1577</v>
      </c>
      <c r="M2722">
        <f t="shared" si="558"/>
        <v>1519</v>
      </c>
      <c r="N2722">
        <f t="shared" si="559"/>
        <v>1553</v>
      </c>
      <c r="O2722">
        <f t="shared" si="560"/>
        <v>0.59385538523617787</v>
      </c>
      <c r="P2722">
        <f t="shared" si="561"/>
        <v>0</v>
      </c>
      <c r="Q2722">
        <f t="shared" si="562"/>
        <v>40.413879534754301</v>
      </c>
      <c r="R2722">
        <f t="shared" si="563"/>
        <v>40</v>
      </c>
      <c r="S2722">
        <f>INDEX(Weights!$B$1:$B$36,MATCH(Matches!H1888,Weights!$A$1:$A$36,0))</f>
        <v>20</v>
      </c>
      <c r="T2722">
        <f t="shared" si="564"/>
        <v>1619</v>
      </c>
      <c r="U2722">
        <f t="shared" si="565"/>
        <v>1553</v>
      </c>
      <c r="V2722">
        <f t="shared" si="566"/>
        <v>66</v>
      </c>
      <c r="W2722">
        <f t="shared" si="567"/>
        <v>-1</v>
      </c>
      <c r="X2722">
        <f t="shared" si="568"/>
        <v>0</v>
      </c>
      <c r="Y2722">
        <f t="shared" si="569"/>
        <v>-1</v>
      </c>
      <c r="AA2722" t="str">
        <f t="shared" si="570"/>
        <v>66-&gt;-1,</v>
      </c>
    </row>
    <row r="2723" spans="1:27" ht="15" hidden="1" customHeight="1" x14ac:dyDescent="0.25">
      <c r="A2723">
        <v>2016</v>
      </c>
      <c r="B2723">
        <v>11</v>
      </c>
      <c r="C2723">
        <v>13</v>
      </c>
      <c r="D2723" t="s">
        <v>187</v>
      </c>
      <c r="E2723" t="s">
        <v>103</v>
      </c>
      <c r="F2723">
        <v>0</v>
      </c>
      <c r="G2723">
        <v>2</v>
      </c>
      <c r="H2723" t="s">
        <v>230</v>
      </c>
      <c r="J2723">
        <v>-24</v>
      </c>
      <c r="K2723">
        <v>1264</v>
      </c>
      <c r="L2723">
        <v>1477</v>
      </c>
      <c r="M2723">
        <f t="shared" si="558"/>
        <v>1288</v>
      </c>
      <c r="N2723">
        <f t="shared" si="559"/>
        <v>1453</v>
      </c>
      <c r="O2723">
        <f t="shared" si="560"/>
        <v>0.59246623058433179</v>
      </c>
      <c r="P2723">
        <f t="shared" si="561"/>
        <v>0</v>
      </c>
      <c r="Q2723">
        <f t="shared" si="562"/>
        <v>40.508637895411383</v>
      </c>
      <c r="R2723">
        <f t="shared" si="563"/>
        <v>30</v>
      </c>
      <c r="S2723">
        <f>INDEX(Weights!$B$1:$B$36,MATCH(Matches!H1895,Weights!$A$1:$A$36,0))</f>
        <v>20</v>
      </c>
      <c r="T2723">
        <f t="shared" si="564"/>
        <v>1388</v>
      </c>
      <c r="U2723">
        <f t="shared" si="565"/>
        <v>1453</v>
      </c>
      <c r="V2723">
        <f t="shared" si="566"/>
        <v>65</v>
      </c>
      <c r="W2723">
        <f t="shared" si="567"/>
        <v>2</v>
      </c>
      <c r="X2723">
        <f t="shared" si="568"/>
        <v>0</v>
      </c>
      <c r="Y2723">
        <f t="shared" si="569"/>
        <v>2</v>
      </c>
      <c r="AA2723" t="str">
        <f t="shared" si="570"/>
        <v>65-&gt;2,</v>
      </c>
    </row>
    <row r="2724" spans="1:27" ht="15" hidden="1" customHeight="1" x14ac:dyDescent="0.25">
      <c r="A2724">
        <v>2017</v>
      </c>
      <c r="B2724">
        <v>1</v>
      </c>
      <c r="C2724">
        <v>8</v>
      </c>
      <c r="D2724" t="s">
        <v>133</v>
      </c>
      <c r="E2724" t="s">
        <v>103</v>
      </c>
      <c r="F2724">
        <v>3</v>
      </c>
      <c r="G2724">
        <v>4</v>
      </c>
      <c r="H2724" t="s">
        <v>230</v>
      </c>
      <c r="J2724">
        <v>-24</v>
      </c>
      <c r="K2724">
        <v>1430</v>
      </c>
      <c r="L2724">
        <v>1514</v>
      </c>
      <c r="M2724">
        <f t="shared" si="558"/>
        <v>1454</v>
      </c>
      <c r="N2724">
        <f t="shared" si="559"/>
        <v>1490</v>
      </c>
      <c r="O2724">
        <f t="shared" si="560"/>
        <v>0.59107559631494333</v>
      </c>
      <c r="P2724">
        <f t="shared" si="561"/>
        <v>0</v>
      </c>
      <c r="Q2724">
        <f t="shared" si="562"/>
        <v>40.603943302054482</v>
      </c>
      <c r="R2724">
        <f t="shared" si="563"/>
        <v>40</v>
      </c>
      <c r="S2724">
        <f>INDEX(Weights!$B$1:$B$36,MATCH(Matches!H1968,Weights!$A$1:$A$36,0))</f>
        <v>40</v>
      </c>
      <c r="T2724">
        <f t="shared" si="564"/>
        <v>1554</v>
      </c>
      <c r="U2724">
        <f t="shared" si="565"/>
        <v>1490</v>
      </c>
      <c r="V2724">
        <f t="shared" si="566"/>
        <v>64</v>
      </c>
      <c r="W2724">
        <f t="shared" si="567"/>
        <v>-1</v>
      </c>
      <c r="X2724">
        <f t="shared" si="568"/>
        <v>0</v>
      </c>
      <c r="Y2724">
        <f t="shared" si="569"/>
        <v>-1</v>
      </c>
      <c r="AA2724" t="str">
        <f t="shared" si="570"/>
        <v>64-&gt;-1,</v>
      </c>
    </row>
    <row r="2725" spans="1:27" ht="15" hidden="1" customHeight="1" x14ac:dyDescent="0.25">
      <c r="A2725">
        <v>2017</v>
      </c>
      <c r="B2725">
        <v>3</v>
      </c>
      <c r="C2725">
        <v>23</v>
      </c>
      <c r="D2725" t="s">
        <v>154</v>
      </c>
      <c r="E2725" t="s">
        <v>132</v>
      </c>
      <c r="F2725">
        <v>0</v>
      </c>
      <c r="G2725">
        <v>2</v>
      </c>
      <c r="H2725" t="s">
        <v>76</v>
      </c>
      <c r="J2725">
        <v>-24</v>
      </c>
      <c r="K2725">
        <v>1561</v>
      </c>
      <c r="L2725">
        <v>1777</v>
      </c>
      <c r="M2725">
        <f t="shared" si="558"/>
        <v>1585</v>
      </c>
      <c r="N2725">
        <f t="shared" si="559"/>
        <v>1753</v>
      </c>
      <c r="O2725">
        <f t="shared" si="560"/>
        <v>0.59662917330577392</v>
      </c>
      <c r="P2725">
        <f t="shared" si="561"/>
        <v>0</v>
      </c>
      <c r="Q2725">
        <f t="shared" si="562"/>
        <v>40.22599140940757</v>
      </c>
      <c r="R2725">
        <f t="shared" si="563"/>
        <v>30</v>
      </c>
      <c r="S2725">
        <f>INDEX(Weights!$B$1:$B$36,MATCH(Matches!H2070,Weights!$A$1:$A$36,0))</f>
        <v>20</v>
      </c>
      <c r="T2725">
        <f t="shared" si="564"/>
        <v>1685</v>
      </c>
      <c r="U2725">
        <f t="shared" si="565"/>
        <v>1753</v>
      </c>
      <c r="V2725">
        <f t="shared" si="566"/>
        <v>68</v>
      </c>
      <c r="W2725">
        <f t="shared" si="567"/>
        <v>2</v>
      </c>
      <c r="X2725">
        <f t="shared" si="568"/>
        <v>0</v>
      </c>
      <c r="Y2725">
        <f t="shared" si="569"/>
        <v>2</v>
      </c>
      <c r="AA2725" t="str">
        <f t="shared" si="570"/>
        <v>68-&gt;2,</v>
      </c>
    </row>
    <row r="2726" spans="1:27" ht="15" hidden="1" customHeight="1" x14ac:dyDescent="0.25">
      <c r="A2726">
        <v>2017</v>
      </c>
      <c r="B2726">
        <v>3</v>
      </c>
      <c r="C2726">
        <v>28</v>
      </c>
      <c r="D2726" t="s">
        <v>156</v>
      </c>
      <c r="E2726" t="s">
        <v>43</v>
      </c>
      <c r="F2726">
        <v>0</v>
      </c>
      <c r="G2726">
        <v>1</v>
      </c>
      <c r="H2726" t="s">
        <v>23</v>
      </c>
      <c r="J2726">
        <v>-24</v>
      </c>
      <c r="K2726">
        <v>1057</v>
      </c>
      <c r="L2726">
        <v>1129</v>
      </c>
      <c r="M2726">
        <f t="shared" si="558"/>
        <v>1081</v>
      </c>
      <c r="N2726">
        <f t="shared" si="559"/>
        <v>1105</v>
      </c>
      <c r="O2726">
        <f t="shared" si="560"/>
        <v>0.60766106412681986</v>
      </c>
      <c r="P2726">
        <f t="shared" si="561"/>
        <v>0</v>
      </c>
      <c r="Q2726">
        <f t="shared" si="562"/>
        <v>39.495701496831728</v>
      </c>
      <c r="R2726">
        <f t="shared" si="563"/>
        <v>40</v>
      </c>
      <c r="S2726">
        <f>INDEX(Weights!$B$1:$B$36,MATCH(Matches!H2152,Weights!$A$1:$A$36,0))</f>
        <v>40</v>
      </c>
      <c r="T2726">
        <f t="shared" si="564"/>
        <v>1181</v>
      </c>
      <c r="U2726">
        <f t="shared" si="565"/>
        <v>1105</v>
      </c>
      <c r="V2726">
        <f t="shared" si="566"/>
        <v>76</v>
      </c>
      <c r="W2726">
        <f t="shared" si="567"/>
        <v>-1</v>
      </c>
      <c r="X2726">
        <f t="shared" si="568"/>
        <v>0</v>
      </c>
      <c r="Y2726">
        <f t="shared" si="569"/>
        <v>-1</v>
      </c>
      <c r="AA2726" t="str">
        <f t="shared" si="570"/>
        <v>76-&gt;-1,</v>
      </c>
    </row>
    <row r="2727" spans="1:27" ht="15" hidden="1" customHeight="1" x14ac:dyDescent="0.25">
      <c r="A2727">
        <v>2017</v>
      </c>
      <c r="B2727">
        <v>6</v>
      </c>
      <c r="C2727">
        <v>10</v>
      </c>
      <c r="D2727" t="s">
        <v>28</v>
      </c>
      <c r="E2727" t="s">
        <v>149</v>
      </c>
      <c r="F2727">
        <v>0</v>
      </c>
      <c r="G2727">
        <v>1</v>
      </c>
      <c r="H2727" t="s">
        <v>171</v>
      </c>
      <c r="J2727">
        <v>-24</v>
      </c>
      <c r="K2727">
        <v>1254</v>
      </c>
      <c r="L2727">
        <v>1333</v>
      </c>
      <c r="M2727">
        <f t="shared" si="558"/>
        <v>1278</v>
      </c>
      <c r="N2727">
        <f t="shared" si="559"/>
        <v>1309</v>
      </c>
      <c r="O2727">
        <f t="shared" si="560"/>
        <v>0.59801376576934362</v>
      </c>
      <c r="P2727">
        <f t="shared" si="561"/>
        <v>0</v>
      </c>
      <c r="Q2727">
        <f t="shared" si="562"/>
        <v>40.1328554186776</v>
      </c>
      <c r="R2727">
        <f t="shared" si="563"/>
        <v>40</v>
      </c>
      <c r="S2727">
        <f>INDEX(Weights!$B$1:$B$36,MATCH(Matches!H2254,Weights!$A$1:$A$36,0))</f>
        <v>20</v>
      </c>
      <c r="T2727">
        <f t="shared" si="564"/>
        <v>1378</v>
      </c>
      <c r="U2727">
        <f t="shared" si="565"/>
        <v>1309</v>
      </c>
      <c r="V2727">
        <f t="shared" si="566"/>
        <v>69</v>
      </c>
      <c r="W2727">
        <f t="shared" si="567"/>
        <v>-1</v>
      </c>
      <c r="X2727">
        <f t="shared" si="568"/>
        <v>0</v>
      </c>
      <c r="Y2727">
        <f t="shared" si="569"/>
        <v>-1</v>
      </c>
      <c r="AA2727" t="str">
        <f t="shared" si="570"/>
        <v>69-&gt;-1,</v>
      </c>
    </row>
    <row r="2728" spans="1:27" ht="15" hidden="1" customHeight="1" x14ac:dyDescent="0.25">
      <c r="A2728">
        <v>2017</v>
      </c>
      <c r="B2728">
        <v>6</v>
      </c>
      <c r="C2728">
        <v>11</v>
      </c>
      <c r="D2728" t="s">
        <v>172</v>
      </c>
      <c r="E2728" t="s">
        <v>134</v>
      </c>
      <c r="F2728">
        <v>0</v>
      </c>
      <c r="G2728">
        <v>1</v>
      </c>
      <c r="H2728" t="s">
        <v>171</v>
      </c>
      <c r="J2728">
        <v>-24</v>
      </c>
      <c r="K2728">
        <v>1419</v>
      </c>
      <c r="L2728">
        <v>1492</v>
      </c>
      <c r="M2728">
        <f t="shared" si="558"/>
        <v>1443</v>
      </c>
      <c r="N2728">
        <f t="shared" si="559"/>
        <v>1468</v>
      </c>
      <c r="O2728">
        <f t="shared" si="560"/>
        <v>0.60628782378542811</v>
      </c>
      <c r="P2728">
        <f t="shared" si="561"/>
        <v>0</v>
      </c>
      <c r="Q2728">
        <f t="shared" si="562"/>
        <v>39.585159157829075</v>
      </c>
      <c r="R2728">
        <f t="shared" si="563"/>
        <v>40</v>
      </c>
      <c r="S2728">
        <f>INDEX(Weights!$B$1:$B$36,MATCH(Matches!H2281,Weights!$A$1:$A$36,0))</f>
        <v>20</v>
      </c>
      <c r="T2728">
        <f t="shared" si="564"/>
        <v>1543</v>
      </c>
      <c r="U2728">
        <f t="shared" si="565"/>
        <v>1468</v>
      </c>
      <c r="V2728">
        <f t="shared" si="566"/>
        <v>75</v>
      </c>
      <c r="W2728">
        <f t="shared" si="567"/>
        <v>-1</v>
      </c>
      <c r="X2728">
        <f t="shared" si="568"/>
        <v>0</v>
      </c>
      <c r="Y2728">
        <f t="shared" si="569"/>
        <v>-1</v>
      </c>
      <c r="AA2728" t="str">
        <f t="shared" si="570"/>
        <v>75-&gt;-1,</v>
      </c>
    </row>
    <row r="2729" spans="1:27" ht="15" hidden="1" customHeight="1" x14ac:dyDescent="0.25">
      <c r="A2729">
        <v>2017</v>
      </c>
      <c r="B2729">
        <v>6</v>
      </c>
      <c r="C2729">
        <v>13</v>
      </c>
      <c r="D2729" t="s">
        <v>239</v>
      </c>
      <c r="E2729" t="s">
        <v>42</v>
      </c>
      <c r="F2729">
        <v>1</v>
      </c>
      <c r="G2729">
        <v>2</v>
      </c>
      <c r="H2729" t="s">
        <v>76</v>
      </c>
      <c r="J2729">
        <v>-24</v>
      </c>
      <c r="K2729">
        <v>1093</v>
      </c>
      <c r="L2729">
        <v>1172</v>
      </c>
      <c r="M2729">
        <f t="shared" si="558"/>
        <v>1117</v>
      </c>
      <c r="N2729">
        <f t="shared" si="559"/>
        <v>1148</v>
      </c>
      <c r="O2729">
        <f t="shared" si="560"/>
        <v>0.59801376576934362</v>
      </c>
      <c r="P2729">
        <f t="shared" si="561"/>
        <v>0</v>
      </c>
      <c r="Q2729">
        <f t="shared" si="562"/>
        <v>40.1328554186776</v>
      </c>
      <c r="R2729">
        <f t="shared" si="563"/>
        <v>40</v>
      </c>
      <c r="S2729">
        <f>INDEX(Weights!$B$1:$B$36,MATCH(Matches!H2318,Weights!$A$1:$A$36,0))</f>
        <v>20</v>
      </c>
      <c r="T2729">
        <f t="shared" si="564"/>
        <v>1217</v>
      </c>
      <c r="U2729">
        <f t="shared" si="565"/>
        <v>1148</v>
      </c>
      <c r="V2729">
        <f t="shared" si="566"/>
        <v>69</v>
      </c>
      <c r="W2729">
        <f t="shared" si="567"/>
        <v>-1</v>
      </c>
      <c r="X2729">
        <f t="shared" si="568"/>
        <v>0</v>
      </c>
      <c r="Y2729">
        <f t="shared" si="569"/>
        <v>-1</v>
      </c>
      <c r="AA2729" t="str">
        <f t="shared" si="570"/>
        <v>69-&gt;-1,</v>
      </c>
    </row>
    <row r="2730" spans="1:27" ht="15" hidden="1" customHeight="1" x14ac:dyDescent="0.25">
      <c r="A2730">
        <v>2017</v>
      </c>
      <c r="B2730">
        <v>9</v>
      </c>
      <c r="C2730">
        <v>3</v>
      </c>
      <c r="D2730" t="s">
        <v>5</v>
      </c>
      <c r="E2730" t="s">
        <v>68</v>
      </c>
      <c r="F2730">
        <v>0</v>
      </c>
      <c r="G2730">
        <v>4</v>
      </c>
      <c r="H2730" t="s">
        <v>76</v>
      </c>
      <c r="J2730">
        <v>-24</v>
      </c>
      <c r="K2730">
        <v>1523</v>
      </c>
      <c r="L2730">
        <v>1807</v>
      </c>
      <c r="M2730">
        <f t="shared" si="558"/>
        <v>1547</v>
      </c>
      <c r="N2730">
        <f t="shared" si="559"/>
        <v>1783</v>
      </c>
      <c r="O2730">
        <f t="shared" si="560"/>
        <v>0.68630025768331249</v>
      </c>
      <c r="P2730">
        <f t="shared" si="561"/>
        <v>0</v>
      </c>
      <c r="Q2730">
        <f t="shared" si="562"/>
        <v>34.970116550756998</v>
      </c>
      <c r="R2730">
        <f t="shared" si="563"/>
        <v>20</v>
      </c>
      <c r="S2730">
        <f>INDEX(Weights!$B$1:$B$36,MATCH(Matches!H2484,Weights!$A$1:$A$36,0))</f>
        <v>20</v>
      </c>
      <c r="T2730">
        <f t="shared" si="564"/>
        <v>1647</v>
      </c>
      <c r="U2730">
        <f t="shared" si="565"/>
        <v>1783</v>
      </c>
      <c r="V2730">
        <f t="shared" si="566"/>
        <v>136</v>
      </c>
      <c r="W2730">
        <f t="shared" si="567"/>
        <v>4</v>
      </c>
      <c r="X2730">
        <f t="shared" si="568"/>
        <v>1</v>
      </c>
      <c r="Y2730">
        <f t="shared" si="569"/>
        <v>4</v>
      </c>
      <c r="AA2730" t="str">
        <f t="shared" si="570"/>
        <v>136-&gt;4,</v>
      </c>
    </row>
    <row r="2731" spans="1:27" ht="15" hidden="1" customHeight="1" x14ac:dyDescent="0.25">
      <c r="A2731">
        <v>2017</v>
      </c>
      <c r="B2731">
        <v>10</v>
      </c>
      <c r="C2731">
        <v>10</v>
      </c>
      <c r="D2731" t="s">
        <v>158</v>
      </c>
      <c r="E2731" t="s">
        <v>148</v>
      </c>
      <c r="F2731">
        <v>0</v>
      </c>
      <c r="G2731">
        <v>3</v>
      </c>
      <c r="H2731" t="s">
        <v>33</v>
      </c>
      <c r="J2731">
        <v>-24</v>
      </c>
      <c r="K2731">
        <v>1606</v>
      </c>
      <c r="L2731">
        <v>1621</v>
      </c>
      <c r="M2731">
        <f t="shared" si="558"/>
        <v>1630</v>
      </c>
      <c r="N2731">
        <f t="shared" si="559"/>
        <v>1597</v>
      </c>
      <c r="O2731">
        <f t="shared" si="560"/>
        <v>0.68257038547477189</v>
      </c>
      <c r="P2731">
        <f t="shared" si="561"/>
        <v>0</v>
      </c>
      <c r="Q2731">
        <f t="shared" si="562"/>
        <v>35.161209027998552</v>
      </c>
      <c r="R2731">
        <f t="shared" si="563"/>
        <v>40</v>
      </c>
      <c r="S2731">
        <f>INDEX(Weights!$B$1:$B$36,MATCH(Matches!H2664,Weights!$A$1:$A$36,0))</f>
        <v>40</v>
      </c>
      <c r="T2731">
        <f t="shared" si="564"/>
        <v>1730</v>
      </c>
      <c r="U2731">
        <f t="shared" si="565"/>
        <v>1597</v>
      </c>
      <c r="V2731">
        <f t="shared" si="566"/>
        <v>133</v>
      </c>
      <c r="W2731">
        <f t="shared" si="567"/>
        <v>-3</v>
      </c>
      <c r="X2731">
        <f t="shared" si="568"/>
        <v>0</v>
      </c>
      <c r="Y2731">
        <f t="shared" si="569"/>
        <v>-3</v>
      </c>
      <c r="AA2731" t="str">
        <f t="shared" si="570"/>
        <v>133-&gt;-3,</v>
      </c>
    </row>
    <row r="2732" spans="1:27" ht="15" hidden="1" customHeight="1" x14ac:dyDescent="0.25">
      <c r="A2732">
        <v>2015</v>
      </c>
      <c r="B2732">
        <v>6</v>
      </c>
      <c r="C2732">
        <v>11</v>
      </c>
      <c r="D2732" t="s">
        <v>112</v>
      </c>
      <c r="E2732" t="s">
        <v>257</v>
      </c>
      <c r="F2732">
        <v>1</v>
      </c>
      <c r="G2732">
        <v>3</v>
      </c>
      <c r="H2732" t="s">
        <v>108</v>
      </c>
      <c r="J2732">
        <v>-25</v>
      </c>
      <c r="K2732">
        <v>921</v>
      </c>
      <c r="L2732">
        <v>1124</v>
      </c>
      <c r="M2732">
        <f t="shared" si="558"/>
        <v>946</v>
      </c>
      <c r="N2732">
        <f t="shared" si="559"/>
        <v>1099</v>
      </c>
      <c r="O2732">
        <f t="shared" si="560"/>
        <v>0.57568695237642964</v>
      </c>
      <c r="P2732">
        <f t="shared" si="561"/>
        <v>0</v>
      </c>
      <c r="Q2732">
        <f t="shared" si="562"/>
        <v>43.426379383448356</v>
      </c>
      <c r="R2732">
        <f t="shared" si="563"/>
        <v>30</v>
      </c>
      <c r="S2732">
        <f>INDEX(Weights!$B$1:$B$36,MATCH(Matches!H364,Weights!$A$1:$A$36,0))</f>
        <v>40</v>
      </c>
      <c r="T2732">
        <f t="shared" si="564"/>
        <v>1046</v>
      </c>
      <c r="U2732">
        <f t="shared" si="565"/>
        <v>1099</v>
      </c>
      <c r="V2732">
        <f t="shared" si="566"/>
        <v>53</v>
      </c>
      <c r="W2732">
        <f t="shared" si="567"/>
        <v>2</v>
      </c>
      <c r="X2732">
        <f t="shared" si="568"/>
        <v>0</v>
      </c>
      <c r="Y2732">
        <f t="shared" si="569"/>
        <v>2</v>
      </c>
      <c r="AA2732" t="str">
        <f t="shared" si="570"/>
        <v>53-&gt;2,</v>
      </c>
    </row>
    <row r="2733" spans="1:27" ht="15" hidden="1" customHeight="1" x14ac:dyDescent="0.25">
      <c r="A2733">
        <v>2015</v>
      </c>
      <c r="B2733">
        <v>6</v>
      </c>
      <c r="C2733">
        <v>14</v>
      </c>
      <c r="D2733" t="s">
        <v>141</v>
      </c>
      <c r="E2733" t="s">
        <v>191</v>
      </c>
      <c r="F2733">
        <v>0</v>
      </c>
      <c r="G2733">
        <v>1</v>
      </c>
      <c r="H2733" t="s">
        <v>171</v>
      </c>
      <c r="J2733">
        <v>-25</v>
      </c>
      <c r="K2733">
        <v>1344</v>
      </c>
      <c r="L2733">
        <v>1406</v>
      </c>
      <c r="M2733">
        <f t="shared" si="558"/>
        <v>1369</v>
      </c>
      <c r="N2733">
        <f t="shared" si="559"/>
        <v>1381</v>
      </c>
      <c r="O2733">
        <f t="shared" si="560"/>
        <v>0.62400175861766716</v>
      </c>
      <c r="P2733">
        <f t="shared" si="561"/>
        <v>0</v>
      </c>
      <c r="Q2733">
        <f t="shared" si="562"/>
        <v>40.063989651858947</v>
      </c>
      <c r="R2733">
        <f t="shared" si="563"/>
        <v>40</v>
      </c>
      <c r="S2733">
        <f>INDEX(Weights!$B$1:$B$36,MATCH(Matches!H441,Weights!$A$1:$A$36,0))</f>
        <v>40</v>
      </c>
      <c r="T2733">
        <f t="shared" si="564"/>
        <v>1469</v>
      </c>
      <c r="U2733">
        <f t="shared" si="565"/>
        <v>1381</v>
      </c>
      <c r="V2733">
        <f t="shared" si="566"/>
        <v>88</v>
      </c>
      <c r="W2733">
        <f t="shared" si="567"/>
        <v>-1</v>
      </c>
      <c r="X2733">
        <f t="shared" si="568"/>
        <v>0</v>
      </c>
      <c r="Y2733">
        <f t="shared" si="569"/>
        <v>-1</v>
      </c>
      <c r="AA2733" t="str">
        <f t="shared" si="570"/>
        <v>88-&gt;-1,</v>
      </c>
    </row>
    <row r="2734" spans="1:27" ht="15" hidden="1" customHeight="1" x14ac:dyDescent="0.25">
      <c r="A2734">
        <v>2016</v>
      </c>
      <c r="B2734">
        <v>6</v>
      </c>
      <c r="C2734">
        <v>21</v>
      </c>
      <c r="D2734" t="s">
        <v>125</v>
      </c>
      <c r="E2734" t="s">
        <v>44</v>
      </c>
      <c r="F2734">
        <v>0</v>
      </c>
      <c r="G2734">
        <v>4</v>
      </c>
      <c r="H2734" t="s">
        <v>164</v>
      </c>
      <c r="J2734">
        <v>-25</v>
      </c>
      <c r="K2734">
        <v>1786</v>
      </c>
      <c r="L2734">
        <v>2116</v>
      </c>
      <c r="M2734">
        <f t="shared" si="558"/>
        <v>1811</v>
      </c>
      <c r="N2734">
        <f t="shared" si="559"/>
        <v>2091</v>
      </c>
      <c r="O2734">
        <f t="shared" si="560"/>
        <v>0.73810903254041871</v>
      </c>
      <c r="P2734">
        <f t="shared" si="561"/>
        <v>0</v>
      </c>
      <c r="Q2734">
        <f t="shared" si="562"/>
        <v>33.870334730839382</v>
      </c>
      <c r="R2734">
        <f t="shared" si="563"/>
        <v>20</v>
      </c>
      <c r="S2734">
        <f>INDEX(Weights!$B$1:$B$36,MATCH(Matches!H1499,Weights!$A$1:$A$36,0))</f>
        <v>40</v>
      </c>
      <c r="T2734">
        <f t="shared" si="564"/>
        <v>1911</v>
      </c>
      <c r="U2734">
        <f t="shared" si="565"/>
        <v>2091</v>
      </c>
      <c r="V2734">
        <f t="shared" si="566"/>
        <v>180</v>
      </c>
      <c r="W2734">
        <f t="shared" si="567"/>
        <v>4</v>
      </c>
      <c r="X2734">
        <f t="shared" si="568"/>
        <v>1</v>
      </c>
      <c r="Y2734">
        <f t="shared" si="569"/>
        <v>4</v>
      </c>
      <c r="AA2734" t="str">
        <f t="shared" si="570"/>
        <v>180-&gt;4,</v>
      </c>
    </row>
    <row r="2735" spans="1:27" ht="15" hidden="1" customHeight="1" x14ac:dyDescent="0.25">
      <c r="A2735">
        <v>2016</v>
      </c>
      <c r="B2735">
        <v>10</v>
      </c>
      <c r="C2735">
        <v>11</v>
      </c>
      <c r="D2735" t="s">
        <v>167</v>
      </c>
      <c r="E2735" t="s">
        <v>35</v>
      </c>
      <c r="F2735">
        <v>2</v>
      </c>
      <c r="G2735">
        <v>4</v>
      </c>
      <c r="H2735" t="s">
        <v>230</v>
      </c>
      <c r="J2735">
        <v>-25</v>
      </c>
      <c r="K2735">
        <v>1020</v>
      </c>
      <c r="L2735">
        <v>1225</v>
      </c>
      <c r="M2735">
        <f t="shared" si="558"/>
        <v>1045</v>
      </c>
      <c r="N2735">
        <f t="shared" si="559"/>
        <v>1200</v>
      </c>
      <c r="O2735">
        <f t="shared" si="560"/>
        <v>0.57849675234474274</v>
      </c>
      <c r="P2735">
        <f t="shared" si="561"/>
        <v>0</v>
      </c>
      <c r="Q2735">
        <f t="shared" si="562"/>
        <v>43.215454362830691</v>
      </c>
      <c r="R2735">
        <f t="shared" si="563"/>
        <v>30</v>
      </c>
      <c r="S2735">
        <f>INDEX(Weights!$B$1:$B$36,MATCH(Matches!H1792,Weights!$A$1:$A$36,0))</f>
        <v>40</v>
      </c>
      <c r="T2735">
        <f t="shared" si="564"/>
        <v>1145</v>
      </c>
      <c r="U2735">
        <f t="shared" si="565"/>
        <v>1200</v>
      </c>
      <c r="V2735">
        <f t="shared" si="566"/>
        <v>55</v>
      </c>
      <c r="W2735">
        <f t="shared" si="567"/>
        <v>2</v>
      </c>
      <c r="X2735">
        <f t="shared" si="568"/>
        <v>0</v>
      </c>
      <c r="Y2735">
        <f t="shared" si="569"/>
        <v>2</v>
      </c>
      <c r="AA2735" t="str">
        <f t="shared" si="570"/>
        <v>55-&gt;2,</v>
      </c>
    </row>
    <row r="2736" spans="1:27" ht="15" hidden="1" customHeight="1" x14ac:dyDescent="0.25">
      <c r="A2736">
        <v>2017</v>
      </c>
      <c r="B2736">
        <v>3</v>
      </c>
      <c r="C2736">
        <v>21</v>
      </c>
      <c r="D2736" t="s">
        <v>157</v>
      </c>
      <c r="E2736" t="s">
        <v>156</v>
      </c>
      <c r="F2736">
        <v>1</v>
      </c>
      <c r="G2736">
        <v>3</v>
      </c>
      <c r="H2736" t="s">
        <v>33</v>
      </c>
      <c r="J2736">
        <v>-25</v>
      </c>
      <c r="K2736">
        <v>1232</v>
      </c>
      <c r="L2736">
        <v>1081</v>
      </c>
      <c r="M2736">
        <f t="shared" si="558"/>
        <v>1257</v>
      </c>
      <c r="N2736">
        <f t="shared" si="559"/>
        <v>1056</v>
      </c>
      <c r="O2736">
        <f t="shared" si="560"/>
        <v>0.84975685184274619</v>
      </c>
      <c r="P2736">
        <f t="shared" si="561"/>
        <v>0</v>
      </c>
      <c r="Q2736">
        <f t="shared" si="562"/>
        <v>29.4201805443358</v>
      </c>
      <c r="R2736">
        <f t="shared" si="563"/>
        <v>30</v>
      </c>
      <c r="S2736">
        <f>INDEX(Weights!$B$1:$B$36,MATCH(Matches!H2044,Weights!$A$1:$A$36,0))</f>
        <v>40</v>
      </c>
      <c r="T2736">
        <f t="shared" si="564"/>
        <v>1357</v>
      </c>
      <c r="U2736">
        <f t="shared" si="565"/>
        <v>1056</v>
      </c>
      <c r="V2736">
        <f t="shared" si="566"/>
        <v>301</v>
      </c>
      <c r="W2736">
        <f t="shared" si="567"/>
        <v>-2</v>
      </c>
      <c r="X2736">
        <f t="shared" si="568"/>
        <v>0</v>
      </c>
      <c r="Y2736">
        <f t="shared" si="569"/>
        <v>-2</v>
      </c>
      <c r="AA2736" t="str">
        <f t="shared" si="570"/>
        <v>301-&gt;-2,</v>
      </c>
    </row>
    <row r="2737" spans="1:27" ht="15" hidden="1" customHeight="1" x14ac:dyDescent="0.25">
      <c r="A2737">
        <v>2015</v>
      </c>
      <c r="B2737">
        <v>8</v>
      </c>
      <c r="C2737">
        <v>2</v>
      </c>
      <c r="D2737" t="s">
        <v>77</v>
      </c>
      <c r="E2737" t="s">
        <v>92</v>
      </c>
      <c r="F2737">
        <v>0</v>
      </c>
      <c r="G2737">
        <v>2</v>
      </c>
      <c r="H2737" t="s">
        <v>236</v>
      </c>
      <c r="J2737">
        <v>-26</v>
      </c>
      <c r="K2737">
        <v>1572</v>
      </c>
      <c r="L2737">
        <v>1775</v>
      </c>
      <c r="M2737">
        <f t="shared" si="558"/>
        <v>1598</v>
      </c>
      <c r="N2737">
        <f t="shared" si="559"/>
        <v>1749</v>
      </c>
      <c r="O2737">
        <f t="shared" si="560"/>
        <v>0.57287225139450448</v>
      </c>
      <c r="P2737">
        <f t="shared" si="561"/>
        <v>0</v>
      </c>
      <c r="Q2737">
        <f t="shared" si="562"/>
        <v>45.38533667272231</v>
      </c>
      <c r="R2737">
        <f t="shared" si="563"/>
        <v>30</v>
      </c>
      <c r="S2737">
        <f>INDEX(Weights!$B$1:$B$36,MATCH(Matches!H528,Weights!$A$1:$A$36,0))</f>
        <v>40</v>
      </c>
      <c r="T2737">
        <f t="shared" si="564"/>
        <v>1698</v>
      </c>
      <c r="U2737">
        <f t="shared" si="565"/>
        <v>1749</v>
      </c>
      <c r="V2737">
        <f t="shared" si="566"/>
        <v>51</v>
      </c>
      <c r="W2737">
        <f t="shared" si="567"/>
        <v>2</v>
      </c>
      <c r="X2737">
        <f t="shared" si="568"/>
        <v>0</v>
      </c>
      <c r="Y2737">
        <f t="shared" si="569"/>
        <v>2</v>
      </c>
      <c r="AA2737" t="str">
        <f t="shared" si="570"/>
        <v>51-&gt;2,</v>
      </c>
    </row>
    <row r="2738" spans="1:27" ht="15" hidden="1" customHeight="1" x14ac:dyDescent="0.25">
      <c r="A2738">
        <v>2015</v>
      </c>
      <c r="B2738">
        <v>9</v>
      </c>
      <c r="C2738">
        <v>3</v>
      </c>
      <c r="D2738" t="s">
        <v>51</v>
      </c>
      <c r="E2738" t="s">
        <v>66</v>
      </c>
      <c r="F2738">
        <v>0</v>
      </c>
      <c r="G2738">
        <v>1</v>
      </c>
      <c r="H2738" t="s">
        <v>2</v>
      </c>
      <c r="J2738">
        <v>-26</v>
      </c>
      <c r="K2738">
        <v>1588</v>
      </c>
      <c r="L2738">
        <v>1629</v>
      </c>
      <c r="M2738">
        <f t="shared" si="558"/>
        <v>1614</v>
      </c>
      <c r="N2738">
        <f t="shared" si="559"/>
        <v>1603</v>
      </c>
      <c r="O2738">
        <f t="shared" si="560"/>
        <v>0.654519994382466</v>
      </c>
      <c r="P2738">
        <f t="shared" si="561"/>
        <v>0</v>
      </c>
      <c r="Q2738">
        <f t="shared" si="562"/>
        <v>39.723767376320993</v>
      </c>
      <c r="R2738">
        <f t="shared" si="563"/>
        <v>40</v>
      </c>
      <c r="S2738">
        <f>INDEX(Weights!$B$1:$B$36,MATCH(Matches!H564,Weights!$A$1:$A$36,0))</f>
        <v>40</v>
      </c>
      <c r="T2738">
        <f t="shared" si="564"/>
        <v>1714</v>
      </c>
      <c r="U2738">
        <f t="shared" si="565"/>
        <v>1603</v>
      </c>
      <c r="V2738">
        <f t="shared" si="566"/>
        <v>111</v>
      </c>
      <c r="W2738">
        <f t="shared" si="567"/>
        <v>-1</v>
      </c>
      <c r="X2738">
        <f t="shared" si="568"/>
        <v>0</v>
      </c>
      <c r="Y2738">
        <f t="shared" si="569"/>
        <v>-1</v>
      </c>
      <c r="AA2738" t="str">
        <f t="shared" si="570"/>
        <v>111-&gt;-1,</v>
      </c>
    </row>
    <row r="2739" spans="1:27" ht="15" hidden="1" customHeight="1" x14ac:dyDescent="0.25">
      <c r="A2739">
        <v>2015</v>
      </c>
      <c r="B2739">
        <v>11</v>
      </c>
      <c r="C2739">
        <v>12</v>
      </c>
      <c r="D2739" t="s">
        <v>66</v>
      </c>
      <c r="E2739" t="s">
        <v>4</v>
      </c>
      <c r="F2739">
        <v>0</v>
      </c>
      <c r="G2739">
        <v>1</v>
      </c>
      <c r="H2739" t="s">
        <v>2</v>
      </c>
      <c r="J2739">
        <v>-26</v>
      </c>
      <c r="K2739">
        <v>1638</v>
      </c>
      <c r="L2739">
        <v>1687</v>
      </c>
      <c r="M2739">
        <f t="shared" si="558"/>
        <v>1664</v>
      </c>
      <c r="N2739">
        <f t="shared" si="559"/>
        <v>1661</v>
      </c>
      <c r="O2739">
        <f t="shared" si="560"/>
        <v>0.64403385382229261</v>
      </c>
      <c r="P2739">
        <f t="shared" si="561"/>
        <v>0</v>
      </c>
      <c r="Q2739">
        <f t="shared" si="562"/>
        <v>40.37054860655531</v>
      </c>
      <c r="R2739">
        <f t="shared" si="563"/>
        <v>40</v>
      </c>
      <c r="S2739">
        <f>INDEX(Weights!$B$1:$B$36,MATCH(Matches!H886,Weights!$A$1:$A$36,0))</f>
        <v>20</v>
      </c>
      <c r="T2739">
        <f t="shared" si="564"/>
        <v>1764</v>
      </c>
      <c r="U2739">
        <f t="shared" si="565"/>
        <v>1661</v>
      </c>
      <c r="V2739">
        <f t="shared" si="566"/>
        <v>103</v>
      </c>
      <c r="W2739">
        <f t="shared" si="567"/>
        <v>-1</v>
      </c>
      <c r="X2739">
        <f t="shared" si="568"/>
        <v>0</v>
      </c>
      <c r="Y2739">
        <f t="shared" si="569"/>
        <v>-1</v>
      </c>
      <c r="AA2739" t="str">
        <f t="shared" si="570"/>
        <v>103-&gt;-1,</v>
      </c>
    </row>
    <row r="2740" spans="1:27" ht="15" hidden="1" customHeight="1" x14ac:dyDescent="0.25">
      <c r="A2740">
        <v>2016</v>
      </c>
      <c r="B2740">
        <v>3</v>
      </c>
      <c r="C2740">
        <v>26</v>
      </c>
      <c r="D2740" t="s">
        <v>172</v>
      </c>
      <c r="E2740" t="s">
        <v>85</v>
      </c>
      <c r="F2740">
        <v>0</v>
      </c>
      <c r="G2740">
        <v>1</v>
      </c>
      <c r="H2740" t="s">
        <v>171</v>
      </c>
      <c r="J2740">
        <v>-26</v>
      </c>
      <c r="K2740">
        <v>1519</v>
      </c>
      <c r="L2740">
        <v>1555</v>
      </c>
      <c r="M2740">
        <f t="shared" si="558"/>
        <v>1545</v>
      </c>
      <c r="N2740">
        <f t="shared" si="559"/>
        <v>1529</v>
      </c>
      <c r="O2740">
        <f t="shared" si="560"/>
        <v>0.66099909124635825</v>
      </c>
      <c r="P2740">
        <f t="shared" si="561"/>
        <v>0</v>
      </c>
      <c r="Q2740">
        <f t="shared" si="562"/>
        <v>39.334395983775487</v>
      </c>
      <c r="R2740">
        <f t="shared" si="563"/>
        <v>40</v>
      </c>
      <c r="S2740">
        <f>INDEX(Weights!$B$1:$B$36,MATCH(Matches!H1152,Weights!$A$1:$A$36,0))</f>
        <v>40</v>
      </c>
      <c r="T2740">
        <f t="shared" si="564"/>
        <v>1645</v>
      </c>
      <c r="U2740">
        <f t="shared" si="565"/>
        <v>1529</v>
      </c>
      <c r="V2740">
        <f t="shared" si="566"/>
        <v>116</v>
      </c>
      <c r="W2740">
        <f t="shared" si="567"/>
        <v>-1</v>
      </c>
      <c r="X2740">
        <f t="shared" si="568"/>
        <v>0</v>
      </c>
      <c r="Y2740">
        <f t="shared" si="569"/>
        <v>-1</v>
      </c>
      <c r="AA2740" t="str">
        <f t="shared" si="570"/>
        <v>116-&gt;-1,</v>
      </c>
    </row>
    <row r="2741" spans="1:27" ht="15" hidden="1" customHeight="1" x14ac:dyDescent="0.25">
      <c r="A2741">
        <v>2017</v>
      </c>
      <c r="B2741">
        <v>6</v>
      </c>
      <c r="C2741">
        <v>13</v>
      </c>
      <c r="D2741" t="s">
        <v>94</v>
      </c>
      <c r="E2741" t="s">
        <v>78</v>
      </c>
      <c r="F2741">
        <v>3</v>
      </c>
      <c r="G2741">
        <v>4</v>
      </c>
      <c r="H2741" t="s">
        <v>23</v>
      </c>
      <c r="J2741">
        <v>-26</v>
      </c>
      <c r="K2741">
        <v>1204</v>
      </c>
      <c r="L2741">
        <v>1244</v>
      </c>
      <c r="M2741">
        <f t="shared" si="558"/>
        <v>1230</v>
      </c>
      <c r="N2741">
        <f t="shared" si="559"/>
        <v>1218</v>
      </c>
      <c r="O2741">
        <f t="shared" si="560"/>
        <v>0.65582050591239505</v>
      </c>
      <c r="P2741">
        <f t="shared" si="561"/>
        <v>0</v>
      </c>
      <c r="Q2741">
        <f t="shared" si="562"/>
        <v>39.644993966494084</v>
      </c>
      <c r="R2741">
        <f t="shared" si="563"/>
        <v>40</v>
      </c>
      <c r="S2741">
        <f>INDEX(Weights!$B$1:$B$36,MATCH(Matches!H2325,Weights!$A$1:$A$36,0))</f>
        <v>40</v>
      </c>
      <c r="T2741">
        <f t="shared" si="564"/>
        <v>1330</v>
      </c>
      <c r="U2741">
        <f t="shared" si="565"/>
        <v>1218</v>
      </c>
      <c r="V2741">
        <f t="shared" si="566"/>
        <v>112</v>
      </c>
      <c r="W2741">
        <f t="shared" si="567"/>
        <v>-1</v>
      </c>
      <c r="X2741">
        <f t="shared" si="568"/>
        <v>0</v>
      </c>
      <c r="Y2741">
        <f t="shared" si="569"/>
        <v>-1</v>
      </c>
      <c r="AA2741" t="str">
        <f t="shared" si="570"/>
        <v>112-&gt;-1,</v>
      </c>
    </row>
    <row r="2742" spans="1:27" ht="15" hidden="1" customHeight="1" x14ac:dyDescent="0.25">
      <c r="A2742">
        <v>2017</v>
      </c>
      <c r="B2742">
        <v>11</v>
      </c>
      <c r="C2742">
        <v>8</v>
      </c>
      <c r="D2742" t="s">
        <v>45</v>
      </c>
      <c r="E2742" t="s">
        <v>166</v>
      </c>
      <c r="F2742">
        <v>0</v>
      </c>
      <c r="G2742">
        <v>3</v>
      </c>
      <c r="H2742" t="s">
        <v>33</v>
      </c>
      <c r="J2742">
        <v>-26</v>
      </c>
      <c r="K2742">
        <v>1274</v>
      </c>
      <c r="L2742">
        <v>1243</v>
      </c>
      <c r="M2742">
        <f t="shared" si="558"/>
        <v>1300</v>
      </c>
      <c r="N2742">
        <f t="shared" si="559"/>
        <v>1217</v>
      </c>
      <c r="O2742">
        <f t="shared" si="560"/>
        <v>0.74143352296929954</v>
      </c>
      <c r="P2742">
        <f t="shared" si="561"/>
        <v>0</v>
      </c>
      <c r="Q2742">
        <f t="shared" si="562"/>
        <v>35.06720318751568</v>
      </c>
      <c r="R2742">
        <f t="shared" si="563"/>
        <v>40</v>
      </c>
      <c r="S2742">
        <f>INDEX(Weights!$B$1:$B$36,MATCH(Matches!H2678,Weights!$A$1:$A$36,0))</f>
        <v>40</v>
      </c>
      <c r="T2742">
        <f t="shared" si="564"/>
        <v>1400</v>
      </c>
      <c r="U2742">
        <f t="shared" si="565"/>
        <v>1217</v>
      </c>
      <c r="V2742">
        <f t="shared" si="566"/>
        <v>183</v>
      </c>
      <c r="W2742">
        <f t="shared" si="567"/>
        <v>-3</v>
      </c>
      <c r="X2742">
        <f t="shared" si="568"/>
        <v>0</v>
      </c>
      <c r="Y2742">
        <f t="shared" si="569"/>
        <v>-3</v>
      </c>
      <c r="AA2742" t="str">
        <f t="shared" si="570"/>
        <v>183-&gt;-3,</v>
      </c>
    </row>
    <row r="2743" spans="1:27" ht="15" hidden="1" customHeight="1" x14ac:dyDescent="0.25">
      <c r="A2743">
        <v>2017</v>
      </c>
      <c r="B2743">
        <v>11</v>
      </c>
      <c r="C2743">
        <v>10</v>
      </c>
      <c r="D2743" t="s">
        <v>30</v>
      </c>
      <c r="E2743" t="s">
        <v>152</v>
      </c>
      <c r="F2743">
        <v>0</v>
      </c>
      <c r="G2743">
        <v>2</v>
      </c>
      <c r="H2743" t="s">
        <v>76</v>
      </c>
      <c r="J2743">
        <v>-26</v>
      </c>
      <c r="K2743">
        <v>1545</v>
      </c>
      <c r="L2743">
        <v>1746</v>
      </c>
      <c r="M2743">
        <f t="shared" si="558"/>
        <v>1571</v>
      </c>
      <c r="N2743">
        <f t="shared" si="559"/>
        <v>1720</v>
      </c>
      <c r="O2743">
        <f t="shared" si="560"/>
        <v>0.57005282358398823</v>
      </c>
      <c r="P2743">
        <f t="shared" si="561"/>
        <v>0</v>
      </c>
      <c r="Q2743">
        <f t="shared" si="562"/>
        <v>45.609808292036838</v>
      </c>
      <c r="R2743">
        <f t="shared" si="563"/>
        <v>30</v>
      </c>
      <c r="S2743">
        <f>INDEX(Weights!$B$1:$B$36,MATCH(Matches!H2701,Weights!$A$1:$A$36,0))</f>
        <v>40</v>
      </c>
      <c r="T2743">
        <f t="shared" si="564"/>
        <v>1671</v>
      </c>
      <c r="U2743">
        <f t="shared" si="565"/>
        <v>1720</v>
      </c>
      <c r="V2743">
        <f t="shared" si="566"/>
        <v>49</v>
      </c>
      <c r="W2743">
        <f t="shared" si="567"/>
        <v>2</v>
      </c>
      <c r="X2743">
        <f t="shared" si="568"/>
        <v>0</v>
      </c>
      <c r="Y2743">
        <f t="shared" si="569"/>
        <v>2</v>
      </c>
      <c r="AA2743" t="str">
        <f t="shared" si="570"/>
        <v>49-&gt;2,</v>
      </c>
    </row>
    <row r="2744" spans="1:27" ht="15" hidden="1" customHeight="1" x14ac:dyDescent="0.25">
      <c r="A2744">
        <v>2017</v>
      </c>
      <c r="B2744">
        <v>12</v>
      </c>
      <c r="C2744">
        <v>25</v>
      </c>
      <c r="D2744" t="s">
        <v>155</v>
      </c>
      <c r="E2744" t="s">
        <v>194</v>
      </c>
      <c r="F2744">
        <v>0</v>
      </c>
      <c r="G2744">
        <v>1</v>
      </c>
      <c r="H2744" t="s">
        <v>231</v>
      </c>
      <c r="J2744">
        <v>-26</v>
      </c>
      <c r="K2744">
        <v>1431</v>
      </c>
      <c r="L2744">
        <v>1471</v>
      </c>
      <c r="M2744">
        <f t="shared" si="558"/>
        <v>1457</v>
      </c>
      <c r="N2744">
        <f t="shared" si="559"/>
        <v>1445</v>
      </c>
      <c r="O2744">
        <f t="shared" si="560"/>
        <v>0.65582050591239505</v>
      </c>
      <c r="P2744">
        <f t="shared" si="561"/>
        <v>0</v>
      </c>
      <c r="Q2744">
        <f t="shared" si="562"/>
        <v>39.644993966494084</v>
      </c>
      <c r="R2744">
        <f t="shared" si="563"/>
        <v>40</v>
      </c>
      <c r="S2744">
        <f>INDEX(Weights!$B$1:$B$36,MATCH(Matches!H2834,Weights!$A$1:$A$36,0))</f>
        <v>40</v>
      </c>
      <c r="T2744">
        <f t="shared" si="564"/>
        <v>1557</v>
      </c>
      <c r="U2744">
        <f t="shared" si="565"/>
        <v>1445</v>
      </c>
      <c r="V2744">
        <f t="shared" si="566"/>
        <v>112</v>
      </c>
      <c r="W2744">
        <f t="shared" si="567"/>
        <v>-1</v>
      </c>
      <c r="X2744">
        <f t="shared" si="568"/>
        <v>0</v>
      </c>
      <c r="Y2744">
        <f t="shared" si="569"/>
        <v>-1</v>
      </c>
      <c r="AA2744" t="str">
        <f t="shared" si="570"/>
        <v>112-&gt;-1,</v>
      </c>
    </row>
    <row r="2745" spans="1:27" ht="15" hidden="1" customHeight="1" x14ac:dyDescent="0.25">
      <c r="A2745">
        <v>2015</v>
      </c>
      <c r="B2745">
        <v>3</v>
      </c>
      <c r="C2745">
        <v>17</v>
      </c>
      <c r="D2745" t="s">
        <v>115</v>
      </c>
      <c r="E2745" t="s">
        <v>75</v>
      </c>
      <c r="F2745">
        <v>0</v>
      </c>
      <c r="G2745">
        <v>1</v>
      </c>
      <c r="H2745" t="s">
        <v>108</v>
      </c>
      <c r="J2745">
        <v>-27</v>
      </c>
      <c r="K2745">
        <v>673</v>
      </c>
      <c r="L2745">
        <v>700</v>
      </c>
      <c r="M2745">
        <f t="shared" si="558"/>
        <v>700</v>
      </c>
      <c r="N2745">
        <f t="shared" si="559"/>
        <v>673</v>
      </c>
      <c r="O2745">
        <f t="shared" si="560"/>
        <v>0.67504020104029872</v>
      </c>
      <c r="P2745">
        <f t="shared" si="561"/>
        <v>0</v>
      </c>
      <c r="Q2745">
        <f t="shared" si="562"/>
        <v>39.997617858003906</v>
      </c>
      <c r="R2745">
        <f t="shared" si="563"/>
        <v>40</v>
      </c>
      <c r="S2745">
        <f>INDEX(Weights!$B$1:$B$36,MATCH(Matches!H132,Weights!$A$1:$A$36,0))</f>
        <v>40</v>
      </c>
      <c r="T2745">
        <f t="shared" si="564"/>
        <v>800</v>
      </c>
      <c r="U2745">
        <f t="shared" si="565"/>
        <v>673</v>
      </c>
      <c r="V2745">
        <f t="shared" si="566"/>
        <v>127</v>
      </c>
      <c r="W2745">
        <f t="shared" si="567"/>
        <v>-1</v>
      </c>
      <c r="X2745">
        <f t="shared" si="568"/>
        <v>0</v>
      </c>
      <c r="Y2745">
        <f t="shared" si="569"/>
        <v>-1</v>
      </c>
      <c r="AA2745" t="str">
        <f t="shared" si="570"/>
        <v>127-&gt;-1,</v>
      </c>
    </row>
    <row r="2746" spans="1:27" ht="15" hidden="1" customHeight="1" x14ac:dyDescent="0.25">
      <c r="A2746">
        <v>2016</v>
      </c>
      <c r="B2746">
        <v>5</v>
      </c>
      <c r="C2746">
        <v>29</v>
      </c>
      <c r="D2746" t="s">
        <v>6</v>
      </c>
      <c r="E2746" t="s">
        <v>90</v>
      </c>
      <c r="F2746">
        <v>1</v>
      </c>
      <c r="G2746">
        <v>3</v>
      </c>
      <c r="H2746" t="s">
        <v>33</v>
      </c>
      <c r="J2746">
        <v>-27</v>
      </c>
      <c r="K2746">
        <v>2033</v>
      </c>
      <c r="L2746">
        <v>1772</v>
      </c>
      <c r="M2746">
        <f t="shared" si="558"/>
        <v>2060</v>
      </c>
      <c r="N2746">
        <f t="shared" si="559"/>
        <v>1745</v>
      </c>
      <c r="O2746">
        <f t="shared" si="560"/>
        <v>0.9159794127382721</v>
      </c>
      <c r="P2746">
        <f t="shared" si="561"/>
        <v>0</v>
      </c>
      <c r="Q2746">
        <f t="shared" si="562"/>
        <v>29.476645025552404</v>
      </c>
      <c r="R2746">
        <f t="shared" si="563"/>
        <v>30</v>
      </c>
      <c r="S2746">
        <f>INDEX(Weights!$B$1:$B$36,MATCH(Matches!H1286,Weights!$A$1:$A$36,0))</f>
        <v>40</v>
      </c>
      <c r="T2746">
        <f t="shared" si="564"/>
        <v>2160</v>
      </c>
      <c r="U2746">
        <f t="shared" si="565"/>
        <v>1745</v>
      </c>
      <c r="V2746">
        <f t="shared" si="566"/>
        <v>415</v>
      </c>
      <c r="W2746">
        <f t="shared" si="567"/>
        <v>-2</v>
      </c>
      <c r="X2746">
        <f t="shared" si="568"/>
        <v>0</v>
      </c>
      <c r="Y2746">
        <f t="shared" si="569"/>
        <v>-2</v>
      </c>
      <c r="AA2746" t="str">
        <f t="shared" si="570"/>
        <v>415-&gt;-2,</v>
      </c>
    </row>
    <row r="2747" spans="1:27" ht="15" hidden="1" customHeight="1" x14ac:dyDescent="0.25">
      <c r="A2747">
        <v>2016</v>
      </c>
      <c r="B2747">
        <v>9</v>
      </c>
      <c r="C2747">
        <v>3</v>
      </c>
      <c r="D2747" t="s">
        <v>172</v>
      </c>
      <c r="E2747" t="s">
        <v>175</v>
      </c>
      <c r="F2747">
        <v>0</v>
      </c>
      <c r="G2747">
        <v>1</v>
      </c>
      <c r="H2747" t="s">
        <v>171</v>
      </c>
      <c r="J2747">
        <v>-27</v>
      </c>
      <c r="K2747">
        <v>1479</v>
      </c>
      <c r="L2747">
        <v>1507</v>
      </c>
      <c r="M2747">
        <f t="shared" si="558"/>
        <v>1506</v>
      </c>
      <c r="N2747">
        <f t="shared" si="559"/>
        <v>1480</v>
      </c>
      <c r="O2747">
        <f t="shared" si="560"/>
        <v>0.67377618788832216</v>
      </c>
      <c r="P2747">
        <f t="shared" si="561"/>
        <v>0</v>
      </c>
      <c r="Q2747">
        <f t="shared" si="562"/>
        <v>40.072653924770677</v>
      </c>
      <c r="R2747">
        <f t="shared" si="563"/>
        <v>40</v>
      </c>
      <c r="S2747">
        <f>INDEX(Weights!$B$1:$B$36,MATCH(Matches!H1595,Weights!$A$1:$A$36,0))</f>
        <v>40</v>
      </c>
      <c r="T2747">
        <f t="shared" si="564"/>
        <v>1606</v>
      </c>
      <c r="U2747">
        <f t="shared" si="565"/>
        <v>1480</v>
      </c>
      <c r="V2747">
        <f t="shared" si="566"/>
        <v>126</v>
      </c>
      <c r="W2747">
        <f t="shared" si="567"/>
        <v>-1</v>
      </c>
      <c r="X2747">
        <f t="shared" si="568"/>
        <v>0</v>
      </c>
      <c r="Y2747">
        <f t="shared" si="569"/>
        <v>-1</v>
      </c>
      <c r="AA2747" t="str">
        <f t="shared" si="570"/>
        <v>126-&gt;-1,</v>
      </c>
    </row>
    <row r="2748" spans="1:27" ht="15" hidden="1" customHeight="1" x14ac:dyDescent="0.25">
      <c r="A2748">
        <v>2017</v>
      </c>
      <c r="B2748">
        <v>3</v>
      </c>
      <c r="C2748">
        <v>23</v>
      </c>
      <c r="D2748" t="s">
        <v>46</v>
      </c>
      <c r="E2748" t="s">
        <v>121</v>
      </c>
      <c r="F2748">
        <v>1</v>
      </c>
      <c r="G2748">
        <v>4</v>
      </c>
      <c r="H2748" t="s">
        <v>76</v>
      </c>
      <c r="J2748">
        <v>-27</v>
      </c>
      <c r="K2748">
        <v>1888</v>
      </c>
      <c r="L2748">
        <v>2119</v>
      </c>
      <c r="M2748">
        <f t="shared" si="558"/>
        <v>1915</v>
      </c>
      <c r="N2748">
        <f t="shared" si="559"/>
        <v>2092</v>
      </c>
      <c r="O2748">
        <f t="shared" si="560"/>
        <v>0.60903260340423959</v>
      </c>
      <c r="P2748">
        <f t="shared" si="561"/>
        <v>0</v>
      </c>
      <c r="Q2748">
        <f t="shared" si="562"/>
        <v>44.332601980716959</v>
      </c>
      <c r="R2748">
        <f t="shared" si="563"/>
        <v>30</v>
      </c>
      <c r="S2748">
        <f>INDEX(Weights!$B$1:$B$36,MATCH(Matches!H2071,Weights!$A$1:$A$36,0))</f>
        <v>30</v>
      </c>
      <c r="T2748">
        <f t="shared" si="564"/>
        <v>2015</v>
      </c>
      <c r="U2748">
        <f t="shared" si="565"/>
        <v>2092</v>
      </c>
      <c r="V2748">
        <f t="shared" si="566"/>
        <v>77</v>
      </c>
      <c r="W2748">
        <f t="shared" si="567"/>
        <v>3</v>
      </c>
      <c r="X2748">
        <f t="shared" si="568"/>
        <v>0</v>
      </c>
      <c r="Y2748">
        <f t="shared" si="569"/>
        <v>3</v>
      </c>
      <c r="AA2748" t="str">
        <f t="shared" si="570"/>
        <v>77-&gt;3,</v>
      </c>
    </row>
    <row r="2749" spans="1:27" ht="15" hidden="1" customHeight="1" x14ac:dyDescent="0.25">
      <c r="A2749">
        <v>2017</v>
      </c>
      <c r="B2749">
        <v>9</v>
      </c>
      <c r="C2749">
        <v>5</v>
      </c>
      <c r="D2749" t="s">
        <v>53</v>
      </c>
      <c r="E2749" t="s">
        <v>71</v>
      </c>
      <c r="F2749">
        <v>0</v>
      </c>
      <c r="G2749">
        <v>1</v>
      </c>
      <c r="H2749" t="s">
        <v>76</v>
      </c>
      <c r="J2749">
        <v>-27</v>
      </c>
      <c r="K2749">
        <v>1739</v>
      </c>
      <c r="L2749">
        <v>1772</v>
      </c>
      <c r="M2749">
        <f t="shared" si="558"/>
        <v>1766</v>
      </c>
      <c r="N2749">
        <f t="shared" si="559"/>
        <v>1745</v>
      </c>
      <c r="O2749">
        <f t="shared" si="560"/>
        <v>0.66741842187322298</v>
      </c>
      <c r="P2749">
        <f t="shared" si="561"/>
        <v>0</v>
      </c>
      <c r="Q2749">
        <f t="shared" si="562"/>
        <v>40.454382311204299</v>
      </c>
      <c r="R2749">
        <f t="shared" si="563"/>
        <v>40</v>
      </c>
      <c r="S2749">
        <f>INDEX(Weights!$B$1:$B$36,MATCH(Matches!H2527,Weights!$A$1:$A$36,0))</f>
        <v>40</v>
      </c>
      <c r="T2749">
        <f t="shared" si="564"/>
        <v>1866</v>
      </c>
      <c r="U2749">
        <f t="shared" si="565"/>
        <v>1745</v>
      </c>
      <c r="V2749">
        <f t="shared" si="566"/>
        <v>121</v>
      </c>
      <c r="W2749">
        <f t="shared" si="567"/>
        <v>-1</v>
      </c>
      <c r="X2749">
        <f t="shared" si="568"/>
        <v>0</v>
      </c>
      <c r="Y2749">
        <f t="shared" si="569"/>
        <v>-1</v>
      </c>
      <c r="AA2749" t="str">
        <f t="shared" si="570"/>
        <v>121-&gt;-1,</v>
      </c>
    </row>
    <row r="2750" spans="1:27" ht="15" hidden="1" customHeight="1" x14ac:dyDescent="0.25">
      <c r="A2750">
        <v>2015</v>
      </c>
      <c r="B2750">
        <v>3</v>
      </c>
      <c r="C2750">
        <v>17</v>
      </c>
      <c r="D2750" t="s">
        <v>116</v>
      </c>
      <c r="E2750" t="s">
        <v>119</v>
      </c>
      <c r="F2750">
        <v>0</v>
      </c>
      <c r="G2750">
        <v>2</v>
      </c>
      <c r="H2750" t="s">
        <v>108</v>
      </c>
      <c r="J2750">
        <v>-28</v>
      </c>
      <c r="K2750">
        <v>612</v>
      </c>
      <c r="L2750">
        <v>789</v>
      </c>
      <c r="M2750">
        <f t="shared" si="558"/>
        <v>640</v>
      </c>
      <c r="N2750">
        <f t="shared" si="559"/>
        <v>761</v>
      </c>
      <c r="O2750">
        <f t="shared" si="560"/>
        <v>0.53018468000390206</v>
      </c>
      <c r="P2750">
        <f t="shared" si="561"/>
        <v>0</v>
      </c>
      <c r="Q2750">
        <f t="shared" si="562"/>
        <v>52.811786262465986</v>
      </c>
      <c r="R2750">
        <f t="shared" si="563"/>
        <v>40</v>
      </c>
      <c r="S2750">
        <f>INDEX(Weights!$B$1:$B$36,MATCH(Matches!H130,Weights!$A$1:$A$36,0))</f>
        <v>40</v>
      </c>
      <c r="T2750">
        <f t="shared" si="564"/>
        <v>740</v>
      </c>
      <c r="U2750">
        <f t="shared" si="565"/>
        <v>761</v>
      </c>
      <c r="V2750">
        <f t="shared" si="566"/>
        <v>21</v>
      </c>
      <c r="W2750">
        <f t="shared" si="567"/>
        <v>2</v>
      </c>
      <c r="X2750">
        <f t="shared" si="568"/>
        <v>0</v>
      </c>
      <c r="Y2750">
        <f t="shared" si="569"/>
        <v>2</v>
      </c>
      <c r="AA2750" t="str">
        <f t="shared" si="570"/>
        <v>21-&gt;2,</v>
      </c>
    </row>
    <row r="2751" spans="1:27" ht="15" hidden="1" customHeight="1" x14ac:dyDescent="0.25">
      <c r="A2751">
        <v>2015</v>
      </c>
      <c r="B2751">
        <v>3</v>
      </c>
      <c r="C2751">
        <v>31</v>
      </c>
      <c r="D2751" t="s">
        <v>34</v>
      </c>
      <c r="E2751" t="s">
        <v>172</v>
      </c>
      <c r="F2751">
        <v>0</v>
      </c>
      <c r="G2751">
        <v>2</v>
      </c>
      <c r="H2751" t="s">
        <v>33</v>
      </c>
      <c r="J2751">
        <v>-28</v>
      </c>
      <c r="K2751">
        <v>1889</v>
      </c>
      <c r="L2751">
        <v>1539</v>
      </c>
      <c r="M2751">
        <f t="shared" si="558"/>
        <v>1917</v>
      </c>
      <c r="N2751">
        <f t="shared" si="559"/>
        <v>1511</v>
      </c>
      <c r="O2751">
        <f t="shared" si="560"/>
        <v>0.94847411240253321</v>
      </c>
      <c r="P2751">
        <f t="shared" si="561"/>
        <v>0</v>
      </c>
      <c r="Q2751">
        <f t="shared" si="562"/>
        <v>29.521100928178814</v>
      </c>
      <c r="R2751">
        <f t="shared" si="563"/>
        <v>30</v>
      </c>
      <c r="S2751">
        <f>INDEX(Weights!$B$1:$B$36,MATCH(Matches!H249,Weights!$A$1:$A$36,0))</f>
        <v>40</v>
      </c>
      <c r="T2751">
        <f t="shared" si="564"/>
        <v>2017</v>
      </c>
      <c r="U2751">
        <f t="shared" si="565"/>
        <v>1511</v>
      </c>
      <c r="V2751">
        <f t="shared" si="566"/>
        <v>506</v>
      </c>
      <c r="W2751">
        <f t="shared" si="567"/>
        <v>-2</v>
      </c>
      <c r="X2751">
        <f t="shared" si="568"/>
        <v>0</v>
      </c>
      <c r="Y2751">
        <f t="shared" si="569"/>
        <v>-2</v>
      </c>
      <c r="AA2751" t="str">
        <f t="shared" si="570"/>
        <v>506-&gt;-2,</v>
      </c>
    </row>
    <row r="2752" spans="1:27" hidden="1" x14ac:dyDescent="0.25">
      <c r="A2752">
        <v>2015</v>
      </c>
      <c r="B2752">
        <v>5</v>
      </c>
      <c r="C2752">
        <v>16</v>
      </c>
      <c r="D2752" t="s">
        <v>197</v>
      </c>
      <c r="E2752" t="s">
        <v>168</v>
      </c>
      <c r="F2752">
        <v>0</v>
      </c>
      <c r="G2752">
        <v>2</v>
      </c>
      <c r="H2752" t="s">
        <v>205</v>
      </c>
      <c r="J2752">
        <v>-28</v>
      </c>
      <c r="K2752">
        <v>1069</v>
      </c>
      <c r="L2752">
        <v>1141</v>
      </c>
      <c r="M2752">
        <f t="shared" si="558"/>
        <v>1097</v>
      </c>
      <c r="N2752">
        <f t="shared" si="559"/>
        <v>1113</v>
      </c>
      <c r="O2752">
        <f t="shared" si="560"/>
        <v>0.61858412208903069</v>
      </c>
      <c r="P2752">
        <f t="shared" si="561"/>
        <v>0</v>
      </c>
      <c r="Q2752">
        <f t="shared" si="562"/>
        <v>45.264660052121506</v>
      </c>
      <c r="R2752">
        <f t="shared" si="563"/>
        <v>50</v>
      </c>
      <c r="S2752">
        <f>INDEX(Weights!$B$1:$B$36,MATCH(Matches!H271,Weights!$A$1:$A$36,0))</f>
        <v>30</v>
      </c>
      <c r="T2752">
        <f t="shared" si="564"/>
        <v>1197</v>
      </c>
      <c r="U2752">
        <f t="shared" si="565"/>
        <v>1113</v>
      </c>
      <c r="V2752">
        <f t="shared" si="566"/>
        <v>84</v>
      </c>
      <c r="W2752">
        <f t="shared" si="567"/>
        <v>-2</v>
      </c>
      <c r="X2752">
        <f t="shared" si="568"/>
        <v>0</v>
      </c>
      <c r="Y2752">
        <f t="shared" si="569"/>
        <v>-2</v>
      </c>
      <c r="AA2752" t="str">
        <f t="shared" si="570"/>
        <v>84-&gt;-2,</v>
      </c>
    </row>
    <row r="2753" spans="1:27" ht="15" hidden="1" customHeight="1" x14ac:dyDescent="0.25">
      <c r="A2753">
        <v>2015</v>
      </c>
      <c r="B2753">
        <v>6</v>
      </c>
      <c r="C2753">
        <v>14</v>
      </c>
      <c r="D2753" t="s">
        <v>21</v>
      </c>
      <c r="E2753" t="s">
        <v>48</v>
      </c>
      <c r="F2753">
        <v>0</v>
      </c>
      <c r="G2753">
        <v>1</v>
      </c>
      <c r="H2753" t="s">
        <v>2</v>
      </c>
      <c r="J2753">
        <v>-28</v>
      </c>
      <c r="K2753">
        <v>1741</v>
      </c>
      <c r="L2753">
        <v>1748</v>
      </c>
      <c r="M2753">
        <f t="shared" si="558"/>
        <v>1769</v>
      </c>
      <c r="N2753">
        <f t="shared" si="559"/>
        <v>1720</v>
      </c>
      <c r="O2753">
        <f t="shared" si="560"/>
        <v>0.70218260209052075</v>
      </c>
      <c r="P2753">
        <f t="shared" si="561"/>
        <v>0</v>
      </c>
      <c r="Q2753">
        <f t="shared" si="562"/>
        <v>39.875667549493663</v>
      </c>
      <c r="R2753">
        <f t="shared" si="563"/>
        <v>40</v>
      </c>
      <c r="S2753">
        <f>INDEX(Weights!$B$1:$B$36,MATCH(Matches!H443,Weights!$A$1:$A$36,0))</f>
        <v>40</v>
      </c>
      <c r="T2753">
        <f t="shared" si="564"/>
        <v>1869</v>
      </c>
      <c r="U2753">
        <f t="shared" si="565"/>
        <v>1720</v>
      </c>
      <c r="V2753">
        <f t="shared" si="566"/>
        <v>149</v>
      </c>
      <c r="W2753">
        <f t="shared" si="567"/>
        <v>-1</v>
      </c>
      <c r="X2753">
        <f t="shared" si="568"/>
        <v>0</v>
      </c>
      <c r="Y2753">
        <f t="shared" si="569"/>
        <v>-1</v>
      </c>
      <c r="AA2753" t="str">
        <f t="shared" si="570"/>
        <v>149-&gt;-1,</v>
      </c>
    </row>
    <row r="2754" spans="1:27" ht="15" hidden="1" customHeight="1" x14ac:dyDescent="0.25">
      <c r="A2754">
        <v>2016</v>
      </c>
      <c r="B2754">
        <v>3</v>
      </c>
      <c r="C2754">
        <v>29</v>
      </c>
      <c r="D2754" t="s">
        <v>94</v>
      </c>
      <c r="E2754" t="s">
        <v>257</v>
      </c>
      <c r="F2754">
        <v>0</v>
      </c>
      <c r="G2754">
        <v>1</v>
      </c>
      <c r="H2754" t="s">
        <v>108</v>
      </c>
      <c r="J2754">
        <v>-28</v>
      </c>
      <c r="K2754">
        <v>1199</v>
      </c>
      <c r="L2754">
        <v>1208</v>
      </c>
      <c r="M2754">
        <f t="shared" ref="M2754:M2817" si="571">K2754-J2754</f>
        <v>1227</v>
      </c>
      <c r="N2754">
        <f t="shared" ref="N2754:N2817" si="572">L2754+J2754</f>
        <v>1180</v>
      </c>
      <c r="O2754">
        <f t="shared" ref="O2754:O2817" si="573">1/(10^(-V2754/400)+1)</f>
        <v>0.69976940326205817</v>
      </c>
      <c r="P2754">
        <f t="shared" ref="P2754:P2817" si="574">IF(F2754&gt;G2754,1,IF(F2754=G2754,0.5,0))</f>
        <v>0</v>
      </c>
      <c r="Q2754">
        <f t="shared" ref="Q2754:Q2817" si="575">(M2754-K2754)/(O2754-P2754)</f>
        <v>40.013181298688792</v>
      </c>
      <c r="R2754">
        <f t="shared" ref="R2754:R2817" si="576">ROUND((Q2754/IF(W2754=2,1.5,IF(W2754=3,1.75,IF(W2754&gt;3,1.75+(W2754-3)/8,1))))/10,0)*10</f>
        <v>40</v>
      </c>
      <c r="S2754">
        <f>INDEX(Weights!$B$1:$B$36,MATCH(Matches!H1237,Weights!$A$1:$A$36,0))</f>
        <v>20</v>
      </c>
      <c r="T2754">
        <f t="shared" ref="T2754:T2817" si="577">M2754+IF(ISBLANK(I2754),100,0)</f>
        <v>1327</v>
      </c>
      <c r="U2754">
        <f t="shared" ref="U2754:U2817" si="578">N2754</f>
        <v>1180</v>
      </c>
      <c r="V2754">
        <f t="shared" ref="V2754:V2817" si="579">ABS(T2754-U2754)</f>
        <v>147</v>
      </c>
      <c r="W2754">
        <f t="shared" ref="W2754:W2817" si="580">IF(U2754&gt;T2754,G2754-F2754,F2754-G2754)</f>
        <v>-1</v>
      </c>
      <c r="X2754">
        <f t="shared" ref="X2754:X2817" si="581">IF(W2754=4,1,0)</f>
        <v>0</v>
      </c>
      <c r="Y2754">
        <f t="shared" ref="Y2754:Y2817" si="582">IF(W2754&lt;0,MAX(W2754,-3),MIN(W2754,7))</f>
        <v>-1</v>
      </c>
      <c r="AA2754" t="str">
        <f t="shared" si="570"/>
        <v>147-&gt;-1,</v>
      </c>
    </row>
    <row r="2755" spans="1:27" ht="15" hidden="1" customHeight="1" x14ac:dyDescent="0.25">
      <c r="A2755">
        <v>2016</v>
      </c>
      <c r="B2755">
        <v>10</v>
      </c>
      <c r="C2755">
        <v>6</v>
      </c>
      <c r="D2755" t="s">
        <v>77</v>
      </c>
      <c r="E2755" t="s">
        <v>118</v>
      </c>
      <c r="F2755">
        <v>0</v>
      </c>
      <c r="G2755">
        <v>1</v>
      </c>
      <c r="H2755" t="s">
        <v>76</v>
      </c>
      <c r="J2755">
        <v>-28</v>
      </c>
      <c r="K2755">
        <v>1537</v>
      </c>
      <c r="L2755">
        <v>1543</v>
      </c>
      <c r="M2755">
        <f t="shared" si="571"/>
        <v>1565</v>
      </c>
      <c r="N2755">
        <f t="shared" si="572"/>
        <v>1515</v>
      </c>
      <c r="O2755">
        <f t="shared" si="573"/>
        <v>0.70338500347182864</v>
      </c>
      <c r="P2755">
        <f t="shared" si="574"/>
        <v>0</v>
      </c>
      <c r="Q2755">
        <f t="shared" si="575"/>
        <v>39.807502096000306</v>
      </c>
      <c r="R2755">
        <f t="shared" si="576"/>
        <v>40</v>
      </c>
      <c r="S2755">
        <f>INDEX(Weights!$B$1:$B$36,MATCH(Matches!H1683,Weights!$A$1:$A$36,0))</f>
        <v>40</v>
      </c>
      <c r="T2755">
        <f t="shared" si="577"/>
        <v>1665</v>
      </c>
      <c r="U2755">
        <f t="shared" si="578"/>
        <v>1515</v>
      </c>
      <c r="V2755">
        <f t="shared" si="579"/>
        <v>150</v>
      </c>
      <c r="W2755">
        <f t="shared" si="580"/>
        <v>-1</v>
      </c>
      <c r="X2755">
        <f t="shared" si="581"/>
        <v>0</v>
      </c>
      <c r="Y2755">
        <f t="shared" si="582"/>
        <v>-1</v>
      </c>
      <c r="AA2755" t="str">
        <f t="shared" ref="AA2755:AA2818" si="583">V2755&amp;"-&gt;"&amp;Y2755&amp;","</f>
        <v>150-&gt;-1,</v>
      </c>
    </row>
    <row r="2756" spans="1:27" ht="15" hidden="1" customHeight="1" x14ac:dyDescent="0.25">
      <c r="A2756">
        <v>2015</v>
      </c>
      <c r="B2756">
        <v>6</v>
      </c>
      <c r="C2756">
        <v>13</v>
      </c>
      <c r="D2756" t="s">
        <v>73</v>
      </c>
      <c r="E2756" t="s">
        <v>40</v>
      </c>
      <c r="F2756">
        <v>1</v>
      </c>
      <c r="G2756">
        <v>2</v>
      </c>
      <c r="H2756" t="s">
        <v>171</v>
      </c>
      <c r="J2756">
        <v>-29</v>
      </c>
      <c r="K2756">
        <v>1366</v>
      </c>
      <c r="L2756">
        <v>1357</v>
      </c>
      <c r="M2756">
        <f t="shared" si="571"/>
        <v>1395</v>
      </c>
      <c r="N2756">
        <f t="shared" si="572"/>
        <v>1328</v>
      </c>
      <c r="O2756">
        <f t="shared" si="573"/>
        <v>0.72338786943917055</v>
      </c>
      <c r="P2756">
        <f t="shared" si="574"/>
        <v>0</v>
      </c>
      <c r="Q2756">
        <f t="shared" si="575"/>
        <v>40.089143356085266</v>
      </c>
      <c r="R2756">
        <f t="shared" si="576"/>
        <v>40</v>
      </c>
      <c r="S2756">
        <f>INDEX(Weights!$B$1:$B$36,MATCH(Matches!H413,Weights!$A$1:$A$36,0))</f>
        <v>50</v>
      </c>
      <c r="T2756">
        <f t="shared" si="577"/>
        <v>1495</v>
      </c>
      <c r="U2756">
        <f t="shared" si="578"/>
        <v>1328</v>
      </c>
      <c r="V2756">
        <f t="shared" si="579"/>
        <v>167</v>
      </c>
      <c r="W2756">
        <f t="shared" si="580"/>
        <v>-1</v>
      </c>
      <c r="X2756">
        <f t="shared" si="581"/>
        <v>0</v>
      </c>
      <c r="Y2756">
        <f t="shared" si="582"/>
        <v>-1</v>
      </c>
      <c r="AA2756" t="str">
        <f t="shared" si="583"/>
        <v>167-&gt;-1,</v>
      </c>
    </row>
    <row r="2757" spans="1:27" ht="15" hidden="1" customHeight="1" x14ac:dyDescent="0.25">
      <c r="A2757">
        <v>2015</v>
      </c>
      <c r="B2757">
        <v>9</v>
      </c>
      <c r="C2757">
        <v>4</v>
      </c>
      <c r="D2757" t="s">
        <v>124</v>
      </c>
      <c r="E2757" t="s">
        <v>127</v>
      </c>
      <c r="F2757">
        <v>0</v>
      </c>
      <c r="G2757">
        <v>3</v>
      </c>
      <c r="H2757" t="s">
        <v>33</v>
      </c>
      <c r="J2757">
        <v>-29</v>
      </c>
      <c r="K2757">
        <v>1670</v>
      </c>
      <c r="L2757">
        <v>1541</v>
      </c>
      <c r="M2757">
        <f t="shared" si="571"/>
        <v>1699</v>
      </c>
      <c r="N2757">
        <f t="shared" si="572"/>
        <v>1512</v>
      </c>
      <c r="O2757">
        <f t="shared" si="573"/>
        <v>0.83917531785267563</v>
      </c>
      <c r="P2757">
        <f t="shared" si="574"/>
        <v>0</v>
      </c>
      <c r="Q2757">
        <f t="shared" si="575"/>
        <v>34.557737081932615</v>
      </c>
      <c r="R2757">
        <f t="shared" si="576"/>
        <v>30</v>
      </c>
      <c r="S2757">
        <f>INDEX(Weights!$B$1:$B$36,MATCH(Matches!H608,Weights!$A$1:$A$36,0))</f>
        <v>40</v>
      </c>
      <c r="T2757">
        <f t="shared" si="577"/>
        <v>1799</v>
      </c>
      <c r="U2757">
        <f t="shared" si="578"/>
        <v>1512</v>
      </c>
      <c r="V2757">
        <f t="shared" si="579"/>
        <v>287</v>
      </c>
      <c r="W2757">
        <f t="shared" si="580"/>
        <v>-3</v>
      </c>
      <c r="X2757">
        <f t="shared" si="581"/>
        <v>0</v>
      </c>
      <c r="Y2757">
        <f t="shared" si="582"/>
        <v>-3</v>
      </c>
      <c r="AA2757" t="str">
        <f t="shared" si="583"/>
        <v>287-&gt;-3,</v>
      </c>
    </row>
    <row r="2758" spans="1:27" ht="15" hidden="1" customHeight="1" x14ac:dyDescent="0.25">
      <c r="A2758">
        <v>2016</v>
      </c>
      <c r="B2758">
        <v>3</v>
      </c>
      <c r="C2758">
        <v>29</v>
      </c>
      <c r="D2758" t="s">
        <v>31</v>
      </c>
      <c r="E2758" t="s">
        <v>174</v>
      </c>
      <c r="F2758">
        <v>0</v>
      </c>
      <c r="G2758">
        <v>2</v>
      </c>
      <c r="H2758" t="s">
        <v>171</v>
      </c>
      <c r="J2758">
        <v>-29</v>
      </c>
      <c r="K2758">
        <v>1382</v>
      </c>
      <c r="L2758">
        <v>1546</v>
      </c>
      <c r="M2758">
        <f t="shared" si="571"/>
        <v>1411</v>
      </c>
      <c r="N2758">
        <f t="shared" si="572"/>
        <v>1517</v>
      </c>
      <c r="O2758">
        <f t="shared" si="573"/>
        <v>0.50863383582108268</v>
      </c>
      <c r="P2758">
        <f t="shared" si="574"/>
        <v>0</v>
      </c>
      <c r="Q2758">
        <f t="shared" si="575"/>
        <v>57.015475490704588</v>
      </c>
      <c r="R2758">
        <f t="shared" si="576"/>
        <v>40</v>
      </c>
      <c r="S2758">
        <f>INDEX(Weights!$B$1:$B$36,MATCH(Matches!H1183,Weights!$A$1:$A$36,0))</f>
        <v>20</v>
      </c>
      <c r="T2758">
        <f t="shared" si="577"/>
        <v>1511</v>
      </c>
      <c r="U2758">
        <f t="shared" si="578"/>
        <v>1517</v>
      </c>
      <c r="V2758">
        <f t="shared" si="579"/>
        <v>6</v>
      </c>
      <c r="W2758">
        <f t="shared" si="580"/>
        <v>2</v>
      </c>
      <c r="X2758">
        <f t="shared" si="581"/>
        <v>0</v>
      </c>
      <c r="Y2758">
        <f t="shared" si="582"/>
        <v>2</v>
      </c>
      <c r="AA2758" t="str">
        <f t="shared" si="583"/>
        <v>6-&gt;2,</v>
      </c>
    </row>
    <row r="2759" spans="1:27" ht="15" hidden="1" customHeight="1" x14ac:dyDescent="0.25">
      <c r="A2759">
        <v>2016</v>
      </c>
      <c r="B2759">
        <v>6</v>
      </c>
      <c r="C2759">
        <v>1</v>
      </c>
      <c r="D2759" t="s">
        <v>165</v>
      </c>
      <c r="E2759" t="s">
        <v>100</v>
      </c>
      <c r="F2759">
        <v>0</v>
      </c>
      <c r="G2759">
        <v>1</v>
      </c>
      <c r="H2759" t="s">
        <v>230</v>
      </c>
      <c r="J2759">
        <v>-29</v>
      </c>
      <c r="K2759">
        <v>1273</v>
      </c>
      <c r="L2759">
        <v>1258</v>
      </c>
      <c r="M2759">
        <f t="shared" si="571"/>
        <v>1302</v>
      </c>
      <c r="N2759">
        <f t="shared" si="572"/>
        <v>1229</v>
      </c>
      <c r="O2759">
        <f t="shared" si="573"/>
        <v>0.73024541329742398</v>
      </c>
      <c r="P2759">
        <f t="shared" si="574"/>
        <v>0</v>
      </c>
      <c r="Q2759">
        <f t="shared" si="575"/>
        <v>39.712676686390218</v>
      </c>
      <c r="R2759">
        <f t="shared" si="576"/>
        <v>40</v>
      </c>
      <c r="S2759">
        <f>INDEX(Weights!$B$1:$B$36,MATCH(Matches!H1315,Weights!$A$1:$A$36,0))</f>
        <v>50</v>
      </c>
      <c r="T2759">
        <f t="shared" si="577"/>
        <v>1402</v>
      </c>
      <c r="U2759">
        <f t="shared" si="578"/>
        <v>1229</v>
      </c>
      <c r="V2759">
        <f t="shared" si="579"/>
        <v>173</v>
      </c>
      <c r="W2759">
        <f t="shared" si="580"/>
        <v>-1</v>
      </c>
      <c r="X2759">
        <f t="shared" si="581"/>
        <v>0</v>
      </c>
      <c r="Y2759">
        <f t="shared" si="582"/>
        <v>-1</v>
      </c>
      <c r="AA2759" t="str">
        <f t="shared" si="583"/>
        <v>173-&gt;-1,</v>
      </c>
    </row>
    <row r="2760" spans="1:27" ht="15" hidden="1" customHeight="1" x14ac:dyDescent="0.25">
      <c r="A2760">
        <v>2017</v>
      </c>
      <c r="B2760">
        <v>3</v>
      </c>
      <c r="C2760">
        <v>23</v>
      </c>
      <c r="D2760" t="s">
        <v>38</v>
      </c>
      <c r="E2760" t="s">
        <v>158</v>
      </c>
      <c r="F2760">
        <v>0</v>
      </c>
      <c r="G2760">
        <v>3</v>
      </c>
      <c r="H2760" t="s">
        <v>76</v>
      </c>
      <c r="J2760">
        <v>-29</v>
      </c>
      <c r="K2760">
        <v>1391</v>
      </c>
      <c r="L2760">
        <v>1613</v>
      </c>
      <c r="M2760">
        <f t="shared" si="571"/>
        <v>1420</v>
      </c>
      <c r="N2760">
        <f t="shared" si="572"/>
        <v>1584</v>
      </c>
      <c r="O2760">
        <f t="shared" si="573"/>
        <v>0.59107559631494333</v>
      </c>
      <c r="P2760">
        <f t="shared" si="574"/>
        <v>0</v>
      </c>
      <c r="Q2760">
        <f t="shared" si="575"/>
        <v>49.063098156649161</v>
      </c>
      <c r="R2760">
        <f t="shared" si="576"/>
        <v>30</v>
      </c>
      <c r="S2760">
        <f>INDEX(Weights!$B$1:$B$36,MATCH(Matches!H2069,Weights!$A$1:$A$36,0))</f>
        <v>20</v>
      </c>
      <c r="T2760">
        <f t="shared" si="577"/>
        <v>1520</v>
      </c>
      <c r="U2760">
        <f t="shared" si="578"/>
        <v>1584</v>
      </c>
      <c r="V2760">
        <f t="shared" si="579"/>
        <v>64</v>
      </c>
      <c r="W2760">
        <f t="shared" si="580"/>
        <v>3</v>
      </c>
      <c r="X2760">
        <f t="shared" si="581"/>
        <v>0</v>
      </c>
      <c r="Y2760">
        <f t="shared" si="582"/>
        <v>3</v>
      </c>
      <c r="AA2760" t="str">
        <f t="shared" si="583"/>
        <v>64-&gt;3,</v>
      </c>
    </row>
    <row r="2761" spans="1:27" ht="15" hidden="1" customHeight="1" x14ac:dyDescent="0.25">
      <c r="A2761">
        <v>2017</v>
      </c>
      <c r="B2761">
        <v>10</v>
      </c>
      <c r="C2761">
        <v>9</v>
      </c>
      <c r="D2761" t="s">
        <v>10</v>
      </c>
      <c r="E2761" t="s">
        <v>53</v>
      </c>
      <c r="F2761">
        <v>0</v>
      </c>
      <c r="G2761">
        <v>1</v>
      </c>
      <c r="H2761" t="s">
        <v>76</v>
      </c>
      <c r="J2761">
        <v>-29</v>
      </c>
      <c r="K2761">
        <v>1772</v>
      </c>
      <c r="L2761">
        <v>1771</v>
      </c>
      <c r="M2761">
        <f t="shared" si="571"/>
        <v>1801</v>
      </c>
      <c r="N2761">
        <f t="shared" si="572"/>
        <v>1742</v>
      </c>
      <c r="O2761">
        <f t="shared" si="573"/>
        <v>0.71407890258535023</v>
      </c>
      <c r="P2761">
        <f t="shared" si="574"/>
        <v>0</v>
      </c>
      <c r="Q2761">
        <f t="shared" si="575"/>
        <v>40.611758581585846</v>
      </c>
      <c r="R2761">
        <f t="shared" si="576"/>
        <v>40</v>
      </c>
      <c r="S2761">
        <f>INDEX(Weights!$B$1:$B$36,MATCH(Matches!H2634,Weights!$A$1:$A$36,0))</f>
        <v>40</v>
      </c>
      <c r="T2761">
        <f t="shared" si="577"/>
        <v>1901</v>
      </c>
      <c r="U2761">
        <f t="shared" si="578"/>
        <v>1742</v>
      </c>
      <c r="V2761">
        <f t="shared" si="579"/>
        <v>159</v>
      </c>
      <c r="W2761">
        <f t="shared" si="580"/>
        <v>-1</v>
      </c>
      <c r="X2761">
        <f t="shared" si="581"/>
        <v>0</v>
      </c>
      <c r="Y2761">
        <f t="shared" si="582"/>
        <v>-1</v>
      </c>
      <c r="AA2761" t="str">
        <f t="shared" si="583"/>
        <v>159-&gt;-1,</v>
      </c>
    </row>
    <row r="2762" spans="1:27" ht="15" hidden="1" customHeight="1" x14ac:dyDescent="0.25">
      <c r="A2762">
        <v>2017</v>
      </c>
      <c r="B2762">
        <v>10</v>
      </c>
      <c r="C2762">
        <v>10</v>
      </c>
      <c r="D2762" t="s">
        <v>126</v>
      </c>
      <c r="E2762" t="s">
        <v>124</v>
      </c>
      <c r="F2762">
        <v>0</v>
      </c>
      <c r="G2762">
        <v>1</v>
      </c>
      <c r="H2762" t="s">
        <v>76</v>
      </c>
      <c r="J2762">
        <v>-29</v>
      </c>
      <c r="K2762">
        <v>1753</v>
      </c>
      <c r="L2762">
        <v>1747</v>
      </c>
      <c r="M2762">
        <f t="shared" si="571"/>
        <v>1782</v>
      </c>
      <c r="N2762">
        <f t="shared" si="572"/>
        <v>1718</v>
      </c>
      <c r="O2762">
        <f t="shared" si="573"/>
        <v>0.71991900594715197</v>
      </c>
      <c r="P2762">
        <f t="shared" si="574"/>
        <v>0</v>
      </c>
      <c r="Q2762">
        <f t="shared" si="575"/>
        <v>40.282309204834135</v>
      </c>
      <c r="R2762">
        <f t="shared" si="576"/>
        <v>40</v>
      </c>
      <c r="S2762">
        <f>INDEX(Weights!$B$1:$B$36,MATCH(Matches!H2658,Weights!$A$1:$A$36,0))</f>
        <v>20</v>
      </c>
      <c r="T2762">
        <f t="shared" si="577"/>
        <v>1882</v>
      </c>
      <c r="U2762">
        <f t="shared" si="578"/>
        <v>1718</v>
      </c>
      <c r="V2762">
        <f t="shared" si="579"/>
        <v>164</v>
      </c>
      <c r="W2762">
        <f t="shared" si="580"/>
        <v>-1</v>
      </c>
      <c r="X2762">
        <f t="shared" si="581"/>
        <v>0</v>
      </c>
      <c r="Y2762">
        <f t="shared" si="582"/>
        <v>-1</v>
      </c>
      <c r="AA2762" t="str">
        <f t="shared" si="583"/>
        <v>164-&gt;-1,</v>
      </c>
    </row>
    <row r="2763" spans="1:27" ht="15" hidden="1" customHeight="1" x14ac:dyDescent="0.25">
      <c r="A2763">
        <v>2015</v>
      </c>
      <c r="B2763">
        <v>9</v>
      </c>
      <c r="C2763">
        <v>4</v>
      </c>
      <c r="D2763" t="s">
        <v>15</v>
      </c>
      <c r="E2763" t="s">
        <v>13</v>
      </c>
      <c r="F2763">
        <v>0</v>
      </c>
      <c r="G2763">
        <v>1</v>
      </c>
      <c r="H2763" t="s">
        <v>2</v>
      </c>
      <c r="J2763">
        <v>-30</v>
      </c>
      <c r="K2763">
        <v>1617</v>
      </c>
      <c r="L2763">
        <v>1594</v>
      </c>
      <c r="M2763">
        <f t="shared" si="571"/>
        <v>1647</v>
      </c>
      <c r="N2763">
        <f t="shared" si="572"/>
        <v>1564</v>
      </c>
      <c r="O2763">
        <f t="shared" si="573"/>
        <v>0.74143352296929954</v>
      </c>
      <c r="P2763">
        <f t="shared" si="574"/>
        <v>0</v>
      </c>
      <c r="Q2763">
        <f t="shared" si="575"/>
        <v>40.462157524056551</v>
      </c>
      <c r="R2763">
        <f t="shared" si="576"/>
        <v>40</v>
      </c>
      <c r="S2763">
        <f>INDEX(Weights!$B$1:$B$36,MATCH(Matches!H596,Weights!$A$1:$A$36,0))</f>
        <v>20</v>
      </c>
      <c r="T2763">
        <f t="shared" si="577"/>
        <v>1747</v>
      </c>
      <c r="U2763">
        <f t="shared" si="578"/>
        <v>1564</v>
      </c>
      <c r="V2763">
        <f t="shared" si="579"/>
        <v>183</v>
      </c>
      <c r="W2763">
        <f t="shared" si="580"/>
        <v>-1</v>
      </c>
      <c r="X2763">
        <f t="shared" si="581"/>
        <v>0</v>
      </c>
      <c r="Y2763">
        <f t="shared" si="582"/>
        <v>-1</v>
      </c>
      <c r="AA2763" t="str">
        <f t="shared" si="583"/>
        <v>183-&gt;-1,</v>
      </c>
    </row>
    <row r="2764" spans="1:27" ht="15" hidden="1" customHeight="1" x14ac:dyDescent="0.25">
      <c r="A2764">
        <v>2015</v>
      </c>
      <c r="B2764">
        <v>10</v>
      </c>
      <c r="C2764">
        <v>8</v>
      </c>
      <c r="D2764" t="s">
        <v>18</v>
      </c>
      <c r="E2764" t="s">
        <v>71</v>
      </c>
      <c r="F2764">
        <v>0</v>
      </c>
      <c r="G2764">
        <v>2</v>
      </c>
      <c r="H2764" t="s">
        <v>2</v>
      </c>
      <c r="J2764">
        <v>-30</v>
      </c>
      <c r="K2764">
        <v>1578</v>
      </c>
      <c r="L2764">
        <v>1743</v>
      </c>
      <c r="M2764">
        <f t="shared" si="571"/>
        <v>1608</v>
      </c>
      <c r="N2764">
        <f t="shared" si="572"/>
        <v>1713</v>
      </c>
      <c r="O2764">
        <f t="shared" si="573"/>
        <v>0.50719508170905137</v>
      </c>
      <c r="P2764">
        <f t="shared" si="574"/>
        <v>0</v>
      </c>
      <c r="Q2764">
        <f t="shared" si="575"/>
        <v>59.14883854731319</v>
      </c>
      <c r="R2764">
        <f t="shared" si="576"/>
        <v>40</v>
      </c>
      <c r="S2764">
        <f>INDEX(Weights!$B$1:$B$36,MATCH(Matches!H712,Weights!$A$1:$A$36,0))</f>
        <v>40</v>
      </c>
      <c r="T2764">
        <f t="shared" si="577"/>
        <v>1708</v>
      </c>
      <c r="U2764">
        <f t="shared" si="578"/>
        <v>1713</v>
      </c>
      <c r="V2764">
        <f t="shared" si="579"/>
        <v>5</v>
      </c>
      <c r="W2764">
        <f t="shared" si="580"/>
        <v>2</v>
      </c>
      <c r="X2764">
        <f t="shared" si="581"/>
        <v>0</v>
      </c>
      <c r="Y2764">
        <f t="shared" si="582"/>
        <v>2</v>
      </c>
      <c r="AA2764" t="str">
        <f t="shared" si="583"/>
        <v>5-&gt;2,</v>
      </c>
    </row>
    <row r="2765" spans="1:27" ht="15" hidden="1" customHeight="1" x14ac:dyDescent="0.25">
      <c r="A2765">
        <v>2015</v>
      </c>
      <c r="B2765">
        <v>11</v>
      </c>
      <c r="C2765">
        <v>17</v>
      </c>
      <c r="D2765" t="s">
        <v>191</v>
      </c>
      <c r="E2765" t="s">
        <v>175</v>
      </c>
      <c r="F2765">
        <v>1</v>
      </c>
      <c r="G2765">
        <v>3</v>
      </c>
      <c r="H2765" t="s">
        <v>76</v>
      </c>
      <c r="J2765">
        <v>-30</v>
      </c>
      <c r="K2765">
        <v>1347</v>
      </c>
      <c r="L2765">
        <v>1506</v>
      </c>
      <c r="M2765">
        <f t="shared" si="571"/>
        <v>1377</v>
      </c>
      <c r="N2765">
        <f t="shared" si="572"/>
        <v>1476</v>
      </c>
      <c r="O2765">
        <f t="shared" si="573"/>
        <v>0.5014391117091529</v>
      </c>
      <c r="P2765">
        <f t="shared" si="574"/>
        <v>0</v>
      </c>
      <c r="Q2765">
        <f t="shared" si="575"/>
        <v>59.827802218588694</v>
      </c>
      <c r="R2765">
        <f t="shared" si="576"/>
        <v>60</v>
      </c>
      <c r="S2765">
        <f>INDEX(Weights!$B$1:$B$36,MATCH(Matches!H979,Weights!$A$1:$A$36,0))</f>
        <v>20</v>
      </c>
      <c r="T2765">
        <f t="shared" si="577"/>
        <v>1477</v>
      </c>
      <c r="U2765">
        <f t="shared" si="578"/>
        <v>1476</v>
      </c>
      <c r="V2765">
        <f t="shared" si="579"/>
        <v>1</v>
      </c>
      <c r="W2765">
        <f t="shared" si="580"/>
        <v>-2</v>
      </c>
      <c r="X2765">
        <f t="shared" si="581"/>
        <v>0</v>
      </c>
      <c r="Y2765">
        <f t="shared" si="582"/>
        <v>-2</v>
      </c>
      <c r="AA2765" t="str">
        <f t="shared" si="583"/>
        <v>1-&gt;-2,</v>
      </c>
    </row>
    <row r="2766" spans="1:27" ht="15" hidden="1" customHeight="1" x14ac:dyDescent="0.25">
      <c r="A2766">
        <v>2016</v>
      </c>
      <c r="B2766">
        <v>6</v>
      </c>
      <c r="C2766">
        <v>4</v>
      </c>
      <c r="D2766" t="s">
        <v>100</v>
      </c>
      <c r="E2766" t="s">
        <v>166</v>
      </c>
      <c r="F2766">
        <v>0</v>
      </c>
      <c r="G2766">
        <v>1</v>
      </c>
      <c r="H2766" t="s">
        <v>230</v>
      </c>
      <c r="J2766">
        <v>-30</v>
      </c>
      <c r="K2766">
        <v>1228</v>
      </c>
      <c r="L2766">
        <v>1201</v>
      </c>
      <c r="M2766">
        <f t="shared" si="571"/>
        <v>1258</v>
      </c>
      <c r="N2766">
        <f t="shared" si="572"/>
        <v>1171</v>
      </c>
      <c r="O2766">
        <f t="shared" si="573"/>
        <v>0.74582320835049942</v>
      </c>
      <c r="P2766">
        <f t="shared" si="574"/>
        <v>0</v>
      </c>
      <c r="Q2766">
        <f t="shared" si="575"/>
        <v>40.224009744010957</v>
      </c>
      <c r="R2766">
        <f t="shared" si="576"/>
        <v>40</v>
      </c>
      <c r="S2766">
        <f>INDEX(Weights!$B$1:$B$36,MATCH(Matches!H1352,Weights!$A$1:$A$36,0))</f>
        <v>20</v>
      </c>
      <c r="T2766">
        <f t="shared" si="577"/>
        <v>1358</v>
      </c>
      <c r="U2766">
        <f t="shared" si="578"/>
        <v>1171</v>
      </c>
      <c r="V2766">
        <f t="shared" si="579"/>
        <v>187</v>
      </c>
      <c r="W2766">
        <f t="shared" si="580"/>
        <v>-1</v>
      </c>
      <c r="X2766">
        <f t="shared" si="581"/>
        <v>0</v>
      </c>
      <c r="Y2766">
        <f t="shared" si="582"/>
        <v>-1</v>
      </c>
      <c r="AA2766" t="str">
        <f t="shared" si="583"/>
        <v>187-&gt;-1,</v>
      </c>
    </row>
    <row r="2767" spans="1:27" ht="15" hidden="1" customHeight="1" x14ac:dyDescent="0.25">
      <c r="A2767">
        <v>2016</v>
      </c>
      <c r="B2767">
        <v>10</v>
      </c>
      <c r="C2767">
        <v>8</v>
      </c>
      <c r="D2767" t="s">
        <v>0</v>
      </c>
      <c r="E2767" t="s">
        <v>67</v>
      </c>
      <c r="F2767">
        <v>0</v>
      </c>
      <c r="G2767">
        <v>5</v>
      </c>
      <c r="H2767" t="s">
        <v>76</v>
      </c>
      <c r="J2767">
        <v>-30</v>
      </c>
      <c r="K2767">
        <v>1482</v>
      </c>
      <c r="L2767">
        <v>1735</v>
      </c>
      <c r="M2767">
        <f t="shared" si="571"/>
        <v>1512</v>
      </c>
      <c r="N2767">
        <f t="shared" si="572"/>
        <v>1705</v>
      </c>
      <c r="O2767">
        <f t="shared" si="573"/>
        <v>0.63073028861620217</v>
      </c>
      <c r="P2767">
        <f t="shared" si="574"/>
        <v>0</v>
      </c>
      <c r="Q2767">
        <f t="shared" si="575"/>
        <v>47.563912089617318</v>
      </c>
      <c r="R2767">
        <f t="shared" si="576"/>
        <v>20</v>
      </c>
      <c r="S2767">
        <f>INDEX(Weights!$B$1:$B$36,MATCH(Matches!H1718,Weights!$A$1:$A$36,0))</f>
        <v>20</v>
      </c>
      <c r="T2767">
        <f t="shared" si="577"/>
        <v>1612</v>
      </c>
      <c r="U2767">
        <f t="shared" si="578"/>
        <v>1705</v>
      </c>
      <c r="V2767">
        <f t="shared" si="579"/>
        <v>93</v>
      </c>
      <c r="W2767">
        <f t="shared" si="580"/>
        <v>5</v>
      </c>
      <c r="X2767">
        <f t="shared" si="581"/>
        <v>0</v>
      </c>
      <c r="Y2767">
        <f t="shared" si="582"/>
        <v>5</v>
      </c>
      <c r="AA2767" t="str">
        <f t="shared" si="583"/>
        <v>93-&gt;5,</v>
      </c>
    </row>
    <row r="2768" spans="1:27" ht="15" hidden="1" customHeight="1" x14ac:dyDescent="0.25">
      <c r="A2768">
        <v>2017</v>
      </c>
      <c r="B2768">
        <v>1</v>
      </c>
      <c r="C2768">
        <v>17</v>
      </c>
      <c r="D2768" t="s">
        <v>47</v>
      </c>
      <c r="E2768" t="s">
        <v>127</v>
      </c>
      <c r="F2768">
        <v>0</v>
      </c>
      <c r="G2768">
        <v>1</v>
      </c>
      <c r="H2768" t="s">
        <v>228</v>
      </c>
      <c r="J2768">
        <v>-30</v>
      </c>
      <c r="K2768">
        <v>1642</v>
      </c>
      <c r="L2768">
        <v>1611</v>
      </c>
      <c r="M2768">
        <f t="shared" si="571"/>
        <v>1672</v>
      </c>
      <c r="N2768">
        <f t="shared" si="572"/>
        <v>1581</v>
      </c>
      <c r="O2768">
        <f t="shared" si="573"/>
        <v>0.75016348182864212</v>
      </c>
      <c r="P2768">
        <f t="shared" si="574"/>
        <v>0</v>
      </c>
      <c r="Q2768">
        <f t="shared" si="575"/>
        <v>39.991282869262385</v>
      </c>
      <c r="R2768">
        <f t="shared" si="576"/>
        <v>40</v>
      </c>
      <c r="S2768">
        <f>INDEX(Weights!$B$1:$B$36,MATCH(Matches!H1995,Weights!$A$1:$A$36,0))</f>
        <v>40</v>
      </c>
      <c r="T2768">
        <f t="shared" si="577"/>
        <v>1772</v>
      </c>
      <c r="U2768">
        <f t="shared" si="578"/>
        <v>1581</v>
      </c>
      <c r="V2768">
        <f t="shared" si="579"/>
        <v>191</v>
      </c>
      <c r="W2768">
        <f t="shared" si="580"/>
        <v>-1</v>
      </c>
      <c r="X2768">
        <f t="shared" si="581"/>
        <v>0</v>
      </c>
      <c r="Y2768">
        <f t="shared" si="582"/>
        <v>-1</v>
      </c>
      <c r="AA2768" t="str">
        <f t="shared" si="583"/>
        <v>191-&gt;-1,</v>
      </c>
    </row>
    <row r="2769" spans="1:27" ht="15" hidden="1" customHeight="1" x14ac:dyDescent="0.25">
      <c r="A2769">
        <v>2017</v>
      </c>
      <c r="B2769">
        <v>3</v>
      </c>
      <c r="C2769">
        <v>28</v>
      </c>
      <c r="D2769" t="s">
        <v>138</v>
      </c>
      <c r="E2769" t="s">
        <v>135</v>
      </c>
      <c r="F2769">
        <v>0</v>
      </c>
      <c r="G2769">
        <v>2</v>
      </c>
      <c r="H2769" t="s">
        <v>76</v>
      </c>
      <c r="J2769">
        <v>-30</v>
      </c>
      <c r="K2769">
        <v>1801</v>
      </c>
      <c r="L2769">
        <v>1960</v>
      </c>
      <c r="M2769">
        <f t="shared" si="571"/>
        <v>1831</v>
      </c>
      <c r="N2769">
        <f t="shared" si="572"/>
        <v>1930</v>
      </c>
      <c r="O2769">
        <f t="shared" si="573"/>
        <v>0.5014391117091529</v>
      </c>
      <c r="P2769">
        <f t="shared" si="574"/>
        <v>0</v>
      </c>
      <c r="Q2769">
        <f t="shared" si="575"/>
        <v>59.827802218588694</v>
      </c>
      <c r="R2769">
        <f t="shared" si="576"/>
        <v>60</v>
      </c>
      <c r="S2769">
        <f>INDEX(Weights!$B$1:$B$36,MATCH(Matches!H2132,Weights!$A$1:$A$36,0))</f>
        <v>20</v>
      </c>
      <c r="T2769">
        <f t="shared" si="577"/>
        <v>1931</v>
      </c>
      <c r="U2769">
        <f t="shared" si="578"/>
        <v>1930</v>
      </c>
      <c r="V2769">
        <f t="shared" si="579"/>
        <v>1</v>
      </c>
      <c r="W2769">
        <f t="shared" si="580"/>
        <v>-2</v>
      </c>
      <c r="X2769">
        <f t="shared" si="581"/>
        <v>0</v>
      </c>
      <c r="Y2769">
        <f t="shared" si="582"/>
        <v>-2</v>
      </c>
      <c r="AA2769" t="str">
        <f t="shared" si="583"/>
        <v>1-&gt;-2,</v>
      </c>
    </row>
    <row r="2770" spans="1:27" ht="15" hidden="1" customHeight="1" x14ac:dyDescent="0.25">
      <c r="A2770">
        <v>2015</v>
      </c>
      <c r="B2770">
        <v>6</v>
      </c>
      <c r="C2770">
        <v>11</v>
      </c>
      <c r="D2770" t="s">
        <v>166</v>
      </c>
      <c r="E2770" t="s">
        <v>183</v>
      </c>
      <c r="F2770">
        <v>1</v>
      </c>
      <c r="G2770">
        <v>2</v>
      </c>
      <c r="H2770" t="s">
        <v>76</v>
      </c>
      <c r="J2770">
        <v>-31</v>
      </c>
      <c r="K2770">
        <v>1196</v>
      </c>
      <c r="L2770">
        <v>1148</v>
      </c>
      <c r="M2770">
        <f t="shared" si="571"/>
        <v>1227</v>
      </c>
      <c r="N2770">
        <f t="shared" si="572"/>
        <v>1117</v>
      </c>
      <c r="O2770">
        <f t="shared" si="573"/>
        <v>0.77009667666098203</v>
      </c>
      <c r="P2770">
        <f t="shared" si="574"/>
        <v>0</v>
      </c>
      <c r="Q2770">
        <f t="shared" si="575"/>
        <v>40.254686118645672</v>
      </c>
      <c r="R2770">
        <f t="shared" si="576"/>
        <v>40</v>
      </c>
      <c r="S2770">
        <f>INDEX(Weights!$B$1:$B$36,MATCH(Matches!H368,Weights!$A$1:$A$36,0))</f>
        <v>20</v>
      </c>
      <c r="T2770">
        <f t="shared" si="577"/>
        <v>1327</v>
      </c>
      <c r="U2770">
        <f t="shared" si="578"/>
        <v>1117</v>
      </c>
      <c r="V2770">
        <f t="shared" si="579"/>
        <v>210</v>
      </c>
      <c r="W2770">
        <f t="shared" si="580"/>
        <v>-1</v>
      </c>
      <c r="X2770">
        <f t="shared" si="581"/>
        <v>0</v>
      </c>
      <c r="Y2770">
        <f t="shared" si="582"/>
        <v>-1</v>
      </c>
      <c r="AA2770" t="str">
        <f t="shared" si="583"/>
        <v>210-&gt;-1,</v>
      </c>
    </row>
    <row r="2771" spans="1:27" ht="15" hidden="1" customHeight="1" x14ac:dyDescent="0.25">
      <c r="A2771">
        <v>2015</v>
      </c>
      <c r="B2771">
        <v>10</v>
      </c>
      <c r="C2771">
        <v>8</v>
      </c>
      <c r="D2771" t="s">
        <v>259</v>
      </c>
      <c r="E2771" t="s">
        <v>98</v>
      </c>
      <c r="F2771">
        <v>0</v>
      </c>
      <c r="G2771">
        <v>4</v>
      </c>
      <c r="H2771" t="s">
        <v>108</v>
      </c>
      <c r="J2771">
        <v>-31</v>
      </c>
      <c r="K2771">
        <v>1409</v>
      </c>
      <c r="L2771">
        <v>1629</v>
      </c>
      <c r="M2771">
        <f t="shared" si="571"/>
        <v>1440</v>
      </c>
      <c r="N2771">
        <f t="shared" si="572"/>
        <v>1598</v>
      </c>
      <c r="O2771">
        <f t="shared" si="573"/>
        <v>0.58270188496423014</v>
      </c>
      <c r="P2771">
        <f t="shared" si="574"/>
        <v>0</v>
      </c>
      <c r="Q2771">
        <f t="shared" si="575"/>
        <v>53.200445716599958</v>
      </c>
      <c r="R2771">
        <f t="shared" si="576"/>
        <v>30</v>
      </c>
      <c r="S2771">
        <f>INDEX(Weights!$B$1:$B$36,MATCH(Matches!H714,Weights!$A$1:$A$36,0))</f>
        <v>20</v>
      </c>
      <c r="T2771">
        <f t="shared" si="577"/>
        <v>1540</v>
      </c>
      <c r="U2771">
        <f t="shared" si="578"/>
        <v>1598</v>
      </c>
      <c r="V2771">
        <f t="shared" si="579"/>
        <v>58</v>
      </c>
      <c r="W2771">
        <f t="shared" si="580"/>
        <v>4</v>
      </c>
      <c r="X2771">
        <f t="shared" si="581"/>
        <v>1</v>
      </c>
      <c r="Y2771">
        <f t="shared" si="582"/>
        <v>4</v>
      </c>
      <c r="AA2771" t="str">
        <f t="shared" si="583"/>
        <v>58-&gt;4,</v>
      </c>
    </row>
    <row r="2772" spans="1:27" ht="15" hidden="1" customHeight="1" x14ac:dyDescent="0.25">
      <c r="A2772">
        <v>2015</v>
      </c>
      <c r="B2772">
        <v>11</v>
      </c>
      <c r="C2772">
        <v>12</v>
      </c>
      <c r="D2772" t="s">
        <v>78</v>
      </c>
      <c r="E2772" t="s">
        <v>261</v>
      </c>
      <c r="F2772">
        <v>0</v>
      </c>
      <c r="G2772">
        <v>1</v>
      </c>
      <c r="H2772" t="s">
        <v>108</v>
      </c>
      <c r="J2772">
        <v>-31</v>
      </c>
      <c r="K2772">
        <v>1235</v>
      </c>
      <c r="L2772">
        <v>1186</v>
      </c>
      <c r="M2772">
        <f t="shared" si="571"/>
        <v>1266</v>
      </c>
      <c r="N2772">
        <f t="shared" si="572"/>
        <v>1155</v>
      </c>
      <c r="O2772">
        <f t="shared" si="573"/>
        <v>0.77111426068759747</v>
      </c>
      <c r="P2772">
        <f t="shared" si="574"/>
        <v>0</v>
      </c>
      <c r="Q2772">
        <f t="shared" si="575"/>
        <v>40.201564904736045</v>
      </c>
      <c r="R2772">
        <f t="shared" si="576"/>
        <v>40</v>
      </c>
      <c r="S2772">
        <f>INDEX(Weights!$B$1:$B$36,MATCH(Matches!H889,Weights!$A$1:$A$36,0))</f>
        <v>40</v>
      </c>
      <c r="T2772">
        <f t="shared" si="577"/>
        <v>1366</v>
      </c>
      <c r="U2772">
        <f t="shared" si="578"/>
        <v>1155</v>
      </c>
      <c r="V2772">
        <f t="shared" si="579"/>
        <v>211</v>
      </c>
      <c r="W2772">
        <f t="shared" si="580"/>
        <v>-1</v>
      </c>
      <c r="X2772">
        <f t="shared" si="581"/>
        <v>0</v>
      </c>
      <c r="Y2772">
        <f t="shared" si="582"/>
        <v>-1</v>
      </c>
      <c r="AA2772" t="str">
        <f t="shared" si="583"/>
        <v>211-&gt;-1,</v>
      </c>
    </row>
    <row r="2773" spans="1:27" ht="15" hidden="1" customHeight="1" x14ac:dyDescent="0.25">
      <c r="A2773">
        <v>2016</v>
      </c>
      <c r="B2773">
        <v>3</v>
      </c>
      <c r="C2773">
        <v>27</v>
      </c>
      <c r="D2773" t="s">
        <v>88</v>
      </c>
      <c r="E2773" t="s">
        <v>32</v>
      </c>
      <c r="F2773">
        <v>0</v>
      </c>
      <c r="G2773">
        <v>1</v>
      </c>
      <c r="H2773" t="s">
        <v>171</v>
      </c>
      <c r="J2773">
        <v>-31</v>
      </c>
      <c r="K2773">
        <v>1326</v>
      </c>
      <c r="L2773">
        <v>1261</v>
      </c>
      <c r="M2773">
        <f t="shared" si="571"/>
        <v>1357</v>
      </c>
      <c r="N2773">
        <f t="shared" si="572"/>
        <v>1230</v>
      </c>
      <c r="O2773">
        <f t="shared" si="573"/>
        <v>0.78696327938946919</v>
      </c>
      <c r="P2773">
        <f t="shared" si="574"/>
        <v>0</v>
      </c>
      <c r="Q2773">
        <f t="shared" si="575"/>
        <v>39.391926932156203</v>
      </c>
      <c r="R2773">
        <f t="shared" si="576"/>
        <v>40</v>
      </c>
      <c r="S2773">
        <f>INDEX(Weights!$B$1:$B$36,MATCH(Matches!H1168,Weights!$A$1:$A$36,0))</f>
        <v>20</v>
      </c>
      <c r="T2773">
        <f t="shared" si="577"/>
        <v>1457</v>
      </c>
      <c r="U2773">
        <f t="shared" si="578"/>
        <v>1230</v>
      </c>
      <c r="V2773">
        <f t="shared" si="579"/>
        <v>227</v>
      </c>
      <c r="W2773">
        <f t="shared" si="580"/>
        <v>-1</v>
      </c>
      <c r="X2773">
        <f t="shared" si="581"/>
        <v>0</v>
      </c>
      <c r="Y2773">
        <f t="shared" si="582"/>
        <v>-1</v>
      </c>
      <c r="AA2773" t="str">
        <f t="shared" si="583"/>
        <v>227-&gt;-1,</v>
      </c>
    </row>
    <row r="2774" spans="1:27" ht="15" hidden="1" customHeight="1" x14ac:dyDescent="0.25">
      <c r="A2774">
        <v>2017</v>
      </c>
      <c r="B2774">
        <v>3</v>
      </c>
      <c r="C2774">
        <v>23</v>
      </c>
      <c r="D2774" t="s">
        <v>239</v>
      </c>
      <c r="E2774" t="s">
        <v>80</v>
      </c>
      <c r="F2774">
        <v>1</v>
      </c>
      <c r="G2774">
        <v>3</v>
      </c>
      <c r="H2774" t="s">
        <v>76</v>
      </c>
      <c r="J2774">
        <v>-31</v>
      </c>
      <c r="K2774">
        <v>1099</v>
      </c>
      <c r="L2774">
        <v>1252</v>
      </c>
      <c r="M2774">
        <f t="shared" si="571"/>
        <v>1130</v>
      </c>
      <c r="N2774">
        <f t="shared" si="572"/>
        <v>1221</v>
      </c>
      <c r="O2774">
        <f t="shared" si="573"/>
        <v>0.51294914489286381</v>
      </c>
      <c r="P2774">
        <f t="shared" si="574"/>
        <v>0</v>
      </c>
      <c r="Q2774">
        <f t="shared" si="575"/>
        <v>60.434840975268138</v>
      </c>
      <c r="R2774">
        <f t="shared" si="576"/>
        <v>60</v>
      </c>
      <c r="S2774">
        <f>INDEX(Weights!$B$1:$B$36,MATCH(Matches!H2065,Weights!$A$1:$A$36,0))</f>
        <v>40</v>
      </c>
      <c r="T2774">
        <f t="shared" si="577"/>
        <v>1230</v>
      </c>
      <c r="U2774">
        <f t="shared" si="578"/>
        <v>1221</v>
      </c>
      <c r="V2774">
        <f t="shared" si="579"/>
        <v>9</v>
      </c>
      <c r="W2774">
        <f t="shared" si="580"/>
        <v>-2</v>
      </c>
      <c r="X2774">
        <f t="shared" si="581"/>
        <v>0</v>
      </c>
      <c r="Y2774">
        <f t="shared" si="582"/>
        <v>-2</v>
      </c>
      <c r="AA2774" t="str">
        <f t="shared" si="583"/>
        <v>9-&gt;-2,</v>
      </c>
    </row>
    <row r="2775" spans="1:27" ht="15" hidden="1" customHeight="1" x14ac:dyDescent="0.25">
      <c r="A2775">
        <v>2017</v>
      </c>
      <c r="B2775">
        <v>6</v>
      </c>
      <c r="C2775">
        <v>10</v>
      </c>
      <c r="D2775" t="s">
        <v>27</v>
      </c>
      <c r="E2775" t="s">
        <v>141</v>
      </c>
      <c r="F2775">
        <v>0</v>
      </c>
      <c r="G2775">
        <v>1</v>
      </c>
      <c r="H2775" t="s">
        <v>171</v>
      </c>
      <c r="J2775">
        <v>-31</v>
      </c>
      <c r="K2775">
        <v>1417</v>
      </c>
      <c r="L2775">
        <v>1365</v>
      </c>
      <c r="M2775">
        <f t="shared" si="571"/>
        <v>1448</v>
      </c>
      <c r="N2775">
        <f t="shared" si="572"/>
        <v>1334</v>
      </c>
      <c r="O2775">
        <f t="shared" si="573"/>
        <v>0.77414797770183064</v>
      </c>
      <c r="P2775">
        <f t="shared" si="574"/>
        <v>0</v>
      </c>
      <c r="Q2775">
        <f t="shared" si="575"/>
        <v>40.044023743403621</v>
      </c>
      <c r="R2775">
        <f t="shared" si="576"/>
        <v>40</v>
      </c>
      <c r="S2775">
        <f>INDEX(Weights!$B$1:$B$36,MATCH(Matches!H2278,Weights!$A$1:$A$36,0))</f>
        <v>40</v>
      </c>
      <c r="T2775">
        <f t="shared" si="577"/>
        <v>1548</v>
      </c>
      <c r="U2775">
        <f t="shared" si="578"/>
        <v>1334</v>
      </c>
      <c r="V2775">
        <f t="shared" si="579"/>
        <v>214</v>
      </c>
      <c r="W2775">
        <f t="shared" si="580"/>
        <v>-1</v>
      </c>
      <c r="X2775">
        <f t="shared" si="581"/>
        <v>0</v>
      </c>
      <c r="Y2775">
        <f t="shared" si="582"/>
        <v>-1</v>
      </c>
      <c r="AA2775" t="str">
        <f t="shared" si="583"/>
        <v>214-&gt;-1,</v>
      </c>
    </row>
    <row r="2776" spans="1:27" ht="15" hidden="1" customHeight="1" x14ac:dyDescent="0.25">
      <c r="A2776">
        <v>2017</v>
      </c>
      <c r="B2776">
        <v>7</v>
      </c>
      <c r="C2776">
        <v>6</v>
      </c>
      <c r="D2776" t="s">
        <v>168</v>
      </c>
      <c r="E2776" t="s">
        <v>160</v>
      </c>
      <c r="F2776">
        <v>0</v>
      </c>
      <c r="G2776">
        <v>2</v>
      </c>
      <c r="H2776" t="s">
        <v>205</v>
      </c>
      <c r="J2776">
        <v>-31</v>
      </c>
      <c r="K2776">
        <v>1099</v>
      </c>
      <c r="L2776">
        <v>1124</v>
      </c>
      <c r="M2776">
        <f t="shared" si="571"/>
        <v>1130</v>
      </c>
      <c r="N2776">
        <f t="shared" si="572"/>
        <v>1093</v>
      </c>
      <c r="O2776">
        <f t="shared" si="573"/>
        <v>0.68753824821234177</v>
      </c>
      <c r="P2776">
        <f t="shared" si="574"/>
        <v>0</v>
      </c>
      <c r="Q2776">
        <f t="shared" si="575"/>
        <v>45.088400653494773</v>
      </c>
      <c r="R2776">
        <f t="shared" si="576"/>
        <v>50</v>
      </c>
      <c r="S2776">
        <f>INDEX(Weights!$B$1:$B$36,MATCH(Matches!H2383,Weights!$A$1:$A$36,0))</f>
        <v>40</v>
      </c>
      <c r="T2776">
        <f t="shared" si="577"/>
        <v>1230</v>
      </c>
      <c r="U2776">
        <f t="shared" si="578"/>
        <v>1093</v>
      </c>
      <c r="V2776">
        <f t="shared" si="579"/>
        <v>137</v>
      </c>
      <c r="W2776">
        <f t="shared" si="580"/>
        <v>-2</v>
      </c>
      <c r="X2776">
        <f t="shared" si="581"/>
        <v>0</v>
      </c>
      <c r="Y2776">
        <f t="shared" si="582"/>
        <v>-2</v>
      </c>
      <c r="AA2776" t="str">
        <f t="shared" si="583"/>
        <v>137-&gt;-2,</v>
      </c>
    </row>
    <row r="2777" spans="1:27" ht="15" hidden="1" customHeight="1" x14ac:dyDescent="0.25">
      <c r="A2777">
        <v>2017</v>
      </c>
      <c r="B2777">
        <v>9</v>
      </c>
      <c r="C2777">
        <v>2</v>
      </c>
      <c r="D2777" t="s">
        <v>59</v>
      </c>
      <c r="E2777" t="s">
        <v>263</v>
      </c>
      <c r="F2777">
        <v>0</v>
      </c>
      <c r="G2777">
        <v>1</v>
      </c>
      <c r="H2777" t="s">
        <v>76</v>
      </c>
      <c r="J2777">
        <v>-31</v>
      </c>
      <c r="K2777">
        <v>1533</v>
      </c>
      <c r="L2777">
        <v>1479</v>
      </c>
      <c r="M2777">
        <f t="shared" si="571"/>
        <v>1564</v>
      </c>
      <c r="N2777">
        <f t="shared" si="572"/>
        <v>1448</v>
      </c>
      <c r="O2777">
        <f t="shared" si="573"/>
        <v>0.77615457534183074</v>
      </c>
      <c r="P2777">
        <f t="shared" si="574"/>
        <v>0</v>
      </c>
      <c r="Q2777">
        <f t="shared" si="575"/>
        <v>39.940497659692475</v>
      </c>
      <c r="R2777">
        <f t="shared" si="576"/>
        <v>40</v>
      </c>
      <c r="S2777">
        <f>INDEX(Weights!$B$1:$B$36,MATCH(Matches!H2475,Weights!$A$1:$A$36,0))</f>
        <v>40</v>
      </c>
      <c r="T2777">
        <f t="shared" si="577"/>
        <v>1664</v>
      </c>
      <c r="U2777">
        <f t="shared" si="578"/>
        <v>1448</v>
      </c>
      <c r="V2777">
        <f t="shared" si="579"/>
        <v>216</v>
      </c>
      <c r="W2777">
        <f t="shared" si="580"/>
        <v>-1</v>
      </c>
      <c r="X2777">
        <f t="shared" si="581"/>
        <v>0</v>
      </c>
      <c r="Y2777">
        <f t="shared" si="582"/>
        <v>-1</v>
      </c>
      <c r="AA2777" t="str">
        <f t="shared" si="583"/>
        <v>216-&gt;-1,</v>
      </c>
    </row>
    <row r="2778" spans="1:27" ht="15" hidden="1" customHeight="1" x14ac:dyDescent="0.25">
      <c r="A2778">
        <v>2017</v>
      </c>
      <c r="B2778">
        <v>9</v>
      </c>
      <c r="C2778">
        <v>5</v>
      </c>
      <c r="D2778" t="s">
        <v>147</v>
      </c>
      <c r="E2778" t="s">
        <v>27</v>
      </c>
      <c r="F2778">
        <v>0</v>
      </c>
      <c r="G2778">
        <v>1</v>
      </c>
      <c r="H2778" t="s">
        <v>76</v>
      </c>
      <c r="J2778">
        <v>-31</v>
      </c>
      <c r="K2778">
        <v>1547</v>
      </c>
      <c r="L2778">
        <v>1505</v>
      </c>
      <c r="M2778">
        <f t="shared" si="571"/>
        <v>1578</v>
      </c>
      <c r="N2778">
        <f t="shared" si="572"/>
        <v>1474</v>
      </c>
      <c r="O2778">
        <f t="shared" si="573"/>
        <v>0.76392469914483863</v>
      </c>
      <c r="P2778">
        <f t="shared" si="574"/>
        <v>0</v>
      </c>
      <c r="Q2778">
        <f t="shared" si="575"/>
        <v>40.579915840792133</v>
      </c>
      <c r="R2778">
        <f t="shared" si="576"/>
        <v>40</v>
      </c>
      <c r="S2778">
        <f>INDEX(Weights!$B$1:$B$36,MATCH(Matches!H2507,Weights!$A$1:$A$36,0))</f>
        <v>50</v>
      </c>
      <c r="T2778">
        <f t="shared" si="577"/>
        <v>1678</v>
      </c>
      <c r="U2778">
        <f t="shared" si="578"/>
        <v>1474</v>
      </c>
      <c r="V2778">
        <f t="shared" si="579"/>
        <v>204</v>
      </c>
      <c r="W2778">
        <f t="shared" si="580"/>
        <v>-1</v>
      </c>
      <c r="X2778">
        <f t="shared" si="581"/>
        <v>0</v>
      </c>
      <c r="Y2778">
        <f t="shared" si="582"/>
        <v>-1</v>
      </c>
      <c r="AA2778" t="str">
        <f t="shared" si="583"/>
        <v>204-&gt;-1,</v>
      </c>
    </row>
    <row r="2779" spans="1:27" ht="15" hidden="1" customHeight="1" x14ac:dyDescent="0.25">
      <c r="A2779">
        <v>2015</v>
      </c>
      <c r="B2779">
        <v>10</v>
      </c>
      <c r="C2779">
        <v>13</v>
      </c>
      <c r="D2779" t="s">
        <v>58</v>
      </c>
      <c r="E2779" t="s">
        <v>8</v>
      </c>
      <c r="F2779">
        <v>0</v>
      </c>
      <c r="G2779">
        <v>1</v>
      </c>
      <c r="H2779" t="s">
        <v>2</v>
      </c>
      <c r="J2779">
        <v>-32</v>
      </c>
      <c r="K2779">
        <v>1454</v>
      </c>
      <c r="L2779">
        <v>1388</v>
      </c>
      <c r="M2779">
        <f t="shared" si="571"/>
        <v>1486</v>
      </c>
      <c r="N2779">
        <f t="shared" si="572"/>
        <v>1356</v>
      </c>
      <c r="O2779">
        <f t="shared" si="573"/>
        <v>0.78984417975813059</v>
      </c>
      <c r="P2779">
        <f t="shared" si="574"/>
        <v>0</v>
      </c>
      <c r="Q2779">
        <f t="shared" si="575"/>
        <v>40.514320191356191</v>
      </c>
      <c r="R2779">
        <f t="shared" si="576"/>
        <v>40</v>
      </c>
      <c r="S2779">
        <f>INDEX(Weights!$B$1:$B$36,MATCH(Matches!H828,Weights!$A$1:$A$36,0))</f>
        <v>40</v>
      </c>
      <c r="T2779">
        <f t="shared" si="577"/>
        <v>1586</v>
      </c>
      <c r="U2779">
        <f t="shared" si="578"/>
        <v>1356</v>
      </c>
      <c r="V2779">
        <f t="shared" si="579"/>
        <v>230</v>
      </c>
      <c r="W2779">
        <f t="shared" si="580"/>
        <v>-1</v>
      </c>
      <c r="X2779">
        <f t="shared" si="581"/>
        <v>0</v>
      </c>
      <c r="Y2779">
        <f t="shared" si="582"/>
        <v>-1</v>
      </c>
      <c r="AA2779" t="str">
        <f t="shared" si="583"/>
        <v>230-&gt;-1,</v>
      </c>
    </row>
    <row r="2780" spans="1:27" ht="15" hidden="1" customHeight="1" x14ac:dyDescent="0.25">
      <c r="A2780">
        <v>2015</v>
      </c>
      <c r="B2780">
        <v>10</v>
      </c>
      <c r="C2780">
        <v>13</v>
      </c>
      <c r="D2780" t="s">
        <v>36</v>
      </c>
      <c r="E2780" t="s">
        <v>38</v>
      </c>
      <c r="F2780">
        <v>0</v>
      </c>
      <c r="G2780">
        <v>3</v>
      </c>
      <c r="H2780" t="s">
        <v>108</v>
      </c>
      <c r="J2780">
        <v>-32</v>
      </c>
      <c r="K2780">
        <v>1213</v>
      </c>
      <c r="L2780">
        <v>1407</v>
      </c>
      <c r="M2780">
        <f t="shared" si="571"/>
        <v>1245</v>
      </c>
      <c r="N2780">
        <f t="shared" si="572"/>
        <v>1375</v>
      </c>
      <c r="O2780">
        <f t="shared" si="573"/>
        <v>0.54306649202221191</v>
      </c>
      <c r="P2780">
        <f t="shared" si="574"/>
        <v>0</v>
      </c>
      <c r="Q2780">
        <f t="shared" si="575"/>
        <v>58.924644532646234</v>
      </c>
      <c r="R2780">
        <f t="shared" si="576"/>
        <v>30</v>
      </c>
      <c r="S2780">
        <f>INDEX(Weights!$B$1:$B$36,MATCH(Matches!H852,Weights!$A$1:$A$36,0))</f>
        <v>40</v>
      </c>
      <c r="T2780">
        <f t="shared" si="577"/>
        <v>1345</v>
      </c>
      <c r="U2780">
        <f t="shared" si="578"/>
        <v>1375</v>
      </c>
      <c r="V2780">
        <f t="shared" si="579"/>
        <v>30</v>
      </c>
      <c r="W2780">
        <f t="shared" si="580"/>
        <v>3</v>
      </c>
      <c r="X2780">
        <f t="shared" si="581"/>
        <v>0</v>
      </c>
      <c r="Y2780">
        <f t="shared" si="582"/>
        <v>3</v>
      </c>
      <c r="AA2780" t="str">
        <f t="shared" si="583"/>
        <v>30-&gt;3,</v>
      </c>
    </row>
    <row r="2781" spans="1:27" ht="15" hidden="1" customHeight="1" x14ac:dyDescent="0.25">
      <c r="A2781">
        <v>2015</v>
      </c>
      <c r="B2781">
        <v>11</v>
      </c>
      <c r="C2781">
        <v>13</v>
      </c>
      <c r="D2781" t="s">
        <v>31</v>
      </c>
      <c r="E2781" t="s">
        <v>30</v>
      </c>
      <c r="F2781">
        <v>1</v>
      </c>
      <c r="G2781">
        <v>3</v>
      </c>
      <c r="H2781" t="s">
        <v>76</v>
      </c>
      <c r="J2781">
        <v>-32</v>
      </c>
      <c r="K2781">
        <v>1429</v>
      </c>
      <c r="L2781">
        <v>1570</v>
      </c>
      <c r="M2781">
        <f t="shared" si="571"/>
        <v>1461</v>
      </c>
      <c r="N2781">
        <f t="shared" si="572"/>
        <v>1538</v>
      </c>
      <c r="O2781">
        <f t="shared" si="573"/>
        <v>0.53305139388444112</v>
      </c>
      <c r="P2781">
        <f t="shared" si="574"/>
        <v>0</v>
      </c>
      <c r="Q2781">
        <f t="shared" si="575"/>
        <v>60.031734964259748</v>
      </c>
      <c r="R2781">
        <f t="shared" si="576"/>
        <v>60</v>
      </c>
      <c r="S2781">
        <f>INDEX(Weights!$B$1:$B$36,MATCH(Matches!H897,Weights!$A$1:$A$36,0))</f>
        <v>20</v>
      </c>
      <c r="T2781">
        <f t="shared" si="577"/>
        <v>1561</v>
      </c>
      <c r="U2781">
        <f t="shared" si="578"/>
        <v>1538</v>
      </c>
      <c r="V2781">
        <f t="shared" si="579"/>
        <v>23</v>
      </c>
      <c r="W2781">
        <f t="shared" si="580"/>
        <v>-2</v>
      </c>
      <c r="X2781">
        <f t="shared" si="581"/>
        <v>0</v>
      </c>
      <c r="Y2781">
        <f t="shared" si="582"/>
        <v>-2</v>
      </c>
      <c r="AA2781" t="str">
        <f t="shared" si="583"/>
        <v>23-&gt;-2,</v>
      </c>
    </row>
    <row r="2782" spans="1:27" ht="15" hidden="1" customHeight="1" x14ac:dyDescent="0.25">
      <c r="A2782">
        <v>2015</v>
      </c>
      <c r="B2782">
        <v>11</v>
      </c>
      <c r="C2782">
        <v>13</v>
      </c>
      <c r="D2782" t="s">
        <v>130</v>
      </c>
      <c r="E2782" t="s">
        <v>47</v>
      </c>
      <c r="F2782">
        <v>0</v>
      </c>
      <c r="G2782">
        <v>2</v>
      </c>
      <c r="H2782" t="s">
        <v>76</v>
      </c>
      <c r="J2782">
        <v>-32</v>
      </c>
      <c r="K2782">
        <v>1562</v>
      </c>
      <c r="L2782">
        <v>1705</v>
      </c>
      <c r="M2782">
        <f t="shared" si="571"/>
        <v>1594</v>
      </c>
      <c r="N2782">
        <f t="shared" si="572"/>
        <v>1673</v>
      </c>
      <c r="O2782">
        <f t="shared" si="573"/>
        <v>0.53018468000390206</v>
      </c>
      <c r="P2782">
        <f t="shared" si="574"/>
        <v>0</v>
      </c>
      <c r="Q2782">
        <f t="shared" si="575"/>
        <v>60.356327157103983</v>
      </c>
      <c r="R2782">
        <f t="shared" si="576"/>
        <v>60</v>
      </c>
      <c r="S2782">
        <f>INDEX(Weights!$B$1:$B$36,MATCH(Matches!H907,Weights!$A$1:$A$36,0))</f>
        <v>40</v>
      </c>
      <c r="T2782">
        <f t="shared" si="577"/>
        <v>1694</v>
      </c>
      <c r="U2782">
        <f t="shared" si="578"/>
        <v>1673</v>
      </c>
      <c r="V2782">
        <f t="shared" si="579"/>
        <v>21</v>
      </c>
      <c r="W2782">
        <f t="shared" si="580"/>
        <v>-2</v>
      </c>
      <c r="X2782">
        <f t="shared" si="581"/>
        <v>0</v>
      </c>
      <c r="Y2782">
        <f t="shared" si="582"/>
        <v>-2</v>
      </c>
      <c r="AA2782" t="str">
        <f t="shared" si="583"/>
        <v>21-&gt;-2,</v>
      </c>
    </row>
    <row r="2783" spans="1:27" ht="15" hidden="1" customHeight="1" x14ac:dyDescent="0.25">
      <c r="A2783">
        <v>2016</v>
      </c>
      <c r="B2783">
        <v>10</v>
      </c>
      <c r="C2783">
        <v>11</v>
      </c>
      <c r="D2783" t="s">
        <v>52</v>
      </c>
      <c r="E2783" t="s">
        <v>62</v>
      </c>
      <c r="F2783">
        <v>0</v>
      </c>
      <c r="G2783">
        <v>1</v>
      </c>
      <c r="H2783" t="s">
        <v>76</v>
      </c>
      <c r="J2783">
        <v>-32</v>
      </c>
      <c r="K2783">
        <v>1708</v>
      </c>
      <c r="L2783">
        <v>1619</v>
      </c>
      <c r="M2783">
        <f t="shared" si="571"/>
        <v>1740</v>
      </c>
      <c r="N2783">
        <f t="shared" si="572"/>
        <v>1587</v>
      </c>
      <c r="O2783">
        <f t="shared" si="573"/>
        <v>0.81097915811994781</v>
      </c>
      <c r="P2783">
        <f t="shared" si="574"/>
        <v>0</v>
      </c>
      <c r="Q2783">
        <f t="shared" si="575"/>
        <v>39.458473968904443</v>
      </c>
      <c r="R2783">
        <f t="shared" si="576"/>
        <v>40</v>
      </c>
      <c r="S2783">
        <f>INDEX(Weights!$B$1:$B$36,MATCH(Matches!H1774,Weights!$A$1:$A$36,0))</f>
        <v>40</v>
      </c>
      <c r="T2783">
        <f t="shared" si="577"/>
        <v>1840</v>
      </c>
      <c r="U2783">
        <f t="shared" si="578"/>
        <v>1587</v>
      </c>
      <c r="V2783">
        <f t="shared" si="579"/>
        <v>253</v>
      </c>
      <c r="W2783">
        <f t="shared" si="580"/>
        <v>-1</v>
      </c>
      <c r="X2783">
        <f t="shared" si="581"/>
        <v>0</v>
      </c>
      <c r="Y2783">
        <f t="shared" si="582"/>
        <v>-1</v>
      </c>
      <c r="AA2783" t="str">
        <f t="shared" si="583"/>
        <v>253-&gt;-1,</v>
      </c>
    </row>
    <row r="2784" spans="1:27" ht="15" hidden="1" customHeight="1" x14ac:dyDescent="0.25">
      <c r="A2784">
        <v>2017</v>
      </c>
      <c r="B2784">
        <v>3</v>
      </c>
      <c r="C2784">
        <v>28</v>
      </c>
      <c r="D2784" t="s">
        <v>80</v>
      </c>
      <c r="E2784" t="s">
        <v>239</v>
      </c>
      <c r="F2784">
        <v>1</v>
      </c>
      <c r="G2784">
        <v>2</v>
      </c>
      <c r="H2784" t="s">
        <v>76</v>
      </c>
      <c r="J2784">
        <v>-32</v>
      </c>
      <c r="K2784">
        <v>1220</v>
      </c>
      <c r="L2784">
        <v>1131</v>
      </c>
      <c r="M2784">
        <f t="shared" si="571"/>
        <v>1252</v>
      </c>
      <c r="N2784">
        <f t="shared" si="572"/>
        <v>1099</v>
      </c>
      <c r="O2784">
        <f t="shared" si="573"/>
        <v>0.81097915811994781</v>
      </c>
      <c r="P2784">
        <f t="shared" si="574"/>
        <v>0</v>
      </c>
      <c r="Q2784">
        <f t="shared" si="575"/>
        <v>39.458473968904443</v>
      </c>
      <c r="R2784">
        <f t="shared" si="576"/>
        <v>40</v>
      </c>
      <c r="S2784">
        <f>INDEX(Weights!$B$1:$B$36,MATCH(Matches!H2166,Weights!$A$1:$A$36,0))</f>
        <v>30</v>
      </c>
      <c r="T2784">
        <f t="shared" si="577"/>
        <v>1352</v>
      </c>
      <c r="U2784">
        <f t="shared" si="578"/>
        <v>1099</v>
      </c>
      <c r="V2784">
        <f t="shared" si="579"/>
        <v>253</v>
      </c>
      <c r="W2784">
        <f t="shared" si="580"/>
        <v>-1</v>
      </c>
      <c r="X2784">
        <f t="shared" si="581"/>
        <v>0</v>
      </c>
      <c r="Y2784">
        <f t="shared" si="582"/>
        <v>-1</v>
      </c>
      <c r="AA2784" t="str">
        <f t="shared" si="583"/>
        <v>253-&gt;-1,</v>
      </c>
    </row>
    <row r="2785" spans="1:27" hidden="1" x14ac:dyDescent="0.25">
      <c r="A2785">
        <v>2017</v>
      </c>
      <c r="B2785">
        <v>9</v>
      </c>
      <c r="C2785">
        <v>5</v>
      </c>
      <c r="D2785" t="s">
        <v>30</v>
      </c>
      <c r="E2785" t="s">
        <v>172</v>
      </c>
      <c r="F2785">
        <v>1</v>
      </c>
      <c r="G2785">
        <v>2</v>
      </c>
      <c r="H2785" t="s">
        <v>76</v>
      </c>
      <c r="J2785">
        <v>-32</v>
      </c>
      <c r="K2785">
        <v>1543</v>
      </c>
      <c r="L2785">
        <v>1476</v>
      </c>
      <c r="M2785">
        <f t="shared" si="571"/>
        <v>1575</v>
      </c>
      <c r="N2785">
        <f t="shared" si="572"/>
        <v>1444</v>
      </c>
      <c r="O2785">
        <f t="shared" si="573"/>
        <v>0.79079810279723817</v>
      </c>
      <c r="P2785">
        <f t="shared" si="574"/>
        <v>0</v>
      </c>
      <c r="Q2785">
        <f t="shared" si="575"/>
        <v>40.465448623116956</v>
      </c>
      <c r="R2785">
        <f t="shared" si="576"/>
        <v>40</v>
      </c>
      <c r="S2785">
        <f>INDEX(Weights!$B$1:$B$36,MATCH(Matches!H2548,Weights!$A$1:$A$36,0))</f>
        <v>20</v>
      </c>
      <c r="T2785">
        <f t="shared" si="577"/>
        <v>1675</v>
      </c>
      <c r="U2785">
        <f t="shared" si="578"/>
        <v>1444</v>
      </c>
      <c r="V2785">
        <f t="shared" si="579"/>
        <v>231</v>
      </c>
      <c r="W2785">
        <f t="shared" si="580"/>
        <v>-1</v>
      </c>
      <c r="X2785">
        <f t="shared" si="581"/>
        <v>0</v>
      </c>
      <c r="Y2785">
        <f t="shared" si="582"/>
        <v>-1</v>
      </c>
      <c r="AA2785" t="str">
        <f t="shared" si="583"/>
        <v>231-&gt;-1,</v>
      </c>
    </row>
    <row r="2786" spans="1:27" ht="15" hidden="1" customHeight="1" x14ac:dyDescent="0.25">
      <c r="A2786">
        <v>2015</v>
      </c>
      <c r="B2786">
        <v>1</v>
      </c>
      <c r="C2786">
        <v>17</v>
      </c>
      <c r="D2786" t="s">
        <v>93</v>
      </c>
      <c r="E2786" t="s">
        <v>92</v>
      </c>
      <c r="F2786">
        <v>0</v>
      </c>
      <c r="G2786">
        <v>1</v>
      </c>
      <c r="H2786" t="s">
        <v>218</v>
      </c>
      <c r="J2786">
        <v>-33</v>
      </c>
      <c r="K2786">
        <v>1655</v>
      </c>
      <c r="L2786">
        <v>1707</v>
      </c>
      <c r="M2786">
        <f t="shared" si="571"/>
        <v>1688</v>
      </c>
      <c r="N2786">
        <f t="shared" si="572"/>
        <v>1674</v>
      </c>
      <c r="O2786">
        <f t="shared" si="573"/>
        <v>0.65841452091691255</v>
      </c>
      <c r="P2786">
        <f t="shared" si="574"/>
        <v>0</v>
      </c>
      <c r="Q2786">
        <f t="shared" si="575"/>
        <v>50.120401284655713</v>
      </c>
      <c r="R2786">
        <f t="shared" si="576"/>
        <v>50</v>
      </c>
      <c r="S2786">
        <f>INDEX(Weights!$B$1:$B$36,MATCH(Matches!H52,Weights!$A$1:$A$36,0))</f>
        <v>40</v>
      </c>
      <c r="T2786">
        <f t="shared" si="577"/>
        <v>1788</v>
      </c>
      <c r="U2786">
        <f t="shared" si="578"/>
        <v>1674</v>
      </c>
      <c r="V2786">
        <f t="shared" si="579"/>
        <v>114</v>
      </c>
      <c r="W2786">
        <f t="shared" si="580"/>
        <v>-1</v>
      </c>
      <c r="X2786">
        <f t="shared" si="581"/>
        <v>0</v>
      </c>
      <c r="Y2786">
        <f t="shared" si="582"/>
        <v>-1</v>
      </c>
      <c r="AA2786" t="str">
        <f t="shared" si="583"/>
        <v>114-&gt;-1,</v>
      </c>
    </row>
    <row r="2787" spans="1:27" ht="15" hidden="1" customHeight="1" x14ac:dyDescent="0.25">
      <c r="A2787">
        <v>2015</v>
      </c>
      <c r="B2787">
        <v>10</v>
      </c>
      <c r="C2787">
        <v>13</v>
      </c>
      <c r="D2787" t="s">
        <v>32</v>
      </c>
      <c r="E2787" t="s">
        <v>150</v>
      </c>
      <c r="F2787">
        <v>1</v>
      </c>
      <c r="G2787">
        <v>3</v>
      </c>
      <c r="H2787" t="s">
        <v>76</v>
      </c>
      <c r="J2787">
        <v>-33</v>
      </c>
      <c r="K2787">
        <v>1206</v>
      </c>
      <c r="L2787">
        <v>1339</v>
      </c>
      <c r="M2787">
        <f t="shared" si="571"/>
        <v>1239</v>
      </c>
      <c r="N2787">
        <f t="shared" si="572"/>
        <v>1306</v>
      </c>
      <c r="O2787">
        <f t="shared" si="573"/>
        <v>0.54734851804586471</v>
      </c>
      <c r="P2787">
        <f t="shared" si="574"/>
        <v>0</v>
      </c>
      <c r="Q2787">
        <f t="shared" si="575"/>
        <v>60.290653782741742</v>
      </c>
      <c r="R2787">
        <f t="shared" si="576"/>
        <v>60</v>
      </c>
      <c r="S2787">
        <f>INDEX(Weights!$B$1:$B$36,MATCH(Matches!H821,Weights!$A$1:$A$36,0))</f>
        <v>20</v>
      </c>
      <c r="T2787">
        <f t="shared" si="577"/>
        <v>1339</v>
      </c>
      <c r="U2787">
        <f t="shared" si="578"/>
        <v>1306</v>
      </c>
      <c r="V2787">
        <f t="shared" si="579"/>
        <v>33</v>
      </c>
      <c r="W2787">
        <f t="shared" si="580"/>
        <v>-2</v>
      </c>
      <c r="X2787">
        <f t="shared" si="581"/>
        <v>0</v>
      </c>
      <c r="Y2787">
        <f t="shared" si="582"/>
        <v>-2</v>
      </c>
      <c r="AA2787" t="str">
        <f t="shared" si="583"/>
        <v>33-&gt;-2,</v>
      </c>
    </row>
    <row r="2788" spans="1:27" ht="15" hidden="1" customHeight="1" x14ac:dyDescent="0.25">
      <c r="A2788">
        <v>2016</v>
      </c>
      <c r="B2788">
        <v>9</v>
      </c>
      <c r="C2788">
        <v>1</v>
      </c>
      <c r="D2788" t="s">
        <v>138</v>
      </c>
      <c r="E2788" t="s">
        <v>121</v>
      </c>
      <c r="F2788">
        <v>0</v>
      </c>
      <c r="G2788">
        <v>3</v>
      </c>
      <c r="H2788" t="s">
        <v>76</v>
      </c>
      <c r="J2788">
        <v>-33</v>
      </c>
      <c r="K2788">
        <v>1827</v>
      </c>
      <c r="L2788">
        <v>2011</v>
      </c>
      <c r="M2788">
        <f t="shared" si="571"/>
        <v>1860</v>
      </c>
      <c r="N2788">
        <f t="shared" si="572"/>
        <v>1978</v>
      </c>
      <c r="O2788">
        <f t="shared" si="573"/>
        <v>0.52588093089116905</v>
      </c>
      <c r="P2788">
        <f t="shared" si="574"/>
        <v>0</v>
      </c>
      <c r="Q2788">
        <f t="shared" si="575"/>
        <v>62.751847540996579</v>
      </c>
      <c r="R2788">
        <f t="shared" si="576"/>
        <v>40</v>
      </c>
      <c r="S2788">
        <f>INDEX(Weights!$B$1:$B$36,MATCH(Matches!H1572,Weights!$A$1:$A$36,0))</f>
        <v>40</v>
      </c>
      <c r="T2788">
        <f t="shared" si="577"/>
        <v>1960</v>
      </c>
      <c r="U2788">
        <f t="shared" si="578"/>
        <v>1978</v>
      </c>
      <c r="V2788">
        <f t="shared" si="579"/>
        <v>18</v>
      </c>
      <c r="W2788">
        <f t="shared" si="580"/>
        <v>3</v>
      </c>
      <c r="X2788">
        <f t="shared" si="581"/>
        <v>0</v>
      </c>
      <c r="Y2788">
        <f t="shared" si="582"/>
        <v>3</v>
      </c>
      <c r="AA2788" t="str">
        <f t="shared" si="583"/>
        <v>18-&gt;3,</v>
      </c>
    </row>
    <row r="2789" spans="1:27" ht="15" hidden="1" customHeight="1" x14ac:dyDescent="0.25">
      <c r="A2789">
        <v>2017</v>
      </c>
      <c r="B2789">
        <v>9</v>
      </c>
      <c r="C2789">
        <v>5</v>
      </c>
      <c r="D2789" t="s">
        <v>177</v>
      </c>
      <c r="E2789" t="s">
        <v>148</v>
      </c>
      <c r="F2789">
        <v>1</v>
      </c>
      <c r="G2789">
        <v>5</v>
      </c>
      <c r="H2789" t="s">
        <v>76</v>
      </c>
      <c r="J2789">
        <v>-33</v>
      </c>
      <c r="K2789">
        <v>1388</v>
      </c>
      <c r="L2789">
        <v>1597</v>
      </c>
      <c r="M2789">
        <f t="shared" si="571"/>
        <v>1421</v>
      </c>
      <c r="N2789">
        <f t="shared" si="572"/>
        <v>1564</v>
      </c>
      <c r="O2789">
        <f t="shared" si="573"/>
        <v>0.5615679389736461</v>
      </c>
      <c r="P2789">
        <f t="shared" si="574"/>
        <v>0</v>
      </c>
      <c r="Q2789">
        <f t="shared" si="575"/>
        <v>58.764038524550919</v>
      </c>
      <c r="R2789">
        <f t="shared" si="576"/>
        <v>30</v>
      </c>
      <c r="S2789">
        <f>INDEX(Weights!$B$1:$B$36,MATCH(Matches!H2517,Weights!$A$1:$A$36,0))</f>
        <v>40</v>
      </c>
      <c r="T2789">
        <f t="shared" si="577"/>
        <v>1521</v>
      </c>
      <c r="U2789">
        <f t="shared" si="578"/>
        <v>1564</v>
      </c>
      <c r="V2789">
        <f t="shared" si="579"/>
        <v>43</v>
      </c>
      <c r="W2789">
        <f t="shared" si="580"/>
        <v>4</v>
      </c>
      <c r="X2789">
        <f t="shared" si="581"/>
        <v>1</v>
      </c>
      <c r="Y2789">
        <f t="shared" si="582"/>
        <v>4</v>
      </c>
      <c r="AA2789" t="str">
        <f t="shared" si="583"/>
        <v>43-&gt;4,</v>
      </c>
    </row>
    <row r="2790" spans="1:27" ht="15" hidden="1" customHeight="1" x14ac:dyDescent="0.25">
      <c r="A2790">
        <v>2015</v>
      </c>
      <c r="B2790">
        <v>3</v>
      </c>
      <c r="C2790">
        <v>12</v>
      </c>
      <c r="D2790" t="s">
        <v>119</v>
      </c>
      <c r="E2790" t="s">
        <v>116</v>
      </c>
      <c r="F2790">
        <v>0</v>
      </c>
      <c r="G2790">
        <v>1</v>
      </c>
      <c r="H2790" t="s">
        <v>108</v>
      </c>
      <c r="J2790">
        <v>-34</v>
      </c>
      <c r="K2790">
        <v>761</v>
      </c>
      <c r="L2790">
        <v>640</v>
      </c>
      <c r="M2790">
        <f t="shared" si="571"/>
        <v>795</v>
      </c>
      <c r="N2790">
        <f t="shared" si="572"/>
        <v>606</v>
      </c>
      <c r="O2790">
        <f t="shared" si="573"/>
        <v>0.84072304266161502</v>
      </c>
      <c r="P2790">
        <f t="shared" si="574"/>
        <v>0</v>
      </c>
      <c r="Q2790">
        <f t="shared" si="575"/>
        <v>40.441379948812411</v>
      </c>
      <c r="R2790">
        <f t="shared" si="576"/>
        <v>40</v>
      </c>
      <c r="S2790">
        <f>INDEX(Weights!$B$1:$B$36,MATCH(Matches!H126,Weights!$A$1:$A$36,0))</f>
        <v>40</v>
      </c>
      <c r="T2790">
        <f t="shared" si="577"/>
        <v>895</v>
      </c>
      <c r="U2790">
        <f t="shared" si="578"/>
        <v>606</v>
      </c>
      <c r="V2790">
        <f t="shared" si="579"/>
        <v>289</v>
      </c>
      <c r="W2790">
        <f t="shared" si="580"/>
        <v>-1</v>
      </c>
      <c r="X2790">
        <f t="shared" si="581"/>
        <v>0</v>
      </c>
      <c r="Y2790">
        <f t="shared" si="582"/>
        <v>-1</v>
      </c>
      <c r="AA2790" t="str">
        <f t="shared" si="583"/>
        <v>289-&gt;-1,</v>
      </c>
    </row>
    <row r="2791" spans="1:27" ht="15" hidden="1" customHeight="1" x14ac:dyDescent="0.25">
      <c r="A2791">
        <v>2015</v>
      </c>
      <c r="B2791">
        <v>10</v>
      </c>
      <c r="C2791">
        <v>9</v>
      </c>
      <c r="D2791" t="s">
        <v>90</v>
      </c>
      <c r="E2791" t="s">
        <v>5</v>
      </c>
      <c r="F2791">
        <v>0</v>
      </c>
      <c r="G2791">
        <v>1</v>
      </c>
      <c r="H2791" t="s">
        <v>2</v>
      </c>
      <c r="J2791">
        <v>-34</v>
      </c>
      <c r="K2791">
        <v>1720</v>
      </c>
      <c r="L2791">
        <v>1591</v>
      </c>
      <c r="M2791">
        <f t="shared" si="571"/>
        <v>1754</v>
      </c>
      <c r="N2791">
        <f t="shared" si="572"/>
        <v>1557</v>
      </c>
      <c r="O2791">
        <f t="shared" si="573"/>
        <v>0.84679340307268069</v>
      </c>
      <c r="P2791">
        <f t="shared" si="574"/>
        <v>0</v>
      </c>
      <c r="Q2791">
        <f t="shared" si="575"/>
        <v>40.151470094862987</v>
      </c>
      <c r="R2791">
        <f t="shared" si="576"/>
        <v>40</v>
      </c>
      <c r="S2791">
        <f>INDEX(Weights!$B$1:$B$36,MATCH(Matches!H761,Weights!$A$1:$A$36,0))</f>
        <v>40</v>
      </c>
      <c r="T2791">
        <f t="shared" si="577"/>
        <v>1854</v>
      </c>
      <c r="U2791">
        <f t="shared" si="578"/>
        <v>1557</v>
      </c>
      <c r="V2791">
        <f t="shared" si="579"/>
        <v>297</v>
      </c>
      <c r="W2791">
        <f t="shared" si="580"/>
        <v>-1</v>
      </c>
      <c r="X2791">
        <f t="shared" si="581"/>
        <v>0</v>
      </c>
      <c r="Y2791">
        <f t="shared" si="582"/>
        <v>-1</v>
      </c>
      <c r="AA2791" t="str">
        <f t="shared" si="583"/>
        <v>297-&gt;-1,</v>
      </c>
    </row>
    <row r="2792" spans="1:27" ht="15" hidden="1" customHeight="1" x14ac:dyDescent="0.25">
      <c r="A2792">
        <v>2015</v>
      </c>
      <c r="B2792">
        <v>10</v>
      </c>
      <c r="C2792">
        <v>13</v>
      </c>
      <c r="D2792" t="s">
        <v>104</v>
      </c>
      <c r="E2792" t="s">
        <v>50</v>
      </c>
      <c r="F2792">
        <v>2</v>
      </c>
      <c r="G2792">
        <v>3</v>
      </c>
      <c r="H2792" t="s">
        <v>2</v>
      </c>
      <c r="J2792">
        <v>-34</v>
      </c>
      <c r="K2792">
        <v>1891</v>
      </c>
      <c r="L2792">
        <v>1766</v>
      </c>
      <c r="M2792">
        <f t="shared" si="571"/>
        <v>1925</v>
      </c>
      <c r="N2792">
        <f t="shared" si="572"/>
        <v>1732</v>
      </c>
      <c r="O2792">
        <f t="shared" si="573"/>
        <v>0.84378224792429257</v>
      </c>
      <c r="P2792">
        <f t="shared" si="574"/>
        <v>0</v>
      </c>
      <c r="Q2792">
        <f t="shared" si="575"/>
        <v>40.294756240297929</v>
      </c>
      <c r="R2792">
        <f t="shared" si="576"/>
        <v>40</v>
      </c>
      <c r="S2792">
        <f>INDEX(Weights!$B$1:$B$36,MATCH(Matches!H836,Weights!$A$1:$A$36,0))</f>
        <v>40</v>
      </c>
      <c r="T2792">
        <f t="shared" si="577"/>
        <v>2025</v>
      </c>
      <c r="U2792">
        <f t="shared" si="578"/>
        <v>1732</v>
      </c>
      <c r="V2792">
        <f t="shared" si="579"/>
        <v>293</v>
      </c>
      <c r="W2792">
        <f t="shared" si="580"/>
        <v>-1</v>
      </c>
      <c r="X2792">
        <f t="shared" si="581"/>
        <v>0</v>
      </c>
      <c r="Y2792">
        <f t="shared" si="582"/>
        <v>-1</v>
      </c>
      <c r="AA2792" t="str">
        <f t="shared" si="583"/>
        <v>293-&gt;-1,</v>
      </c>
    </row>
    <row r="2793" spans="1:27" ht="15" hidden="1" customHeight="1" x14ac:dyDescent="0.25">
      <c r="A2793">
        <v>2016</v>
      </c>
      <c r="B2793">
        <v>3</v>
      </c>
      <c r="C2793">
        <v>26</v>
      </c>
      <c r="D2793" t="s">
        <v>184</v>
      </c>
      <c r="E2793" t="s">
        <v>195</v>
      </c>
      <c r="F2793">
        <v>1</v>
      </c>
      <c r="G2793">
        <v>2</v>
      </c>
      <c r="H2793" t="s">
        <v>230</v>
      </c>
      <c r="J2793">
        <v>-34</v>
      </c>
      <c r="K2793">
        <v>880</v>
      </c>
      <c r="L2793">
        <v>740</v>
      </c>
      <c r="M2793">
        <f t="shared" si="571"/>
        <v>914</v>
      </c>
      <c r="N2793">
        <f t="shared" si="572"/>
        <v>706</v>
      </c>
      <c r="O2793">
        <f t="shared" si="573"/>
        <v>0.85482917753175958</v>
      </c>
      <c r="P2793">
        <f t="shared" si="574"/>
        <v>0</v>
      </c>
      <c r="Q2793">
        <f t="shared" si="575"/>
        <v>39.77402841836993</v>
      </c>
      <c r="R2793">
        <f t="shared" si="576"/>
        <v>40</v>
      </c>
      <c r="S2793">
        <f>INDEX(Weights!$B$1:$B$36,MATCH(Matches!H1163,Weights!$A$1:$A$36,0))</f>
        <v>20</v>
      </c>
      <c r="T2793">
        <f t="shared" si="577"/>
        <v>1014</v>
      </c>
      <c r="U2793">
        <f t="shared" si="578"/>
        <v>706</v>
      </c>
      <c r="V2793">
        <f t="shared" si="579"/>
        <v>308</v>
      </c>
      <c r="W2793">
        <f t="shared" si="580"/>
        <v>-1</v>
      </c>
      <c r="X2793">
        <f t="shared" si="581"/>
        <v>0</v>
      </c>
      <c r="Y2793">
        <f t="shared" si="582"/>
        <v>-1</v>
      </c>
      <c r="AA2793" t="str">
        <f t="shared" si="583"/>
        <v>308-&gt;-1,</v>
      </c>
    </row>
    <row r="2794" spans="1:27" ht="15" hidden="1" customHeight="1" x14ac:dyDescent="0.25">
      <c r="A2794">
        <v>2016</v>
      </c>
      <c r="B2794">
        <v>9</v>
      </c>
      <c r="C2794">
        <v>1</v>
      </c>
      <c r="D2794" t="s">
        <v>132</v>
      </c>
      <c r="E2794" t="s">
        <v>154</v>
      </c>
      <c r="F2794">
        <v>1</v>
      </c>
      <c r="G2794">
        <v>2</v>
      </c>
      <c r="H2794" t="s">
        <v>76</v>
      </c>
      <c r="J2794">
        <v>-34</v>
      </c>
      <c r="K2794">
        <v>1718</v>
      </c>
      <c r="L2794">
        <v>1598</v>
      </c>
      <c r="M2794">
        <f t="shared" si="571"/>
        <v>1752</v>
      </c>
      <c r="N2794">
        <f t="shared" si="572"/>
        <v>1564</v>
      </c>
      <c r="O2794">
        <f t="shared" si="573"/>
        <v>0.83995069463475347</v>
      </c>
      <c r="P2794">
        <f t="shared" si="574"/>
        <v>0</v>
      </c>
      <c r="Q2794">
        <f t="shared" si="575"/>
        <v>40.478566441075039</v>
      </c>
      <c r="R2794">
        <f t="shared" si="576"/>
        <v>40</v>
      </c>
      <c r="S2794">
        <f>INDEX(Weights!$B$1:$B$36,MATCH(Matches!H1576,Weights!$A$1:$A$36,0))</f>
        <v>20</v>
      </c>
      <c r="T2794">
        <f t="shared" si="577"/>
        <v>1852</v>
      </c>
      <c r="U2794">
        <f t="shared" si="578"/>
        <v>1564</v>
      </c>
      <c r="V2794">
        <f t="shared" si="579"/>
        <v>288</v>
      </c>
      <c r="W2794">
        <f t="shared" si="580"/>
        <v>-1</v>
      </c>
      <c r="X2794">
        <f t="shared" si="581"/>
        <v>0</v>
      </c>
      <c r="Y2794">
        <f t="shared" si="582"/>
        <v>-1</v>
      </c>
      <c r="AA2794" t="str">
        <f t="shared" si="583"/>
        <v>288-&gt;-1,</v>
      </c>
    </row>
    <row r="2795" spans="1:27" ht="15" hidden="1" customHeight="1" x14ac:dyDescent="0.25">
      <c r="A2795">
        <v>2017</v>
      </c>
      <c r="B2795">
        <v>6</v>
      </c>
      <c r="C2795">
        <v>10</v>
      </c>
      <c r="D2795" t="s">
        <v>86</v>
      </c>
      <c r="E2795" t="s">
        <v>84</v>
      </c>
      <c r="F2795">
        <v>2</v>
      </c>
      <c r="G2795">
        <v>3</v>
      </c>
      <c r="H2795" t="s">
        <v>171</v>
      </c>
      <c r="J2795">
        <v>-34</v>
      </c>
      <c r="K2795">
        <v>1655</v>
      </c>
      <c r="L2795">
        <v>1538</v>
      </c>
      <c r="M2795">
        <f t="shared" si="571"/>
        <v>1689</v>
      </c>
      <c r="N2795">
        <f t="shared" si="572"/>
        <v>1504</v>
      </c>
      <c r="O2795">
        <f t="shared" si="573"/>
        <v>0.83761545837139739</v>
      </c>
      <c r="P2795">
        <f t="shared" si="574"/>
        <v>0</v>
      </c>
      <c r="Q2795">
        <f t="shared" si="575"/>
        <v>40.591418962237505</v>
      </c>
      <c r="R2795">
        <f t="shared" si="576"/>
        <v>40</v>
      </c>
      <c r="S2795">
        <f>INDEX(Weights!$B$1:$B$36,MATCH(Matches!H2262,Weights!$A$1:$A$36,0))</f>
        <v>20</v>
      </c>
      <c r="T2795">
        <f t="shared" si="577"/>
        <v>1789</v>
      </c>
      <c r="U2795">
        <f t="shared" si="578"/>
        <v>1504</v>
      </c>
      <c r="V2795">
        <f t="shared" si="579"/>
        <v>285</v>
      </c>
      <c r="W2795">
        <f t="shared" si="580"/>
        <v>-1</v>
      </c>
      <c r="X2795">
        <f t="shared" si="581"/>
        <v>0</v>
      </c>
      <c r="Y2795">
        <f t="shared" si="582"/>
        <v>-1</v>
      </c>
      <c r="AA2795" t="str">
        <f t="shared" si="583"/>
        <v>285-&gt;-1,</v>
      </c>
    </row>
    <row r="2796" spans="1:27" ht="15" hidden="1" customHeight="1" x14ac:dyDescent="0.25">
      <c r="A2796">
        <v>2017</v>
      </c>
      <c r="B2796">
        <v>10</v>
      </c>
      <c r="C2796">
        <v>5</v>
      </c>
      <c r="D2796" t="s">
        <v>135</v>
      </c>
      <c r="E2796" t="s">
        <v>126</v>
      </c>
      <c r="F2796">
        <v>1</v>
      </c>
      <c r="G2796">
        <v>2</v>
      </c>
      <c r="H2796" t="s">
        <v>76</v>
      </c>
      <c r="J2796">
        <v>-34</v>
      </c>
      <c r="K2796">
        <v>1930</v>
      </c>
      <c r="L2796">
        <v>1782</v>
      </c>
      <c r="M2796">
        <f t="shared" si="571"/>
        <v>1964</v>
      </c>
      <c r="N2796">
        <f t="shared" si="572"/>
        <v>1748</v>
      </c>
      <c r="O2796">
        <f t="shared" si="573"/>
        <v>0.86045116175771219</v>
      </c>
      <c r="P2796">
        <f t="shared" si="574"/>
        <v>0</v>
      </c>
      <c r="Q2796">
        <f t="shared" si="575"/>
        <v>39.514154331020357</v>
      </c>
      <c r="R2796">
        <f t="shared" si="576"/>
        <v>40</v>
      </c>
      <c r="S2796">
        <f>INDEX(Weights!$B$1:$B$36,MATCH(Matches!H2561,Weights!$A$1:$A$36,0))</f>
        <v>40</v>
      </c>
      <c r="T2796">
        <f t="shared" si="577"/>
        <v>2064</v>
      </c>
      <c r="U2796">
        <f t="shared" si="578"/>
        <v>1748</v>
      </c>
      <c r="V2796">
        <f t="shared" si="579"/>
        <v>316</v>
      </c>
      <c r="W2796">
        <f t="shared" si="580"/>
        <v>-1</v>
      </c>
      <c r="X2796">
        <f t="shared" si="581"/>
        <v>0</v>
      </c>
      <c r="Y2796">
        <f t="shared" si="582"/>
        <v>-1</v>
      </c>
      <c r="AA2796" t="str">
        <f t="shared" si="583"/>
        <v>316-&gt;-1,</v>
      </c>
    </row>
    <row r="2797" spans="1:27" ht="15" hidden="1" customHeight="1" x14ac:dyDescent="0.25">
      <c r="A2797">
        <v>2017</v>
      </c>
      <c r="B2797">
        <v>10</v>
      </c>
      <c r="C2797">
        <v>9</v>
      </c>
      <c r="D2797" t="s">
        <v>70</v>
      </c>
      <c r="E2797" t="s">
        <v>9</v>
      </c>
      <c r="F2797">
        <v>0</v>
      </c>
      <c r="G2797">
        <v>2</v>
      </c>
      <c r="H2797" t="s">
        <v>76</v>
      </c>
      <c r="J2797">
        <v>-34</v>
      </c>
      <c r="K2797">
        <v>1729</v>
      </c>
      <c r="L2797">
        <v>1851</v>
      </c>
      <c r="M2797">
        <f t="shared" si="571"/>
        <v>1763</v>
      </c>
      <c r="N2797">
        <f t="shared" si="572"/>
        <v>1817</v>
      </c>
      <c r="O2797">
        <f t="shared" si="573"/>
        <v>0.56581520306923316</v>
      </c>
      <c r="P2797">
        <f t="shared" si="574"/>
        <v>0</v>
      </c>
      <c r="Q2797">
        <f t="shared" si="575"/>
        <v>60.090290638301845</v>
      </c>
      <c r="R2797">
        <f t="shared" si="576"/>
        <v>60</v>
      </c>
      <c r="S2797">
        <f>INDEX(Weights!$B$1:$B$36,MATCH(Matches!H2633,Weights!$A$1:$A$36,0))</f>
        <v>20</v>
      </c>
      <c r="T2797">
        <f t="shared" si="577"/>
        <v>1863</v>
      </c>
      <c r="U2797">
        <f t="shared" si="578"/>
        <v>1817</v>
      </c>
      <c r="V2797">
        <f t="shared" si="579"/>
        <v>46</v>
      </c>
      <c r="W2797">
        <f t="shared" si="580"/>
        <v>-2</v>
      </c>
      <c r="X2797">
        <f t="shared" si="581"/>
        <v>0</v>
      </c>
      <c r="Y2797">
        <f t="shared" si="582"/>
        <v>-2</v>
      </c>
      <c r="AA2797" t="str">
        <f t="shared" si="583"/>
        <v>46-&gt;-2,</v>
      </c>
    </row>
    <row r="2798" spans="1:27" ht="15" hidden="1" customHeight="1" x14ac:dyDescent="0.25">
      <c r="A2798">
        <v>2015</v>
      </c>
      <c r="B2798">
        <v>10</v>
      </c>
      <c r="C2798">
        <v>10</v>
      </c>
      <c r="D2798" t="s">
        <v>59</v>
      </c>
      <c r="E2798" t="s">
        <v>24</v>
      </c>
      <c r="F2798">
        <v>1</v>
      </c>
      <c r="G2798">
        <v>2</v>
      </c>
      <c r="H2798" t="s">
        <v>2</v>
      </c>
      <c r="J2798">
        <v>-35</v>
      </c>
      <c r="K2798">
        <v>1584</v>
      </c>
      <c r="L2798">
        <v>1433</v>
      </c>
      <c r="M2798">
        <f t="shared" si="571"/>
        <v>1619</v>
      </c>
      <c r="N2798">
        <f t="shared" si="572"/>
        <v>1398</v>
      </c>
      <c r="O2798">
        <f t="shared" si="573"/>
        <v>0.86387147634185779</v>
      </c>
      <c r="P2798">
        <f t="shared" si="574"/>
        <v>0</v>
      </c>
      <c r="Q2798">
        <f t="shared" si="575"/>
        <v>40.51528607960374</v>
      </c>
      <c r="R2798">
        <f t="shared" si="576"/>
        <v>40</v>
      </c>
      <c r="S2798">
        <f>INDEX(Weights!$B$1:$B$36,MATCH(Matches!H776,Weights!$A$1:$A$36,0))</f>
        <v>40</v>
      </c>
      <c r="T2798">
        <f t="shared" si="577"/>
        <v>1719</v>
      </c>
      <c r="U2798">
        <f t="shared" si="578"/>
        <v>1398</v>
      </c>
      <c r="V2798">
        <f t="shared" si="579"/>
        <v>321</v>
      </c>
      <c r="W2798">
        <f t="shared" si="580"/>
        <v>-1</v>
      </c>
      <c r="X2798">
        <f t="shared" si="581"/>
        <v>0</v>
      </c>
      <c r="Y2798">
        <f t="shared" si="582"/>
        <v>-1</v>
      </c>
      <c r="AA2798" t="str">
        <f t="shared" si="583"/>
        <v>321-&gt;-1,</v>
      </c>
    </row>
    <row r="2799" spans="1:27" ht="15" hidden="1" customHeight="1" x14ac:dyDescent="0.25">
      <c r="A2799">
        <v>2016</v>
      </c>
      <c r="B2799">
        <v>11</v>
      </c>
      <c r="C2799">
        <v>11</v>
      </c>
      <c r="D2799" t="s">
        <v>67</v>
      </c>
      <c r="E2799" t="s">
        <v>65</v>
      </c>
      <c r="F2799">
        <v>0</v>
      </c>
      <c r="G2799">
        <v>3</v>
      </c>
      <c r="H2799" t="s">
        <v>76</v>
      </c>
      <c r="J2799">
        <v>-35</v>
      </c>
      <c r="K2799">
        <v>1688</v>
      </c>
      <c r="L2799">
        <v>1858</v>
      </c>
      <c r="M2799">
        <f t="shared" si="571"/>
        <v>1723</v>
      </c>
      <c r="N2799">
        <f t="shared" si="572"/>
        <v>1823</v>
      </c>
      <c r="O2799">
        <f t="shared" si="573"/>
        <v>0.5</v>
      </c>
      <c r="P2799">
        <f t="shared" si="574"/>
        <v>0</v>
      </c>
      <c r="Q2799">
        <f t="shared" si="575"/>
        <v>70</v>
      </c>
      <c r="R2799">
        <f t="shared" si="576"/>
        <v>70</v>
      </c>
      <c r="S2799">
        <f>INDEX(Weights!$B$1:$B$36,MATCH(Matches!H1854,Weights!$A$1:$A$36,0))</f>
        <v>20</v>
      </c>
      <c r="T2799">
        <f t="shared" si="577"/>
        <v>1823</v>
      </c>
      <c r="U2799">
        <f t="shared" si="578"/>
        <v>1823</v>
      </c>
      <c r="V2799">
        <f t="shared" si="579"/>
        <v>0</v>
      </c>
      <c r="W2799">
        <f t="shared" si="580"/>
        <v>-3</v>
      </c>
      <c r="X2799">
        <f t="shared" si="581"/>
        <v>0</v>
      </c>
      <c r="Y2799">
        <f t="shared" si="582"/>
        <v>-3</v>
      </c>
      <c r="AA2799" t="str">
        <f t="shared" si="583"/>
        <v>0-&gt;-3,</v>
      </c>
    </row>
    <row r="2800" spans="1:27" ht="15" hidden="1" customHeight="1" x14ac:dyDescent="0.25">
      <c r="A2800">
        <v>2015</v>
      </c>
      <c r="B2800">
        <v>3</v>
      </c>
      <c r="C2800">
        <v>12</v>
      </c>
      <c r="D2800" t="s">
        <v>114</v>
      </c>
      <c r="E2800" t="s">
        <v>106</v>
      </c>
      <c r="F2800">
        <v>0</v>
      </c>
      <c r="G2800">
        <v>1</v>
      </c>
      <c r="H2800" t="s">
        <v>108</v>
      </c>
      <c r="J2800">
        <v>-36</v>
      </c>
      <c r="K2800">
        <v>793</v>
      </c>
      <c r="L2800">
        <v>558</v>
      </c>
      <c r="M2800">
        <f t="shared" si="571"/>
        <v>829</v>
      </c>
      <c r="N2800">
        <f t="shared" si="572"/>
        <v>522</v>
      </c>
      <c r="O2800">
        <f t="shared" si="573"/>
        <v>0.91236665220546309</v>
      </c>
      <c r="P2800">
        <f t="shared" si="574"/>
        <v>0</v>
      </c>
      <c r="Q2800">
        <f t="shared" si="575"/>
        <v>39.457820946192228</v>
      </c>
      <c r="R2800">
        <f t="shared" si="576"/>
        <v>40</v>
      </c>
      <c r="S2800">
        <f>INDEX(Weights!$B$1:$B$36,MATCH(Matches!H125,Weights!$A$1:$A$36,0))</f>
        <v>40</v>
      </c>
      <c r="T2800">
        <f t="shared" si="577"/>
        <v>929</v>
      </c>
      <c r="U2800">
        <f t="shared" si="578"/>
        <v>522</v>
      </c>
      <c r="V2800">
        <f t="shared" si="579"/>
        <v>407</v>
      </c>
      <c r="W2800">
        <f t="shared" si="580"/>
        <v>-1</v>
      </c>
      <c r="X2800">
        <f t="shared" si="581"/>
        <v>0</v>
      </c>
      <c r="Y2800">
        <f t="shared" si="582"/>
        <v>-1</v>
      </c>
      <c r="AA2800" t="str">
        <f t="shared" si="583"/>
        <v>407-&gt;-1,</v>
      </c>
    </row>
    <row r="2801" spans="1:27" ht="15" hidden="1" customHeight="1" x14ac:dyDescent="0.25">
      <c r="A2801">
        <v>2015</v>
      </c>
      <c r="B2801">
        <v>9</v>
      </c>
      <c r="C2801">
        <v>2</v>
      </c>
      <c r="D2801" t="s">
        <v>274</v>
      </c>
      <c r="E2801" t="s">
        <v>249</v>
      </c>
      <c r="F2801">
        <v>1</v>
      </c>
      <c r="G2801">
        <v>2</v>
      </c>
      <c r="H2801" t="s">
        <v>224</v>
      </c>
      <c r="J2801">
        <v>-36</v>
      </c>
      <c r="K2801">
        <v>602</v>
      </c>
      <c r="L2801">
        <v>412</v>
      </c>
      <c r="M2801">
        <f t="shared" si="571"/>
        <v>638</v>
      </c>
      <c r="N2801">
        <f t="shared" si="572"/>
        <v>376</v>
      </c>
      <c r="O2801">
        <f t="shared" si="573"/>
        <v>0.88932251371094684</v>
      </c>
      <c r="P2801">
        <f t="shared" si="574"/>
        <v>0</v>
      </c>
      <c r="Q2801">
        <f t="shared" si="575"/>
        <v>40.480252602376986</v>
      </c>
      <c r="R2801">
        <f t="shared" si="576"/>
        <v>40</v>
      </c>
      <c r="S2801">
        <f>INDEX(Weights!$B$1:$B$36,MATCH(Matches!H559,Weights!$A$1:$A$36,0))</f>
        <v>40</v>
      </c>
      <c r="T2801">
        <f t="shared" si="577"/>
        <v>738</v>
      </c>
      <c r="U2801">
        <f t="shared" si="578"/>
        <v>376</v>
      </c>
      <c r="V2801">
        <f t="shared" si="579"/>
        <v>362</v>
      </c>
      <c r="W2801">
        <f t="shared" si="580"/>
        <v>-1</v>
      </c>
      <c r="X2801">
        <f t="shared" si="581"/>
        <v>0</v>
      </c>
      <c r="Y2801">
        <f t="shared" si="582"/>
        <v>-1</v>
      </c>
      <c r="AA2801" t="str">
        <f t="shared" si="583"/>
        <v>362-&gt;-1,</v>
      </c>
    </row>
    <row r="2802" spans="1:27" ht="15" hidden="1" customHeight="1" x14ac:dyDescent="0.25">
      <c r="A2802">
        <v>2017</v>
      </c>
      <c r="B2802">
        <v>1</v>
      </c>
      <c r="C2802">
        <v>4</v>
      </c>
      <c r="D2802" t="s">
        <v>133</v>
      </c>
      <c r="E2802" t="s">
        <v>186</v>
      </c>
      <c r="F2802">
        <v>1</v>
      </c>
      <c r="G2802">
        <v>2</v>
      </c>
      <c r="H2802" t="s">
        <v>230</v>
      </c>
      <c r="J2802">
        <v>-36</v>
      </c>
      <c r="K2802">
        <v>1454</v>
      </c>
      <c r="L2802">
        <v>1257</v>
      </c>
      <c r="M2802">
        <f t="shared" si="571"/>
        <v>1490</v>
      </c>
      <c r="N2802">
        <f t="shared" si="572"/>
        <v>1221</v>
      </c>
      <c r="O2802">
        <f t="shared" si="573"/>
        <v>0.89322691282579114</v>
      </c>
      <c r="P2802">
        <f t="shared" si="574"/>
        <v>0</v>
      </c>
      <c r="Q2802">
        <f t="shared" si="575"/>
        <v>40.303308692425382</v>
      </c>
      <c r="R2802">
        <f t="shared" si="576"/>
        <v>40</v>
      </c>
      <c r="S2802">
        <f>INDEX(Weights!$B$1:$B$36,MATCH(Matches!H1959,Weights!$A$1:$A$36,0))</f>
        <v>40</v>
      </c>
      <c r="T2802">
        <f t="shared" si="577"/>
        <v>1590</v>
      </c>
      <c r="U2802">
        <f t="shared" si="578"/>
        <v>1221</v>
      </c>
      <c r="V2802">
        <f t="shared" si="579"/>
        <v>369</v>
      </c>
      <c r="W2802">
        <f t="shared" si="580"/>
        <v>-1</v>
      </c>
      <c r="X2802">
        <f t="shared" si="581"/>
        <v>0</v>
      </c>
      <c r="Y2802">
        <f t="shared" si="582"/>
        <v>-1</v>
      </c>
      <c r="AA2802" t="str">
        <f t="shared" si="583"/>
        <v>369-&gt;-1,</v>
      </c>
    </row>
    <row r="2803" spans="1:27" ht="15" hidden="1" customHeight="1" x14ac:dyDescent="0.25">
      <c r="A2803">
        <v>2017</v>
      </c>
      <c r="B2803">
        <v>6</v>
      </c>
      <c r="C2803">
        <v>10</v>
      </c>
      <c r="D2803" t="s">
        <v>41</v>
      </c>
      <c r="E2803" t="s">
        <v>119</v>
      </c>
      <c r="F2803">
        <v>1</v>
      </c>
      <c r="G2803">
        <v>2</v>
      </c>
      <c r="H2803" t="s">
        <v>23</v>
      </c>
      <c r="J2803">
        <v>-36</v>
      </c>
      <c r="K2803">
        <v>1080</v>
      </c>
      <c r="L2803">
        <v>889</v>
      </c>
      <c r="M2803">
        <f t="shared" si="571"/>
        <v>1116</v>
      </c>
      <c r="N2803">
        <f t="shared" si="572"/>
        <v>853</v>
      </c>
      <c r="O2803">
        <f t="shared" si="573"/>
        <v>0.88988784218113282</v>
      </c>
      <c r="P2803">
        <f t="shared" si="574"/>
        <v>0</v>
      </c>
      <c r="Q2803">
        <f t="shared" si="575"/>
        <v>40.454536283767268</v>
      </c>
      <c r="R2803">
        <f t="shared" si="576"/>
        <v>40</v>
      </c>
      <c r="S2803">
        <f>INDEX(Weights!$B$1:$B$36,MATCH(Matches!H2275,Weights!$A$1:$A$36,0))</f>
        <v>40</v>
      </c>
      <c r="T2803">
        <f t="shared" si="577"/>
        <v>1216</v>
      </c>
      <c r="U2803">
        <f t="shared" si="578"/>
        <v>853</v>
      </c>
      <c r="V2803">
        <f t="shared" si="579"/>
        <v>363</v>
      </c>
      <c r="W2803">
        <f t="shared" si="580"/>
        <v>-1</v>
      </c>
      <c r="X2803">
        <f t="shared" si="581"/>
        <v>0</v>
      </c>
      <c r="Y2803">
        <f t="shared" si="582"/>
        <v>-1</v>
      </c>
      <c r="AA2803" t="str">
        <f t="shared" si="583"/>
        <v>363-&gt;-1,</v>
      </c>
    </row>
    <row r="2804" spans="1:27" ht="15" hidden="1" customHeight="1" x14ac:dyDescent="0.25">
      <c r="A2804">
        <v>2017</v>
      </c>
      <c r="B2804">
        <v>6</v>
      </c>
      <c r="C2804">
        <v>22</v>
      </c>
      <c r="D2804" t="s">
        <v>182</v>
      </c>
      <c r="E2804" t="s">
        <v>35</v>
      </c>
      <c r="F2804">
        <v>1</v>
      </c>
      <c r="G2804">
        <v>2</v>
      </c>
      <c r="H2804" t="s">
        <v>229</v>
      </c>
      <c r="J2804">
        <v>-36</v>
      </c>
      <c r="K2804">
        <v>1450</v>
      </c>
      <c r="L2804">
        <v>1262</v>
      </c>
      <c r="M2804">
        <f t="shared" si="571"/>
        <v>1486</v>
      </c>
      <c r="N2804">
        <f t="shared" si="572"/>
        <v>1226</v>
      </c>
      <c r="O2804">
        <f t="shared" si="573"/>
        <v>0.88818423022188309</v>
      </c>
      <c r="P2804">
        <f t="shared" si="574"/>
        <v>0</v>
      </c>
      <c r="Q2804">
        <f t="shared" si="575"/>
        <v>40.532131482459</v>
      </c>
      <c r="R2804">
        <f t="shared" si="576"/>
        <v>40</v>
      </c>
      <c r="S2804">
        <f>INDEX(Weights!$B$1:$B$36,MATCH(Matches!H2340,Weights!$A$1:$A$36,0))</f>
        <v>40</v>
      </c>
      <c r="T2804">
        <f t="shared" si="577"/>
        <v>1586</v>
      </c>
      <c r="U2804">
        <f t="shared" si="578"/>
        <v>1226</v>
      </c>
      <c r="V2804">
        <f t="shared" si="579"/>
        <v>360</v>
      </c>
      <c r="W2804">
        <f t="shared" si="580"/>
        <v>-1</v>
      </c>
      <c r="X2804">
        <f t="shared" si="581"/>
        <v>0</v>
      </c>
      <c r="Y2804">
        <f t="shared" si="582"/>
        <v>-1</v>
      </c>
      <c r="AA2804" t="str">
        <f t="shared" si="583"/>
        <v>360-&gt;-1,</v>
      </c>
    </row>
    <row r="2805" spans="1:27" ht="15" hidden="1" customHeight="1" x14ac:dyDescent="0.25">
      <c r="A2805">
        <v>2017</v>
      </c>
      <c r="B2805">
        <v>7</v>
      </c>
      <c r="C2805">
        <v>2</v>
      </c>
      <c r="D2805" t="s">
        <v>30</v>
      </c>
      <c r="E2805" t="s">
        <v>176</v>
      </c>
      <c r="F2805">
        <v>0</v>
      </c>
      <c r="G2805">
        <v>1</v>
      </c>
      <c r="H2805" t="s">
        <v>29</v>
      </c>
      <c r="J2805">
        <v>-36</v>
      </c>
      <c r="K2805">
        <v>1591</v>
      </c>
      <c r="L2805">
        <v>1371</v>
      </c>
      <c r="M2805">
        <f t="shared" si="571"/>
        <v>1627</v>
      </c>
      <c r="N2805">
        <f t="shared" si="572"/>
        <v>1335</v>
      </c>
      <c r="O2805">
        <f t="shared" si="573"/>
        <v>0.90521260402680392</v>
      </c>
      <c r="P2805">
        <f t="shared" si="574"/>
        <v>0</v>
      </c>
      <c r="Q2805">
        <f t="shared" si="575"/>
        <v>39.769662772983239</v>
      </c>
      <c r="R2805">
        <f t="shared" si="576"/>
        <v>40</v>
      </c>
      <c r="S2805">
        <f>INDEX(Weights!$B$1:$B$36,MATCH(Matches!H2371,Weights!$A$1:$A$36,0))</f>
        <v>50</v>
      </c>
      <c r="T2805">
        <f t="shared" si="577"/>
        <v>1727</v>
      </c>
      <c r="U2805">
        <f t="shared" si="578"/>
        <v>1335</v>
      </c>
      <c r="V2805">
        <f t="shared" si="579"/>
        <v>392</v>
      </c>
      <c r="W2805">
        <f t="shared" si="580"/>
        <v>-1</v>
      </c>
      <c r="X2805">
        <f t="shared" si="581"/>
        <v>0</v>
      </c>
      <c r="Y2805">
        <f t="shared" si="582"/>
        <v>-1</v>
      </c>
      <c r="AA2805" t="str">
        <f t="shared" si="583"/>
        <v>392-&gt;-1,</v>
      </c>
    </row>
    <row r="2806" spans="1:27" ht="15" hidden="1" customHeight="1" x14ac:dyDescent="0.25">
      <c r="A2806">
        <v>2017</v>
      </c>
      <c r="B2806">
        <v>9</v>
      </c>
      <c r="C2806">
        <v>5</v>
      </c>
      <c r="D2806" t="s">
        <v>86</v>
      </c>
      <c r="E2806" t="s">
        <v>189</v>
      </c>
      <c r="F2806">
        <v>1</v>
      </c>
      <c r="G2806">
        <v>2</v>
      </c>
      <c r="H2806" t="s">
        <v>76</v>
      </c>
      <c r="J2806">
        <v>-36</v>
      </c>
      <c r="K2806">
        <v>1642</v>
      </c>
      <c r="L2806">
        <v>1446</v>
      </c>
      <c r="M2806">
        <f t="shared" si="571"/>
        <v>1678</v>
      </c>
      <c r="N2806">
        <f t="shared" si="572"/>
        <v>1410</v>
      </c>
      <c r="O2806">
        <f t="shared" si="573"/>
        <v>0.89267666000615409</v>
      </c>
      <c r="P2806">
        <f t="shared" si="574"/>
        <v>0</v>
      </c>
      <c r="Q2806">
        <f t="shared" si="575"/>
        <v>40.328151964622684</v>
      </c>
      <c r="R2806">
        <f t="shared" si="576"/>
        <v>40</v>
      </c>
      <c r="S2806">
        <f>INDEX(Weights!$B$1:$B$36,MATCH(Matches!H2529,Weights!$A$1:$A$36,0))</f>
        <v>20</v>
      </c>
      <c r="T2806">
        <f t="shared" si="577"/>
        <v>1778</v>
      </c>
      <c r="U2806">
        <f t="shared" si="578"/>
        <v>1410</v>
      </c>
      <c r="V2806">
        <f t="shared" si="579"/>
        <v>368</v>
      </c>
      <c r="W2806">
        <f t="shared" si="580"/>
        <v>-1</v>
      </c>
      <c r="X2806">
        <f t="shared" si="581"/>
        <v>0</v>
      </c>
      <c r="Y2806">
        <f t="shared" si="582"/>
        <v>-1</v>
      </c>
      <c r="AA2806" t="str">
        <f t="shared" si="583"/>
        <v>368-&gt;-1,</v>
      </c>
    </row>
    <row r="2807" spans="1:27" ht="15" hidden="1" customHeight="1" x14ac:dyDescent="0.25">
      <c r="A2807">
        <v>2015</v>
      </c>
      <c r="B2807">
        <v>9</v>
      </c>
      <c r="C2807">
        <v>3</v>
      </c>
      <c r="D2807" t="s">
        <v>104</v>
      </c>
      <c r="E2807" t="s">
        <v>17</v>
      </c>
      <c r="F2807">
        <v>0</v>
      </c>
      <c r="G2807">
        <v>1</v>
      </c>
      <c r="H2807" t="s">
        <v>2</v>
      </c>
      <c r="J2807">
        <v>-37</v>
      </c>
      <c r="K2807">
        <v>1973</v>
      </c>
      <c r="L2807">
        <v>1733</v>
      </c>
      <c r="M2807">
        <f t="shared" si="571"/>
        <v>2010</v>
      </c>
      <c r="N2807">
        <f t="shared" si="572"/>
        <v>1696</v>
      </c>
      <c r="O2807">
        <f t="shared" si="573"/>
        <v>0.91553532670327564</v>
      </c>
      <c r="P2807">
        <f t="shared" si="574"/>
        <v>0</v>
      </c>
      <c r="Q2807">
        <f t="shared" si="575"/>
        <v>40.413514280472626</v>
      </c>
      <c r="R2807">
        <f t="shared" si="576"/>
        <v>40</v>
      </c>
      <c r="S2807">
        <f>INDEX(Weights!$B$1:$B$36,MATCH(Matches!H575,Weights!$A$1:$A$36,0))</f>
        <v>20</v>
      </c>
      <c r="T2807">
        <f t="shared" si="577"/>
        <v>2110</v>
      </c>
      <c r="U2807">
        <f t="shared" si="578"/>
        <v>1696</v>
      </c>
      <c r="V2807">
        <f t="shared" si="579"/>
        <v>414</v>
      </c>
      <c r="W2807">
        <f t="shared" si="580"/>
        <v>-1</v>
      </c>
      <c r="X2807">
        <f t="shared" si="581"/>
        <v>0</v>
      </c>
      <c r="Y2807">
        <f t="shared" si="582"/>
        <v>-1</v>
      </c>
      <c r="AA2807" t="str">
        <f t="shared" si="583"/>
        <v>414-&gt;-1,</v>
      </c>
    </row>
    <row r="2808" spans="1:27" ht="15" hidden="1" customHeight="1" x14ac:dyDescent="0.25">
      <c r="A2808">
        <v>2016</v>
      </c>
      <c r="B2808">
        <v>10</v>
      </c>
      <c r="C2808">
        <v>11</v>
      </c>
      <c r="D2808" t="s">
        <v>44</v>
      </c>
      <c r="E2808" t="s">
        <v>126</v>
      </c>
      <c r="F2808">
        <v>0</v>
      </c>
      <c r="G2808">
        <v>1</v>
      </c>
      <c r="H2808" t="s">
        <v>76</v>
      </c>
      <c r="J2808">
        <v>-37</v>
      </c>
      <c r="K2808">
        <v>2054</v>
      </c>
      <c r="L2808">
        <v>1763</v>
      </c>
      <c r="M2808">
        <f t="shared" si="571"/>
        <v>2091</v>
      </c>
      <c r="N2808">
        <f t="shared" si="572"/>
        <v>1726</v>
      </c>
      <c r="O2808">
        <f t="shared" si="573"/>
        <v>0.93564100596821764</v>
      </c>
      <c r="P2808">
        <f t="shared" si="574"/>
        <v>0</v>
      </c>
      <c r="Q2808">
        <f t="shared" si="575"/>
        <v>39.54508167554259</v>
      </c>
      <c r="R2808">
        <f t="shared" si="576"/>
        <v>40</v>
      </c>
      <c r="S2808">
        <f>INDEX(Weights!$B$1:$B$36,MATCH(Matches!H1768,Weights!$A$1:$A$36,0))</f>
        <v>20</v>
      </c>
      <c r="T2808">
        <f t="shared" si="577"/>
        <v>2191</v>
      </c>
      <c r="U2808">
        <f t="shared" si="578"/>
        <v>1726</v>
      </c>
      <c r="V2808">
        <f t="shared" si="579"/>
        <v>465</v>
      </c>
      <c r="W2808">
        <f t="shared" si="580"/>
        <v>-1</v>
      </c>
      <c r="X2808">
        <f t="shared" si="581"/>
        <v>0</v>
      </c>
      <c r="Y2808">
        <f t="shared" si="582"/>
        <v>-1</v>
      </c>
      <c r="AA2808" t="str">
        <f t="shared" si="583"/>
        <v>465-&gt;-1,</v>
      </c>
    </row>
    <row r="2809" spans="1:27" ht="15" hidden="1" customHeight="1" x14ac:dyDescent="0.25">
      <c r="A2809">
        <v>2017</v>
      </c>
      <c r="B2809">
        <v>11</v>
      </c>
      <c r="C2809">
        <v>11</v>
      </c>
      <c r="D2809" t="s">
        <v>86</v>
      </c>
      <c r="E2809" t="s">
        <v>85</v>
      </c>
      <c r="F2809">
        <v>0</v>
      </c>
      <c r="G2809">
        <v>2</v>
      </c>
      <c r="H2809" t="s">
        <v>76</v>
      </c>
      <c r="J2809">
        <v>-37</v>
      </c>
      <c r="K2809">
        <v>1603</v>
      </c>
      <c r="L2809">
        <v>1691</v>
      </c>
      <c r="M2809">
        <f t="shared" si="571"/>
        <v>1640</v>
      </c>
      <c r="N2809">
        <f t="shared" si="572"/>
        <v>1654</v>
      </c>
      <c r="O2809">
        <f t="shared" si="573"/>
        <v>0.62129672312245454</v>
      </c>
      <c r="P2809">
        <f t="shared" si="574"/>
        <v>0</v>
      </c>
      <c r="Q2809">
        <f t="shared" si="575"/>
        <v>59.552865197886263</v>
      </c>
      <c r="R2809">
        <f t="shared" si="576"/>
        <v>60</v>
      </c>
      <c r="S2809">
        <f>INDEX(Weights!$B$1:$B$36,MATCH(Matches!H2711,Weights!$A$1:$A$36,0))</f>
        <v>20</v>
      </c>
      <c r="T2809">
        <f t="shared" si="577"/>
        <v>1740</v>
      </c>
      <c r="U2809">
        <f t="shared" si="578"/>
        <v>1654</v>
      </c>
      <c r="V2809">
        <f t="shared" si="579"/>
        <v>86</v>
      </c>
      <c r="W2809">
        <f t="shared" si="580"/>
        <v>-2</v>
      </c>
      <c r="X2809">
        <f t="shared" si="581"/>
        <v>0</v>
      </c>
      <c r="Y2809">
        <f t="shared" si="582"/>
        <v>-2</v>
      </c>
      <c r="AA2809" t="str">
        <f t="shared" si="583"/>
        <v>86-&gt;-2,</v>
      </c>
    </row>
    <row r="2810" spans="1:27" ht="15" hidden="1" customHeight="1" x14ac:dyDescent="0.25">
      <c r="A2810">
        <v>2015</v>
      </c>
      <c r="B2810">
        <v>9</v>
      </c>
      <c r="C2810">
        <v>4</v>
      </c>
      <c r="D2810" t="s">
        <v>130</v>
      </c>
      <c r="E2810" t="s">
        <v>45</v>
      </c>
      <c r="F2810">
        <v>2</v>
      </c>
      <c r="G2810">
        <v>3</v>
      </c>
      <c r="H2810" t="s">
        <v>76</v>
      </c>
      <c r="J2810">
        <v>-38</v>
      </c>
      <c r="K2810">
        <v>1590</v>
      </c>
      <c r="L2810">
        <v>1214</v>
      </c>
      <c r="M2810">
        <f t="shared" si="571"/>
        <v>1628</v>
      </c>
      <c r="N2810">
        <f t="shared" si="572"/>
        <v>1176</v>
      </c>
      <c r="O2810">
        <f t="shared" si="573"/>
        <v>0.95998131798294117</v>
      </c>
      <c r="P2810">
        <f t="shared" si="574"/>
        <v>0</v>
      </c>
      <c r="Q2810">
        <f t="shared" si="575"/>
        <v>39.584103657187271</v>
      </c>
      <c r="R2810">
        <f t="shared" si="576"/>
        <v>40</v>
      </c>
      <c r="S2810">
        <f>INDEX(Weights!$B$1:$B$36,MATCH(Matches!H600,Weights!$A$1:$A$36,0))</f>
        <v>20</v>
      </c>
      <c r="T2810">
        <f t="shared" si="577"/>
        <v>1728</v>
      </c>
      <c r="U2810">
        <f t="shared" si="578"/>
        <v>1176</v>
      </c>
      <c r="V2810">
        <f t="shared" si="579"/>
        <v>552</v>
      </c>
      <c r="W2810">
        <f t="shared" si="580"/>
        <v>-1</v>
      </c>
      <c r="X2810">
        <f t="shared" si="581"/>
        <v>0</v>
      </c>
      <c r="Y2810">
        <f t="shared" si="582"/>
        <v>-1</v>
      </c>
      <c r="AA2810" t="str">
        <f t="shared" si="583"/>
        <v>552-&gt;-1,</v>
      </c>
    </row>
    <row r="2811" spans="1:27" ht="15" hidden="1" customHeight="1" x14ac:dyDescent="0.25">
      <c r="A2811">
        <v>2015</v>
      </c>
      <c r="B2811">
        <v>9</v>
      </c>
      <c r="C2811">
        <v>4</v>
      </c>
      <c r="D2811" t="s">
        <v>274</v>
      </c>
      <c r="E2811" t="s">
        <v>251</v>
      </c>
      <c r="F2811">
        <v>0</v>
      </c>
      <c r="G2811">
        <v>3</v>
      </c>
      <c r="H2811" t="s">
        <v>224</v>
      </c>
      <c r="J2811">
        <v>-38</v>
      </c>
      <c r="K2811">
        <v>564</v>
      </c>
      <c r="L2811">
        <v>707</v>
      </c>
      <c r="M2811">
        <f t="shared" si="571"/>
        <v>602</v>
      </c>
      <c r="N2811">
        <f t="shared" si="572"/>
        <v>669</v>
      </c>
      <c r="O2811">
        <f t="shared" si="573"/>
        <v>0.54734851804586471</v>
      </c>
      <c r="P2811">
        <f t="shared" si="574"/>
        <v>0</v>
      </c>
      <c r="Q2811">
        <f t="shared" si="575"/>
        <v>69.425601325581397</v>
      </c>
      <c r="R2811">
        <f t="shared" si="576"/>
        <v>70</v>
      </c>
      <c r="S2811">
        <f>INDEX(Weights!$B$1:$B$36,MATCH(Matches!H606,Weights!$A$1:$A$36,0))</f>
        <v>40</v>
      </c>
      <c r="T2811">
        <f t="shared" si="577"/>
        <v>702</v>
      </c>
      <c r="U2811">
        <f t="shared" si="578"/>
        <v>669</v>
      </c>
      <c r="V2811">
        <f t="shared" si="579"/>
        <v>33</v>
      </c>
      <c r="W2811">
        <f t="shared" si="580"/>
        <v>-3</v>
      </c>
      <c r="X2811">
        <f t="shared" si="581"/>
        <v>0</v>
      </c>
      <c r="Y2811">
        <f t="shared" si="582"/>
        <v>-3</v>
      </c>
      <c r="AA2811" t="str">
        <f t="shared" si="583"/>
        <v>33-&gt;-3,</v>
      </c>
    </row>
    <row r="2812" spans="1:27" ht="15" hidden="1" customHeight="1" x14ac:dyDescent="0.25">
      <c r="A2812">
        <v>2016</v>
      </c>
      <c r="B2812">
        <v>7</v>
      </c>
      <c r="C2812">
        <v>10</v>
      </c>
      <c r="D2812" t="s">
        <v>26</v>
      </c>
      <c r="E2812" t="s">
        <v>34</v>
      </c>
      <c r="F2812">
        <v>0</v>
      </c>
      <c r="G2812">
        <v>1</v>
      </c>
      <c r="H2812" t="s">
        <v>138</v>
      </c>
      <c r="J2812">
        <v>-38</v>
      </c>
      <c r="K2812">
        <v>1983</v>
      </c>
      <c r="L2812">
        <v>1959</v>
      </c>
      <c r="M2812">
        <f t="shared" si="571"/>
        <v>2021</v>
      </c>
      <c r="N2812">
        <f t="shared" si="572"/>
        <v>1921</v>
      </c>
      <c r="O2812">
        <f t="shared" si="573"/>
        <v>0.75974692664795784</v>
      </c>
      <c r="P2812">
        <f t="shared" si="574"/>
        <v>0</v>
      </c>
      <c r="Q2812">
        <f t="shared" si="575"/>
        <v>50.016655108639839</v>
      </c>
      <c r="R2812">
        <f t="shared" si="576"/>
        <v>50</v>
      </c>
      <c r="S2812">
        <f>INDEX(Weights!$B$1:$B$36,MATCH(Matches!H1535,Weights!$A$1:$A$36,0))</f>
        <v>40</v>
      </c>
      <c r="T2812">
        <f t="shared" si="577"/>
        <v>2121</v>
      </c>
      <c r="U2812">
        <f t="shared" si="578"/>
        <v>1921</v>
      </c>
      <c r="V2812">
        <f t="shared" si="579"/>
        <v>200</v>
      </c>
      <c r="W2812">
        <f t="shared" si="580"/>
        <v>-1</v>
      </c>
      <c r="X2812">
        <f t="shared" si="581"/>
        <v>0</v>
      </c>
      <c r="Y2812">
        <f t="shared" si="582"/>
        <v>-1</v>
      </c>
      <c r="AA2812" t="str">
        <f t="shared" si="583"/>
        <v>200-&gt;-1,</v>
      </c>
    </row>
    <row r="2813" spans="1:27" ht="15" hidden="1" customHeight="1" x14ac:dyDescent="0.25">
      <c r="A2813">
        <v>2016</v>
      </c>
      <c r="B2813">
        <v>11</v>
      </c>
      <c r="C2813">
        <v>12</v>
      </c>
      <c r="D2813" t="s">
        <v>172</v>
      </c>
      <c r="E2813" t="s">
        <v>199</v>
      </c>
      <c r="F2813">
        <v>0</v>
      </c>
      <c r="G2813">
        <v>2</v>
      </c>
      <c r="H2813" t="s">
        <v>76</v>
      </c>
      <c r="J2813">
        <v>-38</v>
      </c>
      <c r="K2813">
        <v>1432</v>
      </c>
      <c r="L2813">
        <v>1508</v>
      </c>
      <c r="M2813">
        <f t="shared" si="571"/>
        <v>1470</v>
      </c>
      <c r="N2813">
        <f t="shared" si="572"/>
        <v>1470</v>
      </c>
      <c r="O2813">
        <f t="shared" si="573"/>
        <v>0.64006499980288512</v>
      </c>
      <c r="P2813">
        <f t="shared" si="574"/>
        <v>0</v>
      </c>
      <c r="Q2813">
        <f t="shared" si="575"/>
        <v>59.368970357233259</v>
      </c>
      <c r="R2813">
        <f t="shared" si="576"/>
        <v>60</v>
      </c>
      <c r="S2813">
        <f>INDEX(Weights!$B$1:$B$36,MATCH(Matches!H1865,Weights!$A$1:$A$36,0))</f>
        <v>40</v>
      </c>
      <c r="T2813">
        <f t="shared" si="577"/>
        <v>1570</v>
      </c>
      <c r="U2813">
        <f t="shared" si="578"/>
        <v>1470</v>
      </c>
      <c r="V2813">
        <f t="shared" si="579"/>
        <v>100</v>
      </c>
      <c r="W2813">
        <f t="shared" si="580"/>
        <v>-2</v>
      </c>
      <c r="X2813">
        <f t="shared" si="581"/>
        <v>0</v>
      </c>
      <c r="Y2813">
        <f t="shared" si="582"/>
        <v>-2</v>
      </c>
      <c r="AA2813" t="str">
        <f t="shared" si="583"/>
        <v>100-&gt;-2,</v>
      </c>
    </row>
    <row r="2814" spans="1:27" ht="15" hidden="1" customHeight="1" x14ac:dyDescent="0.25">
      <c r="A2814">
        <v>2017</v>
      </c>
      <c r="B2814">
        <v>10</v>
      </c>
      <c r="C2814">
        <v>7</v>
      </c>
      <c r="D2814" t="s">
        <v>84</v>
      </c>
      <c r="E2814" t="s">
        <v>96</v>
      </c>
      <c r="F2814">
        <v>1</v>
      </c>
      <c r="G2814">
        <v>4</v>
      </c>
      <c r="H2814" t="s">
        <v>76</v>
      </c>
      <c r="J2814">
        <v>-38</v>
      </c>
      <c r="K2814">
        <v>1486</v>
      </c>
      <c r="L2814">
        <v>1637</v>
      </c>
      <c r="M2814">
        <f t="shared" si="571"/>
        <v>1524</v>
      </c>
      <c r="N2814">
        <f t="shared" si="572"/>
        <v>1599</v>
      </c>
      <c r="O2814">
        <f t="shared" si="573"/>
        <v>0.53591592694510226</v>
      </c>
      <c r="P2814">
        <f t="shared" si="574"/>
        <v>0</v>
      </c>
      <c r="Q2814">
        <f t="shared" si="575"/>
        <v>70.906644287682482</v>
      </c>
      <c r="R2814">
        <f t="shared" si="576"/>
        <v>70</v>
      </c>
      <c r="S2814">
        <f>INDEX(Weights!$B$1:$B$36,MATCH(Matches!H2602,Weights!$A$1:$A$36,0))</f>
        <v>40</v>
      </c>
      <c r="T2814">
        <f t="shared" si="577"/>
        <v>1624</v>
      </c>
      <c r="U2814">
        <f t="shared" si="578"/>
        <v>1599</v>
      </c>
      <c r="V2814">
        <f t="shared" si="579"/>
        <v>25</v>
      </c>
      <c r="W2814">
        <f t="shared" si="580"/>
        <v>-3</v>
      </c>
      <c r="X2814">
        <f t="shared" si="581"/>
        <v>0</v>
      </c>
      <c r="Y2814">
        <f t="shared" si="582"/>
        <v>-3</v>
      </c>
      <c r="AA2814" t="str">
        <f t="shared" si="583"/>
        <v>25-&gt;-3,</v>
      </c>
    </row>
    <row r="2815" spans="1:27" ht="15" hidden="1" customHeight="1" x14ac:dyDescent="0.25">
      <c r="A2815">
        <v>2015</v>
      </c>
      <c r="B2815">
        <v>3</v>
      </c>
      <c r="C2815">
        <v>22</v>
      </c>
      <c r="D2815" t="s">
        <v>160</v>
      </c>
      <c r="E2815" t="s">
        <v>195</v>
      </c>
      <c r="F2815">
        <v>0</v>
      </c>
      <c r="G2815">
        <v>1</v>
      </c>
      <c r="H2815" t="s">
        <v>76</v>
      </c>
      <c r="J2815">
        <v>-39</v>
      </c>
      <c r="K2815">
        <v>1117</v>
      </c>
      <c r="L2815">
        <v>717</v>
      </c>
      <c r="M2815">
        <f t="shared" si="571"/>
        <v>1156</v>
      </c>
      <c r="N2815">
        <f t="shared" si="572"/>
        <v>678</v>
      </c>
      <c r="O2815">
        <f t="shared" si="573"/>
        <v>0.96535142006963059</v>
      </c>
      <c r="P2815">
        <f t="shared" si="574"/>
        <v>0</v>
      </c>
      <c r="Q2815">
        <f t="shared" si="575"/>
        <v>40.399795545115516</v>
      </c>
      <c r="R2815">
        <f t="shared" si="576"/>
        <v>40</v>
      </c>
      <c r="S2815">
        <f>INDEX(Weights!$B$1:$B$36,MATCH(Matches!H135,Weights!$A$1:$A$36,0))</f>
        <v>40</v>
      </c>
      <c r="T2815">
        <f t="shared" si="577"/>
        <v>1256</v>
      </c>
      <c r="U2815">
        <f t="shared" si="578"/>
        <v>678</v>
      </c>
      <c r="V2815">
        <f t="shared" si="579"/>
        <v>578</v>
      </c>
      <c r="W2815">
        <f t="shared" si="580"/>
        <v>-1</v>
      </c>
      <c r="X2815">
        <f t="shared" si="581"/>
        <v>0</v>
      </c>
      <c r="Y2815">
        <f t="shared" si="582"/>
        <v>-1</v>
      </c>
      <c r="AA2815" t="str">
        <f t="shared" si="583"/>
        <v>578-&gt;-1,</v>
      </c>
    </row>
    <row r="2816" spans="1:27" ht="15" hidden="1" customHeight="1" x14ac:dyDescent="0.25">
      <c r="A2816">
        <v>2015</v>
      </c>
      <c r="B2816">
        <v>10</v>
      </c>
      <c r="C2816">
        <v>10</v>
      </c>
      <c r="D2816" t="s">
        <v>50</v>
      </c>
      <c r="E2816" t="s">
        <v>25</v>
      </c>
      <c r="F2816">
        <v>0</v>
      </c>
      <c r="G2816">
        <v>2</v>
      </c>
      <c r="H2816" t="s">
        <v>2</v>
      </c>
      <c r="J2816">
        <v>-40</v>
      </c>
      <c r="K2816">
        <v>1732</v>
      </c>
      <c r="L2816">
        <v>1796</v>
      </c>
      <c r="M2816">
        <f t="shared" si="571"/>
        <v>1772</v>
      </c>
      <c r="N2816">
        <f t="shared" si="572"/>
        <v>1756</v>
      </c>
      <c r="O2816">
        <f t="shared" si="573"/>
        <v>0.66099909124635825</v>
      </c>
      <c r="P2816">
        <f t="shared" si="574"/>
        <v>0</v>
      </c>
      <c r="Q2816">
        <f t="shared" si="575"/>
        <v>60.51445535965459</v>
      </c>
      <c r="R2816">
        <f t="shared" si="576"/>
        <v>60</v>
      </c>
      <c r="S2816">
        <f>INDEX(Weights!$B$1:$B$36,MATCH(Matches!H773,Weights!$A$1:$A$36,0))</f>
        <v>40</v>
      </c>
      <c r="T2816">
        <f t="shared" si="577"/>
        <v>1872</v>
      </c>
      <c r="U2816">
        <f t="shared" si="578"/>
        <v>1756</v>
      </c>
      <c r="V2816">
        <f t="shared" si="579"/>
        <v>116</v>
      </c>
      <c r="W2816">
        <f t="shared" si="580"/>
        <v>-2</v>
      </c>
      <c r="X2816">
        <f t="shared" si="581"/>
        <v>0</v>
      </c>
      <c r="Y2816">
        <f t="shared" si="582"/>
        <v>-2</v>
      </c>
      <c r="AA2816" t="str">
        <f t="shared" si="583"/>
        <v>116-&gt;-2,</v>
      </c>
    </row>
    <row r="2817" spans="1:27" ht="15" hidden="1" customHeight="1" x14ac:dyDescent="0.25">
      <c r="A2817">
        <v>2015</v>
      </c>
      <c r="B2817">
        <v>10</v>
      </c>
      <c r="C2817">
        <v>11</v>
      </c>
      <c r="D2817" t="s">
        <v>0</v>
      </c>
      <c r="E2817" t="s">
        <v>18</v>
      </c>
      <c r="F2817">
        <v>0</v>
      </c>
      <c r="G2817">
        <v>3</v>
      </c>
      <c r="H2817" t="s">
        <v>2</v>
      </c>
      <c r="J2817">
        <v>-40</v>
      </c>
      <c r="K2817">
        <v>1484</v>
      </c>
      <c r="L2817">
        <v>1618</v>
      </c>
      <c r="M2817">
        <f t="shared" si="571"/>
        <v>1524</v>
      </c>
      <c r="N2817">
        <f t="shared" si="572"/>
        <v>1578</v>
      </c>
      <c r="O2817">
        <f t="shared" si="573"/>
        <v>0.56581520306923316</v>
      </c>
      <c r="P2817">
        <f t="shared" si="574"/>
        <v>0</v>
      </c>
      <c r="Q2817">
        <f t="shared" si="575"/>
        <v>70.694459574472759</v>
      </c>
      <c r="R2817">
        <f t="shared" si="576"/>
        <v>70</v>
      </c>
      <c r="S2817">
        <f>INDEX(Weights!$B$1:$B$36,MATCH(Matches!H782,Weights!$A$1:$A$36,0))</f>
        <v>40</v>
      </c>
      <c r="T2817">
        <f t="shared" si="577"/>
        <v>1624</v>
      </c>
      <c r="U2817">
        <f t="shared" si="578"/>
        <v>1578</v>
      </c>
      <c r="V2817">
        <f t="shared" si="579"/>
        <v>46</v>
      </c>
      <c r="W2817">
        <f t="shared" si="580"/>
        <v>-3</v>
      </c>
      <c r="X2817">
        <f t="shared" si="581"/>
        <v>0</v>
      </c>
      <c r="Y2817">
        <f t="shared" si="582"/>
        <v>-3</v>
      </c>
      <c r="AA2817" t="str">
        <f t="shared" si="583"/>
        <v>46-&gt;-3,</v>
      </c>
    </row>
    <row r="2818" spans="1:27" hidden="1" x14ac:dyDescent="0.25">
      <c r="A2818">
        <v>2016</v>
      </c>
      <c r="B2818">
        <v>3</v>
      </c>
      <c r="C2818">
        <v>26</v>
      </c>
      <c r="D2818" t="s">
        <v>188</v>
      </c>
      <c r="E2818" t="s">
        <v>142</v>
      </c>
      <c r="F2818">
        <v>1</v>
      </c>
      <c r="G2818">
        <v>3</v>
      </c>
      <c r="H2818" t="s">
        <v>171</v>
      </c>
      <c r="J2818">
        <v>-40</v>
      </c>
      <c r="K2818">
        <v>1310</v>
      </c>
      <c r="L2818">
        <v>1376</v>
      </c>
      <c r="M2818">
        <f t="shared" ref="M2818:M2881" si="584">K2818-J2818</f>
        <v>1350</v>
      </c>
      <c r="N2818">
        <f t="shared" ref="N2818:N2881" si="585">L2818+J2818</f>
        <v>1336</v>
      </c>
      <c r="O2818">
        <f t="shared" ref="O2818:O2881" si="586">1/(10^(-V2818/400)+1)</f>
        <v>0.65841452091691255</v>
      </c>
      <c r="P2818">
        <f t="shared" ref="P2818:P2881" si="587">IF(F2818&gt;G2818,1,IF(F2818=G2818,0.5,0))</f>
        <v>0</v>
      </c>
      <c r="Q2818">
        <f t="shared" ref="Q2818:Q2881" si="588">(M2818-K2818)/(O2818-P2818)</f>
        <v>60.752001557158444</v>
      </c>
      <c r="R2818">
        <f t="shared" ref="R2818:R2881" si="589">ROUND((Q2818/IF(W2818=2,1.5,IF(W2818=3,1.75,IF(W2818&gt;3,1.75+(W2818-3)/8,1))))/10,0)*10</f>
        <v>60</v>
      </c>
      <c r="S2818">
        <f>INDEX(Weights!$B$1:$B$36,MATCH(Matches!H1150,Weights!$A$1:$A$36,0))</f>
        <v>40</v>
      </c>
      <c r="T2818">
        <f t="shared" ref="T2818:T2881" si="590">M2818+IF(ISBLANK(I2818),100,0)</f>
        <v>1450</v>
      </c>
      <c r="U2818">
        <f t="shared" ref="U2818:U2881" si="591">N2818</f>
        <v>1336</v>
      </c>
      <c r="V2818">
        <f t="shared" ref="V2818:V2881" si="592">ABS(T2818-U2818)</f>
        <v>114</v>
      </c>
      <c r="W2818">
        <f t="shared" ref="W2818:W2881" si="593">IF(U2818&gt;T2818,G2818-F2818,F2818-G2818)</f>
        <v>-2</v>
      </c>
      <c r="X2818">
        <f t="shared" ref="X2818:X2881" si="594">IF(W2818=4,1,0)</f>
        <v>0</v>
      </c>
      <c r="Y2818">
        <f t="shared" ref="Y2818:Y2881" si="595">IF(W2818&lt;0,MAX(W2818,-3),MIN(W2818,7))</f>
        <v>-2</v>
      </c>
      <c r="AA2818" t="str">
        <f t="shared" si="583"/>
        <v>114-&gt;-2,</v>
      </c>
    </row>
    <row r="2819" spans="1:27" ht="15" hidden="1" customHeight="1" x14ac:dyDescent="0.25">
      <c r="A2819">
        <v>2016</v>
      </c>
      <c r="B2819">
        <v>11</v>
      </c>
      <c r="C2819">
        <v>10</v>
      </c>
      <c r="D2819" t="s">
        <v>126</v>
      </c>
      <c r="E2819" t="s">
        <v>128</v>
      </c>
      <c r="F2819">
        <v>1</v>
      </c>
      <c r="G2819">
        <v>4</v>
      </c>
      <c r="H2819" t="s">
        <v>76</v>
      </c>
      <c r="J2819">
        <v>-40</v>
      </c>
      <c r="K2819">
        <v>1723</v>
      </c>
      <c r="L2819">
        <v>1854</v>
      </c>
      <c r="M2819">
        <f t="shared" si="584"/>
        <v>1763</v>
      </c>
      <c r="N2819">
        <f t="shared" si="585"/>
        <v>1814</v>
      </c>
      <c r="O2819">
        <f t="shared" si="586"/>
        <v>0.57005282358398823</v>
      </c>
      <c r="P2819">
        <f t="shared" si="587"/>
        <v>0</v>
      </c>
      <c r="Q2819">
        <f t="shared" si="588"/>
        <v>70.168935833902836</v>
      </c>
      <c r="R2819">
        <f t="shared" si="589"/>
        <v>70</v>
      </c>
      <c r="S2819">
        <f>INDEX(Weights!$B$1:$B$36,MATCH(Matches!H1839,Weights!$A$1:$A$36,0))</f>
        <v>40</v>
      </c>
      <c r="T2819">
        <f t="shared" si="590"/>
        <v>1863</v>
      </c>
      <c r="U2819">
        <f t="shared" si="591"/>
        <v>1814</v>
      </c>
      <c r="V2819">
        <f t="shared" si="592"/>
        <v>49</v>
      </c>
      <c r="W2819">
        <f t="shared" si="593"/>
        <v>-3</v>
      </c>
      <c r="X2819">
        <f t="shared" si="594"/>
        <v>0</v>
      </c>
      <c r="Y2819">
        <f t="shared" si="595"/>
        <v>-3</v>
      </c>
      <c r="AA2819" t="str">
        <f t="shared" ref="AA2819:AA2841" si="596">V2819&amp;"-&gt;"&amp;Y2819&amp;","</f>
        <v>49-&gt;-3,</v>
      </c>
    </row>
    <row r="2820" spans="1:27" ht="15" hidden="1" customHeight="1" x14ac:dyDescent="0.25">
      <c r="A2820">
        <v>2017</v>
      </c>
      <c r="B2820">
        <v>6</v>
      </c>
      <c r="C2820">
        <v>9</v>
      </c>
      <c r="D2820" t="s">
        <v>200</v>
      </c>
      <c r="E2820" t="s">
        <v>89</v>
      </c>
      <c r="F2820">
        <v>1</v>
      </c>
      <c r="G2820">
        <v>3</v>
      </c>
      <c r="H2820" t="s">
        <v>171</v>
      </c>
      <c r="J2820">
        <v>-40</v>
      </c>
      <c r="K2820">
        <v>1245</v>
      </c>
      <c r="L2820">
        <v>1309</v>
      </c>
      <c r="M2820">
        <f t="shared" si="584"/>
        <v>1285</v>
      </c>
      <c r="N2820">
        <f t="shared" si="585"/>
        <v>1269</v>
      </c>
      <c r="O2820">
        <f t="shared" si="586"/>
        <v>0.66099909124635825</v>
      </c>
      <c r="P2820">
        <f t="shared" si="587"/>
        <v>0</v>
      </c>
      <c r="Q2820">
        <f t="shared" si="588"/>
        <v>60.51445535965459</v>
      </c>
      <c r="R2820">
        <f t="shared" si="589"/>
        <v>60</v>
      </c>
      <c r="S2820">
        <f>INDEX(Weights!$B$1:$B$36,MATCH(Matches!H2251,Weights!$A$1:$A$36,0))</f>
        <v>20</v>
      </c>
      <c r="T2820">
        <f t="shared" si="590"/>
        <v>1385</v>
      </c>
      <c r="U2820">
        <f t="shared" si="591"/>
        <v>1269</v>
      </c>
      <c r="V2820">
        <f t="shared" si="592"/>
        <v>116</v>
      </c>
      <c r="W2820">
        <f t="shared" si="593"/>
        <v>-2</v>
      </c>
      <c r="X2820">
        <f t="shared" si="594"/>
        <v>0</v>
      </c>
      <c r="Y2820">
        <f t="shared" si="595"/>
        <v>-2</v>
      </c>
      <c r="AA2820" t="str">
        <f t="shared" si="596"/>
        <v>116-&gt;-2,</v>
      </c>
    </row>
    <row r="2821" spans="1:27" ht="15" hidden="1" customHeight="1" x14ac:dyDescent="0.25">
      <c r="A2821">
        <v>2017</v>
      </c>
      <c r="B2821">
        <v>9</v>
      </c>
      <c r="C2821">
        <v>1</v>
      </c>
      <c r="D2821" t="s">
        <v>125</v>
      </c>
      <c r="E2821" t="s">
        <v>129</v>
      </c>
      <c r="F2821">
        <v>0</v>
      </c>
      <c r="G2821">
        <v>2</v>
      </c>
      <c r="H2821" t="s">
        <v>76</v>
      </c>
      <c r="J2821">
        <v>-42</v>
      </c>
      <c r="K2821">
        <v>1762</v>
      </c>
      <c r="L2821">
        <v>1801</v>
      </c>
      <c r="M2821">
        <f t="shared" si="584"/>
        <v>1804</v>
      </c>
      <c r="N2821">
        <f t="shared" si="585"/>
        <v>1759</v>
      </c>
      <c r="O2821">
        <f t="shared" si="586"/>
        <v>0.69734507858985317</v>
      </c>
      <c r="P2821">
        <f t="shared" si="587"/>
        <v>0</v>
      </c>
      <c r="Q2821">
        <f t="shared" si="588"/>
        <v>60.228431073079243</v>
      </c>
      <c r="R2821">
        <f t="shared" si="589"/>
        <v>60</v>
      </c>
      <c r="S2821">
        <f>INDEX(Weights!$B$1:$B$36,MATCH(Matches!H2468,Weights!$A$1:$A$36,0))</f>
        <v>40</v>
      </c>
      <c r="T2821">
        <f t="shared" si="590"/>
        <v>1904</v>
      </c>
      <c r="U2821">
        <f t="shared" si="591"/>
        <v>1759</v>
      </c>
      <c r="V2821">
        <f t="shared" si="592"/>
        <v>145</v>
      </c>
      <c r="W2821">
        <f t="shared" si="593"/>
        <v>-2</v>
      </c>
      <c r="X2821">
        <f t="shared" si="594"/>
        <v>0</v>
      </c>
      <c r="Y2821">
        <f t="shared" si="595"/>
        <v>-2</v>
      </c>
      <c r="AA2821" t="str">
        <f t="shared" si="596"/>
        <v>145-&gt;-2,</v>
      </c>
    </row>
    <row r="2822" spans="1:27" ht="15" hidden="1" customHeight="1" x14ac:dyDescent="0.25">
      <c r="A2822">
        <v>2016</v>
      </c>
      <c r="B2822">
        <v>3</v>
      </c>
      <c r="C2822">
        <v>29</v>
      </c>
      <c r="D2822" t="s">
        <v>142</v>
      </c>
      <c r="E2822" t="s">
        <v>188</v>
      </c>
      <c r="F2822">
        <v>1</v>
      </c>
      <c r="G2822">
        <v>3</v>
      </c>
      <c r="H2822" t="s">
        <v>171</v>
      </c>
      <c r="J2822">
        <v>-43</v>
      </c>
      <c r="K2822">
        <v>1333</v>
      </c>
      <c r="L2822">
        <v>1353</v>
      </c>
      <c r="M2822">
        <f t="shared" si="584"/>
        <v>1376</v>
      </c>
      <c r="N2822">
        <f t="shared" si="585"/>
        <v>1310</v>
      </c>
      <c r="O2822">
        <f t="shared" si="586"/>
        <v>0.72223453364917056</v>
      </c>
      <c r="P2822">
        <f t="shared" si="587"/>
        <v>0</v>
      </c>
      <c r="Q2822">
        <f t="shared" si="588"/>
        <v>59.53744662795021</v>
      </c>
      <c r="R2822">
        <f t="shared" si="589"/>
        <v>60</v>
      </c>
      <c r="S2822">
        <f>INDEX(Weights!$B$1:$B$36,MATCH(Matches!H1220,Weights!$A$1:$A$36,0))</f>
        <v>30</v>
      </c>
      <c r="T2822">
        <f t="shared" si="590"/>
        <v>1476</v>
      </c>
      <c r="U2822">
        <f t="shared" si="591"/>
        <v>1310</v>
      </c>
      <c r="V2822">
        <f t="shared" si="592"/>
        <v>166</v>
      </c>
      <c r="W2822">
        <f t="shared" si="593"/>
        <v>-2</v>
      </c>
      <c r="X2822">
        <f t="shared" si="594"/>
        <v>0</v>
      </c>
      <c r="Y2822">
        <f t="shared" si="595"/>
        <v>-2</v>
      </c>
      <c r="AA2822" t="str">
        <f t="shared" si="596"/>
        <v>166-&gt;-2,</v>
      </c>
    </row>
    <row r="2823" spans="1:27" ht="15" hidden="1" customHeight="1" x14ac:dyDescent="0.25">
      <c r="A2823">
        <v>2015</v>
      </c>
      <c r="B2823">
        <v>7</v>
      </c>
      <c r="C2823">
        <v>22</v>
      </c>
      <c r="D2823" t="s">
        <v>125</v>
      </c>
      <c r="E2823" t="s">
        <v>130</v>
      </c>
      <c r="F2823">
        <v>1</v>
      </c>
      <c r="G2823">
        <v>2</v>
      </c>
      <c r="H2823" t="s">
        <v>219</v>
      </c>
      <c r="J2823">
        <v>-44</v>
      </c>
      <c r="K2823">
        <v>1814</v>
      </c>
      <c r="L2823">
        <v>1646</v>
      </c>
      <c r="M2823">
        <f t="shared" si="584"/>
        <v>1858</v>
      </c>
      <c r="N2823">
        <f t="shared" si="585"/>
        <v>1602</v>
      </c>
      <c r="O2823">
        <f t="shared" si="586"/>
        <v>0.88587694258584959</v>
      </c>
      <c r="P2823">
        <f t="shared" si="587"/>
        <v>0</v>
      </c>
      <c r="Q2823">
        <f t="shared" si="588"/>
        <v>49.668298027449787</v>
      </c>
      <c r="R2823">
        <f t="shared" si="589"/>
        <v>50</v>
      </c>
      <c r="S2823">
        <f>INDEX(Weights!$B$1:$B$36,MATCH(Matches!H523,Weights!$A$1:$A$36,0))</f>
        <v>40</v>
      </c>
      <c r="T2823">
        <f t="shared" si="590"/>
        <v>1958</v>
      </c>
      <c r="U2823">
        <f t="shared" si="591"/>
        <v>1602</v>
      </c>
      <c r="V2823">
        <f t="shared" si="592"/>
        <v>356</v>
      </c>
      <c r="W2823">
        <f t="shared" si="593"/>
        <v>-1</v>
      </c>
      <c r="X2823">
        <f t="shared" si="594"/>
        <v>0</v>
      </c>
      <c r="Y2823">
        <f t="shared" si="595"/>
        <v>-1</v>
      </c>
      <c r="AA2823" t="str">
        <f t="shared" si="596"/>
        <v>356-&gt;-1,</v>
      </c>
    </row>
    <row r="2824" spans="1:27" hidden="1" x14ac:dyDescent="0.25">
      <c r="A2824">
        <v>2016</v>
      </c>
      <c r="B2824">
        <v>9</v>
      </c>
      <c r="C2824">
        <v>6</v>
      </c>
      <c r="D2824" t="s">
        <v>130</v>
      </c>
      <c r="E2824" t="s">
        <v>103</v>
      </c>
      <c r="F2824">
        <v>0</v>
      </c>
      <c r="G2824">
        <v>2</v>
      </c>
      <c r="H2824" t="s">
        <v>76</v>
      </c>
      <c r="J2824">
        <v>-44</v>
      </c>
      <c r="K2824">
        <v>1496</v>
      </c>
      <c r="L2824">
        <v>1513</v>
      </c>
      <c r="M2824">
        <f t="shared" si="584"/>
        <v>1540</v>
      </c>
      <c r="N2824">
        <f t="shared" si="585"/>
        <v>1469</v>
      </c>
      <c r="O2824">
        <f t="shared" si="586"/>
        <v>0.7279715135441962</v>
      </c>
      <c r="P2824">
        <f t="shared" si="587"/>
        <v>0</v>
      </c>
      <c r="Q2824">
        <f t="shared" si="588"/>
        <v>60.441925516813093</v>
      </c>
      <c r="R2824">
        <f t="shared" si="589"/>
        <v>60</v>
      </c>
      <c r="S2824">
        <f>INDEX(Weights!$B$1:$B$36,MATCH(Matches!H1654,Weights!$A$1:$A$36,0))</f>
        <v>40</v>
      </c>
      <c r="T2824">
        <f t="shared" si="590"/>
        <v>1640</v>
      </c>
      <c r="U2824">
        <f t="shared" si="591"/>
        <v>1469</v>
      </c>
      <c r="V2824">
        <f t="shared" si="592"/>
        <v>171</v>
      </c>
      <c r="W2824">
        <f t="shared" si="593"/>
        <v>-2</v>
      </c>
      <c r="X2824">
        <f t="shared" si="594"/>
        <v>0</v>
      </c>
      <c r="Y2824">
        <f t="shared" si="595"/>
        <v>-2</v>
      </c>
      <c r="AA2824" t="str">
        <f t="shared" si="596"/>
        <v>171-&gt;-2,</v>
      </c>
    </row>
    <row r="2825" spans="1:27" ht="15" hidden="1" customHeight="1" x14ac:dyDescent="0.25">
      <c r="A2825">
        <v>2017</v>
      </c>
      <c r="B2825">
        <v>6</v>
      </c>
      <c r="C2825">
        <v>10</v>
      </c>
      <c r="D2825" t="s">
        <v>39</v>
      </c>
      <c r="E2825" t="s">
        <v>30</v>
      </c>
      <c r="F2825">
        <v>0</v>
      </c>
      <c r="G2825">
        <v>2</v>
      </c>
      <c r="H2825" t="s">
        <v>171</v>
      </c>
      <c r="J2825">
        <v>-44</v>
      </c>
      <c r="K2825">
        <v>1630</v>
      </c>
      <c r="L2825">
        <v>1644</v>
      </c>
      <c r="M2825">
        <f t="shared" si="584"/>
        <v>1674</v>
      </c>
      <c r="N2825">
        <f t="shared" si="585"/>
        <v>1600</v>
      </c>
      <c r="O2825">
        <f t="shared" si="586"/>
        <v>0.73137785783938836</v>
      </c>
      <c r="P2825">
        <f t="shared" si="587"/>
        <v>0</v>
      </c>
      <c r="Q2825">
        <f t="shared" si="588"/>
        <v>60.160421221915726</v>
      </c>
      <c r="R2825">
        <f t="shared" si="589"/>
        <v>60</v>
      </c>
      <c r="S2825">
        <f>INDEX(Weights!$B$1:$B$36,MATCH(Matches!H2269,Weights!$A$1:$A$36,0))</f>
        <v>40</v>
      </c>
      <c r="T2825">
        <f t="shared" si="590"/>
        <v>1774</v>
      </c>
      <c r="U2825">
        <f t="shared" si="591"/>
        <v>1600</v>
      </c>
      <c r="V2825">
        <f t="shared" si="592"/>
        <v>174</v>
      </c>
      <c r="W2825">
        <f t="shared" si="593"/>
        <v>-2</v>
      </c>
      <c r="X2825">
        <f t="shared" si="594"/>
        <v>0</v>
      </c>
      <c r="Y2825">
        <f t="shared" si="595"/>
        <v>-2</v>
      </c>
      <c r="AA2825" t="str">
        <f t="shared" si="596"/>
        <v>174-&gt;-2,</v>
      </c>
    </row>
    <row r="2826" spans="1:27" ht="15" hidden="1" customHeight="1" x14ac:dyDescent="0.25">
      <c r="A2826">
        <v>2017</v>
      </c>
      <c r="B2826">
        <v>10</v>
      </c>
      <c r="C2826">
        <v>6</v>
      </c>
      <c r="D2826" t="s">
        <v>25</v>
      </c>
      <c r="E2826" t="s">
        <v>17</v>
      </c>
      <c r="F2826">
        <v>0</v>
      </c>
      <c r="G2826">
        <v>3</v>
      </c>
      <c r="H2826" t="s">
        <v>76</v>
      </c>
      <c r="J2826">
        <v>-44</v>
      </c>
      <c r="K2826">
        <v>1744</v>
      </c>
      <c r="L2826">
        <v>1839</v>
      </c>
      <c r="M2826">
        <f t="shared" si="584"/>
        <v>1788</v>
      </c>
      <c r="N2826">
        <f t="shared" si="585"/>
        <v>1795</v>
      </c>
      <c r="O2826">
        <f t="shared" si="586"/>
        <v>0.63073028861620217</v>
      </c>
      <c r="P2826">
        <f t="shared" si="587"/>
        <v>0</v>
      </c>
      <c r="Q2826">
        <f t="shared" si="588"/>
        <v>69.760404398105408</v>
      </c>
      <c r="R2826">
        <f t="shared" si="589"/>
        <v>70</v>
      </c>
      <c r="S2826">
        <f>INDEX(Weights!$B$1:$B$36,MATCH(Matches!H2589,Weights!$A$1:$A$36,0))</f>
        <v>50</v>
      </c>
      <c r="T2826">
        <f t="shared" si="590"/>
        <v>1888</v>
      </c>
      <c r="U2826">
        <f t="shared" si="591"/>
        <v>1795</v>
      </c>
      <c r="V2826">
        <f t="shared" si="592"/>
        <v>93</v>
      </c>
      <c r="W2826">
        <f t="shared" si="593"/>
        <v>-3</v>
      </c>
      <c r="X2826">
        <f t="shared" si="594"/>
        <v>0</v>
      </c>
      <c r="Y2826">
        <f t="shared" si="595"/>
        <v>-3</v>
      </c>
      <c r="AA2826" t="str">
        <f t="shared" si="596"/>
        <v>93-&gt;-3,</v>
      </c>
    </row>
    <row r="2827" spans="1:27" ht="15" hidden="1" customHeight="1" x14ac:dyDescent="0.25">
      <c r="A2827">
        <v>2015</v>
      </c>
      <c r="B2827">
        <v>6</v>
      </c>
      <c r="C2827">
        <v>16</v>
      </c>
      <c r="D2827" t="s">
        <v>186</v>
      </c>
      <c r="E2827" t="s">
        <v>45</v>
      </c>
      <c r="F2827">
        <v>1</v>
      </c>
      <c r="G2827">
        <v>3</v>
      </c>
      <c r="H2827" t="s">
        <v>76</v>
      </c>
      <c r="J2827">
        <v>-45</v>
      </c>
      <c r="K2827">
        <v>1170</v>
      </c>
      <c r="L2827">
        <v>1176</v>
      </c>
      <c r="M2827">
        <f t="shared" si="584"/>
        <v>1215</v>
      </c>
      <c r="N2827">
        <f t="shared" si="585"/>
        <v>1131</v>
      </c>
      <c r="O2827">
        <f t="shared" si="586"/>
        <v>0.74253555894306977</v>
      </c>
      <c r="P2827">
        <f t="shared" si="587"/>
        <v>0</v>
      </c>
      <c r="Q2827">
        <f t="shared" si="588"/>
        <v>60.603158270363927</v>
      </c>
      <c r="R2827">
        <f t="shared" si="589"/>
        <v>60</v>
      </c>
      <c r="S2827">
        <f>INDEX(Weights!$B$1:$B$36,MATCH(Matches!H476,Weights!$A$1:$A$36,0))</f>
        <v>50</v>
      </c>
      <c r="T2827">
        <f t="shared" si="590"/>
        <v>1315</v>
      </c>
      <c r="U2827">
        <f t="shared" si="591"/>
        <v>1131</v>
      </c>
      <c r="V2827">
        <f t="shared" si="592"/>
        <v>184</v>
      </c>
      <c r="W2827">
        <f t="shared" si="593"/>
        <v>-2</v>
      </c>
      <c r="X2827">
        <f t="shared" si="594"/>
        <v>0</v>
      </c>
      <c r="Y2827">
        <f t="shared" si="595"/>
        <v>-2</v>
      </c>
      <c r="AA2827" t="str">
        <f t="shared" si="596"/>
        <v>184-&gt;-2,</v>
      </c>
    </row>
    <row r="2828" spans="1:27" ht="15" hidden="1" customHeight="1" x14ac:dyDescent="0.25">
      <c r="A2828">
        <v>2015</v>
      </c>
      <c r="B2828">
        <v>8</v>
      </c>
      <c r="C2828">
        <v>31</v>
      </c>
      <c r="D2828" t="s">
        <v>274</v>
      </c>
      <c r="E2828" t="s">
        <v>275</v>
      </c>
      <c r="F2828">
        <v>0</v>
      </c>
      <c r="G2828">
        <v>3</v>
      </c>
      <c r="H2828" t="s">
        <v>224</v>
      </c>
      <c r="J2828">
        <v>-46</v>
      </c>
      <c r="K2828">
        <v>638</v>
      </c>
      <c r="L2828">
        <v>721</v>
      </c>
      <c r="M2828">
        <f t="shared" si="584"/>
        <v>684</v>
      </c>
      <c r="N2828">
        <f t="shared" si="585"/>
        <v>675</v>
      </c>
      <c r="O2828">
        <f t="shared" si="586"/>
        <v>0.65191203987466362</v>
      </c>
      <c r="P2828">
        <f t="shared" si="587"/>
        <v>0</v>
      </c>
      <c r="Q2828">
        <f t="shared" si="588"/>
        <v>70.561666584412137</v>
      </c>
      <c r="R2828">
        <f t="shared" si="589"/>
        <v>70</v>
      </c>
      <c r="S2828">
        <f>INDEX(Weights!$B$1:$B$36,MATCH(Matches!H556,Weights!$A$1:$A$36,0))</f>
        <v>40</v>
      </c>
      <c r="T2828">
        <f t="shared" si="590"/>
        <v>784</v>
      </c>
      <c r="U2828">
        <f t="shared" si="591"/>
        <v>675</v>
      </c>
      <c r="V2828">
        <f t="shared" si="592"/>
        <v>109</v>
      </c>
      <c r="W2828">
        <f t="shared" si="593"/>
        <v>-3</v>
      </c>
      <c r="X2828">
        <f t="shared" si="594"/>
        <v>0</v>
      </c>
      <c r="Y2828">
        <f t="shared" si="595"/>
        <v>-3</v>
      </c>
      <c r="AA2828" t="str">
        <f t="shared" si="596"/>
        <v>109-&gt;-3,</v>
      </c>
    </row>
    <row r="2829" spans="1:27" ht="15" hidden="1" customHeight="1" x14ac:dyDescent="0.25">
      <c r="A2829">
        <v>2017</v>
      </c>
      <c r="B2829">
        <v>11</v>
      </c>
      <c r="C2829">
        <v>14</v>
      </c>
      <c r="D2829" t="s">
        <v>53</v>
      </c>
      <c r="E2829" t="s">
        <v>52</v>
      </c>
      <c r="F2829">
        <v>1</v>
      </c>
      <c r="G2829">
        <v>5</v>
      </c>
      <c r="H2829" t="s">
        <v>76</v>
      </c>
      <c r="J2829">
        <v>-46</v>
      </c>
      <c r="K2829">
        <v>1732</v>
      </c>
      <c r="L2829">
        <v>1842</v>
      </c>
      <c r="M2829">
        <f t="shared" si="584"/>
        <v>1778</v>
      </c>
      <c r="N2829">
        <f t="shared" si="585"/>
        <v>1796</v>
      </c>
      <c r="O2829">
        <f t="shared" si="586"/>
        <v>0.61586410425375604</v>
      </c>
      <c r="P2829">
        <f t="shared" si="587"/>
        <v>0</v>
      </c>
      <c r="Q2829">
        <f t="shared" si="588"/>
        <v>74.691802432191281</v>
      </c>
      <c r="R2829">
        <f t="shared" si="589"/>
        <v>70</v>
      </c>
      <c r="S2829">
        <f>INDEX(Weights!$B$1:$B$36,MATCH(Matches!H2752,Weights!$A$1:$A$36,0))</f>
        <v>30</v>
      </c>
      <c r="T2829">
        <f t="shared" si="590"/>
        <v>1878</v>
      </c>
      <c r="U2829">
        <f t="shared" si="591"/>
        <v>1796</v>
      </c>
      <c r="V2829">
        <f t="shared" si="592"/>
        <v>82</v>
      </c>
      <c r="W2829">
        <f t="shared" si="593"/>
        <v>-4</v>
      </c>
      <c r="X2829">
        <f t="shared" si="594"/>
        <v>0</v>
      </c>
      <c r="Y2829">
        <f t="shared" si="595"/>
        <v>-3</v>
      </c>
      <c r="AA2829" t="str">
        <f t="shared" si="596"/>
        <v>82-&gt;-3,</v>
      </c>
    </row>
    <row r="2830" spans="1:27" ht="15" hidden="1" customHeight="1" x14ac:dyDescent="0.25">
      <c r="A2830">
        <v>2014</v>
      </c>
      <c r="B2830">
        <v>12</v>
      </c>
      <c r="C2830">
        <v>11</v>
      </c>
      <c r="D2830" t="s">
        <v>36</v>
      </c>
      <c r="E2830" t="s">
        <v>74</v>
      </c>
      <c r="F2830">
        <v>2</v>
      </c>
      <c r="G2830">
        <v>4</v>
      </c>
      <c r="H2830" t="s">
        <v>232</v>
      </c>
      <c r="J2830">
        <v>-47</v>
      </c>
      <c r="K2830">
        <v>1236</v>
      </c>
      <c r="L2830">
        <v>1210</v>
      </c>
      <c r="M2830">
        <f t="shared" si="584"/>
        <v>1283</v>
      </c>
      <c r="N2830">
        <f t="shared" si="585"/>
        <v>1163</v>
      </c>
      <c r="O2830">
        <f t="shared" si="586"/>
        <v>0.78012960399315845</v>
      </c>
      <c r="P2830">
        <f t="shared" si="587"/>
        <v>0</v>
      </c>
      <c r="Q2830">
        <f t="shared" si="588"/>
        <v>60.24639977694293</v>
      </c>
      <c r="R2830">
        <f t="shared" si="589"/>
        <v>60</v>
      </c>
      <c r="S2830">
        <f>INDEX(Weights!$B$1:$B$36,MATCH(Matches!H5,Weights!$A$1:$A$36,0))</f>
        <v>40</v>
      </c>
      <c r="T2830">
        <f t="shared" si="590"/>
        <v>1383</v>
      </c>
      <c r="U2830">
        <f t="shared" si="591"/>
        <v>1163</v>
      </c>
      <c r="V2830">
        <f t="shared" si="592"/>
        <v>220</v>
      </c>
      <c r="W2830">
        <f t="shared" si="593"/>
        <v>-2</v>
      </c>
      <c r="X2830">
        <f t="shared" si="594"/>
        <v>0</v>
      </c>
      <c r="Y2830">
        <f t="shared" si="595"/>
        <v>-2</v>
      </c>
      <c r="AA2830" t="str">
        <f t="shared" si="596"/>
        <v>220-&gt;-2,</v>
      </c>
    </row>
    <row r="2831" spans="1:27" ht="15" hidden="1" customHeight="1" x14ac:dyDescent="0.25">
      <c r="A2831">
        <v>2015</v>
      </c>
      <c r="B2831">
        <v>6</v>
      </c>
      <c r="C2831">
        <v>16</v>
      </c>
      <c r="D2831" t="s">
        <v>74</v>
      </c>
      <c r="E2831" t="s">
        <v>258</v>
      </c>
      <c r="F2831">
        <v>0</v>
      </c>
      <c r="G2831">
        <v>6</v>
      </c>
      <c r="H2831" t="s">
        <v>108</v>
      </c>
      <c r="J2831">
        <v>-47</v>
      </c>
      <c r="K2831">
        <v>1150</v>
      </c>
      <c r="L2831">
        <v>1309</v>
      </c>
      <c r="M2831">
        <f t="shared" si="584"/>
        <v>1197</v>
      </c>
      <c r="N2831">
        <f t="shared" si="585"/>
        <v>1262</v>
      </c>
      <c r="O2831">
        <f t="shared" si="586"/>
        <v>0.55019935325353697</v>
      </c>
      <c r="P2831">
        <f t="shared" si="587"/>
        <v>0</v>
      </c>
      <c r="Q2831">
        <f t="shared" si="588"/>
        <v>85.423582783351549</v>
      </c>
      <c r="R2831">
        <f t="shared" si="589"/>
        <v>90</v>
      </c>
      <c r="S2831">
        <f>INDEX(Weights!$B$1:$B$36,MATCH(Matches!H468,Weights!$A$1:$A$36,0))</f>
        <v>40</v>
      </c>
      <c r="T2831">
        <f t="shared" si="590"/>
        <v>1297</v>
      </c>
      <c r="U2831">
        <f t="shared" si="591"/>
        <v>1262</v>
      </c>
      <c r="V2831">
        <f t="shared" si="592"/>
        <v>35</v>
      </c>
      <c r="W2831">
        <f t="shared" si="593"/>
        <v>-6</v>
      </c>
      <c r="X2831">
        <f t="shared" si="594"/>
        <v>0</v>
      </c>
      <c r="Y2831">
        <f t="shared" si="595"/>
        <v>-3</v>
      </c>
      <c r="AA2831" t="str">
        <f t="shared" si="596"/>
        <v>35-&gt;-3,</v>
      </c>
    </row>
    <row r="2832" spans="1:27" ht="15" hidden="1" customHeight="1" x14ac:dyDescent="0.25">
      <c r="A2832">
        <v>2015</v>
      </c>
      <c r="B2832">
        <v>9</v>
      </c>
      <c r="C2832">
        <v>8</v>
      </c>
      <c r="D2832" t="s">
        <v>68</v>
      </c>
      <c r="E2832" t="s">
        <v>48</v>
      </c>
      <c r="F2832">
        <v>1</v>
      </c>
      <c r="G2832">
        <v>4</v>
      </c>
      <c r="H2832" t="s">
        <v>2</v>
      </c>
      <c r="J2832">
        <v>-48</v>
      </c>
      <c r="K2832">
        <v>1740</v>
      </c>
      <c r="L2832">
        <v>1799</v>
      </c>
      <c r="M2832">
        <f t="shared" si="584"/>
        <v>1788</v>
      </c>
      <c r="N2832">
        <f t="shared" si="585"/>
        <v>1751</v>
      </c>
      <c r="O2832">
        <f t="shared" si="586"/>
        <v>0.68753824821234177</v>
      </c>
      <c r="P2832">
        <f t="shared" si="587"/>
        <v>0</v>
      </c>
      <c r="Q2832">
        <f t="shared" si="588"/>
        <v>69.814297786056414</v>
      </c>
      <c r="R2832">
        <f t="shared" si="589"/>
        <v>70</v>
      </c>
      <c r="S2832">
        <f>INDEX(Weights!$B$1:$B$36,MATCH(Matches!H697,Weights!$A$1:$A$36,0))</f>
        <v>40</v>
      </c>
      <c r="T2832">
        <f t="shared" si="590"/>
        <v>1888</v>
      </c>
      <c r="U2832">
        <f t="shared" si="591"/>
        <v>1751</v>
      </c>
      <c r="V2832">
        <f t="shared" si="592"/>
        <v>137</v>
      </c>
      <c r="W2832">
        <f t="shared" si="593"/>
        <v>-3</v>
      </c>
      <c r="X2832">
        <f t="shared" si="594"/>
        <v>0</v>
      </c>
      <c r="Y2832">
        <f t="shared" si="595"/>
        <v>-3</v>
      </c>
      <c r="AA2832" t="str">
        <f t="shared" si="596"/>
        <v>137-&gt;-3,</v>
      </c>
    </row>
    <row r="2833" spans="1:27" ht="15" hidden="1" customHeight="1" x14ac:dyDescent="0.25">
      <c r="A2833">
        <v>2016</v>
      </c>
      <c r="B2833">
        <v>11</v>
      </c>
      <c r="C2833">
        <v>12</v>
      </c>
      <c r="D2833" t="s">
        <v>18</v>
      </c>
      <c r="E2833" t="s">
        <v>59</v>
      </c>
      <c r="F2833">
        <v>0</v>
      </c>
      <c r="G2833">
        <v>3</v>
      </c>
      <c r="H2833" t="s">
        <v>76</v>
      </c>
      <c r="J2833">
        <v>-49</v>
      </c>
      <c r="K2833">
        <v>1581</v>
      </c>
      <c r="L2833">
        <v>1627</v>
      </c>
      <c r="M2833">
        <f t="shared" si="584"/>
        <v>1630</v>
      </c>
      <c r="N2833">
        <f t="shared" si="585"/>
        <v>1578</v>
      </c>
      <c r="O2833">
        <f t="shared" si="586"/>
        <v>0.70578135971200251</v>
      </c>
      <c r="P2833">
        <f t="shared" si="587"/>
        <v>0</v>
      </c>
      <c r="Q2833">
        <f t="shared" si="588"/>
        <v>69.426599790046438</v>
      </c>
      <c r="R2833">
        <f t="shared" si="589"/>
        <v>70</v>
      </c>
      <c r="S2833">
        <f>INDEX(Weights!$B$1:$B$36,MATCH(Matches!H1861,Weights!$A$1:$A$36,0))</f>
        <v>40</v>
      </c>
      <c r="T2833">
        <f t="shared" si="590"/>
        <v>1730</v>
      </c>
      <c r="U2833">
        <f t="shared" si="591"/>
        <v>1578</v>
      </c>
      <c r="V2833">
        <f t="shared" si="592"/>
        <v>152</v>
      </c>
      <c r="W2833">
        <f t="shared" si="593"/>
        <v>-3</v>
      </c>
      <c r="X2833">
        <f t="shared" si="594"/>
        <v>0</v>
      </c>
      <c r="Y2833">
        <f t="shared" si="595"/>
        <v>-3</v>
      </c>
      <c r="AA2833" t="str">
        <f t="shared" si="596"/>
        <v>152-&gt;-3,</v>
      </c>
    </row>
    <row r="2834" spans="1:27" ht="15" hidden="1" customHeight="1" x14ac:dyDescent="0.25">
      <c r="A2834">
        <v>2017</v>
      </c>
      <c r="B2834">
        <v>12</v>
      </c>
      <c r="C2834">
        <v>16</v>
      </c>
      <c r="D2834" t="s">
        <v>132</v>
      </c>
      <c r="E2834" t="s">
        <v>92</v>
      </c>
      <c r="F2834">
        <v>1</v>
      </c>
      <c r="G2834">
        <v>4</v>
      </c>
      <c r="H2834" t="s">
        <v>236</v>
      </c>
      <c r="J2834">
        <v>-49</v>
      </c>
      <c r="K2834">
        <v>1706</v>
      </c>
      <c r="L2834">
        <v>1760</v>
      </c>
      <c r="M2834">
        <f t="shared" si="584"/>
        <v>1755</v>
      </c>
      <c r="N2834">
        <f t="shared" si="585"/>
        <v>1711</v>
      </c>
      <c r="O2834">
        <f t="shared" si="586"/>
        <v>0.69612877042959986</v>
      </c>
      <c r="P2834">
        <f t="shared" si="587"/>
        <v>0</v>
      </c>
      <c r="Q2834">
        <f t="shared" si="588"/>
        <v>70.389275779768127</v>
      </c>
      <c r="R2834">
        <f t="shared" si="589"/>
        <v>70</v>
      </c>
      <c r="S2834">
        <f>INDEX(Weights!$B$1:$B$36,MATCH(Matches!H2824,Weights!$A$1:$A$36,0))</f>
        <v>40</v>
      </c>
      <c r="T2834">
        <f t="shared" si="590"/>
        <v>1855</v>
      </c>
      <c r="U2834">
        <f t="shared" si="591"/>
        <v>1711</v>
      </c>
      <c r="V2834">
        <f t="shared" si="592"/>
        <v>144</v>
      </c>
      <c r="W2834">
        <f t="shared" si="593"/>
        <v>-3</v>
      </c>
      <c r="X2834">
        <f t="shared" si="594"/>
        <v>0</v>
      </c>
      <c r="Y2834">
        <f t="shared" si="595"/>
        <v>-3</v>
      </c>
      <c r="AA2834" t="str">
        <f t="shared" si="596"/>
        <v>144-&gt;-3,</v>
      </c>
    </row>
    <row r="2835" spans="1:27" ht="15" hidden="1" customHeight="1" x14ac:dyDescent="0.25">
      <c r="A2835">
        <v>2015</v>
      </c>
      <c r="B2835">
        <v>3</v>
      </c>
      <c r="C2835">
        <v>28</v>
      </c>
      <c r="D2835" t="s">
        <v>59</v>
      </c>
      <c r="E2835" t="s">
        <v>10</v>
      </c>
      <c r="F2835">
        <v>0</v>
      </c>
      <c r="G2835">
        <v>3</v>
      </c>
      <c r="H2835" t="s">
        <v>2</v>
      </c>
      <c r="J2835">
        <v>-50</v>
      </c>
      <c r="K2835">
        <v>1634</v>
      </c>
      <c r="L2835">
        <v>1671</v>
      </c>
      <c r="M2835">
        <f t="shared" si="584"/>
        <v>1684</v>
      </c>
      <c r="N2835">
        <f t="shared" si="585"/>
        <v>1621</v>
      </c>
      <c r="O2835">
        <f t="shared" si="586"/>
        <v>0.71875682989878198</v>
      </c>
      <c r="P2835">
        <f t="shared" si="587"/>
        <v>0</v>
      </c>
      <c r="Q2835">
        <f t="shared" si="588"/>
        <v>69.564556356342635</v>
      </c>
      <c r="R2835">
        <f t="shared" si="589"/>
        <v>70</v>
      </c>
      <c r="S2835">
        <f>INDEX(Weights!$B$1:$B$36,MATCH(Matches!H193,Weights!$A$1:$A$36,0))</f>
        <v>50</v>
      </c>
      <c r="T2835">
        <f t="shared" si="590"/>
        <v>1784</v>
      </c>
      <c r="U2835">
        <f t="shared" si="591"/>
        <v>1621</v>
      </c>
      <c r="V2835">
        <f t="shared" si="592"/>
        <v>163</v>
      </c>
      <c r="W2835">
        <f t="shared" si="593"/>
        <v>-3</v>
      </c>
      <c r="X2835">
        <f t="shared" si="594"/>
        <v>0</v>
      </c>
      <c r="Y2835">
        <f t="shared" si="595"/>
        <v>-3</v>
      </c>
      <c r="AA2835" t="str">
        <f t="shared" si="596"/>
        <v>163-&gt;-3,</v>
      </c>
    </row>
    <row r="2836" spans="1:27" ht="15" hidden="1" customHeight="1" x14ac:dyDescent="0.25">
      <c r="A2836">
        <v>2017</v>
      </c>
      <c r="B2836">
        <v>6</v>
      </c>
      <c r="C2836">
        <v>11</v>
      </c>
      <c r="D2836" t="s">
        <v>59</v>
      </c>
      <c r="E2836" t="s">
        <v>18</v>
      </c>
      <c r="F2836">
        <v>0</v>
      </c>
      <c r="G2836">
        <v>3</v>
      </c>
      <c r="H2836" t="s">
        <v>76</v>
      </c>
      <c r="J2836">
        <v>-50</v>
      </c>
      <c r="K2836">
        <v>1564</v>
      </c>
      <c r="L2836">
        <v>1603</v>
      </c>
      <c r="M2836">
        <f t="shared" si="584"/>
        <v>1614</v>
      </c>
      <c r="N2836">
        <f t="shared" si="585"/>
        <v>1553</v>
      </c>
      <c r="O2836">
        <f t="shared" si="586"/>
        <v>0.71642369410293882</v>
      </c>
      <c r="P2836">
        <f t="shared" si="587"/>
        <v>0</v>
      </c>
      <c r="Q2836">
        <f t="shared" si="588"/>
        <v>69.791103241786118</v>
      </c>
      <c r="R2836">
        <f t="shared" si="589"/>
        <v>70</v>
      </c>
      <c r="S2836">
        <f>INDEX(Weights!$B$1:$B$36,MATCH(Matches!H2287,Weights!$A$1:$A$36,0))</f>
        <v>20</v>
      </c>
      <c r="T2836">
        <f t="shared" si="590"/>
        <v>1714</v>
      </c>
      <c r="U2836">
        <f t="shared" si="591"/>
        <v>1553</v>
      </c>
      <c r="V2836">
        <f t="shared" si="592"/>
        <v>161</v>
      </c>
      <c r="W2836">
        <f t="shared" si="593"/>
        <v>-3</v>
      </c>
      <c r="X2836">
        <f t="shared" si="594"/>
        <v>0</v>
      </c>
      <c r="Y2836">
        <f t="shared" si="595"/>
        <v>-3</v>
      </c>
      <c r="AA2836" t="str">
        <f t="shared" si="596"/>
        <v>161-&gt;-3,</v>
      </c>
    </row>
    <row r="2837" spans="1:27" ht="15" hidden="1" customHeight="1" x14ac:dyDescent="0.25">
      <c r="A2837">
        <v>2015</v>
      </c>
      <c r="B2837">
        <v>6</v>
      </c>
      <c r="C2837">
        <v>10</v>
      </c>
      <c r="D2837" t="s">
        <v>178</v>
      </c>
      <c r="E2837" t="s">
        <v>197</v>
      </c>
      <c r="F2837">
        <v>1</v>
      </c>
      <c r="G2837">
        <v>3</v>
      </c>
      <c r="H2837" t="s">
        <v>76</v>
      </c>
      <c r="J2837">
        <v>-51</v>
      </c>
      <c r="K2837">
        <v>1221</v>
      </c>
      <c r="L2837">
        <v>1120</v>
      </c>
      <c r="M2837">
        <f t="shared" si="584"/>
        <v>1272</v>
      </c>
      <c r="N2837">
        <f t="shared" si="585"/>
        <v>1069</v>
      </c>
      <c r="O2837">
        <f t="shared" si="586"/>
        <v>0.85122079762490277</v>
      </c>
      <c r="P2837">
        <f t="shared" si="587"/>
        <v>0</v>
      </c>
      <c r="Q2837">
        <f t="shared" si="588"/>
        <v>59.913949638332916</v>
      </c>
      <c r="R2837">
        <f t="shared" si="589"/>
        <v>60</v>
      </c>
      <c r="S2837">
        <f>INDEX(Weights!$B$1:$B$36,MATCH(Matches!H357,Weights!$A$1:$A$36,0))</f>
        <v>50</v>
      </c>
      <c r="T2837">
        <f t="shared" si="590"/>
        <v>1372</v>
      </c>
      <c r="U2837">
        <f t="shared" si="591"/>
        <v>1069</v>
      </c>
      <c r="V2837">
        <f t="shared" si="592"/>
        <v>303</v>
      </c>
      <c r="W2837">
        <f t="shared" si="593"/>
        <v>-2</v>
      </c>
      <c r="X2837">
        <f t="shared" si="594"/>
        <v>0</v>
      </c>
      <c r="Y2837">
        <f t="shared" si="595"/>
        <v>-2</v>
      </c>
      <c r="AA2837" t="str">
        <f t="shared" si="596"/>
        <v>303-&gt;-2,</v>
      </c>
    </row>
    <row r="2838" spans="1:27" ht="15" hidden="1" customHeight="1" x14ac:dyDescent="0.25">
      <c r="A2838">
        <v>2015</v>
      </c>
      <c r="B2838">
        <v>10</v>
      </c>
      <c r="C2838">
        <v>8</v>
      </c>
      <c r="D2838" t="s">
        <v>44</v>
      </c>
      <c r="E2838" t="s">
        <v>138</v>
      </c>
      <c r="F2838">
        <v>0</v>
      </c>
      <c r="G2838">
        <v>2</v>
      </c>
      <c r="H2838" t="s">
        <v>76</v>
      </c>
      <c r="J2838">
        <v>-53</v>
      </c>
      <c r="K2838">
        <v>2014</v>
      </c>
      <c r="L2838">
        <v>1875</v>
      </c>
      <c r="M2838">
        <f t="shared" si="584"/>
        <v>2067</v>
      </c>
      <c r="N2838">
        <f t="shared" si="585"/>
        <v>1822</v>
      </c>
      <c r="O2838">
        <f t="shared" si="586"/>
        <v>0.87931715345400785</v>
      </c>
      <c r="P2838">
        <f t="shared" si="587"/>
        <v>0</v>
      </c>
      <c r="Q2838">
        <f t="shared" si="588"/>
        <v>60.274043093340076</v>
      </c>
      <c r="R2838">
        <f t="shared" si="589"/>
        <v>60</v>
      </c>
      <c r="S2838">
        <f>INDEX(Weights!$B$1:$B$36,MATCH(Matches!H713,Weights!$A$1:$A$36,0))</f>
        <v>50</v>
      </c>
      <c r="T2838">
        <f t="shared" si="590"/>
        <v>2167</v>
      </c>
      <c r="U2838">
        <f t="shared" si="591"/>
        <v>1822</v>
      </c>
      <c r="V2838">
        <f t="shared" si="592"/>
        <v>345</v>
      </c>
      <c r="W2838">
        <f t="shared" si="593"/>
        <v>-2</v>
      </c>
      <c r="X2838">
        <f t="shared" si="594"/>
        <v>0</v>
      </c>
      <c r="Y2838">
        <f t="shared" si="595"/>
        <v>-2</v>
      </c>
      <c r="AA2838" t="str">
        <f t="shared" si="596"/>
        <v>345-&gt;-2,</v>
      </c>
    </row>
    <row r="2839" spans="1:27" ht="15" hidden="1" customHeight="1" x14ac:dyDescent="0.25">
      <c r="A2839">
        <v>2016</v>
      </c>
      <c r="B2839">
        <v>10</v>
      </c>
      <c r="C2839">
        <v>7</v>
      </c>
      <c r="D2839" t="s">
        <v>58</v>
      </c>
      <c r="E2839" t="s">
        <v>54</v>
      </c>
      <c r="F2839">
        <v>0</v>
      </c>
      <c r="G2839">
        <v>2</v>
      </c>
      <c r="H2839" t="s">
        <v>76</v>
      </c>
      <c r="J2839">
        <v>-53</v>
      </c>
      <c r="K2839">
        <v>1434</v>
      </c>
      <c r="L2839">
        <v>1301</v>
      </c>
      <c r="M2839">
        <f t="shared" si="584"/>
        <v>1487</v>
      </c>
      <c r="N2839">
        <f t="shared" si="585"/>
        <v>1248</v>
      </c>
      <c r="O2839">
        <f t="shared" si="586"/>
        <v>0.87560366864099337</v>
      </c>
      <c r="P2839">
        <f t="shared" si="587"/>
        <v>0</v>
      </c>
      <c r="Q2839">
        <f t="shared" si="588"/>
        <v>60.529668728158967</v>
      </c>
      <c r="R2839">
        <f t="shared" si="589"/>
        <v>60</v>
      </c>
      <c r="S2839">
        <f>INDEX(Weights!$B$1:$B$36,MATCH(Matches!H1710,Weights!$A$1:$A$36,0))</f>
        <v>40</v>
      </c>
      <c r="T2839">
        <f t="shared" si="590"/>
        <v>1587</v>
      </c>
      <c r="U2839">
        <f t="shared" si="591"/>
        <v>1248</v>
      </c>
      <c r="V2839">
        <f t="shared" si="592"/>
        <v>339</v>
      </c>
      <c r="W2839">
        <f t="shared" si="593"/>
        <v>-2</v>
      </c>
      <c r="X2839">
        <f t="shared" si="594"/>
        <v>0</v>
      </c>
      <c r="Y2839">
        <f t="shared" si="595"/>
        <v>-2</v>
      </c>
      <c r="AA2839" t="str">
        <f t="shared" si="596"/>
        <v>339-&gt;-2,</v>
      </c>
    </row>
    <row r="2840" spans="1:27" ht="15" hidden="1" customHeight="1" x14ac:dyDescent="0.25">
      <c r="A2840">
        <v>2016</v>
      </c>
      <c r="B2840">
        <v>11</v>
      </c>
      <c r="C2840">
        <v>9</v>
      </c>
      <c r="D2840" t="s">
        <v>103</v>
      </c>
      <c r="E2840" t="s">
        <v>165</v>
      </c>
      <c r="F2840">
        <v>2</v>
      </c>
      <c r="G2840">
        <v>5</v>
      </c>
      <c r="H2840" t="s">
        <v>230</v>
      </c>
      <c r="J2840">
        <v>-60</v>
      </c>
      <c r="K2840">
        <v>1453</v>
      </c>
      <c r="L2840">
        <v>1354</v>
      </c>
      <c r="M2840">
        <f t="shared" si="584"/>
        <v>1513</v>
      </c>
      <c r="N2840">
        <f t="shared" si="585"/>
        <v>1294</v>
      </c>
      <c r="O2840">
        <f t="shared" si="586"/>
        <v>0.86251190399131117</v>
      </c>
      <c r="P2840">
        <f t="shared" si="587"/>
        <v>0</v>
      </c>
      <c r="Q2840">
        <f t="shared" si="588"/>
        <v>69.564257284273296</v>
      </c>
      <c r="R2840">
        <f t="shared" si="589"/>
        <v>70</v>
      </c>
      <c r="S2840">
        <f>INDEX(Weights!$B$1:$B$36,MATCH(Matches!H1825,Weights!$A$1:$A$36,0))</f>
        <v>20</v>
      </c>
      <c r="T2840">
        <f t="shared" si="590"/>
        <v>1613</v>
      </c>
      <c r="U2840">
        <f t="shared" si="591"/>
        <v>1294</v>
      </c>
      <c r="V2840">
        <f t="shared" si="592"/>
        <v>319</v>
      </c>
      <c r="W2840">
        <f t="shared" si="593"/>
        <v>-3</v>
      </c>
      <c r="X2840">
        <f t="shared" si="594"/>
        <v>0</v>
      </c>
      <c r="Y2840">
        <f t="shared" si="595"/>
        <v>-3</v>
      </c>
      <c r="AA2840" t="str">
        <f t="shared" si="596"/>
        <v>319-&gt;-3,</v>
      </c>
    </row>
    <row r="2841" spans="1:27" ht="15" hidden="1" customHeight="1" x14ac:dyDescent="0.25">
      <c r="A2841">
        <v>2017</v>
      </c>
      <c r="B2841">
        <v>8</v>
      </c>
      <c r="C2841">
        <v>31</v>
      </c>
      <c r="D2841" t="s">
        <v>102</v>
      </c>
      <c r="E2841" t="s">
        <v>126</v>
      </c>
      <c r="F2841">
        <v>0</v>
      </c>
      <c r="G2841">
        <v>3</v>
      </c>
      <c r="H2841" t="s">
        <v>76</v>
      </c>
      <c r="J2841">
        <v>-61</v>
      </c>
      <c r="K2841">
        <v>1885</v>
      </c>
      <c r="L2841">
        <v>1769</v>
      </c>
      <c r="M2841">
        <f t="shared" si="584"/>
        <v>1946</v>
      </c>
      <c r="N2841">
        <f t="shared" si="585"/>
        <v>1708</v>
      </c>
      <c r="O2841">
        <f t="shared" si="586"/>
        <v>0.8749753069983639</v>
      </c>
      <c r="P2841">
        <f t="shared" si="587"/>
        <v>0</v>
      </c>
      <c r="Q2841">
        <f t="shared" si="588"/>
        <v>69.716253146917737</v>
      </c>
      <c r="R2841">
        <f t="shared" si="589"/>
        <v>70</v>
      </c>
      <c r="S2841">
        <f>INDEX(Weights!$B$1:$B$36,MATCH(Matches!H2431,Weights!$A$1:$A$36,0))</f>
        <v>40</v>
      </c>
      <c r="T2841">
        <f t="shared" si="590"/>
        <v>2046</v>
      </c>
      <c r="U2841">
        <f t="shared" si="591"/>
        <v>1708</v>
      </c>
      <c r="V2841">
        <f t="shared" si="592"/>
        <v>338</v>
      </c>
      <c r="W2841">
        <f t="shared" si="593"/>
        <v>-3</v>
      </c>
      <c r="X2841">
        <f t="shared" si="594"/>
        <v>0</v>
      </c>
      <c r="Y2841">
        <f t="shared" si="595"/>
        <v>-3</v>
      </c>
      <c r="AA2841" t="str">
        <f t="shared" si="596"/>
        <v>338-&gt;-3,</v>
      </c>
    </row>
    <row r="2842" spans="1:27" hidden="1" x14ac:dyDescent="0.25">
      <c r="A2842">
        <v>2018</v>
      </c>
      <c r="B2842">
        <v>6</v>
      </c>
      <c r="C2842">
        <v>1</v>
      </c>
      <c r="D2842" t="s">
        <v>26</v>
      </c>
      <c r="E2842" t="s">
        <v>16</v>
      </c>
      <c r="F2842">
        <v>3</v>
      </c>
      <c r="G2842">
        <v>1</v>
      </c>
      <c r="H2842" t="s">
        <v>33</v>
      </c>
      <c r="J2842">
        <v>8</v>
      </c>
      <c r="K2842">
        <v>1994</v>
      </c>
      <c r="L2842">
        <v>1893</v>
      </c>
      <c r="M2842">
        <f t="shared" si="584"/>
        <v>1986</v>
      </c>
      <c r="N2842">
        <f t="shared" si="585"/>
        <v>1901</v>
      </c>
      <c r="O2842">
        <f t="shared" si="586"/>
        <v>0.74363452200732783</v>
      </c>
      <c r="P2842">
        <f t="shared" si="587"/>
        <v>1</v>
      </c>
      <c r="Q2842">
        <f t="shared" si="588"/>
        <v>31.205449589545236</v>
      </c>
      <c r="R2842">
        <f t="shared" si="589"/>
        <v>20</v>
      </c>
      <c r="S2842">
        <f>INDEX(Weights!$B$1:$B$36,MATCH(Matches!H2056,Weights!$A$1:$A$36,0))</f>
        <v>20</v>
      </c>
      <c r="T2842">
        <f t="shared" si="590"/>
        <v>2086</v>
      </c>
      <c r="U2842">
        <f t="shared" si="591"/>
        <v>1901</v>
      </c>
      <c r="V2842">
        <f t="shared" si="592"/>
        <v>185</v>
      </c>
      <c r="W2842">
        <f t="shared" si="593"/>
        <v>2</v>
      </c>
      <c r="X2842">
        <f t="shared" si="594"/>
        <v>0</v>
      </c>
      <c r="Y2842">
        <f t="shared" si="595"/>
        <v>2</v>
      </c>
    </row>
    <row r="2843" spans="1:27" hidden="1" x14ac:dyDescent="0.25">
      <c r="A2843">
        <v>2018</v>
      </c>
      <c r="B2843">
        <v>6</v>
      </c>
      <c r="C2843">
        <v>2</v>
      </c>
      <c r="D2843" t="s">
        <v>48</v>
      </c>
      <c r="E2843" t="s">
        <v>6</v>
      </c>
      <c r="F2843">
        <v>2</v>
      </c>
      <c r="G2843">
        <v>1</v>
      </c>
      <c r="H2843" t="s">
        <v>33</v>
      </c>
      <c r="J2843">
        <v>16</v>
      </c>
      <c r="K2843">
        <v>1748</v>
      </c>
      <c r="L2843">
        <v>2076</v>
      </c>
      <c r="M2843">
        <f t="shared" si="584"/>
        <v>1732</v>
      </c>
      <c r="N2843">
        <f t="shared" si="585"/>
        <v>2092</v>
      </c>
      <c r="O2843">
        <f t="shared" si="586"/>
        <v>0.81707883419997429</v>
      </c>
      <c r="P2843">
        <f t="shared" si="587"/>
        <v>1</v>
      </c>
      <c r="Q2843">
        <f t="shared" si="588"/>
        <v>87.469374744154138</v>
      </c>
      <c r="R2843">
        <f t="shared" si="589"/>
        <v>90</v>
      </c>
      <c r="S2843">
        <f>INDEX(Weights!$B$1:$B$36,MATCH(Matches!H2057,Weights!$A$1:$A$36,0))</f>
        <v>30</v>
      </c>
      <c r="T2843">
        <f t="shared" si="590"/>
        <v>1832</v>
      </c>
      <c r="U2843">
        <f t="shared" si="591"/>
        <v>2092</v>
      </c>
      <c r="V2843">
        <f t="shared" si="592"/>
        <v>260</v>
      </c>
      <c r="W2843">
        <f t="shared" si="593"/>
        <v>-1</v>
      </c>
      <c r="X2843">
        <f t="shared" si="594"/>
        <v>0</v>
      </c>
      <c r="Y2843">
        <f t="shared" si="595"/>
        <v>-1</v>
      </c>
    </row>
    <row r="2844" spans="1:27" hidden="1" x14ac:dyDescent="0.25">
      <c r="A2844">
        <v>2018</v>
      </c>
      <c r="B2844">
        <v>6</v>
      </c>
      <c r="C2844">
        <v>2</v>
      </c>
      <c r="D2844" t="s">
        <v>7</v>
      </c>
      <c r="E2844" t="s">
        <v>34</v>
      </c>
      <c r="F2844">
        <v>0</v>
      </c>
      <c r="G2844">
        <v>0</v>
      </c>
      <c r="H2844" t="s">
        <v>33</v>
      </c>
      <c r="J2844">
        <v>-2</v>
      </c>
      <c r="K2844">
        <v>1928</v>
      </c>
      <c r="L2844">
        <v>1969</v>
      </c>
      <c r="M2844">
        <f t="shared" si="584"/>
        <v>1930</v>
      </c>
      <c r="N2844">
        <f t="shared" si="585"/>
        <v>1967</v>
      </c>
      <c r="O2844">
        <f t="shared" si="586"/>
        <v>0.5896835031399501</v>
      </c>
      <c r="P2844">
        <f t="shared" si="587"/>
        <v>0.5</v>
      </c>
      <c r="Q2844">
        <f t="shared" si="588"/>
        <v>22.300645380444408</v>
      </c>
      <c r="R2844">
        <f t="shared" si="589"/>
        <v>20</v>
      </c>
      <c r="S2844">
        <f>INDEX(Weights!$B$1:$B$36,MATCH(Matches!H2058,Weights!$A$1:$A$36,0))</f>
        <v>40</v>
      </c>
      <c r="T2844">
        <f t="shared" si="590"/>
        <v>2030</v>
      </c>
      <c r="U2844">
        <f t="shared" si="591"/>
        <v>1967</v>
      </c>
      <c r="V2844">
        <f t="shared" si="592"/>
        <v>63</v>
      </c>
      <c r="W2844">
        <f t="shared" si="593"/>
        <v>0</v>
      </c>
      <c r="X2844">
        <f t="shared" si="594"/>
        <v>0</v>
      </c>
      <c r="Y2844">
        <f t="shared" si="595"/>
        <v>0</v>
      </c>
    </row>
    <row r="2845" spans="1:27" hidden="1" x14ac:dyDescent="0.25">
      <c r="A2845">
        <v>2018</v>
      </c>
      <c r="B2845">
        <v>6</v>
      </c>
      <c r="C2845">
        <v>2</v>
      </c>
      <c r="D2845" t="s">
        <v>105</v>
      </c>
      <c r="E2845" t="s">
        <v>39</v>
      </c>
      <c r="F2845">
        <v>2</v>
      </c>
      <c r="G2845">
        <v>1</v>
      </c>
      <c r="H2845" t="s">
        <v>33</v>
      </c>
      <c r="J2845">
        <v>2</v>
      </c>
      <c r="K2845">
        <v>1943</v>
      </c>
      <c r="L2845">
        <v>1691</v>
      </c>
      <c r="M2845">
        <f t="shared" si="584"/>
        <v>1941</v>
      </c>
      <c r="N2845">
        <f t="shared" si="585"/>
        <v>1693</v>
      </c>
      <c r="O2845">
        <f t="shared" si="586"/>
        <v>0.88113778355369832</v>
      </c>
      <c r="P2845">
        <f t="shared" si="587"/>
        <v>1</v>
      </c>
      <c r="Q2845">
        <f t="shared" si="588"/>
        <v>16.826204826018358</v>
      </c>
      <c r="R2845">
        <f t="shared" si="589"/>
        <v>20</v>
      </c>
      <c r="S2845">
        <f>INDEX(Weights!$B$1:$B$36,MATCH(Matches!H2059,Weights!$A$1:$A$36,0))</f>
        <v>20</v>
      </c>
      <c r="T2845">
        <f t="shared" si="590"/>
        <v>2041</v>
      </c>
      <c r="U2845">
        <f t="shared" si="591"/>
        <v>1693</v>
      </c>
      <c r="V2845">
        <f t="shared" si="592"/>
        <v>348</v>
      </c>
      <c r="W2845">
        <f t="shared" si="593"/>
        <v>1</v>
      </c>
      <c r="X2845">
        <f t="shared" si="594"/>
        <v>0</v>
      </c>
      <c r="Y2845">
        <f t="shared" si="595"/>
        <v>1</v>
      </c>
    </row>
    <row r="2846" spans="1:27" hidden="1" x14ac:dyDescent="0.25">
      <c r="A2846">
        <v>2018</v>
      </c>
      <c r="B2846">
        <v>6</v>
      </c>
      <c r="C2846">
        <v>2</v>
      </c>
      <c r="D2846" t="s">
        <v>17</v>
      </c>
      <c r="E2846" t="s">
        <v>66</v>
      </c>
      <c r="F2846">
        <v>2</v>
      </c>
      <c r="G2846">
        <v>3</v>
      </c>
      <c r="H2846" t="s">
        <v>33</v>
      </c>
      <c r="J2846">
        <v>-17</v>
      </c>
      <c r="K2846">
        <v>1770</v>
      </c>
      <c r="L2846">
        <v>1631</v>
      </c>
      <c r="M2846">
        <f t="shared" si="584"/>
        <v>1787</v>
      </c>
      <c r="N2846">
        <f t="shared" si="585"/>
        <v>1614</v>
      </c>
      <c r="O2846">
        <f t="shared" si="586"/>
        <v>0.82799938026116982</v>
      </c>
      <c r="P2846">
        <f t="shared" si="587"/>
        <v>0</v>
      </c>
      <c r="Q2846">
        <f t="shared" si="588"/>
        <v>20.531416333473359</v>
      </c>
      <c r="R2846">
        <f t="shared" si="589"/>
        <v>20</v>
      </c>
      <c r="S2846">
        <f>INDEX(Weights!$B$1:$B$36,MATCH(Matches!H2060,Weights!$A$1:$A$36,0))</f>
        <v>50</v>
      </c>
      <c r="T2846">
        <f t="shared" si="590"/>
        <v>1887</v>
      </c>
      <c r="U2846">
        <f t="shared" si="591"/>
        <v>1614</v>
      </c>
      <c r="V2846">
        <f t="shared" si="592"/>
        <v>273</v>
      </c>
      <c r="W2846">
        <f t="shared" si="593"/>
        <v>-1</v>
      </c>
      <c r="X2846">
        <f t="shared" si="594"/>
        <v>0</v>
      </c>
      <c r="Y2846">
        <f t="shared" si="595"/>
        <v>-1</v>
      </c>
    </row>
    <row r="2847" spans="1:27" hidden="1" x14ac:dyDescent="0.25">
      <c r="A2847">
        <v>2018</v>
      </c>
      <c r="B2847">
        <v>6</v>
      </c>
      <c r="C2847">
        <v>3</v>
      </c>
      <c r="D2847" t="s">
        <v>121</v>
      </c>
      <c r="E2847" t="s">
        <v>9</v>
      </c>
      <c r="F2847">
        <v>2</v>
      </c>
      <c r="G2847">
        <v>0</v>
      </c>
      <c r="H2847" t="s">
        <v>33</v>
      </c>
      <c r="I2847" t="s">
        <v>105</v>
      </c>
      <c r="J2847">
        <v>5</v>
      </c>
      <c r="K2847">
        <v>2136</v>
      </c>
      <c r="L2847">
        <v>1848</v>
      </c>
      <c r="M2847">
        <f t="shared" si="584"/>
        <v>2131</v>
      </c>
      <c r="N2847">
        <f t="shared" si="585"/>
        <v>1853</v>
      </c>
      <c r="O2847">
        <f t="shared" si="586"/>
        <v>0.83205984053033322</v>
      </c>
      <c r="P2847">
        <f t="shared" si="587"/>
        <v>1</v>
      </c>
      <c r="Q2847">
        <f t="shared" si="588"/>
        <v>29.772509540239515</v>
      </c>
      <c r="R2847">
        <f t="shared" si="589"/>
        <v>20</v>
      </c>
      <c r="S2847">
        <f>INDEX(Weights!$B$1:$B$36,MATCH(Matches!H2061,Weights!$A$1:$A$36,0))</f>
        <v>20</v>
      </c>
      <c r="T2847">
        <f t="shared" si="590"/>
        <v>2131</v>
      </c>
      <c r="U2847">
        <f t="shared" si="591"/>
        <v>1853</v>
      </c>
      <c r="V2847">
        <f t="shared" si="592"/>
        <v>278</v>
      </c>
      <c r="W2847">
        <f t="shared" si="593"/>
        <v>2</v>
      </c>
      <c r="X2847">
        <f t="shared" si="594"/>
        <v>0</v>
      </c>
      <c r="Y2847">
        <f t="shared" si="595"/>
        <v>2</v>
      </c>
    </row>
    <row r="2848" spans="1:27" hidden="1" x14ac:dyDescent="0.25">
      <c r="A2848">
        <v>2018</v>
      </c>
      <c r="B2848">
        <v>6</v>
      </c>
      <c r="C2848">
        <v>3</v>
      </c>
      <c r="D2848" t="s">
        <v>55</v>
      </c>
      <c r="E2848" t="s">
        <v>131</v>
      </c>
      <c r="F2848">
        <v>1</v>
      </c>
      <c r="G2848">
        <v>1</v>
      </c>
      <c r="H2848" t="s">
        <v>33</v>
      </c>
      <c r="J2848">
        <v>-6</v>
      </c>
      <c r="K2848">
        <v>2042</v>
      </c>
      <c r="L2848">
        <v>1885</v>
      </c>
      <c r="M2848">
        <f t="shared" si="584"/>
        <v>2048</v>
      </c>
      <c r="N2848">
        <f t="shared" si="585"/>
        <v>1879</v>
      </c>
      <c r="O2848">
        <f t="shared" si="586"/>
        <v>0.82469531344616842</v>
      </c>
      <c r="P2848">
        <f t="shared" si="587"/>
        <v>0.5</v>
      </c>
      <c r="Q2848">
        <f t="shared" si="588"/>
        <v>18.478862341186044</v>
      </c>
      <c r="R2848">
        <f t="shared" si="589"/>
        <v>20</v>
      </c>
      <c r="S2848">
        <f>INDEX(Weights!$B$1:$B$36,MATCH(Matches!H2062,Weights!$A$1:$A$36,0))</f>
        <v>40</v>
      </c>
      <c r="T2848">
        <f t="shared" si="590"/>
        <v>2148</v>
      </c>
      <c r="U2848">
        <f t="shared" si="591"/>
        <v>1879</v>
      </c>
      <c r="V2848">
        <f t="shared" si="592"/>
        <v>269</v>
      </c>
      <c r="W2848">
        <f t="shared" si="593"/>
        <v>0</v>
      </c>
      <c r="X2848">
        <f t="shared" si="594"/>
        <v>0</v>
      </c>
      <c r="Y2848">
        <f t="shared" si="595"/>
        <v>0</v>
      </c>
    </row>
    <row r="2849" spans="1:25" hidden="1" x14ac:dyDescent="0.25">
      <c r="A2849">
        <v>2018</v>
      </c>
      <c r="B2849">
        <v>6</v>
      </c>
      <c r="C2849">
        <v>4</v>
      </c>
      <c r="D2849" t="s">
        <v>16</v>
      </c>
      <c r="E2849" t="s">
        <v>104</v>
      </c>
      <c r="F2849">
        <v>1</v>
      </c>
      <c r="G2849">
        <v>1</v>
      </c>
      <c r="H2849" t="s">
        <v>33</v>
      </c>
      <c r="J2849">
        <v>-2</v>
      </c>
      <c r="K2849">
        <v>1891</v>
      </c>
      <c r="L2849">
        <v>1907</v>
      </c>
      <c r="M2849">
        <f t="shared" si="584"/>
        <v>1893</v>
      </c>
      <c r="N2849">
        <f t="shared" si="585"/>
        <v>1905</v>
      </c>
      <c r="O2849">
        <f t="shared" si="586"/>
        <v>0.62400175861766716</v>
      </c>
      <c r="P2849">
        <f t="shared" si="587"/>
        <v>0.5</v>
      </c>
      <c r="Q2849">
        <f t="shared" si="588"/>
        <v>16.128803512912839</v>
      </c>
      <c r="R2849">
        <f t="shared" si="589"/>
        <v>20</v>
      </c>
      <c r="S2849">
        <f>INDEX(Weights!$B$1:$B$36,MATCH(Matches!H2063,Weights!$A$1:$A$36,0))</f>
        <v>40</v>
      </c>
      <c r="T2849">
        <f t="shared" si="590"/>
        <v>1993</v>
      </c>
      <c r="U2849">
        <f t="shared" si="591"/>
        <v>1905</v>
      </c>
      <c r="V2849">
        <f t="shared" si="592"/>
        <v>88</v>
      </c>
      <c r="W2849">
        <f t="shared" si="593"/>
        <v>0</v>
      </c>
      <c r="X2849">
        <f t="shared" si="594"/>
        <v>0</v>
      </c>
      <c r="Y2849">
        <f t="shared" si="595"/>
        <v>0</v>
      </c>
    </row>
    <row r="2850" spans="1:25" hidden="1" x14ac:dyDescent="0.25">
      <c r="A2850">
        <v>2018</v>
      </c>
      <c r="B2850">
        <v>6</v>
      </c>
      <c r="C2850">
        <v>6</v>
      </c>
      <c r="D2850" t="s">
        <v>7</v>
      </c>
      <c r="E2850" t="s">
        <v>151</v>
      </c>
      <c r="F2850">
        <v>3</v>
      </c>
      <c r="G2850">
        <v>0</v>
      </c>
      <c r="H2850" t="s">
        <v>33</v>
      </c>
      <c r="J2850">
        <v>4</v>
      </c>
      <c r="K2850">
        <v>1932</v>
      </c>
      <c r="L2850">
        <v>1646</v>
      </c>
      <c r="M2850">
        <f t="shared" si="584"/>
        <v>1928</v>
      </c>
      <c r="N2850">
        <f t="shared" si="585"/>
        <v>1650</v>
      </c>
      <c r="O2850">
        <f t="shared" si="586"/>
        <v>0.89806827901102626</v>
      </c>
      <c r="P2850">
        <f t="shared" si="587"/>
        <v>1</v>
      </c>
      <c r="Q2850">
        <f t="shared" si="588"/>
        <v>39.241954920320552</v>
      </c>
      <c r="R2850">
        <f t="shared" si="589"/>
        <v>20</v>
      </c>
      <c r="S2850">
        <f>INDEX(Weights!$B$1:$B$36,MATCH(Matches!H2064,Weights!$A$1:$A$36,0))</f>
        <v>20</v>
      </c>
      <c r="T2850">
        <f t="shared" si="590"/>
        <v>2028</v>
      </c>
      <c r="U2850">
        <f t="shared" si="591"/>
        <v>1650</v>
      </c>
      <c r="V2850">
        <f t="shared" si="592"/>
        <v>378</v>
      </c>
      <c r="W2850">
        <f t="shared" si="593"/>
        <v>3</v>
      </c>
      <c r="X2850">
        <f t="shared" si="594"/>
        <v>0</v>
      </c>
      <c r="Y2850">
        <f t="shared" si="595"/>
        <v>3</v>
      </c>
    </row>
    <row r="2851" spans="1:25" hidden="1" x14ac:dyDescent="0.25">
      <c r="A2851">
        <v>2018</v>
      </c>
      <c r="B2851">
        <v>6</v>
      </c>
      <c r="C2851">
        <v>7</v>
      </c>
      <c r="D2851" t="s">
        <v>105</v>
      </c>
      <c r="E2851" t="s">
        <v>129</v>
      </c>
      <c r="F2851">
        <v>2</v>
      </c>
      <c r="G2851">
        <v>0</v>
      </c>
      <c r="H2851" t="s">
        <v>33</v>
      </c>
      <c r="J2851">
        <v>5</v>
      </c>
      <c r="K2851">
        <v>1948</v>
      </c>
      <c r="L2851">
        <v>1750</v>
      </c>
      <c r="M2851">
        <f t="shared" si="584"/>
        <v>1943</v>
      </c>
      <c r="N2851">
        <f t="shared" si="585"/>
        <v>1755</v>
      </c>
      <c r="O2851">
        <f t="shared" si="586"/>
        <v>0.83995069463475347</v>
      </c>
      <c r="P2851">
        <f t="shared" si="587"/>
        <v>1</v>
      </c>
      <c r="Q2851">
        <f t="shared" si="588"/>
        <v>31.240373012488632</v>
      </c>
      <c r="R2851">
        <f t="shared" si="589"/>
        <v>20</v>
      </c>
      <c r="S2851">
        <f>INDEX(Weights!$B$1:$B$36,MATCH(Matches!H2065,Weights!$A$1:$A$36,0))</f>
        <v>40</v>
      </c>
      <c r="T2851">
        <f t="shared" si="590"/>
        <v>2043</v>
      </c>
      <c r="U2851">
        <f t="shared" si="591"/>
        <v>1755</v>
      </c>
      <c r="V2851">
        <f t="shared" si="592"/>
        <v>288</v>
      </c>
      <c r="W2851">
        <f t="shared" si="593"/>
        <v>2</v>
      </c>
      <c r="X2851">
        <f t="shared" si="594"/>
        <v>0</v>
      </c>
      <c r="Y2851">
        <f t="shared" si="595"/>
        <v>2</v>
      </c>
    </row>
    <row r="2852" spans="1:25" hidden="1" x14ac:dyDescent="0.25">
      <c r="A2852">
        <v>2018</v>
      </c>
      <c r="B2852">
        <v>6</v>
      </c>
      <c r="C2852">
        <v>7</v>
      </c>
      <c r="D2852" t="s">
        <v>17</v>
      </c>
      <c r="E2852" t="s">
        <v>148</v>
      </c>
      <c r="F2852">
        <v>2</v>
      </c>
      <c r="G2852">
        <v>2</v>
      </c>
      <c r="H2852" t="s">
        <v>33</v>
      </c>
      <c r="J2852">
        <v>-6</v>
      </c>
      <c r="K2852">
        <v>1764</v>
      </c>
      <c r="L2852">
        <v>1645</v>
      </c>
      <c r="M2852">
        <f t="shared" si="584"/>
        <v>1770</v>
      </c>
      <c r="N2852">
        <f t="shared" si="585"/>
        <v>1639</v>
      </c>
      <c r="O2852">
        <f t="shared" si="586"/>
        <v>0.79079810279723817</v>
      </c>
      <c r="P2852">
        <f t="shared" si="587"/>
        <v>0.5</v>
      </c>
      <c r="Q2852">
        <f t="shared" si="588"/>
        <v>20.632871887006633</v>
      </c>
      <c r="R2852">
        <f t="shared" si="589"/>
        <v>20</v>
      </c>
      <c r="S2852">
        <f>INDEX(Weights!$B$1:$B$36,MATCH(Matches!H2066,Weights!$A$1:$A$36,0))</f>
        <v>40</v>
      </c>
      <c r="T2852">
        <f t="shared" si="590"/>
        <v>1870</v>
      </c>
      <c r="U2852">
        <f t="shared" si="591"/>
        <v>1639</v>
      </c>
      <c r="V2852">
        <f t="shared" si="592"/>
        <v>231</v>
      </c>
      <c r="W2852">
        <f t="shared" si="593"/>
        <v>0</v>
      </c>
      <c r="X2852">
        <f t="shared" si="594"/>
        <v>0</v>
      </c>
      <c r="Y2852">
        <f t="shared" si="595"/>
        <v>0</v>
      </c>
    </row>
    <row r="2853" spans="1:25" hidden="1" x14ac:dyDescent="0.25">
      <c r="A2853">
        <v>2018</v>
      </c>
      <c r="B2853">
        <v>6</v>
      </c>
      <c r="C2853">
        <v>7</v>
      </c>
      <c r="D2853" t="s">
        <v>34</v>
      </c>
      <c r="E2853" t="s">
        <v>147</v>
      </c>
      <c r="F2853">
        <v>3</v>
      </c>
      <c r="G2853">
        <v>0</v>
      </c>
      <c r="H2853" t="s">
        <v>33</v>
      </c>
      <c r="J2853">
        <v>1</v>
      </c>
      <c r="K2853">
        <v>1970</v>
      </c>
      <c r="L2853">
        <v>1509</v>
      </c>
      <c r="M2853">
        <f t="shared" si="584"/>
        <v>1969</v>
      </c>
      <c r="N2853">
        <f t="shared" si="585"/>
        <v>1510</v>
      </c>
      <c r="O2853">
        <f t="shared" si="586"/>
        <v>0.96150097517353628</v>
      </c>
      <c r="P2853">
        <f t="shared" si="587"/>
        <v>1</v>
      </c>
      <c r="Q2853">
        <f t="shared" si="588"/>
        <v>25.974683891541407</v>
      </c>
      <c r="R2853">
        <f t="shared" si="589"/>
        <v>10</v>
      </c>
      <c r="S2853">
        <f>INDEX(Weights!$B$1:$B$36,MATCH(Matches!H2067,Weights!$A$1:$A$36,0))</f>
        <v>20</v>
      </c>
      <c r="T2853">
        <f t="shared" si="590"/>
        <v>2069</v>
      </c>
      <c r="U2853">
        <f t="shared" si="591"/>
        <v>1510</v>
      </c>
      <c r="V2853">
        <f t="shared" si="592"/>
        <v>559</v>
      </c>
      <c r="W2853">
        <f t="shared" si="593"/>
        <v>3</v>
      </c>
      <c r="X2853">
        <f t="shared" si="594"/>
        <v>0</v>
      </c>
      <c r="Y2853">
        <f t="shared" si="595"/>
        <v>3</v>
      </c>
    </row>
    <row r="2854" spans="1:25" hidden="1" x14ac:dyDescent="0.25">
      <c r="A2854">
        <v>2018</v>
      </c>
      <c r="B2854">
        <v>6</v>
      </c>
      <c r="C2854">
        <v>8</v>
      </c>
      <c r="D2854" t="s">
        <v>9</v>
      </c>
      <c r="E2854" t="s">
        <v>152</v>
      </c>
      <c r="F2854">
        <v>2</v>
      </c>
      <c r="G2854">
        <v>1</v>
      </c>
      <c r="H2854" t="s">
        <v>33</v>
      </c>
      <c r="J2854">
        <v>5</v>
      </c>
      <c r="K2854">
        <v>1853</v>
      </c>
      <c r="L2854">
        <v>1735</v>
      </c>
      <c r="M2854">
        <f t="shared" si="584"/>
        <v>1848</v>
      </c>
      <c r="N2854">
        <f t="shared" si="585"/>
        <v>1740</v>
      </c>
      <c r="O2854">
        <f t="shared" si="586"/>
        <v>0.76805200316758415</v>
      </c>
      <c r="P2854">
        <f t="shared" si="587"/>
        <v>1</v>
      </c>
      <c r="Q2854">
        <f t="shared" si="588"/>
        <v>21.556556074129571</v>
      </c>
      <c r="R2854">
        <f t="shared" si="589"/>
        <v>20</v>
      </c>
      <c r="S2854">
        <f>INDEX(Weights!$B$1:$B$36,MATCH(Matches!H2068,Weights!$A$1:$A$36,0))</f>
        <v>20</v>
      </c>
      <c r="T2854">
        <f t="shared" si="590"/>
        <v>1948</v>
      </c>
      <c r="U2854">
        <f t="shared" si="591"/>
        <v>1740</v>
      </c>
      <c r="V2854">
        <f t="shared" si="592"/>
        <v>208</v>
      </c>
      <c r="W2854">
        <f t="shared" si="593"/>
        <v>1</v>
      </c>
      <c r="X2854">
        <f t="shared" si="594"/>
        <v>0</v>
      </c>
      <c r="Y2854">
        <f t="shared" si="595"/>
        <v>1</v>
      </c>
    </row>
    <row r="2855" spans="1:25" hidden="1" x14ac:dyDescent="0.25">
      <c r="A2855">
        <v>2018</v>
      </c>
      <c r="B2855">
        <v>6</v>
      </c>
      <c r="C2855">
        <v>8</v>
      </c>
      <c r="D2855" t="s">
        <v>6</v>
      </c>
      <c r="E2855" t="s">
        <v>158</v>
      </c>
      <c r="F2855">
        <v>2</v>
      </c>
      <c r="G2855">
        <v>1</v>
      </c>
      <c r="H2855" t="s">
        <v>33</v>
      </c>
      <c r="J2855">
        <v>1</v>
      </c>
      <c r="K2855">
        <v>2077</v>
      </c>
      <c r="L2855">
        <v>1591</v>
      </c>
      <c r="M2855">
        <f t="shared" si="584"/>
        <v>2076</v>
      </c>
      <c r="N2855">
        <f t="shared" si="585"/>
        <v>1592</v>
      </c>
      <c r="O2855">
        <f t="shared" si="586"/>
        <v>0.96648828945162879</v>
      </c>
      <c r="P2855">
        <f t="shared" si="587"/>
        <v>1</v>
      </c>
      <c r="Q2855">
        <f t="shared" si="588"/>
        <v>29.840315031266098</v>
      </c>
      <c r="R2855">
        <f t="shared" si="589"/>
        <v>30</v>
      </c>
      <c r="S2855">
        <f>INDEX(Weights!$B$1:$B$36,MATCH(Matches!H2069,Weights!$A$1:$A$36,0))</f>
        <v>20</v>
      </c>
      <c r="T2855">
        <f t="shared" si="590"/>
        <v>2176</v>
      </c>
      <c r="U2855">
        <f t="shared" si="591"/>
        <v>1592</v>
      </c>
      <c r="V2855">
        <f t="shared" si="592"/>
        <v>584</v>
      </c>
      <c r="W2855">
        <f t="shared" si="593"/>
        <v>1</v>
      </c>
      <c r="X2855">
        <f t="shared" si="594"/>
        <v>0</v>
      </c>
      <c r="Y2855">
        <f t="shared" si="595"/>
        <v>1</v>
      </c>
    </row>
    <row r="2856" spans="1:25" hidden="1" x14ac:dyDescent="0.25">
      <c r="A2856">
        <v>2018</v>
      </c>
      <c r="B2856">
        <v>6</v>
      </c>
      <c r="C2856">
        <v>8</v>
      </c>
      <c r="D2856" t="s">
        <v>65</v>
      </c>
      <c r="E2856" t="s">
        <v>102</v>
      </c>
      <c r="F2856">
        <v>2</v>
      </c>
      <c r="G2856">
        <v>2</v>
      </c>
      <c r="H2856" t="s">
        <v>33</v>
      </c>
      <c r="J2856">
        <v>-2</v>
      </c>
      <c r="K2856">
        <v>1829</v>
      </c>
      <c r="L2856">
        <v>1869</v>
      </c>
      <c r="M2856">
        <f t="shared" si="584"/>
        <v>1831</v>
      </c>
      <c r="N2856">
        <f t="shared" si="585"/>
        <v>1867</v>
      </c>
      <c r="O2856">
        <f t="shared" si="586"/>
        <v>0.59107559631494333</v>
      </c>
      <c r="P2856">
        <f t="shared" si="587"/>
        <v>0.5</v>
      </c>
      <c r="Q2856">
        <f t="shared" si="588"/>
        <v>21.95977935828072</v>
      </c>
      <c r="R2856">
        <f t="shared" si="589"/>
        <v>20</v>
      </c>
      <c r="S2856">
        <f>INDEX(Weights!$B$1:$B$36,MATCH(Matches!H2070,Weights!$A$1:$A$36,0))</f>
        <v>20</v>
      </c>
      <c r="T2856">
        <f t="shared" si="590"/>
        <v>1931</v>
      </c>
      <c r="U2856">
        <f t="shared" si="591"/>
        <v>1867</v>
      </c>
      <c r="V2856">
        <f t="shared" si="592"/>
        <v>64</v>
      </c>
      <c r="W2856">
        <f t="shared" si="593"/>
        <v>0</v>
      </c>
      <c r="X2856">
        <f t="shared" si="594"/>
        <v>0</v>
      </c>
      <c r="Y2856">
        <f t="shared" si="595"/>
        <v>0</v>
      </c>
    </row>
    <row r="2857" spans="1:25" hidden="1" x14ac:dyDescent="0.25">
      <c r="A2857">
        <v>2018</v>
      </c>
      <c r="B2857">
        <v>6</v>
      </c>
      <c r="C2857">
        <v>8</v>
      </c>
      <c r="D2857" t="s">
        <v>131</v>
      </c>
      <c r="E2857" t="s">
        <v>132</v>
      </c>
      <c r="F2857">
        <v>2</v>
      </c>
      <c r="G2857">
        <v>0</v>
      </c>
      <c r="H2857" t="s">
        <v>33</v>
      </c>
      <c r="J2857">
        <v>4</v>
      </c>
      <c r="K2857">
        <v>1889</v>
      </c>
      <c r="L2857">
        <v>1666</v>
      </c>
      <c r="M2857">
        <f t="shared" si="584"/>
        <v>1885</v>
      </c>
      <c r="N2857">
        <f t="shared" si="585"/>
        <v>1670</v>
      </c>
      <c r="O2857">
        <f t="shared" si="586"/>
        <v>0.85975851945819559</v>
      </c>
      <c r="P2857">
        <f t="shared" si="587"/>
        <v>1</v>
      </c>
      <c r="Q2857">
        <f t="shared" si="588"/>
        <v>28.522231685992825</v>
      </c>
      <c r="R2857">
        <f t="shared" si="589"/>
        <v>20</v>
      </c>
      <c r="S2857">
        <f>INDEX(Weights!$B$1:$B$36,MATCH(Matches!H2071,Weights!$A$1:$A$36,0))</f>
        <v>30</v>
      </c>
      <c r="T2857">
        <f t="shared" si="590"/>
        <v>1985</v>
      </c>
      <c r="U2857">
        <f t="shared" si="591"/>
        <v>1670</v>
      </c>
      <c r="V2857">
        <f t="shared" si="592"/>
        <v>315</v>
      </c>
      <c r="W2857">
        <f t="shared" si="593"/>
        <v>2</v>
      </c>
      <c r="X2857">
        <f t="shared" si="594"/>
        <v>0</v>
      </c>
      <c r="Y2857">
        <f t="shared" si="595"/>
        <v>2</v>
      </c>
    </row>
    <row r="2858" spans="1:25" hidden="1" x14ac:dyDescent="0.25">
      <c r="A2858">
        <v>2018</v>
      </c>
      <c r="B2858">
        <v>6</v>
      </c>
      <c r="C2858">
        <v>9</v>
      </c>
      <c r="D2858" t="s">
        <v>26</v>
      </c>
      <c r="E2858" t="s">
        <v>125</v>
      </c>
      <c r="F2858">
        <v>1</v>
      </c>
      <c r="G2858">
        <v>1</v>
      </c>
      <c r="H2858" t="s">
        <v>33</v>
      </c>
      <c r="J2858">
        <v>-8</v>
      </c>
      <c r="K2858">
        <v>1986</v>
      </c>
      <c r="L2858">
        <v>1763</v>
      </c>
      <c r="M2858">
        <f t="shared" si="584"/>
        <v>1994</v>
      </c>
      <c r="N2858">
        <f t="shared" si="585"/>
        <v>1755</v>
      </c>
      <c r="O2858">
        <f t="shared" si="586"/>
        <v>0.87560366864099337</v>
      </c>
      <c r="P2858">
        <f t="shared" si="587"/>
        <v>0.5</v>
      </c>
      <c r="Q2858">
        <f t="shared" si="588"/>
        <v>21.29904648946999</v>
      </c>
      <c r="R2858">
        <f t="shared" si="589"/>
        <v>20</v>
      </c>
      <c r="S2858">
        <f>INDEX(Weights!$B$1:$B$36,MATCH(Matches!H2072,Weights!$A$1:$A$36,0))</f>
        <v>40</v>
      </c>
      <c r="T2858">
        <f t="shared" si="590"/>
        <v>2094</v>
      </c>
      <c r="U2858">
        <f t="shared" si="591"/>
        <v>1755</v>
      </c>
      <c r="V2858">
        <f t="shared" si="592"/>
        <v>339</v>
      </c>
      <c r="W2858">
        <f t="shared" si="593"/>
        <v>0</v>
      </c>
      <c r="X2858">
        <f t="shared" si="594"/>
        <v>0</v>
      </c>
      <c r="Y2858">
        <f t="shared" si="595"/>
        <v>0</v>
      </c>
    </row>
    <row r="2859" spans="1:25" hidden="1" x14ac:dyDescent="0.25">
      <c r="A2859">
        <v>2018</v>
      </c>
      <c r="B2859">
        <v>6</v>
      </c>
      <c r="C2859">
        <v>9</v>
      </c>
      <c r="D2859" t="s">
        <v>55</v>
      </c>
      <c r="E2859" t="s">
        <v>96</v>
      </c>
      <c r="F2859">
        <v>1</v>
      </c>
      <c r="G2859">
        <v>0</v>
      </c>
      <c r="H2859" t="s">
        <v>33</v>
      </c>
      <c r="I2859" t="s">
        <v>21</v>
      </c>
      <c r="J2859">
        <v>2</v>
      </c>
      <c r="K2859">
        <v>2044</v>
      </c>
      <c r="L2859">
        <v>1657</v>
      </c>
      <c r="M2859">
        <f t="shared" si="584"/>
        <v>2042</v>
      </c>
      <c r="N2859">
        <f t="shared" si="585"/>
        <v>1659</v>
      </c>
      <c r="O2859">
        <f t="shared" si="586"/>
        <v>0.90067303599035609</v>
      </c>
      <c r="P2859">
        <f t="shared" si="587"/>
        <v>1</v>
      </c>
      <c r="Q2859">
        <f t="shared" si="588"/>
        <v>20.135519291678087</v>
      </c>
      <c r="R2859">
        <f t="shared" si="589"/>
        <v>20</v>
      </c>
      <c r="S2859">
        <f>INDEX(Weights!$B$1:$B$36,MATCH(Matches!H2073,Weights!$A$1:$A$36,0))</f>
        <v>40</v>
      </c>
      <c r="T2859">
        <f t="shared" si="590"/>
        <v>2042</v>
      </c>
      <c r="U2859">
        <f t="shared" si="591"/>
        <v>1659</v>
      </c>
      <c r="V2859">
        <f t="shared" si="592"/>
        <v>383</v>
      </c>
      <c r="W2859">
        <f t="shared" si="593"/>
        <v>1</v>
      </c>
      <c r="X2859">
        <f t="shared" si="594"/>
        <v>0</v>
      </c>
      <c r="Y2859">
        <f t="shared" si="595"/>
        <v>1</v>
      </c>
    </row>
    <row r="2860" spans="1:25" hidden="1" x14ac:dyDescent="0.25">
      <c r="A2860">
        <v>2018</v>
      </c>
      <c r="B2860">
        <v>6</v>
      </c>
      <c r="C2860">
        <v>11</v>
      </c>
      <c r="D2860" t="s">
        <v>7</v>
      </c>
      <c r="E2860" t="s">
        <v>129</v>
      </c>
      <c r="F2860">
        <v>4</v>
      </c>
      <c r="G2860">
        <v>1</v>
      </c>
      <c r="H2860" t="s">
        <v>33</v>
      </c>
      <c r="J2860">
        <v>6</v>
      </c>
      <c r="K2860">
        <v>1938</v>
      </c>
      <c r="L2860">
        <v>1744</v>
      </c>
      <c r="M2860">
        <f t="shared" si="584"/>
        <v>1932</v>
      </c>
      <c r="N2860">
        <f t="shared" si="585"/>
        <v>1750</v>
      </c>
      <c r="O2860">
        <f t="shared" si="586"/>
        <v>0.83525283231396152</v>
      </c>
      <c r="P2860">
        <f t="shared" si="587"/>
        <v>1</v>
      </c>
      <c r="Q2860">
        <f t="shared" si="588"/>
        <v>36.419442496482269</v>
      </c>
      <c r="R2860">
        <f t="shared" si="589"/>
        <v>20</v>
      </c>
      <c r="S2860">
        <f>INDEX(Weights!$B$1:$B$36,MATCH(Matches!H2074,Weights!$A$1:$A$36,0))</f>
        <v>40</v>
      </c>
      <c r="T2860">
        <f t="shared" si="590"/>
        <v>2032</v>
      </c>
      <c r="U2860">
        <f t="shared" si="591"/>
        <v>1750</v>
      </c>
      <c r="V2860">
        <f t="shared" si="592"/>
        <v>282</v>
      </c>
      <c r="W2860">
        <f t="shared" si="593"/>
        <v>3</v>
      </c>
      <c r="X2860">
        <f t="shared" si="594"/>
        <v>0</v>
      </c>
      <c r="Y2860">
        <f t="shared" si="595"/>
        <v>3</v>
      </c>
    </row>
    <row r="2861" spans="1:25" hidden="1" x14ac:dyDescent="0.25">
      <c r="A2861">
        <v>2018</v>
      </c>
      <c r="B2861">
        <v>6</v>
      </c>
      <c r="C2861">
        <v>12</v>
      </c>
      <c r="D2861" t="s">
        <v>65</v>
      </c>
      <c r="E2861" t="s">
        <v>60</v>
      </c>
      <c r="F2861">
        <v>4</v>
      </c>
      <c r="G2861">
        <v>0</v>
      </c>
      <c r="H2861" t="s">
        <v>33</v>
      </c>
      <c r="J2861">
        <v>2</v>
      </c>
      <c r="K2861">
        <v>1831</v>
      </c>
      <c r="L2861">
        <v>1390</v>
      </c>
      <c r="M2861">
        <f t="shared" si="584"/>
        <v>1829</v>
      </c>
      <c r="N2861">
        <f t="shared" si="585"/>
        <v>1392</v>
      </c>
      <c r="O2861">
        <f t="shared" si="586"/>
        <v>0.95652914258860611</v>
      </c>
      <c r="P2861">
        <f t="shared" si="587"/>
        <v>1</v>
      </c>
      <c r="Q2861">
        <f t="shared" si="588"/>
        <v>46.007834192747985</v>
      </c>
      <c r="R2861">
        <f t="shared" si="589"/>
        <v>20</v>
      </c>
      <c r="S2861">
        <f>INDEX(Weights!$B$1:$B$36,MATCH(Matches!H2075,Weights!$A$1:$A$36,0))</f>
        <v>40</v>
      </c>
      <c r="T2861">
        <f t="shared" si="590"/>
        <v>1929</v>
      </c>
      <c r="U2861">
        <f t="shared" si="591"/>
        <v>1392</v>
      </c>
      <c r="V2861">
        <f t="shared" si="592"/>
        <v>537</v>
      </c>
      <c r="W2861">
        <f t="shared" si="593"/>
        <v>4</v>
      </c>
      <c r="X2861">
        <f t="shared" si="594"/>
        <v>1</v>
      </c>
      <c r="Y2861">
        <f t="shared" si="595"/>
        <v>4</v>
      </c>
    </row>
    <row r="2862" spans="1:25" hidden="1" x14ac:dyDescent="0.25">
      <c r="A2862">
        <v>2018</v>
      </c>
      <c r="B2862">
        <v>6</v>
      </c>
      <c r="C2862">
        <v>15</v>
      </c>
      <c r="D2862" t="s">
        <v>34</v>
      </c>
      <c r="E2862" t="s">
        <v>55</v>
      </c>
      <c r="F2862">
        <v>3</v>
      </c>
      <c r="G2862">
        <v>3</v>
      </c>
      <c r="H2862" t="s">
        <v>744</v>
      </c>
      <c r="I2862" t="s">
        <v>21</v>
      </c>
      <c r="J2862">
        <v>6</v>
      </c>
      <c r="K2862">
        <v>1976</v>
      </c>
      <c r="L2862">
        <v>2038</v>
      </c>
      <c r="M2862">
        <f t="shared" si="584"/>
        <v>1970</v>
      </c>
      <c r="N2862">
        <f t="shared" si="585"/>
        <v>2044</v>
      </c>
      <c r="O2862">
        <f t="shared" si="586"/>
        <v>0.60491290200795689</v>
      </c>
      <c r="P2862">
        <f t="shared" si="587"/>
        <v>0.5</v>
      </c>
      <c r="Q2862">
        <f t="shared" si="588"/>
        <v>-57.190296762022115</v>
      </c>
      <c r="R2862">
        <f t="shared" si="589"/>
        <v>-60</v>
      </c>
      <c r="S2862">
        <f>INDEX(Weights!$B$1:$B$36,MATCH(Matches!H2076,Weights!$A$1:$A$36,0))</f>
        <v>40</v>
      </c>
      <c r="T2862">
        <f t="shared" si="590"/>
        <v>1970</v>
      </c>
      <c r="U2862">
        <f t="shared" si="591"/>
        <v>2044</v>
      </c>
      <c r="V2862">
        <f t="shared" si="592"/>
        <v>74</v>
      </c>
      <c r="W2862">
        <f t="shared" si="593"/>
        <v>0</v>
      </c>
      <c r="X2862">
        <f t="shared" si="594"/>
        <v>0</v>
      </c>
      <c r="Y2862">
        <f t="shared" si="595"/>
        <v>0</v>
      </c>
    </row>
    <row r="2863" spans="1:25" hidden="1" x14ac:dyDescent="0.25">
      <c r="A2863">
        <v>2018</v>
      </c>
      <c r="B2863">
        <v>6</v>
      </c>
      <c r="C2863">
        <v>16</v>
      </c>
      <c r="D2863" t="s">
        <v>44</v>
      </c>
      <c r="E2863" t="s">
        <v>17</v>
      </c>
      <c r="F2863">
        <v>1</v>
      </c>
      <c r="G2863">
        <v>1</v>
      </c>
      <c r="H2863" t="s">
        <v>744</v>
      </c>
      <c r="I2863" t="s">
        <v>21</v>
      </c>
      <c r="J2863">
        <v>-17</v>
      </c>
      <c r="K2863">
        <v>1968</v>
      </c>
      <c r="L2863">
        <v>1781</v>
      </c>
      <c r="M2863">
        <f t="shared" si="584"/>
        <v>1985</v>
      </c>
      <c r="N2863">
        <f t="shared" si="585"/>
        <v>1764</v>
      </c>
      <c r="O2863">
        <f t="shared" si="586"/>
        <v>0.78111540272996161</v>
      </c>
      <c r="P2863">
        <f t="shared" si="587"/>
        <v>0.5</v>
      </c>
      <c r="Q2863">
        <f t="shared" si="588"/>
        <v>60.473385075701941</v>
      </c>
      <c r="R2863">
        <f t="shared" si="589"/>
        <v>60</v>
      </c>
      <c r="S2863">
        <f>INDEX(Weights!$B$1:$B$36,MATCH(Matches!H2077,Weights!$A$1:$A$36,0))</f>
        <v>40</v>
      </c>
      <c r="T2863">
        <f t="shared" si="590"/>
        <v>1985</v>
      </c>
      <c r="U2863">
        <f t="shared" si="591"/>
        <v>1764</v>
      </c>
      <c r="V2863">
        <f t="shared" si="592"/>
        <v>221</v>
      </c>
      <c r="W2863">
        <f t="shared" si="593"/>
        <v>0</v>
      </c>
      <c r="X2863">
        <f t="shared" si="594"/>
        <v>0</v>
      </c>
      <c r="Y2863">
        <f t="shared" si="595"/>
        <v>0</v>
      </c>
    </row>
    <row r="2864" spans="1:25" hidden="1" x14ac:dyDescent="0.25">
      <c r="A2864">
        <v>2018</v>
      </c>
      <c r="B2864">
        <v>6</v>
      </c>
      <c r="C2864">
        <v>16</v>
      </c>
      <c r="D2864" t="s">
        <v>9</v>
      </c>
      <c r="E2864" t="s">
        <v>39</v>
      </c>
      <c r="F2864">
        <v>2</v>
      </c>
      <c r="G2864">
        <v>0</v>
      </c>
      <c r="H2864" t="s">
        <v>744</v>
      </c>
      <c r="I2864" t="s">
        <v>21</v>
      </c>
      <c r="J2864">
        <v>24</v>
      </c>
      <c r="K2864">
        <v>1877</v>
      </c>
      <c r="L2864">
        <v>1657</v>
      </c>
      <c r="M2864">
        <f t="shared" si="584"/>
        <v>1853</v>
      </c>
      <c r="N2864">
        <f t="shared" si="585"/>
        <v>1681</v>
      </c>
      <c r="O2864">
        <f t="shared" si="586"/>
        <v>0.72910996289775254</v>
      </c>
      <c r="P2864">
        <f t="shared" si="587"/>
        <v>1</v>
      </c>
      <c r="Q2864">
        <f t="shared" si="588"/>
        <v>88.596835294245977</v>
      </c>
      <c r="R2864">
        <f t="shared" si="589"/>
        <v>60</v>
      </c>
      <c r="S2864">
        <f>INDEX(Weights!$B$1:$B$36,MATCH(Matches!H2078,Weights!$A$1:$A$36,0))</f>
        <v>20</v>
      </c>
      <c r="T2864">
        <f t="shared" si="590"/>
        <v>1853</v>
      </c>
      <c r="U2864">
        <f t="shared" si="591"/>
        <v>1681</v>
      </c>
      <c r="V2864">
        <f t="shared" si="592"/>
        <v>172</v>
      </c>
      <c r="W2864">
        <f t="shared" si="593"/>
        <v>2</v>
      </c>
      <c r="X2864">
        <f t="shared" si="594"/>
        <v>0</v>
      </c>
      <c r="Y2864">
        <f t="shared" si="595"/>
        <v>2</v>
      </c>
    </row>
    <row r="2865" spans="1:25" hidden="1" x14ac:dyDescent="0.25">
      <c r="A2865">
        <v>2018</v>
      </c>
      <c r="B2865">
        <v>6</v>
      </c>
      <c r="C2865">
        <v>16</v>
      </c>
      <c r="D2865" t="s">
        <v>26</v>
      </c>
      <c r="E2865" t="s">
        <v>93</v>
      </c>
      <c r="F2865">
        <v>2</v>
      </c>
      <c r="G2865">
        <v>1</v>
      </c>
      <c r="H2865" t="s">
        <v>744</v>
      </c>
      <c r="I2865" t="s">
        <v>21</v>
      </c>
      <c r="J2865">
        <v>12</v>
      </c>
      <c r="K2865">
        <v>1998</v>
      </c>
      <c r="L2865">
        <v>1729</v>
      </c>
      <c r="M2865">
        <f t="shared" si="584"/>
        <v>1986</v>
      </c>
      <c r="N2865">
        <f t="shared" si="585"/>
        <v>1741</v>
      </c>
      <c r="O2865">
        <f t="shared" si="586"/>
        <v>0.8038185194246843</v>
      </c>
      <c r="P2865">
        <f t="shared" si="587"/>
        <v>1</v>
      </c>
      <c r="Q2865">
        <f t="shared" si="588"/>
        <v>61.167853177624991</v>
      </c>
      <c r="R2865">
        <f t="shared" si="589"/>
        <v>60</v>
      </c>
      <c r="S2865">
        <f>INDEX(Weights!$B$1:$B$36,MATCH(Matches!H2079,Weights!$A$1:$A$36,0))</f>
        <v>20</v>
      </c>
      <c r="T2865">
        <f t="shared" si="590"/>
        <v>1986</v>
      </c>
      <c r="U2865">
        <f t="shared" si="591"/>
        <v>1741</v>
      </c>
      <c r="V2865">
        <f t="shared" si="592"/>
        <v>245</v>
      </c>
      <c r="W2865">
        <f t="shared" si="593"/>
        <v>1</v>
      </c>
      <c r="X2865">
        <f t="shared" si="594"/>
        <v>0</v>
      </c>
      <c r="Y2865">
        <f t="shared" si="595"/>
        <v>1</v>
      </c>
    </row>
    <row r="2866" spans="1:25" hidden="1" x14ac:dyDescent="0.25">
      <c r="A2866">
        <v>2018</v>
      </c>
      <c r="B2866">
        <v>6</v>
      </c>
      <c r="C2866">
        <v>17</v>
      </c>
      <c r="D2866" t="s">
        <v>121</v>
      </c>
      <c r="E2866" t="s">
        <v>131</v>
      </c>
      <c r="F2866">
        <v>1</v>
      </c>
      <c r="G2866">
        <v>1</v>
      </c>
      <c r="H2866" t="s">
        <v>744</v>
      </c>
      <c r="I2866" t="s">
        <v>21</v>
      </c>
      <c r="J2866">
        <v>-19</v>
      </c>
      <c r="K2866">
        <v>2123</v>
      </c>
      <c r="L2866">
        <v>1908</v>
      </c>
      <c r="M2866">
        <f t="shared" si="584"/>
        <v>2142</v>
      </c>
      <c r="N2866">
        <f t="shared" si="585"/>
        <v>1889</v>
      </c>
      <c r="O2866">
        <f t="shared" si="586"/>
        <v>0.81097915811994781</v>
      </c>
      <c r="P2866">
        <f t="shared" si="587"/>
        <v>0.5</v>
      </c>
      <c r="Q2866">
        <f t="shared" si="588"/>
        <v>61.097342069051159</v>
      </c>
      <c r="R2866">
        <f t="shared" si="589"/>
        <v>60</v>
      </c>
      <c r="S2866">
        <f>INDEX(Weights!$B$1:$B$36,MATCH(Matches!H2080,Weights!$A$1:$A$36,0))</f>
        <v>20</v>
      </c>
      <c r="T2866">
        <f t="shared" si="590"/>
        <v>2142</v>
      </c>
      <c r="U2866">
        <f t="shared" si="591"/>
        <v>1889</v>
      </c>
      <c r="V2866">
        <f t="shared" si="592"/>
        <v>253</v>
      </c>
      <c r="W2866">
        <f t="shared" si="593"/>
        <v>0</v>
      </c>
      <c r="X2866">
        <f t="shared" si="594"/>
        <v>0</v>
      </c>
      <c r="Y2866">
        <f t="shared" si="595"/>
        <v>0</v>
      </c>
    </row>
    <row r="2867" spans="1:25" hidden="1" x14ac:dyDescent="0.25">
      <c r="A2867">
        <v>2018</v>
      </c>
      <c r="B2867">
        <v>6</v>
      </c>
      <c r="C2867">
        <v>17</v>
      </c>
      <c r="D2867" t="s">
        <v>123</v>
      </c>
      <c r="E2867" t="s">
        <v>6</v>
      </c>
      <c r="F2867">
        <v>1</v>
      </c>
      <c r="G2867">
        <v>0</v>
      </c>
      <c r="H2867" t="s">
        <v>744</v>
      </c>
      <c r="I2867" t="s">
        <v>21</v>
      </c>
      <c r="J2867">
        <v>47</v>
      </c>
      <c r="K2867">
        <v>1897</v>
      </c>
      <c r="L2867">
        <v>2030</v>
      </c>
      <c r="M2867">
        <f t="shared" si="584"/>
        <v>1850</v>
      </c>
      <c r="N2867">
        <f t="shared" si="585"/>
        <v>2077</v>
      </c>
      <c r="O2867">
        <f t="shared" si="586"/>
        <v>0.78696327938946919</v>
      </c>
      <c r="P2867">
        <f t="shared" si="587"/>
        <v>1</v>
      </c>
      <c r="Q2867">
        <f t="shared" si="588"/>
        <v>220.61924284839324</v>
      </c>
      <c r="R2867">
        <f t="shared" si="589"/>
        <v>220</v>
      </c>
      <c r="S2867">
        <f>INDEX(Weights!$B$1:$B$36,MATCH(Matches!H2081,Weights!$A$1:$A$36,0))</f>
        <v>20</v>
      </c>
      <c r="T2867">
        <f t="shared" si="590"/>
        <v>1850</v>
      </c>
      <c r="U2867">
        <f t="shared" si="591"/>
        <v>2077</v>
      </c>
      <c r="V2867">
        <f t="shared" si="592"/>
        <v>227</v>
      </c>
      <c r="W2867">
        <f t="shared" si="593"/>
        <v>-1</v>
      </c>
      <c r="X2867">
        <f t="shared" si="594"/>
        <v>0</v>
      </c>
      <c r="Y2867">
        <f t="shared" si="595"/>
        <v>-1</v>
      </c>
    </row>
    <row r="2868" spans="1:25" hidden="1" x14ac:dyDescent="0.25">
      <c r="A2868">
        <v>2018</v>
      </c>
      <c r="B2868">
        <v>6</v>
      </c>
      <c r="C2868">
        <v>18</v>
      </c>
      <c r="D2868" t="s">
        <v>7</v>
      </c>
      <c r="E2868" t="s">
        <v>47</v>
      </c>
      <c r="F2868">
        <v>3</v>
      </c>
      <c r="G2868">
        <v>0</v>
      </c>
      <c r="H2868" t="s">
        <v>744</v>
      </c>
      <c r="I2868" t="s">
        <v>21</v>
      </c>
      <c r="J2868">
        <v>17</v>
      </c>
      <c r="K2868">
        <v>1955</v>
      </c>
      <c r="L2868">
        <v>1641</v>
      </c>
      <c r="M2868">
        <f t="shared" si="584"/>
        <v>1938</v>
      </c>
      <c r="N2868">
        <f t="shared" si="585"/>
        <v>1658</v>
      </c>
      <c r="O2868">
        <f t="shared" si="586"/>
        <v>0.83366246918343812</v>
      </c>
      <c r="P2868">
        <f t="shared" si="587"/>
        <v>1</v>
      </c>
      <c r="Q2868">
        <f t="shared" si="588"/>
        <v>102.2018297166363</v>
      </c>
      <c r="R2868">
        <f t="shared" si="589"/>
        <v>60</v>
      </c>
      <c r="S2868">
        <f>INDEX(Weights!$B$1:$B$36,MATCH(Matches!H2082,Weights!$A$1:$A$36,0))</f>
        <v>40</v>
      </c>
      <c r="T2868">
        <f t="shared" si="590"/>
        <v>1938</v>
      </c>
      <c r="U2868">
        <f t="shared" si="591"/>
        <v>1658</v>
      </c>
      <c r="V2868">
        <f t="shared" si="592"/>
        <v>280</v>
      </c>
      <c r="W2868">
        <f t="shared" si="593"/>
        <v>3</v>
      </c>
      <c r="X2868">
        <f t="shared" si="594"/>
        <v>0</v>
      </c>
      <c r="Y2868">
        <f t="shared" si="595"/>
        <v>3</v>
      </c>
    </row>
    <row r="2869" spans="1:25" hidden="1" x14ac:dyDescent="0.25">
      <c r="A2869">
        <v>2018</v>
      </c>
      <c r="B2869">
        <v>6</v>
      </c>
      <c r="C2869">
        <v>18</v>
      </c>
      <c r="D2869" t="s">
        <v>105</v>
      </c>
      <c r="E2869" t="s">
        <v>96</v>
      </c>
      <c r="F2869">
        <v>2</v>
      </c>
      <c r="G2869">
        <v>1</v>
      </c>
      <c r="H2869" t="s">
        <v>744</v>
      </c>
      <c r="I2869" t="s">
        <v>21</v>
      </c>
      <c r="J2869">
        <v>9</v>
      </c>
      <c r="K2869">
        <v>1957</v>
      </c>
      <c r="L2869">
        <v>1648</v>
      </c>
      <c r="M2869">
        <f t="shared" si="584"/>
        <v>1948</v>
      </c>
      <c r="N2869">
        <f t="shared" si="585"/>
        <v>1657</v>
      </c>
      <c r="O2869">
        <f t="shared" si="586"/>
        <v>0.84225867247042552</v>
      </c>
      <c r="P2869">
        <f t="shared" si="587"/>
        <v>1</v>
      </c>
      <c r="Q2869">
        <f t="shared" si="588"/>
        <v>57.055434621675886</v>
      </c>
      <c r="R2869">
        <f t="shared" si="589"/>
        <v>60</v>
      </c>
      <c r="S2869">
        <f>INDEX(Weights!$B$1:$B$36,MATCH(Matches!H2083,Weights!$A$1:$A$36,0))</f>
        <v>40</v>
      </c>
      <c r="T2869">
        <f t="shared" si="590"/>
        <v>1948</v>
      </c>
      <c r="U2869">
        <f t="shared" si="591"/>
        <v>1657</v>
      </c>
      <c r="V2869">
        <f t="shared" si="592"/>
        <v>291</v>
      </c>
      <c r="W2869">
        <f t="shared" si="593"/>
        <v>1</v>
      </c>
      <c r="X2869">
        <f t="shared" si="594"/>
        <v>0</v>
      </c>
      <c r="Y2869">
        <f t="shared" si="595"/>
        <v>1</v>
      </c>
    </row>
    <row r="2870" spans="1:25" hidden="1" x14ac:dyDescent="0.25">
      <c r="A2870">
        <v>2018</v>
      </c>
      <c r="B2870">
        <v>6</v>
      </c>
      <c r="C2870">
        <v>19</v>
      </c>
      <c r="D2870" t="s">
        <v>152</v>
      </c>
      <c r="E2870" t="s">
        <v>65</v>
      </c>
      <c r="F2870">
        <v>2</v>
      </c>
      <c r="G2870">
        <v>1</v>
      </c>
      <c r="H2870" t="s">
        <v>744</v>
      </c>
      <c r="I2870" t="s">
        <v>21</v>
      </c>
      <c r="J2870">
        <v>37</v>
      </c>
      <c r="K2870">
        <v>1787</v>
      </c>
      <c r="L2870">
        <v>1794</v>
      </c>
      <c r="M2870">
        <f t="shared" si="584"/>
        <v>1750</v>
      </c>
      <c r="N2870">
        <f t="shared" si="585"/>
        <v>1831</v>
      </c>
      <c r="O2870">
        <f t="shared" si="586"/>
        <v>0.61450136100855779</v>
      </c>
      <c r="P2870">
        <f t="shared" si="587"/>
        <v>1</v>
      </c>
      <c r="Q2870">
        <f t="shared" si="588"/>
        <v>95.979586586352056</v>
      </c>
      <c r="R2870">
        <f t="shared" si="589"/>
        <v>100</v>
      </c>
      <c r="S2870">
        <f>INDEX(Weights!$B$1:$B$36,MATCH(Matches!H2084,Weights!$A$1:$A$36,0))</f>
        <v>40</v>
      </c>
      <c r="T2870">
        <f t="shared" si="590"/>
        <v>1750</v>
      </c>
      <c r="U2870">
        <f t="shared" si="591"/>
        <v>1831</v>
      </c>
      <c r="V2870">
        <f t="shared" si="592"/>
        <v>81</v>
      </c>
      <c r="W2870">
        <f t="shared" si="593"/>
        <v>-1</v>
      </c>
      <c r="X2870">
        <f t="shared" si="594"/>
        <v>0</v>
      </c>
      <c r="Y2870">
        <f t="shared" si="595"/>
        <v>-1</v>
      </c>
    </row>
    <row r="2871" spans="1:25" hidden="1" x14ac:dyDescent="0.25">
      <c r="A2871">
        <v>2018</v>
      </c>
      <c r="B2871">
        <v>6</v>
      </c>
      <c r="C2871">
        <v>20</v>
      </c>
      <c r="D2871" t="s">
        <v>34</v>
      </c>
      <c r="E2871" t="s">
        <v>85</v>
      </c>
      <c r="F2871">
        <v>1</v>
      </c>
      <c r="G2871">
        <v>0</v>
      </c>
      <c r="H2871" t="s">
        <v>744</v>
      </c>
      <c r="I2871" t="s">
        <v>21</v>
      </c>
      <c r="J2871">
        <v>11</v>
      </c>
      <c r="K2871">
        <v>1987</v>
      </c>
      <c r="L2871">
        <v>1697</v>
      </c>
      <c r="M2871">
        <f t="shared" si="584"/>
        <v>1976</v>
      </c>
      <c r="N2871">
        <f t="shared" si="585"/>
        <v>1708</v>
      </c>
      <c r="O2871">
        <f t="shared" si="586"/>
        <v>0.82386152850557237</v>
      </c>
      <c r="P2871">
        <f t="shared" si="587"/>
        <v>1</v>
      </c>
      <c r="Q2871">
        <f t="shared" si="588"/>
        <v>62.450865541591803</v>
      </c>
      <c r="R2871">
        <f t="shared" si="589"/>
        <v>60</v>
      </c>
      <c r="S2871">
        <f>INDEX(Weights!$B$1:$B$36,MATCH(Matches!H2085,Weights!$A$1:$A$36,0))</f>
        <v>40</v>
      </c>
      <c r="T2871">
        <f t="shared" si="590"/>
        <v>1976</v>
      </c>
      <c r="U2871">
        <f t="shared" si="591"/>
        <v>1708</v>
      </c>
      <c r="V2871">
        <f t="shared" si="592"/>
        <v>268</v>
      </c>
      <c r="W2871">
        <f t="shared" si="593"/>
        <v>1</v>
      </c>
      <c r="X2871">
        <f t="shared" si="594"/>
        <v>0</v>
      </c>
      <c r="Y2871">
        <f t="shared" si="595"/>
        <v>1</v>
      </c>
    </row>
    <row r="2872" spans="1:25" hidden="1" x14ac:dyDescent="0.25">
      <c r="A2872">
        <v>2018</v>
      </c>
      <c r="B2872">
        <v>6</v>
      </c>
      <c r="C2872">
        <v>20</v>
      </c>
      <c r="D2872" t="s">
        <v>55</v>
      </c>
      <c r="E2872" t="s">
        <v>117</v>
      </c>
      <c r="F2872">
        <v>1</v>
      </c>
      <c r="G2872">
        <v>0</v>
      </c>
      <c r="H2872" t="s">
        <v>744</v>
      </c>
      <c r="I2872" t="s">
        <v>21</v>
      </c>
      <c r="J2872">
        <v>13</v>
      </c>
      <c r="K2872">
        <v>2051</v>
      </c>
      <c r="L2872">
        <v>1801</v>
      </c>
      <c r="M2872">
        <f t="shared" si="584"/>
        <v>2038</v>
      </c>
      <c r="N2872">
        <f t="shared" si="585"/>
        <v>1814</v>
      </c>
      <c r="O2872">
        <f t="shared" si="586"/>
        <v>0.78405368388781504</v>
      </c>
      <c r="P2872">
        <f t="shared" si="587"/>
        <v>1</v>
      </c>
      <c r="Q2872">
        <f t="shared" si="588"/>
        <v>60.200147120113172</v>
      </c>
      <c r="R2872">
        <f t="shared" si="589"/>
        <v>60</v>
      </c>
      <c r="S2872">
        <f>INDEX(Weights!$B$1:$B$36,MATCH(Matches!H2086,Weights!$A$1:$A$36,0))</f>
        <v>20</v>
      </c>
      <c r="T2872">
        <f t="shared" si="590"/>
        <v>2038</v>
      </c>
      <c r="U2872">
        <f t="shared" si="591"/>
        <v>1814</v>
      </c>
      <c r="V2872">
        <f t="shared" si="592"/>
        <v>224</v>
      </c>
      <c r="W2872">
        <f t="shared" si="593"/>
        <v>1</v>
      </c>
      <c r="X2872">
        <f t="shared" si="594"/>
        <v>0</v>
      </c>
      <c r="Y2872">
        <f t="shared" si="595"/>
        <v>1</v>
      </c>
    </row>
    <row r="2873" spans="1:25" hidden="1" x14ac:dyDescent="0.25">
      <c r="A2873">
        <v>2018</v>
      </c>
      <c r="B2873">
        <v>6</v>
      </c>
      <c r="C2873">
        <v>21</v>
      </c>
      <c r="D2873" t="s">
        <v>9</v>
      </c>
      <c r="E2873" t="s">
        <v>44</v>
      </c>
      <c r="F2873">
        <v>3</v>
      </c>
      <c r="G2873">
        <v>0</v>
      </c>
      <c r="H2873" t="s">
        <v>744</v>
      </c>
      <c r="I2873" t="s">
        <v>21</v>
      </c>
      <c r="J2873">
        <v>66</v>
      </c>
      <c r="K2873">
        <v>1943</v>
      </c>
      <c r="L2873">
        <v>1902</v>
      </c>
      <c r="M2873">
        <f t="shared" si="584"/>
        <v>1877</v>
      </c>
      <c r="N2873">
        <f t="shared" si="585"/>
        <v>1968</v>
      </c>
      <c r="O2873">
        <f t="shared" si="586"/>
        <v>0.62804480562194176</v>
      </c>
      <c r="P2873">
        <f t="shared" si="587"/>
        <v>1</v>
      </c>
      <c r="Q2873">
        <f t="shared" si="588"/>
        <v>177.44072672612572</v>
      </c>
      <c r="R2873">
        <f t="shared" si="589"/>
        <v>180</v>
      </c>
      <c r="S2873">
        <f>INDEX(Weights!$B$1:$B$36,MATCH(Matches!H2087,Weights!$A$1:$A$36,0))</f>
        <v>40</v>
      </c>
      <c r="T2873">
        <f t="shared" si="590"/>
        <v>1877</v>
      </c>
      <c r="U2873">
        <f t="shared" si="591"/>
        <v>1968</v>
      </c>
      <c r="V2873">
        <f t="shared" si="592"/>
        <v>91</v>
      </c>
      <c r="W2873">
        <f t="shared" si="593"/>
        <v>-3</v>
      </c>
      <c r="X2873">
        <f t="shared" si="594"/>
        <v>0</v>
      </c>
      <c r="Y2873">
        <f t="shared" si="595"/>
        <v>-3</v>
      </c>
    </row>
    <row r="2874" spans="1:25" hidden="1" x14ac:dyDescent="0.25">
      <c r="A2874">
        <v>2018</v>
      </c>
      <c r="B2874">
        <v>6</v>
      </c>
      <c r="C2874">
        <v>21</v>
      </c>
      <c r="D2874" t="s">
        <v>26</v>
      </c>
      <c r="E2874" t="s">
        <v>128</v>
      </c>
      <c r="F2874">
        <v>1</v>
      </c>
      <c r="G2874">
        <v>0</v>
      </c>
      <c r="H2874" t="s">
        <v>744</v>
      </c>
      <c r="I2874" t="s">
        <v>21</v>
      </c>
      <c r="J2874">
        <v>20</v>
      </c>
      <c r="K2874">
        <v>2018</v>
      </c>
      <c r="L2874">
        <v>1860</v>
      </c>
      <c r="M2874">
        <f t="shared" si="584"/>
        <v>1998</v>
      </c>
      <c r="N2874">
        <f t="shared" si="585"/>
        <v>1880</v>
      </c>
      <c r="O2874">
        <f t="shared" si="586"/>
        <v>0.66357409804129552</v>
      </c>
      <c r="P2874">
        <f t="shared" si="587"/>
        <v>1</v>
      </c>
      <c r="Q2874">
        <f t="shared" si="588"/>
        <v>59.448454722297079</v>
      </c>
      <c r="R2874">
        <f t="shared" si="589"/>
        <v>60</v>
      </c>
      <c r="S2874">
        <f>INDEX(Weights!$B$1:$B$36,MATCH(Matches!H2088,Weights!$A$1:$A$36,0))</f>
        <v>40</v>
      </c>
      <c r="T2874">
        <f t="shared" si="590"/>
        <v>1998</v>
      </c>
      <c r="U2874">
        <f t="shared" si="591"/>
        <v>1880</v>
      </c>
      <c r="V2874">
        <f t="shared" si="592"/>
        <v>118</v>
      </c>
      <c r="W2874">
        <f t="shared" si="593"/>
        <v>1</v>
      </c>
      <c r="X2874">
        <f t="shared" si="594"/>
        <v>0</v>
      </c>
      <c r="Y2874">
        <f t="shared" si="595"/>
        <v>1</v>
      </c>
    </row>
    <row r="2875" spans="1:25" hidden="1" x14ac:dyDescent="0.25">
      <c r="A2875">
        <v>2018</v>
      </c>
      <c r="B2875">
        <v>6</v>
      </c>
      <c r="C2875">
        <v>22</v>
      </c>
      <c r="D2875" t="s">
        <v>39</v>
      </c>
      <c r="E2875" t="s">
        <v>17</v>
      </c>
      <c r="F2875">
        <v>2</v>
      </c>
      <c r="G2875">
        <v>0</v>
      </c>
      <c r="H2875" t="s">
        <v>744</v>
      </c>
      <c r="I2875" t="s">
        <v>21</v>
      </c>
      <c r="J2875">
        <v>60</v>
      </c>
      <c r="K2875">
        <v>1717</v>
      </c>
      <c r="L2875">
        <v>1721</v>
      </c>
      <c r="M2875">
        <f t="shared" si="584"/>
        <v>1657</v>
      </c>
      <c r="N2875">
        <f t="shared" si="585"/>
        <v>1781</v>
      </c>
      <c r="O2875">
        <f t="shared" si="586"/>
        <v>0.67124058081583182</v>
      </c>
      <c r="P2875">
        <f t="shared" si="587"/>
        <v>1</v>
      </c>
      <c r="Q2875">
        <f t="shared" si="588"/>
        <v>182.50427668017176</v>
      </c>
      <c r="R2875">
        <f t="shared" si="589"/>
        <v>180</v>
      </c>
      <c r="S2875">
        <f>INDEX(Weights!$B$1:$B$36,MATCH(Matches!H2089,Weights!$A$1:$A$36,0))</f>
        <v>20</v>
      </c>
      <c r="T2875">
        <f t="shared" si="590"/>
        <v>1657</v>
      </c>
      <c r="U2875">
        <f t="shared" si="591"/>
        <v>1781</v>
      </c>
      <c r="V2875">
        <f t="shared" si="592"/>
        <v>124</v>
      </c>
      <c r="W2875">
        <f t="shared" si="593"/>
        <v>-2</v>
      </c>
      <c r="X2875">
        <f t="shared" si="594"/>
        <v>0</v>
      </c>
      <c r="Y2875">
        <f t="shared" si="595"/>
        <v>-2</v>
      </c>
    </row>
    <row r="2876" spans="1:25" hidden="1" x14ac:dyDescent="0.25">
      <c r="A2876">
        <v>2018</v>
      </c>
      <c r="B2876">
        <v>6</v>
      </c>
      <c r="C2876">
        <v>22</v>
      </c>
      <c r="D2876" t="s">
        <v>131</v>
      </c>
      <c r="E2876" t="s">
        <v>71</v>
      </c>
      <c r="F2876">
        <v>2</v>
      </c>
      <c r="G2876">
        <v>1</v>
      </c>
      <c r="H2876" t="s">
        <v>744</v>
      </c>
      <c r="I2876" t="s">
        <v>21</v>
      </c>
      <c r="J2876">
        <v>21</v>
      </c>
      <c r="K2876">
        <v>1929</v>
      </c>
      <c r="L2876">
        <v>1783</v>
      </c>
      <c r="M2876">
        <f t="shared" si="584"/>
        <v>1908</v>
      </c>
      <c r="N2876">
        <f t="shared" si="585"/>
        <v>1804</v>
      </c>
      <c r="O2876">
        <f t="shared" si="586"/>
        <v>0.6453524504393825</v>
      </c>
      <c r="P2876">
        <f t="shared" si="587"/>
        <v>1</v>
      </c>
      <c r="Q2876">
        <f t="shared" si="588"/>
        <v>59.213718030809659</v>
      </c>
      <c r="R2876">
        <f t="shared" si="589"/>
        <v>60</v>
      </c>
      <c r="S2876">
        <f>INDEX(Weights!$B$1:$B$36,MATCH(Matches!H2090,Weights!$A$1:$A$36,0))</f>
        <v>20</v>
      </c>
      <c r="T2876">
        <f t="shared" si="590"/>
        <v>1908</v>
      </c>
      <c r="U2876">
        <f t="shared" si="591"/>
        <v>1804</v>
      </c>
      <c r="V2876">
        <f t="shared" si="592"/>
        <v>104</v>
      </c>
      <c r="W2876">
        <f t="shared" si="593"/>
        <v>1</v>
      </c>
      <c r="X2876">
        <f t="shared" si="594"/>
        <v>0</v>
      </c>
      <c r="Y2876">
        <f t="shared" si="595"/>
        <v>1</v>
      </c>
    </row>
    <row r="2877" spans="1:25" hidden="1" x14ac:dyDescent="0.25">
      <c r="A2877">
        <v>2018</v>
      </c>
      <c r="B2877">
        <v>6</v>
      </c>
      <c r="C2877">
        <v>23</v>
      </c>
      <c r="D2877" t="s">
        <v>7</v>
      </c>
      <c r="E2877" t="s">
        <v>96</v>
      </c>
      <c r="F2877">
        <v>5</v>
      </c>
      <c r="G2877">
        <v>2</v>
      </c>
      <c r="H2877" t="s">
        <v>744</v>
      </c>
      <c r="I2877" t="s">
        <v>21</v>
      </c>
      <c r="J2877">
        <v>15</v>
      </c>
      <c r="K2877">
        <v>1970</v>
      </c>
      <c r="L2877">
        <v>1633</v>
      </c>
      <c r="M2877">
        <f t="shared" si="584"/>
        <v>1955</v>
      </c>
      <c r="N2877">
        <f t="shared" si="585"/>
        <v>1648</v>
      </c>
      <c r="O2877">
        <f t="shared" si="586"/>
        <v>0.85411336194562437</v>
      </c>
      <c r="P2877">
        <f t="shared" si="587"/>
        <v>1</v>
      </c>
      <c r="Q2877">
        <f t="shared" si="588"/>
        <v>102.81956044808656</v>
      </c>
      <c r="R2877">
        <f t="shared" si="589"/>
        <v>60</v>
      </c>
      <c r="S2877">
        <f>INDEX(Weights!$B$1:$B$36,MATCH(Matches!H2091,Weights!$A$1:$A$36,0))</f>
        <v>40</v>
      </c>
      <c r="T2877">
        <f t="shared" si="590"/>
        <v>1955</v>
      </c>
      <c r="U2877">
        <f t="shared" si="591"/>
        <v>1648</v>
      </c>
      <c r="V2877">
        <f t="shared" si="592"/>
        <v>307</v>
      </c>
      <c r="W2877">
        <f t="shared" si="593"/>
        <v>3</v>
      </c>
      <c r="X2877">
        <f t="shared" si="594"/>
        <v>0</v>
      </c>
      <c r="Y2877">
        <f t="shared" si="595"/>
        <v>3</v>
      </c>
    </row>
    <row r="2878" spans="1:25" hidden="1" x14ac:dyDescent="0.25">
      <c r="A2878">
        <v>2018</v>
      </c>
      <c r="B2878">
        <v>6</v>
      </c>
      <c r="C2878">
        <v>23</v>
      </c>
      <c r="D2878" t="s">
        <v>6</v>
      </c>
      <c r="E2878" t="s">
        <v>68</v>
      </c>
      <c r="F2878">
        <v>2</v>
      </c>
      <c r="G2878">
        <v>1</v>
      </c>
      <c r="H2878" t="s">
        <v>744</v>
      </c>
      <c r="I2878" t="s">
        <v>21</v>
      </c>
      <c r="J2878">
        <v>14</v>
      </c>
      <c r="K2878">
        <v>2044</v>
      </c>
      <c r="L2878">
        <v>1804</v>
      </c>
      <c r="M2878">
        <f t="shared" si="584"/>
        <v>2030</v>
      </c>
      <c r="N2878">
        <f t="shared" si="585"/>
        <v>1818</v>
      </c>
      <c r="O2878">
        <f t="shared" si="586"/>
        <v>0.77212867346858394</v>
      </c>
      <c r="P2878">
        <f t="shared" si="587"/>
        <v>1</v>
      </c>
      <c r="Q2878">
        <f t="shared" si="588"/>
        <v>61.438181859488381</v>
      </c>
      <c r="R2878">
        <f t="shared" si="589"/>
        <v>60</v>
      </c>
      <c r="S2878">
        <f>INDEX(Weights!$B$1:$B$36,MATCH(Matches!H2092,Weights!$A$1:$A$36,0))</f>
        <v>20</v>
      </c>
      <c r="T2878">
        <f t="shared" si="590"/>
        <v>2030</v>
      </c>
      <c r="U2878">
        <f t="shared" si="591"/>
        <v>1818</v>
      </c>
      <c r="V2878">
        <f t="shared" si="592"/>
        <v>212</v>
      </c>
      <c r="W2878">
        <f t="shared" si="593"/>
        <v>1</v>
      </c>
      <c r="X2878">
        <f t="shared" si="594"/>
        <v>0</v>
      </c>
      <c r="Y2878">
        <f t="shared" si="595"/>
        <v>1</v>
      </c>
    </row>
    <row r="2879" spans="1:25" hidden="1" x14ac:dyDescent="0.25">
      <c r="A2879">
        <v>2018</v>
      </c>
      <c r="B2879">
        <v>6</v>
      </c>
      <c r="C2879">
        <v>24</v>
      </c>
      <c r="D2879" t="s">
        <v>135</v>
      </c>
      <c r="E2879" t="s">
        <v>65</v>
      </c>
      <c r="F2879">
        <v>3</v>
      </c>
      <c r="G2879">
        <v>0</v>
      </c>
      <c r="H2879" t="s">
        <v>744</v>
      </c>
      <c r="I2879" t="s">
        <v>21</v>
      </c>
      <c r="J2879">
        <v>40</v>
      </c>
      <c r="K2879">
        <v>1920</v>
      </c>
      <c r="L2879">
        <v>1754</v>
      </c>
      <c r="M2879">
        <f t="shared" si="584"/>
        <v>1880</v>
      </c>
      <c r="N2879">
        <f t="shared" si="585"/>
        <v>1794</v>
      </c>
      <c r="O2879">
        <f t="shared" si="586"/>
        <v>0.62129672312245454</v>
      </c>
      <c r="P2879">
        <f t="shared" si="587"/>
        <v>1</v>
      </c>
      <c r="Q2879">
        <f t="shared" si="588"/>
        <v>105.62359092798157</v>
      </c>
      <c r="R2879">
        <f t="shared" si="589"/>
        <v>60</v>
      </c>
      <c r="S2879">
        <f>INDEX(Weights!$B$1:$B$36,MATCH(Matches!H2093,Weights!$A$1:$A$36,0))</f>
        <v>50</v>
      </c>
      <c r="T2879">
        <f t="shared" si="590"/>
        <v>1880</v>
      </c>
      <c r="U2879">
        <f t="shared" si="591"/>
        <v>1794</v>
      </c>
      <c r="V2879">
        <f t="shared" si="592"/>
        <v>86</v>
      </c>
      <c r="W2879">
        <f t="shared" si="593"/>
        <v>3</v>
      </c>
      <c r="X2879">
        <f t="shared" si="594"/>
        <v>0</v>
      </c>
      <c r="Y2879">
        <f t="shared" si="595"/>
        <v>3</v>
      </c>
    </row>
    <row r="2880" spans="1:25" hidden="1" x14ac:dyDescent="0.25">
      <c r="A2880">
        <v>2018</v>
      </c>
      <c r="B2880">
        <v>6</v>
      </c>
      <c r="C2880">
        <v>24</v>
      </c>
      <c r="D2880" t="s">
        <v>105</v>
      </c>
      <c r="E2880" t="s">
        <v>47</v>
      </c>
      <c r="F2880">
        <v>6</v>
      </c>
      <c r="G2880">
        <v>1</v>
      </c>
      <c r="H2880" t="s">
        <v>744</v>
      </c>
      <c r="I2880" t="s">
        <v>21</v>
      </c>
      <c r="J2880">
        <v>17</v>
      </c>
      <c r="K2880">
        <v>1974</v>
      </c>
      <c r="L2880">
        <v>1624</v>
      </c>
      <c r="M2880">
        <f t="shared" si="584"/>
        <v>1957</v>
      </c>
      <c r="N2880">
        <f t="shared" si="585"/>
        <v>1641</v>
      </c>
      <c r="O2880">
        <f t="shared" si="586"/>
        <v>0.86045116175771219</v>
      </c>
      <c r="P2880">
        <f t="shared" si="587"/>
        <v>1</v>
      </c>
      <c r="Q2880">
        <f t="shared" si="588"/>
        <v>121.82115031645208</v>
      </c>
      <c r="R2880">
        <f t="shared" si="589"/>
        <v>60</v>
      </c>
      <c r="S2880">
        <f>INDEX(Weights!$B$1:$B$36,MATCH(Matches!H2094,Weights!$A$1:$A$36,0))</f>
        <v>20</v>
      </c>
      <c r="T2880">
        <f t="shared" si="590"/>
        <v>1957</v>
      </c>
      <c r="U2880">
        <f t="shared" si="591"/>
        <v>1641</v>
      </c>
      <c r="V2880">
        <f t="shared" si="592"/>
        <v>316</v>
      </c>
      <c r="W2880">
        <f t="shared" si="593"/>
        <v>5</v>
      </c>
      <c r="X2880">
        <f t="shared" si="594"/>
        <v>0</v>
      </c>
      <c r="Y2880">
        <f t="shared" si="595"/>
        <v>5</v>
      </c>
    </row>
    <row r="2881" spans="1:25" hidden="1" x14ac:dyDescent="0.25">
      <c r="A2881">
        <v>2018</v>
      </c>
      <c r="B2881">
        <v>6</v>
      </c>
      <c r="C2881">
        <v>25</v>
      </c>
      <c r="D2881" t="s">
        <v>85</v>
      </c>
      <c r="E2881" t="s">
        <v>55</v>
      </c>
      <c r="F2881">
        <v>2</v>
      </c>
      <c r="G2881">
        <v>2</v>
      </c>
      <c r="H2881" t="s">
        <v>744</v>
      </c>
      <c r="I2881" t="s">
        <v>21</v>
      </c>
      <c r="J2881">
        <v>23</v>
      </c>
      <c r="K2881">
        <v>1720</v>
      </c>
      <c r="L2881">
        <v>2028</v>
      </c>
      <c r="M2881">
        <f t="shared" si="584"/>
        <v>1697</v>
      </c>
      <c r="N2881">
        <f t="shared" si="585"/>
        <v>2051</v>
      </c>
      <c r="O2881">
        <f t="shared" si="586"/>
        <v>0.88470781649116426</v>
      </c>
      <c r="P2881">
        <f t="shared" si="587"/>
        <v>0.5</v>
      </c>
      <c r="Q2881">
        <f t="shared" si="588"/>
        <v>-59.785632144878058</v>
      </c>
      <c r="R2881">
        <f t="shared" si="589"/>
        <v>-60</v>
      </c>
      <c r="S2881">
        <f>INDEX(Weights!$B$1:$B$36,MATCH(Matches!H2095,Weights!$A$1:$A$36,0))</f>
        <v>40</v>
      </c>
      <c r="T2881">
        <f t="shared" si="590"/>
        <v>1697</v>
      </c>
      <c r="U2881">
        <f t="shared" si="591"/>
        <v>2051</v>
      </c>
      <c r="V2881">
        <f t="shared" si="592"/>
        <v>354</v>
      </c>
      <c r="W2881">
        <f t="shared" si="593"/>
        <v>0</v>
      </c>
      <c r="X2881">
        <f t="shared" si="594"/>
        <v>0</v>
      </c>
      <c r="Y2881">
        <f t="shared" si="595"/>
        <v>0</v>
      </c>
    </row>
    <row r="2882" spans="1:25" hidden="1" x14ac:dyDescent="0.25">
      <c r="A2882">
        <v>2018</v>
      </c>
      <c r="B2882">
        <v>6</v>
      </c>
      <c r="C2882">
        <v>25</v>
      </c>
      <c r="D2882" t="s">
        <v>34</v>
      </c>
      <c r="E2882" t="s">
        <v>117</v>
      </c>
      <c r="F2882">
        <v>1</v>
      </c>
      <c r="G2882">
        <v>1</v>
      </c>
      <c r="H2882" t="s">
        <v>744</v>
      </c>
      <c r="I2882" t="s">
        <v>21</v>
      </c>
      <c r="J2882">
        <v>-15</v>
      </c>
      <c r="K2882">
        <v>1972</v>
      </c>
      <c r="L2882">
        <v>1816</v>
      </c>
      <c r="M2882">
        <f t="shared" ref="M2882:M2945" si="597">K2882-J2882</f>
        <v>1987</v>
      </c>
      <c r="N2882">
        <f t="shared" ref="N2882:N2945" si="598">L2882+J2882</f>
        <v>1801</v>
      </c>
      <c r="O2882">
        <f t="shared" ref="O2882:O2945" si="599">1/(10^(-V2882/400)+1)</f>
        <v>0.74473040686503478</v>
      </c>
      <c r="P2882">
        <f t="shared" ref="P2882:P2945" si="600">IF(F2882&gt;G2882,1,IF(F2882=G2882,0.5,0))</f>
        <v>0.5</v>
      </c>
      <c r="Q2882">
        <f t="shared" ref="Q2882:Q2945" si="601">(M2882-K2882)/(O2882-P2882)</f>
        <v>61.29193422324623</v>
      </c>
      <c r="R2882">
        <f t="shared" ref="R2882:R2945" si="602">ROUND((Q2882/IF(W2882=2,1.5,IF(W2882=3,1.75,IF(W2882&gt;3,1.75+(W2882-3)/8,1))))/10,0)*10</f>
        <v>60</v>
      </c>
      <c r="S2882">
        <f>INDEX(Weights!$B$1:$B$36,MATCH(Matches!H2096,Weights!$A$1:$A$36,0))</f>
        <v>40</v>
      </c>
      <c r="T2882">
        <f t="shared" ref="T2882:T2945" si="603">M2882+IF(ISBLANK(I2882),100,0)</f>
        <v>1987</v>
      </c>
      <c r="U2882">
        <f t="shared" ref="U2882:U2945" si="604">N2882</f>
        <v>1801</v>
      </c>
      <c r="V2882">
        <f t="shared" ref="V2882:V2945" si="605">ABS(T2882-U2882)</f>
        <v>186</v>
      </c>
      <c r="W2882">
        <f t="shared" ref="W2882:W2945" si="606">IF(U2882&gt;T2882,G2882-F2882,F2882-G2882)</f>
        <v>0</v>
      </c>
      <c r="X2882">
        <f t="shared" ref="X2882:X2945" si="607">IF(W2882=4,1,0)</f>
        <v>0</v>
      </c>
      <c r="Y2882">
        <f t="shared" ref="Y2882:Y2945" si="608">IF(W2882&lt;0,MAX(W2882,-3),MIN(W2882,7))</f>
        <v>0</v>
      </c>
    </row>
    <row r="2883" spans="1:25" hidden="1" x14ac:dyDescent="0.25">
      <c r="A2883">
        <v>2018</v>
      </c>
      <c r="B2883">
        <v>6</v>
      </c>
      <c r="C2883">
        <v>26</v>
      </c>
      <c r="D2883" t="s">
        <v>9</v>
      </c>
      <c r="E2883" t="s">
        <v>17</v>
      </c>
      <c r="F2883">
        <v>2</v>
      </c>
      <c r="G2883">
        <v>1</v>
      </c>
      <c r="H2883" t="s">
        <v>744</v>
      </c>
      <c r="I2883" t="s">
        <v>21</v>
      </c>
      <c r="J2883">
        <v>13</v>
      </c>
      <c r="K2883">
        <v>1956</v>
      </c>
      <c r="L2883">
        <v>1708</v>
      </c>
      <c r="M2883">
        <f t="shared" si="597"/>
        <v>1943</v>
      </c>
      <c r="N2883">
        <f t="shared" si="598"/>
        <v>1721</v>
      </c>
      <c r="O2883">
        <f t="shared" si="599"/>
        <v>0.78209801613131869</v>
      </c>
      <c r="P2883">
        <f t="shared" si="600"/>
        <v>1</v>
      </c>
      <c r="Q2883">
        <f t="shared" si="601"/>
        <v>59.65985150385071</v>
      </c>
      <c r="R2883">
        <f t="shared" si="602"/>
        <v>60</v>
      </c>
      <c r="S2883">
        <f>INDEX(Weights!$B$1:$B$36,MATCH(Matches!H2097,Weights!$A$1:$A$36,0))</f>
        <v>20</v>
      </c>
      <c r="T2883">
        <f t="shared" si="603"/>
        <v>1943</v>
      </c>
      <c r="U2883">
        <f t="shared" si="604"/>
        <v>1721</v>
      </c>
      <c r="V2883">
        <f t="shared" si="605"/>
        <v>222</v>
      </c>
      <c r="W2883">
        <f t="shared" si="606"/>
        <v>1</v>
      </c>
      <c r="X2883">
        <f t="shared" si="607"/>
        <v>0</v>
      </c>
      <c r="Y2883">
        <f t="shared" si="608"/>
        <v>1</v>
      </c>
    </row>
    <row r="2884" spans="1:25" hidden="1" x14ac:dyDescent="0.25">
      <c r="A2884">
        <v>2018</v>
      </c>
      <c r="B2884">
        <v>6</v>
      </c>
      <c r="C2884">
        <v>26</v>
      </c>
      <c r="D2884" t="s">
        <v>52</v>
      </c>
      <c r="E2884" t="s">
        <v>26</v>
      </c>
      <c r="F2884">
        <v>0</v>
      </c>
      <c r="G2884">
        <v>0</v>
      </c>
      <c r="H2884" t="s">
        <v>744</v>
      </c>
      <c r="I2884" t="s">
        <v>21</v>
      </c>
      <c r="J2884">
        <v>11</v>
      </c>
      <c r="K2884">
        <v>1889</v>
      </c>
      <c r="L2884">
        <v>2007</v>
      </c>
      <c r="M2884">
        <f t="shared" si="597"/>
        <v>1878</v>
      </c>
      <c r="N2884">
        <f t="shared" si="598"/>
        <v>2018</v>
      </c>
      <c r="O2884">
        <f t="shared" si="599"/>
        <v>0.69123615241476299</v>
      </c>
      <c r="P2884">
        <f t="shared" si="600"/>
        <v>0.5</v>
      </c>
      <c r="Q2884">
        <f t="shared" si="601"/>
        <v>-57.520504680216654</v>
      </c>
      <c r="R2884">
        <f t="shared" si="602"/>
        <v>-60</v>
      </c>
      <c r="S2884">
        <f>INDEX(Weights!$B$1:$B$36,MATCH(Matches!H2098,Weights!$A$1:$A$36,0))</f>
        <v>30</v>
      </c>
      <c r="T2884">
        <f t="shared" si="603"/>
        <v>1878</v>
      </c>
      <c r="U2884">
        <f t="shared" si="604"/>
        <v>2018</v>
      </c>
      <c r="V2884">
        <f t="shared" si="605"/>
        <v>140</v>
      </c>
      <c r="W2884">
        <f t="shared" si="606"/>
        <v>0</v>
      </c>
      <c r="X2884">
        <f t="shared" si="607"/>
        <v>0</v>
      </c>
      <c r="Y2884">
        <f t="shared" si="608"/>
        <v>0</v>
      </c>
    </row>
    <row r="2885" spans="1:25" hidden="1" x14ac:dyDescent="0.25">
      <c r="A2885">
        <v>2018</v>
      </c>
      <c r="B2885">
        <v>6</v>
      </c>
      <c r="C2885">
        <v>27</v>
      </c>
      <c r="D2885" t="s">
        <v>129</v>
      </c>
      <c r="E2885" t="s">
        <v>131</v>
      </c>
      <c r="F2885">
        <v>2</v>
      </c>
      <c r="G2885">
        <v>2</v>
      </c>
      <c r="H2885" t="s">
        <v>744</v>
      </c>
      <c r="I2885" t="s">
        <v>21</v>
      </c>
      <c r="J2885">
        <v>17</v>
      </c>
      <c r="K2885">
        <v>1726</v>
      </c>
      <c r="L2885">
        <v>1912</v>
      </c>
      <c r="M2885">
        <f t="shared" si="597"/>
        <v>1709</v>
      </c>
      <c r="N2885">
        <f t="shared" si="598"/>
        <v>1929</v>
      </c>
      <c r="O2885">
        <f t="shared" si="599"/>
        <v>0.78012960399315845</v>
      </c>
      <c r="P2885">
        <f t="shared" si="600"/>
        <v>0.5</v>
      </c>
      <c r="Q2885">
        <f t="shared" si="601"/>
        <v>-60.686195809619562</v>
      </c>
      <c r="R2885">
        <f t="shared" si="602"/>
        <v>-60</v>
      </c>
      <c r="S2885">
        <f>INDEX(Weights!$B$1:$B$36,MATCH(Matches!H2099,Weights!$A$1:$A$36,0))</f>
        <v>40</v>
      </c>
      <c r="T2885">
        <f t="shared" si="603"/>
        <v>1709</v>
      </c>
      <c r="U2885">
        <f t="shared" si="604"/>
        <v>1929</v>
      </c>
      <c r="V2885">
        <f t="shared" si="605"/>
        <v>220</v>
      </c>
      <c r="W2885">
        <f t="shared" si="606"/>
        <v>0</v>
      </c>
      <c r="X2885">
        <f t="shared" si="607"/>
        <v>0</v>
      </c>
      <c r="Y2885">
        <f t="shared" si="608"/>
        <v>0</v>
      </c>
    </row>
    <row r="2886" spans="1:25" hidden="1" x14ac:dyDescent="0.25">
      <c r="A2886">
        <v>2018</v>
      </c>
      <c r="B2886">
        <v>6</v>
      </c>
      <c r="C2886">
        <v>27</v>
      </c>
      <c r="D2886" t="s">
        <v>92</v>
      </c>
      <c r="E2886" t="s">
        <v>6</v>
      </c>
      <c r="F2886">
        <v>2</v>
      </c>
      <c r="G2886">
        <v>0</v>
      </c>
      <c r="H2886" t="s">
        <v>744</v>
      </c>
      <c r="I2886" t="s">
        <v>21</v>
      </c>
      <c r="J2886">
        <v>80</v>
      </c>
      <c r="K2886">
        <v>1756</v>
      </c>
      <c r="L2886">
        <v>1964</v>
      </c>
      <c r="M2886">
        <f t="shared" si="597"/>
        <v>1676</v>
      </c>
      <c r="N2886">
        <f t="shared" si="598"/>
        <v>2044</v>
      </c>
      <c r="O2886">
        <f t="shared" si="599"/>
        <v>0.89267666000615409</v>
      </c>
      <c r="P2886">
        <f t="shared" si="600"/>
        <v>1</v>
      </c>
      <c r="Q2886">
        <f t="shared" si="601"/>
        <v>745.41101688213701</v>
      </c>
      <c r="R2886">
        <f t="shared" si="602"/>
        <v>750</v>
      </c>
      <c r="S2886">
        <f>INDEX(Weights!$B$1:$B$36,MATCH(Matches!H2100,Weights!$A$1:$A$36,0))</f>
        <v>40</v>
      </c>
      <c r="T2886">
        <f t="shared" si="603"/>
        <v>1676</v>
      </c>
      <c r="U2886">
        <f t="shared" si="604"/>
        <v>2044</v>
      </c>
      <c r="V2886">
        <f t="shared" si="605"/>
        <v>368</v>
      </c>
      <c r="W2886">
        <f t="shared" si="606"/>
        <v>-2</v>
      </c>
      <c r="X2886">
        <f t="shared" si="607"/>
        <v>0</v>
      </c>
      <c r="Y2886">
        <f t="shared" si="608"/>
        <v>-2</v>
      </c>
    </row>
    <row r="2887" spans="1:25" hidden="1" x14ac:dyDescent="0.25">
      <c r="A2887">
        <v>2018</v>
      </c>
      <c r="B2887">
        <v>6</v>
      </c>
      <c r="C2887">
        <v>28</v>
      </c>
      <c r="D2887" t="s">
        <v>7</v>
      </c>
      <c r="E2887" t="s">
        <v>105</v>
      </c>
      <c r="F2887">
        <v>1</v>
      </c>
      <c r="G2887">
        <v>0</v>
      </c>
      <c r="H2887" t="s">
        <v>744</v>
      </c>
      <c r="I2887" t="s">
        <v>21</v>
      </c>
      <c r="J2887">
        <v>30</v>
      </c>
      <c r="K2887">
        <v>2000</v>
      </c>
      <c r="L2887">
        <v>1944</v>
      </c>
      <c r="M2887">
        <f t="shared" si="597"/>
        <v>1970</v>
      </c>
      <c r="N2887">
        <f t="shared" si="598"/>
        <v>1974</v>
      </c>
      <c r="O2887">
        <f t="shared" si="599"/>
        <v>0.50575620841114488</v>
      </c>
      <c r="P2887">
        <f t="shared" si="600"/>
        <v>1</v>
      </c>
      <c r="Q2887">
        <f t="shared" si="601"/>
        <v>60.698789768422621</v>
      </c>
      <c r="R2887">
        <f t="shared" si="602"/>
        <v>60</v>
      </c>
      <c r="S2887">
        <f>INDEX(Weights!$B$1:$B$36,MATCH(Matches!H2101,Weights!$A$1:$A$36,0))</f>
        <v>40</v>
      </c>
      <c r="T2887">
        <f t="shared" si="603"/>
        <v>1970</v>
      </c>
      <c r="U2887">
        <f t="shared" si="604"/>
        <v>1974</v>
      </c>
      <c r="V2887">
        <f t="shared" si="605"/>
        <v>4</v>
      </c>
      <c r="W2887">
        <f t="shared" si="606"/>
        <v>-1</v>
      </c>
      <c r="X2887">
        <f t="shared" si="607"/>
        <v>0</v>
      </c>
      <c r="Y2887">
        <f t="shared" si="608"/>
        <v>-1</v>
      </c>
    </row>
    <row r="2888" spans="1:25" hidden="1" x14ac:dyDescent="0.25">
      <c r="A2888">
        <v>2018</v>
      </c>
      <c r="B2888">
        <v>6</v>
      </c>
      <c r="C2888">
        <v>28</v>
      </c>
      <c r="D2888" t="s">
        <v>65</v>
      </c>
      <c r="E2888" t="s">
        <v>132</v>
      </c>
      <c r="F2888">
        <v>1</v>
      </c>
      <c r="G2888">
        <v>0</v>
      </c>
      <c r="H2888" t="s">
        <v>744</v>
      </c>
      <c r="I2888" t="s">
        <v>21</v>
      </c>
      <c r="J2888">
        <v>29</v>
      </c>
      <c r="K2888">
        <v>1783</v>
      </c>
      <c r="L2888">
        <v>1708</v>
      </c>
      <c r="M2888">
        <f t="shared" si="597"/>
        <v>1754</v>
      </c>
      <c r="N2888">
        <f t="shared" si="598"/>
        <v>1737</v>
      </c>
      <c r="O2888">
        <f t="shared" si="599"/>
        <v>0.52444546112066148</v>
      </c>
      <c r="P2888">
        <f t="shared" si="600"/>
        <v>1</v>
      </c>
      <c r="Q2888">
        <f t="shared" si="601"/>
        <v>60.98143878163701</v>
      </c>
      <c r="R2888">
        <f t="shared" si="602"/>
        <v>60</v>
      </c>
      <c r="S2888">
        <f>INDEX(Weights!$B$1:$B$36,MATCH(Matches!H2102,Weights!$A$1:$A$36,0))</f>
        <v>20</v>
      </c>
      <c r="T2888">
        <f t="shared" si="603"/>
        <v>1754</v>
      </c>
      <c r="U2888">
        <f t="shared" si="604"/>
        <v>1737</v>
      </c>
      <c r="V2888">
        <f t="shared" si="605"/>
        <v>17</v>
      </c>
      <c r="W2888">
        <f t="shared" si="606"/>
        <v>1</v>
      </c>
      <c r="X2888">
        <f t="shared" si="607"/>
        <v>0</v>
      </c>
      <c r="Y2888">
        <f t="shared" si="608"/>
        <v>1</v>
      </c>
    </row>
    <row r="2889" spans="1:25" hidden="1" x14ac:dyDescent="0.25">
      <c r="A2889">
        <v>2018</v>
      </c>
      <c r="B2889">
        <v>6</v>
      </c>
      <c r="C2889">
        <v>30</v>
      </c>
      <c r="D2889" t="s">
        <v>26</v>
      </c>
      <c r="E2889" t="s">
        <v>44</v>
      </c>
      <c r="F2889">
        <v>4</v>
      </c>
      <c r="G2889">
        <v>3</v>
      </c>
      <c r="H2889" t="s">
        <v>744</v>
      </c>
      <c r="I2889" t="s">
        <v>21</v>
      </c>
      <c r="J2889">
        <v>22</v>
      </c>
      <c r="K2889">
        <v>2029</v>
      </c>
      <c r="L2889">
        <v>1895</v>
      </c>
      <c r="M2889">
        <f t="shared" si="597"/>
        <v>2007</v>
      </c>
      <c r="N2889">
        <f t="shared" si="598"/>
        <v>1917</v>
      </c>
      <c r="O2889">
        <f t="shared" si="599"/>
        <v>0.62669908166673205</v>
      </c>
      <c r="P2889">
        <f t="shared" si="600"/>
        <v>1</v>
      </c>
      <c r="Q2889">
        <f t="shared" si="601"/>
        <v>58.933688398696333</v>
      </c>
      <c r="R2889">
        <f t="shared" si="602"/>
        <v>60</v>
      </c>
      <c r="S2889">
        <f>INDEX(Weights!$B$1:$B$36,MATCH(Matches!H2103,Weights!$A$1:$A$36,0))</f>
        <v>20</v>
      </c>
      <c r="T2889">
        <f t="shared" si="603"/>
        <v>2007</v>
      </c>
      <c r="U2889">
        <f t="shared" si="604"/>
        <v>1917</v>
      </c>
      <c r="V2889">
        <f t="shared" si="605"/>
        <v>90</v>
      </c>
      <c r="W2889">
        <f t="shared" si="606"/>
        <v>1</v>
      </c>
      <c r="X2889">
        <f t="shared" si="607"/>
        <v>0</v>
      </c>
      <c r="Y2889">
        <f t="shared" si="608"/>
        <v>1</v>
      </c>
    </row>
    <row r="2890" spans="1:25" hidden="1" x14ac:dyDescent="0.25">
      <c r="A2890">
        <v>2018</v>
      </c>
      <c r="B2890">
        <v>6</v>
      </c>
      <c r="C2890">
        <v>30</v>
      </c>
      <c r="D2890" t="s">
        <v>46</v>
      </c>
      <c r="E2890" t="s">
        <v>34</v>
      </c>
      <c r="F2890">
        <v>2</v>
      </c>
      <c r="G2890">
        <v>1</v>
      </c>
      <c r="H2890" t="s">
        <v>744</v>
      </c>
      <c r="I2890" t="s">
        <v>21</v>
      </c>
      <c r="J2890">
        <v>32</v>
      </c>
      <c r="K2890">
        <v>1985</v>
      </c>
      <c r="L2890">
        <v>1940</v>
      </c>
      <c r="M2890">
        <f t="shared" si="597"/>
        <v>1953</v>
      </c>
      <c r="N2890">
        <f t="shared" si="598"/>
        <v>1972</v>
      </c>
      <c r="O2890">
        <f t="shared" si="599"/>
        <v>0.52731597300649302</v>
      </c>
      <c r="P2890">
        <f t="shared" si="600"/>
        <v>1</v>
      </c>
      <c r="Q2890">
        <f t="shared" si="601"/>
        <v>67.698500843227279</v>
      </c>
      <c r="R2890">
        <f t="shared" si="602"/>
        <v>70</v>
      </c>
      <c r="S2890">
        <f>INDEX(Weights!$B$1:$B$36,MATCH(Matches!H2104,Weights!$A$1:$A$36,0))</f>
        <v>20</v>
      </c>
      <c r="T2890">
        <f t="shared" si="603"/>
        <v>1953</v>
      </c>
      <c r="U2890">
        <f t="shared" si="604"/>
        <v>1972</v>
      </c>
      <c r="V2890">
        <f t="shared" si="605"/>
        <v>19</v>
      </c>
      <c r="W2890">
        <f t="shared" si="606"/>
        <v>-1</v>
      </c>
      <c r="X2890">
        <f t="shared" si="607"/>
        <v>0</v>
      </c>
      <c r="Y2890">
        <f t="shared" si="608"/>
        <v>-1</v>
      </c>
    </row>
    <row r="2891" spans="1:25" hidden="1" x14ac:dyDescent="0.25">
      <c r="A2891">
        <v>2018</v>
      </c>
      <c r="B2891">
        <v>7</v>
      </c>
      <c r="C2891">
        <v>1</v>
      </c>
      <c r="D2891" t="s">
        <v>9</v>
      </c>
      <c r="E2891" t="s">
        <v>52</v>
      </c>
      <c r="F2891">
        <v>1</v>
      </c>
      <c r="G2891">
        <v>1</v>
      </c>
      <c r="H2891" t="s">
        <v>744</v>
      </c>
      <c r="I2891" t="s">
        <v>21</v>
      </c>
      <c r="J2891">
        <v>-6</v>
      </c>
      <c r="K2891">
        <v>1950</v>
      </c>
      <c r="L2891">
        <v>1895</v>
      </c>
      <c r="M2891">
        <f t="shared" si="597"/>
        <v>1956</v>
      </c>
      <c r="N2891">
        <f t="shared" si="598"/>
        <v>1889</v>
      </c>
      <c r="O2891">
        <f t="shared" si="599"/>
        <v>0.59524303965157188</v>
      </c>
      <c r="P2891">
        <f t="shared" si="600"/>
        <v>0.5</v>
      </c>
      <c r="Q2891">
        <f t="shared" si="601"/>
        <v>62.996729440280696</v>
      </c>
      <c r="R2891">
        <f t="shared" si="602"/>
        <v>60</v>
      </c>
      <c r="S2891">
        <f>INDEX(Weights!$B$1:$B$36,MATCH(Matches!H2105,Weights!$A$1:$A$36,0))</f>
        <v>40</v>
      </c>
      <c r="T2891">
        <f t="shared" si="603"/>
        <v>1956</v>
      </c>
      <c r="U2891">
        <f t="shared" si="604"/>
        <v>1889</v>
      </c>
      <c r="V2891">
        <f t="shared" si="605"/>
        <v>67</v>
      </c>
      <c r="W2891">
        <f t="shared" si="606"/>
        <v>0</v>
      </c>
      <c r="X2891">
        <f t="shared" si="607"/>
        <v>0</v>
      </c>
      <c r="Y2891">
        <f t="shared" si="608"/>
        <v>0</v>
      </c>
    </row>
    <row r="2892" spans="1:25" hidden="1" x14ac:dyDescent="0.25">
      <c r="A2892">
        <v>2018</v>
      </c>
      <c r="B2892">
        <v>7</v>
      </c>
      <c r="C2892">
        <v>1</v>
      </c>
      <c r="D2892" t="s">
        <v>21</v>
      </c>
      <c r="E2892" t="s">
        <v>55</v>
      </c>
      <c r="F2892">
        <v>1</v>
      </c>
      <c r="G2892">
        <v>1</v>
      </c>
      <c r="H2892" t="s">
        <v>744</v>
      </c>
      <c r="J2892">
        <v>18</v>
      </c>
      <c r="K2892">
        <v>1709</v>
      </c>
      <c r="L2892">
        <v>2010</v>
      </c>
      <c r="M2892">
        <f t="shared" si="597"/>
        <v>1691</v>
      </c>
      <c r="N2892">
        <f t="shared" si="598"/>
        <v>2028</v>
      </c>
      <c r="O2892">
        <f t="shared" si="599"/>
        <v>0.79645469971172578</v>
      </c>
      <c r="P2892">
        <f t="shared" si="600"/>
        <v>0.5</v>
      </c>
      <c r="Q2892">
        <f t="shared" si="601"/>
        <v>-60.717539703378968</v>
      </c>
      <c r="R2892">
        <f t="shared" si="602"/>
        <v>-60</v>
      </c>
      <c r="S2892">
        <f>INDEX(Weights!$B$1:$B$36,MATCH(Matches!H2106,Weights!$A$1:$A$36,0))</f>
        <v>20</v>
      </c>
      <c r="T2892">
        <f t="shared" si="603"/>
        <v>1791</v>
      </c>
      <c r="U2892">
        <f t="shared" si="604"/>
        <v>2028</v>
      </c>
      <c r="V2892">
        <f t="shared" si="605"/>
        <v>237</v>
      </c>
      <c r="W2892">
        <f t="shared" si="606"/>
        <v>0</v>
      </c>
      <c r="X2892">
        <f t="shared" si="607"/>
        <v>0</v>
      </c>
      <c r="Y2892">
        <f t="shared" si="608"/>
        <v>0</v>
      </c>
    </row>
    <row r="2893" spans="1:25" hidden="1" x14ac:dyDescent="0.25">
      <c r="A2893">
        <v>2018</v>
      </c>
      <c r="B2893">
        <v>7</v>
      </c>
      <c r="C2893">
        <v>2</v>
      </c>
      <c r="D2893" t="s">
        <v>7</v>
      </c>
      <c r="E2893" t="s">
        <v>132</v>
      </c>
      <c r="F2893">
        <v>3</v>
      </c>
      <c r="G2893">
        <v>2</v>
      </c>
      <c r="H2893" t="s">
        <v>744</v>
      </c>
      <c r="I2893" t="s">
        <v>21</v>
      </c>
      <c r="J2893">
        <v>9</v>
      </c>
      <c r="K2893">
        <v>2009</v>
      </c>
      <c r="L2893">
        <v>1699</v>
      </c>
      <c r="M2893">
        <f t="shared" si="597"/>
        <v>2000</v>
      </c>
      <c r="N2893">
        <f t="shared" si="598"/>
        <v>1708</v>
      </c>
      <c r="O2893">
        <f t="shared" si="599"/>
        <v>0.84302196441403621</v>
      </c>
      <c r="P2893">
        <f t="shared" si="600"/>
        <v>1</v>
      </c>
      <c r="Q2893">
        <f t="shared" si="601"/>
        <v>57.332861673322761</v>
      </c>
      <c r="R2893">
        <f t="shared" si="602"/>
        <v>60</v>
      </c>
      <c r="S2893">
        <f>INDEX(Weights!$B$1:$B$36,MATCH(Matches!H2107,Weights!$A$1:$A$36,0))</f>
        <v>40</v>
      </c>
      <c r="T2893">
        <f t="shared" si="603"/>
        <v>2000</v>
      </c>
      <c r="U2893">
        <f t="shared" si="604"/>
        <v>1708</v>
      </c>
      <c r="V2893">
        <f t="shared" si="605"/>
        <v>292</v>
      </c>
      <c r="W2893">
        <f t="shared" si="606"/>
        <v>1</v>
      </c>
      <c r="X2893">
        <f t="shared" si="607"/>
        <v>0</v>
      </c>
      <c r="Y2893">
        <f t="shared" si="608"/>
        <v>1</v>
      </c>
    </row>
    <row r="2894" spans="1:25" hidden="1" x14ac:dyDescent="0.25">
      <c r="A2894">
        <v>2018</v>
      </c>
      <c r="B2894">
        <v>7</v>
      </c>
      <c r="C2894">
        <v>3</v>
      </c>
      <c r="D2894" t="s">
        <v>135</v>
      </c>
      <c r="E2894" t="s">
        <v>105</v>
      </c>
      <c r="F2894">
        <v>1</v>
      </c>
      <c r="G2894">
        <v>1</v>
      </c>
      <c r="H2894" t="s">
        <v>744</v>
      </c>
      <c r="I2894" t="s">
        <v>21</v>
      </c>
      <c r="J2894">
        <v>0</v>
      </c>
      <c r="K2894">
        <v>1939</v>
      </c>
      <c r="L2894">
        <v>1944</v>
      </c>
      <c r="M2894">
        <f t="shared" si="597"/>
        <v>1939</v>
      </c>
      <c r="N2894">
        <f t="shared" si="598"/>
        <v>1944</v>
      </c>
      <c r="O2894">
        <f t="shared" si="599"/>
        <v>0.50719508170905137</v>
      </c>
      <c r="P2894">
        <f t="shared" si="600"/>
        <v>0.5</v>
      </c>
      <c r="Q2894">
        <f t="shared" si="601"/>
        <v>0</v>
      </c>
      <c r="R2894">
        <f t="shared" si="602"/>
        <v>0</v>
      </c>
      <c r="S2894">
        <f>INDEX(Weights!$B$1:$B$36,MATCH(Matches!H2108,Weights!$A$1:$A$36,0))</f>
        <v>40</v>
      </c>
      <c r="T2894">
        <f t="shared" si="603"/>
        <v>1939</v>
      </c>
      <c r="U2894">
        <f t="shared" si="604"/>
        <v>1944</v>
      </c>
      <c r="V2894">
        <f t="shared" si="605"/>
        <v>5</v>
      </c>
      <c r="W2894">
        <f t="shared" si="606"/>
        <v>0</v>
      </c>
      <c r="X2894">
        <f t="shared" si="607"/>
        <v>0</v>
      </c>
      <c r="Y2894">
        <f t="shared" si="608"/>
        <v>0</v>
      </c>
    </row>
    <row r="2895" spans="1:25" hidden="1" x14ac:dyDescent="0.25">
      <c r="A2895">
        <v>2018</v>
      </c>
      <c r="B2895">
        <v>7</v>
      </c>
      <c r="C2895">
        <v>3</v>
      </c>
      <c r="D2895" t="s">
        <v>68</v>
      </c>
      <c r="E2895" t="s">
        <v>131</v>
      </c>
      <c r="F2895">
        <v>1</v>
      </c>
      <c r="G2895">
        <v>0</v>
      </c>
      <c r="H2895" t="s">
        <v>744</v>
      </c>
      <c r="I2895" t="s">
        <v>21</v>
      </c>
      <c r="J2895">
        <v>33</v>
      </c>
      <c r="K2895">
        <v>1905</v>
      </c>
      <c r="L2895">
        <v>1879</v>
      </c>
      <c r="M2895">
        <f t="shared" si="597"/>
        <v>1872</v>
      </c>
      <c r="N2895">
        <f t="shared" si="598"/>
        <v>1912</v>
      </c>
      <c r="O2895">
        <f t="shared" si="599"/>
        <v>0.55731163376229276</v>
      </c>
      <c r="P2895">
        <f t="shared" si="600"/>
        <v>1</v>
      </c>
      <c r="Q2895">
        <f t="shared" si="601"/>
        <v>74.544538589207519</v>
      </c>
      <c r="R2895">
        <f t="shared" si="602"/>
        <v>70</v>
      </c>
      <c r="S2895">
        <f>INDEX(Weights!$B$1:$B$36,MATCH(Matches!H2109,Weights!$A$1:$A$36,0))</f>
        <v>20</v>
      </c>
      <c r="T2895">
        <f t="shared" si="603"/>
        <v>1872</v>
      </c>
      <c r="U2895">
        <f t="shared" si="604"/>
        <v>1912</v>
      </c>
      <c r="V2895">
        <f t="shared" si="605"/>
        <v>40</v>
      </c>
      <c r="W2895">
        <f t="shared" si="606"/>
        <v>-1</v>
      </c>
      <c r="X2895">
        <f t="shared" si="607"/>
        <v>0</v>
      </c>
      <c r="Y2895">
        <f t="shared" si="608"/>
        <v>-1</v>
      </c>
    </row>
    <row r="2896" spans="1:25" hidden="1" x14ac:dyDescent="0.25">
      <c r="A2896">
        <v>2018</v>
      </c>
      <c r="B2896">
        <v>7</v>
      </c>
      <c r="C2896">
        <v>6</v>
      </c>
      <c r="D2896" t="s">
        <v>7</v>
      </c>
      <c r="E2896" t="s">
        <v>121</v>
      </c>
      <c r="F2896">
        <v>2</v>
      </c>
      <c r="G2896">
        <v>1</v>
      </c>
      <c r="H2896" t="s">
        <v>744</v>
      </c>
      <c r="I2896" t="s">
        <v>21</v>
      </c>
      <c r="J2896">
        <v>42</v>
      </c>
      <c r="K2896">
        <v>2051</v>
      </c>
      <c r="L2896">
        <v>2114</v>
      </c>
      <c r="M2896">
        <f t="shared" si="597"/>
        <v>2009</v>
      </c>
      <c r="N2896">
        <f t="shared" si="598"/>
        <v>2156</v>
      </c>
      <c r="O2896">
        <f t="shared" si="599"/>
        <v>0.69976940326205817</v>
      </c>
      <c r="P2896">
        <f t="shared" si="600"/>
        <v>1</v>
      </c>
      <c r="Q2896">
        <f t="shared" si="601"/>
        <v>139.89247084187082</v>
      </c>
      <c r="R2896">
        <f t="shared" si="602"/>
        <v>140</v>
      </c>
      <c r="S2896">
        <f>INDEX(Weights!$B$1:$B$36,MATCH(Matches!H2110,Weights!$A$1:$A$36,0))</f>
        <v>40</v>
      </c>
      <c r="T2896">
        <f t="shared" si="603"/>
        <v>2009</v>
      </c>
      <c r="U2896">
        <f t="shared" si="604"/>
        <v>2156</v>
      </c>
      <c r="V2896">
        <f t="shared" si="605"/>
        <v>147</v>
      </c>
      <c r="W2896">
        <f t="shared" si="606"/>
        <v>-1</v>
      </c>
      <c r="X2896">
        <f t="shared" si="607"/>
        <v>0</v>
      </c>
      <c r="Y2896">
        <f t="shared" si="608"/>
        <v>-1</v>
      </c>
    </row>
    <row r="2897" spans="1:25" hidden="1" x14ac:dyDescent="0.25">
      <c r="A2897">
        <v>2018</v>
      </c>
      <c r="B2897">
        <v>7</v>
      </c>
      <c r="C2897">
        <v>6</v>
      </c>
      <c r="D2897" t="s">
        <v>26</v>
      </c>
      <c r="E2897" t="s">
        <v>46</v>
      </c>
      <c r="F2897">
        <v>2</v>
      </c>
      <c r="G2897">
        <v>0</v>
      </c>
      <c r="H2897" t="s">
        <v>744</v>
      </c>
      <c r="I2897" t="s">
        <v>21</v>
      </c>
      <c r="J2897">
        <v>39</v>
      </c>
      <c r="K2897">
        <v>2068</v>
      </c>
      <c r="L2897">
        <v>1946</v>
      </c>
      <c r="M2897">
        <f t="shared" si="597"/>
        <v>2029</v>
      </c>
      <c r="N2897">
        <f t="shared" si="598"/>
        <v>1985</v>
      </c>
      <c r="O2897">
        <f t="shared" si="599"/>
        <v>0.56298472810359579</v>
      </c>
      <c r="P2897">
        <f t="shared" si="600"/>
        <v>1</v>
      </c>
      <c r="Q2897">
        <f t="shared" si="601"/>
        <v>89.241732516032229</v>
      </c>
      <c r="R2897">
        <f t="shared" si="602"/>
        <v>60</v>
      </c>
      <c r="S2897">
        <f>INDEX(Weights!$B$1:$B$36,MATCH(Matches!H2111,Weights!$A$1:$A$36,0))</f>
        <v>40</v>
      </c>
      <c r="T2897">
        <f t="shared" si="603"/>
        <v>2029</v>
      </c>
      <c r="U2897">
        <f t="shared" si="604"/>
        <v>1985</v>
      </c>
      <c r="V2897">
        <f t="shared" si="605"/>
        <v>44</v>
      </c>
      <c r="W2897">
        <f t="shared" si="606"/>
        <v>2</v>
      </c>
      <c r="X2897">
        <f t="shared" si="607"/>
        <v>0</v>
      </c>
      <c r="Y2897">
        <f t="shared" si="608"/>
        <v>2</v>
      </c>
    </row>
    <row r="2898" spans="1:25" hidden="1" x14ac:dyDescent="0.25">
      <c r="A2898">
        <v>2018</v>
      </c>
      <c r="B2898">
        <v>7</v>
      </c>
      <c r="C2898">
        <v>7</v>
      </c>
      <c r="D2898" t="s">
        <v>105</v>
      </c>
      <c r="E2898" t="s">
        <v>68</v>
      </c>
      <c r="F2898">
        <v>2</v>
      </c>
      <c r="G2898">
        <v>0</v>
      </c>
      <c r="H2898" t="s">
        <v>744</v>
      </c>
      <c r="I2898" t="s">
        <v>21</v>
      </c>
      <c r="J2898">
        <v>40</v>
      </c>
      <c r="K2898">
        <v>1984</v>
      </c>
      <c r="L2898">
        <v>1865</v>
      </c>
      <c r="M2898">
        <f t="shared" si="597"/>
        <v>1944</v>
      </c>
      <c r="N2898">
        <f t="shared" si="598"/>
        <v>1905</v>
      </c>
      <c r="O2898">
        <f t="shared" si="599"/>
        <v>0.5558909611168531</v>
      </c>
      <c r="P2898">
        <f t="shared" si="600"/>
        <v>1</v>
      </c>
      <c r="Q2898">
        <f t="shared" si="601"/>
        <v>90.067970921269008</v>
      </c>
      <c r="R2898">
        <f t="shared" si="602"/>
        <v>60</v>
      </c>
      <c r="S2898">
        <f>INDEX(Weights!$B$1:$B$36,MATCH(Matches!H2112,Weights!$A$1:$A$36,0))</f>
        <v>20</v>
      </c>
      <c r="T2898">
        <f t="shared" si="603"/>
        <v>1944</v>
      </c>
      <c r="U2898">
        <f t="shared" si="604"/>
        <v>1905</v>
      </c>
      <c r="V2898">
        <f t="shared" si="605"/>
        <v>39</v>
      </c>
      <c r="W2898">
        <f t="shared" si="606"/>
        <v>2</v>
      </c>
      <c r="X2898">
        <f t="shared" si="607"/>
        <v>0</v>
      </c>
      <c r="Y2898">
        <f t="shared" si="608"/>
        <v>2</v>
      </c>
    </row>
    <row r="2899" spans="1:25" hidden="1" x14ac:dyDescent="0.25">
      <c r="A2899">
        <v>2018</v>
      </c>
      <c r="B2899">
        <v>7</v>
      </c>
      <c r="C2899">
        <v>7</v>
      </c>
      <c r="D2899" t="s">
        <v>21</v>
      </c>
      <c r="E2899" t="s">
        <v>9</v>
      </c>
      <c r="F2899">
        <v>2</v>
      </c>
      <c r="G2899">
        <v>2</v>
      </c>
      <c r="H2899" t="s">
        <v>744</v>
      </c>
      <c r="J2899">
        <v>12</v>
      </c>
      <c r="K2899">
        <v>1721</v>
      </c>
      <c r="L2899">
        <v>1938</v>
      </c>
      <c r="M2899">
        <f t="shared" si="597"/>
        <v>1709</v>
      </c>
      <c r="N2899">
        <f t="shared" si="598"/>
        <v>1950</v>
      </c>
      <c r="O2899">
        <f t="shared" si="599"/>
        <v>0.69246339257951772</v>
      </c>
      <c r="P2899">
        <f t="shared" si="600"/>
        <v>0.5</v>
      </c>
      <c r="Q2899">
        <f t="shared" si="601"/>
        <v>-62.349519247106215</v>
      </c>
      <c r="R2899">
        <f t="shared" si="602"/>
        <v>-60</v>
      </c>
      <c r="S2899">
        <f>INDEX(Weights!$B$1:$B$36,MATCH(Matches!H2113,Weights!$A$1:$A$36,0))</f>
        <v>40</v>
      </c>
      <c r="T2899">
        <f t="shared" si="603"/>
        <v>1809</v>
      </c>
      <c r="U2899">
        <f t="shared" si="604"/>
        <v>1950</v>
      </c>
      <c r="V2899">
        <f t="shared" si="605"/>
        <v>141</v>
      </c>
      <c r="W2899">
        <f t="shared" si="606"/>
        <v>0</v>
      </c>
      <c r="X2899">
        <f t="shared" si="607"/>
        <v>0</v>
      </c>
      <c r="Y2899">
        <f t="shared" si="608"/>
        <v>0</v>
      </c>
    </row>
    <row r="2900" spans="1:25" hidden="1" x14ac:dyDescent="0.25">
      <c r="A2900">
        <v>2018</v>
      </c>
      <c r="B2900">
        <v>7</v>
      </c>
      <c r="C2900">
        <v>10</v>
      </c>
      <c r="D2900" t="s">
        <v>26</v>
      </c>
      <c r="E2900" t="s">
        <v>7</v>
      </c>
      <c r="F2900">
        <v>1</v>
      </c>
      <c r="G2900">
        <v>0</v>
      </c>
      <c r="H2900" t="s">
        <v>744</v>
      </c>
      <c r="I2900" t="s">
        <v>21</v>
      </c>
      <c r="J2900">
        <v>29</v>
      </c>
      <c r="K2900">
        <v>2097</v>
      </c>
      <c r="L2900">
        <v>2022</v>
      </c>
      <c r="M2900">
        <f t="shared" si="597"/>
        <v>2068</v>
      </c>
      <c r="N2900">
        <f t="shared" si="598"/>
        <v>2051</v>
      </c>
      <c r="O2900">
        <f t="shared" si="599"/>
        <v>0.52444546112066148</v>
      </c>
      <c r="P2900">
        <f t="shared" si="600"/>
        <v>1</v>
      </c>
      <c r="Q2900">
        <f t="shared" si="601"/>
        <v>60.98143878163701</v>
      </c>
      <c r="R2900">
        <f t="shared" si="602"/>
        <v>60</v>
      </c>
      <c r="S2900">
        <f>INDEX(Weights!$B$1:$B$36,MATCH(Matches!H2114,Weights!$A$1:$A$36,0))</f>
        <v>40</v>
      </c>
      <c r="T2900">
        <f t="shared" si="603"/>
        <v>2068</v>
      </c>
      <c r="U2900">
        <f t="shared" si="604"/>
        <v>2051</v>
      </c>
      <c r="V2900">
        <f t="shared" si="605"/>
        <v>17</v>
      </c>
      <c r="W2900">
        <f t="shared" si="606"/>
        <v>1</v>
      </c>
      <c r="X2900">
        <f t="shared" si="607"/>
        <v>0</v>
      </c>
      <c r="Y2900">
        <f t="shared" si="608"/>
        <v>1</v>
      </c>
    </row>
    <row r="2901" spans="1:25" hidden="1" x14ac:dyDescent="0.25">
      <c r="A2901">
        <v>2018</v>
      </c>
      <c r="B2901">
        <v>7</v>
      </c>
      <c r="C2901">
        <v>11</v>
      </c>
      <c r="D2901" t="s">
        <v>9</v>
      </c>
      <c r="E2901" t="s">
        <v>105</v>
      </c>
      <c r="F2901">
        <v>2</v>
      </c>
      <c r="G2901">
        <v>1</v>
      </c>
      <c r="H2901" t="s">
        <v>744</v>
      </c>
      <c r="I2901" t="s">
        <v>21</v>
      </c>
      <c r="J2901">
        <v>34</v>
      </c>
      <c r="K2901">
        <v>1972</v>
      </c>
      <c r="L2901">
        <v>1950</v>
      </c>
      <c r="M2901">
        <f t="shared" si="597"/>
        <v>1938</v>
      </c>
      <c r="N2901">
        <f t="shared" si="598"/>
        <v>1984</v>
      </c>
      <c r="O2901">
        <f t="shared" si="599"/>
        <v>0.56581520306923316</v>
      </c>
      <c r="P2901">
        <f t="shared" si="600"/>
        <v>1</v>
      </c>
      <c r="Q2901">
        <f t="shared" si="601"/>
        <v>78.307670467378173</v>
      </c>
      <c r="R2901">
        <f t="shared" si="602"/>
        <v>80</v>
      </c>
      <c r="S2901">
        <f>INDEX(Weights!$B$1:$B$36,MATCH(Matches!H2115,Weights!$A$1:$A$36,0))</f>
        <v>40</v>
      </c>
      <c r="T2901">
        <f t="shared" si="603"/>
        <v>1938</v>
      </c>
      <c r="U2901">
        <f t="shared" si="604"/>
        <v>1984</v>
      </c>
      <c r="V2901">
        <f t="shared" si="605"/>
        <v>46</v>
      </c>
      <c r="W2901">
        <f t="shared" si="606"/>
        <v>-1</v>
      </c>
      <c r="X2901">
        <f t="shared" si="607"/>
        <v>0</v>
      </c>
      <c r="Y2901">
        <f t="shared" si="608"/>
        <v>-1</v>
      </c>
    </row>
    <row r="2902" spans="1:25" hidden="1" x14ac:dyDescent="0.25">
      <c r="A2902">
        <v>2018</v>
      </c>
      <c r="B2902">
        <v>7</v>
      </c>
      <c r="C2902">
        <v>14</v>
      </c>
      <c r="D2902" t="s">
        <v>7</v>
      </c>
      <c r="E2902" t="s">
        <v>105</v>
      </c>
      <c r="F2902">
        <v>2</v>
      </c>
      <c r="G2902">
        <v>0</v>
      </c>
      <c r="H2902" t="s">
        <v>744</v>
      </c>
      <c r="I2902" t="s">
        <v>21</v>
      </c>
      <c r="J2902">
        <v>36</v>
      </c>
      <c r="K2902">
        <v>2058</v>
      </c>
      <c r="L2902">
        <v>1914</v>
      </c>
      <c r="M2902">
        <f t="shared" si="597"/>
        <v>2022</v>
      </c>
      <c r="N2902">
        <f t="shared" si="598"/>
        <v>1950</v>
      </c>
      <c r="O2902">
        <f t="shared" si="599"/>
        <v>0.60215809317471691</v>
      </c>
      <c r="P2902">
        <f t="shared" si="600"/>
        <v>1</v>
      </c>
      <c r="Q2902">
        <f t="shared" si="601"/>
        <v>90.488204943703479</v>
      </c>
      <c r="R2902">
        <f t="shared" si="602"/>
        <v>60</v>
      </c>
      <c r="S2902">
        <f>INDEX(Weights!$B$1:$B$36,MATCH(Matches!H2116,Weights!$A$1:$A$36,0))</f>
        <v>40</v>
      </c>
      <c r="T2902">
        <f t="shared" si="603"/>
        <v>2022</v>
      </c>
      <c r="U2902">
        <f t="shared" si="604"/>
        <v>1950</v>
      </c>
      <c r="V2902">
        <f t="shared" si="605"/>
        <v>72</v>
      </c>
      <c r="W2902">
        <f t="shared" si="606"/>
        <v>2</v>
      </c>
      <c r="X2902">
        <f t="shared" si="607"/>
        <v>0</v>
      </c>
      <c r="Y2902">
        <f t="shared" si="608"/>
        <v>2</v>
      </c>
    </row>
    <row r="2903" spans="1:25" hidden="1" x14ac:dyDescent="0.25">
      <c r="A2903">
        <v>2018</v>
      </c>
      <c r="B2903">
        <v>7</v>
      </c>
      <c r="C2903">
        <v>15</v>
      </c>
      <c r="D2903" t="s">
        <v>26</v>
      </c>
      <c r="E2903" t="s">
        <v>9</v>
      </c>
      <c r="F2903">
        <v>4</v>
      </c>
      <c r="G2903">
        <v>2</v>
      </c>
      <c r="H2903" t="s">
        <v>744</v>
      </c>
      <c r="I2903" t="s">
        <v>21</v>
      </c>
      <c r="J2903">
        <v>29</v>
      </c>
      <c r="K2903">
        <v>2126</v>
      </c>
      <c r="L2903">
        <v>1943</v>
      </c>
      <c r="M2903">
        <f t="shared" si="597"/>
        <v>2097</v>
      </c>
      <c r="N2903">
        <f t="shared" si="598"/>
        <v>1972</v>
      </c>
      <c r="O2903">
        <f t="shared" si="599"/>
        <v>0.67250964333498497</v>
      </c>
      <c r="P2903">
        <f t="shared" si="600"/>
        <v>1</v>
      </c>
      <c r="Q2903">
        <f t="shared" si="601"/>
        <v>88.552225767257212</v>
      </c>
      <c r="R2903">
        <f t="shared" si="602"/>
        <v>60</v>
      </c>
      <c r="S2903">
        <f>INDEX(Weights!$B$1:$B$36,MATCH(Matches!H2117,Weights!$A$1:$A$36,0))</f>
        <v>20</v>
      </c>
      <c r="T2903">
        <f t="shared" si="603"/>
        <v>2097</v>
      </c>
      <c r="U2903">
        <f t="shared" si="604"/>
        <v>1972</v>
      </c>
      <c r="V2903">
        <f t="shared" si="605"/>
        <v>125</v>
      </c>
      <c r="W2903">
        <f t="shared" si="606"/>
        <v>2</v>
      </c>
      <c r="X2903">
        <f t="shared" si="607"/>
        <v>0</v>
      </c>
      <c r="Y2903">
        <f t="shared" si="608"/>
        <v>2</v>
      </c>
    </row>
    <row r="2904" spans="1:25" hidden="1" x14ac:dyDescent="0.25">
      <c r="A2904">
        <v>2018</v>
      </c>
      <c r="B2904">
        <v>9</v>
      </c>
      <c r="C2904">
        <v>6</v>
      </c>
      <c r="D2904" t="s">
        <v>34</v>
      </c>
      <c r="E2904" t="s">
        <v>9</v>
      </c>
      <c r="F2904">
        <v>1</v>
      </c>
      <c r="G2904">
        <v>1</v>
      </c>
      <c r="H2904" t="s">
        <v>33</v>
      </c>
      <c r="J2904">
        <v>-3</v>
      </c>
      <c r="K2904">
        <v>1937</v>
      </c>
      <c r="L2904">
        <v>1946</v>
      </c>
      <c r="M2904">
        <f t="shared" si="597"/>
        <v>1940</v>
      </c>
      <c r="N2904">
        <f t="shared" si="598"/>
        <v>1943</v>
      </c>
      <c r="O2904">
        <f t="shared" si="599"/>
        <v>0.63607689968788184</v>
      </c>
      <c r="P2904">
        <f t="shared" si="600"/>
        <v>0.5</v>
      </c>
      <c r="Q2904">
        <f t="shared" si="601"/>
        <v>22.046357661594794</v>
      </c>
      <c r="R2904">
        <f t="shared" si="602"/>
        <v>20</v>
      </c>
      <c r="S2904">
        <f>INDEX(Weights!$B$1:$B$36,MATCH(Matches!H2118,Weights!$A$1:$A$36,0))</f>
        <v>40</v>
      </c>
      <c r="T2904">
        <f t="shared" si="603"/>
        <v>2040</v>
      </c>
      <c r="U2904">
        <f t="shared" si="604"/>
        <v>1943</v>
      </c>
      <c r="V2904">
        <f t="shared" si="605"/>
        <v>97</v>
      </c>
      <c r="W2904">
        <f t="shared" si="606"/>
        <v>0</v>
      </c>
      <c r="X2904">
        <f t="shared" si="607"/>
        <v>0</v>
      </c>
      <c r="Y2904">
        <f t="shared" si="608"/>
        <v>0</v>
      </c>
    </row>
    <row r="2905" spans="1:25" hidden="1" x14ac:dyDescent="0.25">
      <c r="A2905">
        <v>2018</v>
      </c>
      <c r="B2905">
        <v>9</v>
      </c>
      <c r="C2905">
        <v>6</v>
      </c>
      <c r="D2905" t="s">
        <v>104</v>
      </c>
      <c r="E2905" t="s">
        <v>128</v>
      </c>
      <c r="F2905">
        <v>2</v>
      </c>
      <c r="G2905">
        <v>1</v>
      </c>
      <c r="H2905" t="s">
        <v>33</v>
      </c>
      <c r="J2905">
        <v>7</v>
      </c>
      <c r="K2905">
        <v>1914</v>
      </c>
      <c r="L2905">
        <v>1883</v>
      </c>
      <c r="M2905">
        <f t="shared" si="597"/>
        <v>1907</v>
      </c>
      <c r="N2905">
        <f t="shared" si="598"/>
        <v>1890</v>
      </c>
      <c r="O2905">
        <f t="shared" si="599"/>
        <v>0.66228779743088884</v>
      </c>
      <c r="P2905">
        <f t="shared" si="600"/>
        <v>1</v>
      </c>
      <c r="Q2905">
        <f t="shared" si="601"/>
        <v>20.727708228332329</v>
      </c>
      <c r="R2905">
        <f t="shared" si="602"/>
        <v>20</v>
      </c>
      <c r="S2905">
        <f>INDEX(Weights!$B$1:$B$36,MATCH(Matches!H2119,Weights!$A$1:$A$36,0))</f>
        <v>40</v>
      </c>
      <c r="T2905">
        <f t="shared" si="603"/>
        <v>2007</v>
      </c>
      <c r="U2905">
        <f t="shared" si="604"/>
        <v>1890</v>
      </c>
      <c r="V2905">
        <f t="shared" si="605"/>
        <v>117</v>
      </c>
      <c r="W2905">
        <f t="shared" si="606"/>
        <v>1</v>
      </c>
      <c r="X2905">
        <f t="shared" si="607"/>
        <v>0</v>
      </c>
      <c r="Y2905">
        <f t="shared" si="608"/>
        <v>1</v>
      </c>
    </row>
    <row r="2906" spans="1:25" x14ac:dyDescent="0.25">
      <c r="A2906">
        <v>2018</v>
      </c>
      <c r="B2906">
        <v>9</v>
      </c>
      <c r="C2906">
        <v>6</v>
      </c>
      <c r="D2906" t="s">
        <v>6</v>
      </c>
      <c r="E2906" t="s">
        <v>26</v>
      </c>
      <c r="F2906">
        <v>0</v>
      </c>
      <c r="G2906">
        <v>0</v>
      </c>
      <c r="H2906" t="s">
        <v>745</v>
      </c>
      <c r="J2906">
        <v>4</v>
      </c>
      <c r="K2906">
        <v>1968</v>
      </c>
      <c r="L2906">
        <v>2122</v>
      </c>
      <c r="M2906">
        <f t="shared" si="597"/>
        <v>1964</v>
      </c>
      <c r="N2906">
        <f t="shared" si="598"/>
        <v>2126</v>
      </c>
      <c r="O2906">
        <f t="shared" si="599"/>
        <v>0.58828997186316279</v>
      </c>
      <c r="P2906">
        <f t="shared" si="600"/>
        <v>0.5</v>
      </c>
      <c r="Q2906">
        <f t="shared" si="601"/>
        <v>-45.305258520179905</v>
      </c>
      <c r="R2906">
        <f t="shared" si="602"/>
        <v>-50</v>
      </c>
      <c r="S2906">
        <f>INDEX(Weights!$B$1:$B$36,MATCH(Matches!H2120,Weights!$A$1:$A$36,0))</f>
        <v>20</v>
      </c>
      <c r="T2906">
        <f t="shared" si="603"/>
        <v>2064</v>
      </c>
      <c r="U2906">
        <f t="shared" si="604"/>
        <v>2126</v>
      </c>
      <c r="V2906">
        <f t="shared" si="605"/>
        <v>62</v>
      </c>
      <c r="W2906">
        <f t="shared" si="606"/>
        <v>0</v>
      </c>
      <c r="X2906">
        <f t="shared" si="607"/>
        <v>0</v>
      </c>
      <c r="Y2906">
        <f t="shared" si="608"/>
        <v>0</v>
      </c>
    </row>
    <row r="2907" spans="1:25" hidden="1" x14ac:dyDescent="0.25">
      <c r="A2907">
        <v>2018</v>
      </c>
      <c r="B2907">
        <v>9</v>
      </c>
      <c r="C2907">
        <v>7</v>
      </c>
      <c r="D2907" t="s">
        <v>23</v>
      </c>
      <c r="E2907" t="s">
        <v>7</v>
      </c>
      <c r="F2907">
        <v>0</v>
      </c>
      <c r="G2907">
        <v>4</v>
      </c>
      <c r="H2907" t="s">
        <v>33</v>
      </c>
      <c r="J2907">
        <v>-7</v>
      </c>
      <c r="K2907">
        <v>1702</v>
      </c>
      <c r="L2907">
        <v>2065</v>
      </c>
      <c r="M2907">
        <f t="shared" si="597"/>
        <v>1709</v>
      </c>
      <c r="N2907">
        <f t="shared" si="598"/>
        <v>2058</v>
      </c>
      <c r="O2907">
        <f t="shared" si="599"/>
        <v>0.80742418167127916</v>
      </c>
      <c r="P2907">
        <f t="shared" si="600"/>
        <v>0</v>
      </c>
      <c r="Q2907">
        <f t="shared" si="601"/>
        <v>8.6695446568255736</v>
      </c>
      <c r="R2907">
        <f t="shared" si="602"/>
        <v>0</v>
      </c>
      <c r="S2907">
        <f>INDEX(Weights!$B$1:$B$36,MATCH(Matches!H2121,Weights!$A$1:$A$36,0))</f>
        <v>40</v>
      </c>
      <c r="T2907">
        <f t="shared" si="603"/>
        <v>1809</v>
      </c>
      <c r="U2907">
        <f t="shared" si="604"/>
        <v>2058</v>
      </c>
      <c r="V2907">
        <f t="shared" si="605"/>
        <v>249</v>
      </c>
      <c r="W2907">
        <f t="shared" si="606"/>
        <v>4</v>
      </c>
      <c r="X2907">
        <f t="shared" si="607"/>
        <v>1</v>
      </c>
      <c r="Y2907">
        <f t="shared" si="608"/>
        <v>4</v>
      </c>
    </row>
    <row r="2908" spans="1:25" x14ac:dyDescent="0.25">
      <c r="A2908">
        <v>2018</v>
      </c>
      <c r="B2908">
        <v>9</v>
      </c>
      <c r="C2908">
        <v>7</v>
      </c>
      <c r="D2908" t="s">
        <v>16</v>
      </c>
      <c r="E2908" t="s">
        <v>65</v>
      </c>
      <c r="F2908">
        <v>1</v>
      </c>
      <c r="G2908">
        <v>1</v>
      </c>
      <c r="H2908" t="s">
        <v>745</v>
      </c>
      <c r="J2908">
        <v>-11</v>
      </c>
      <c r="K2908">
        <v>1880</v>
      </c>
      <c r="L2908">
        <v>1794</v>
      </c>
      <c r="M2908">
        <f t="shared" si="597"/>
        <v>1891</v>
      </c>
      <c r="N2908">
        <f t="shared" si="598"/>
        <v>1783</v>
      </c>
      <c r="O2908">
        <f t="shared" si="599"/>
        <v>0.76805200316758415</v>
      </c>
      <c r="P2908">
        <f t="shared" si="600"/>
        <v>0.5</v>
      </c>
      <c r="Q2908">
        <f t="shared" si="601"/>
        <v>41.036813267621362</v>
      </c>
      <c r="R2908">
        <f t="shared" si="602"/>
        <v>40</v>
      </c>
      <c r="S2908">
        <f>INDEX(Weights!$B$1:$B$36,MATCH(Matches!H2122,Weights!$A$1:$A$36,0))</f>
        <v>20</v>
      </c>
      <c r="T2908">
        <f t="shared" si="603"/>
        <v>1991</v>
      </c>
      <c r="U2908">
        <f t="shared" si="604"/>
        <v>1783</v>
      </c>
      <c r="V2908">
        <f t="shared" si="605"/>
        <v>208</v>
      </c>
      <c r="W2908">
        <f t="shared" si="606"/>
        <v>0</v>
      </c>
      <c r="X2908">
        <f t="shared" si="607"/>
        <v>0</v>
      </c>
      <c r="Y2908">
        <f t="shared" si="608"/>
        <v>0</v>
      </c>
    </row>
    <row r="2909" spans="1:25" x14ac:dyDescent="0.25">
      <c r="A2909">
        <v>2018</v>
      </c>
      <c r="B2909">
        <v>9</v>
      </c>
      <c r="C2909">
        <v>8</v>
      </c>
      <c r="D2909" t="s">
        <v>131</v>
      </c>
      <c r="E2909" t="s">
        <v>17</v>
      </c>
      <c r="F2909">
        <v>6</v>
      </c>
      <c r="G2909">
        <v>0</v>
      </c>
      <c r="H2909" t="s">
        <v>745</v>
      </c>
      <c r="J2909">
        <v>15</v>
      </c>
      <c r="K2909">
        <v>1894</v>
      </c>
      <c r="L2909">
        <v>1693</v>
      </c>
      <c r="M2909">
        <f t="shared" si="597"/>
        <v>1879</v>
      </c>
      <c r="N2909">
        <f t="shared" si="598"/>
        <v>1708</v>
      </c>
      <c r="O2909">
        <f t="shared" si="599"/>
        <v>0.82635355394403176</v>
      </c>
      <c r="P2909">
        <f t="shared" si="600"/>
        <v>1</v>
      </c>
      <c r="Q2909">
        <f t="shared" si="601"/>
        <v>86.382418648322513</v>
      </c>
      <c r="R2909">
        <f t="shared" si="602"/>
        <v>40</v>
      </c>
      <c r="S2909">
        <f>INDEX(Weights!$B$1:$B$36,MATCH(Matches!H2123,Weights!$A$1:$A$36,0))</f>
        <v>20</v>
      </c>
      <c r="T2909">
        <f t="shared" si="603"/>
        <v>1979</v>
      </c>
      <c r="U2909">
        <f t="shared" si="604"/>
        <v>1708</v>
      </c>
      <c r="V2909">
        <f t="shared" si="605"/>
        <v>271</v>
      </c>
      <c r="W2909">
        <f t="shared" si="606"/>
        <v>6</v>
      </c>
      <c r="X2909">
        <f t="shared" si="607"/>
        <v>0</v>
      </c>
      <c r="Y2909">
        <f t="shared" si="608"/>
        <v>6</v>
      </c>
    </row>
    <row r="2910" spans="1:25" x14ac:dyDescent="0.25">
      <c r="A2910">
        <v>2018</v>
      </c>
      <c r="B2910">
        <v>9</v>
      </c>
      <c r="C2910">
        <v>8</v>
      </c>
      <c r="D2910" t="s">
        <v>105</v>
      </c>
      <c r="E2910" t="s">
        <v>55</v>
      </c>
      <c r="F2910">
        <v>1</v>
      </c>
      <c r="G2910">
        <v>2</v>
      </c>
      <c r="H2910" t="s">
        <v>745</v>
      </c>
      <c r="J2910">
        <v>-20</v>
      </c>
      <c r="K2910">
        <v>1894</v>
      </c>
      <c r="L2910">
        <v>2030</v>
      </c>
      <c r="M2910">
        <f t="shared" si="597"/>
        <v>1914</v>
      </c>
      <c r="N2910">
        <f t="shared" si="598"/>
        <v>2010</v>
      </c>
      <c r="O2910">
        <f t="shared" si="599"/>
        <v>0.50575620841114488</v>
      </c>
      <c r="P2910">
        <f t="shared" si="600"/>
        <v>0</v>
      </c>
      <c r="Q2910">
        <f t="shared" si="601"/>
        <v>39.544744419116221</v>
      </c>
      <c r="R2910">
        <f t="shared" si="602"/>
        <v>40</v>
      </c>
      <c r="S2910">
        <f>INDEX(Weights!$B$1:$B$36,MATCH(Matches!H2124,Weights!$A$1:$A$36,0))</f>
        <v>40</v>
      </c>
      <c r="T2910">
        <f t="shared" si="603"/>
        <v>2014</v>
      </c>
      <c r="U2910">
        <f t="shared" si="604"/>
        <v>2010</v>
      </c>
      <c r="V2910">
        <f t="shared" si="605"/>
        <v>4</v>
      </c>
      <c r="W2910">
        <f t="shared" si="606"/>
        <v>-1</v>
      </c>
      <c r="X2910">
        <f t="shared" si="607"/>
        <v>0</v>
      </c>
      <c r="Y2910">
        <f t="shared" si="608"/>
        <v>-1</v>
      </c>
    </row>
    <row r="2911" spans="1:25" hidden="1" x14ac:dyDescent="0.25">
      <c r="A2911">
        <v>2018</v>
      </c>
      <c r="B2911">
        <v>9</v>
      </c>
      <c r="C2911">
        <v>9</v>
      </c>
      <c r="D2911" t="s">
        <v>6</v>
      </c>
      <c r="E2911" t="s">
        <v>128</v>
      </c>
      <c r="F2911">
        <v>2</v>
      </c>
      <c r="G2911">
        <v>1</v>
      </c>
      <c r="H2911" t="s">
        <v>33</v>
      </c>
      <c r="J2911">
        <v>5</v>
      </c>
      <c r="K2911">
        <v>1973</v>
      </c>
      <c r="L2911">
        <v>1878</v>
      </c>
      <c r="M2911">
        <f t="shared" si="597"/>
        <v>1968</v>
      </c>
      <c r="N2911">
        <f t="shared" si="598"/>
        <v>1883</v>
      </c>
      <c r="O2911">
        <f t="shared" si="599"/>
        <v>0.74363452200732783</v>
      </c>
      <c r="P2911">
        <f t="shared" si="600"/>
        <v>1</v>
      </c>
      <c r="Q2911">
        <f t="shared" si="601"/>
        <v>19.503405993465773</v>
      </c>
      <c r="R2911">
        <f t="shared" si="602"/>
        <v>20</v>
      </c>
      <c r="S2911">
        <f>INDEX(Weights!$B$1:$B$36,MATCH(Matches!H2125,Weights!$A$1:$A$36,0))</f>
        <v>40</v>
      </c>
      <c r="T2911">
        <f t="shared" si="603"/>
        <v>2068</v>
      </c>
      <c r="U2911">
        <f t="shared" si="604"/>
        <v>1883</v>
      </c>
      <c r="V2911">
        <f t="shared" si="605"/>
        <v>185</v>
      </c>
      <c r="W2911">
        <f t="shared" si="606"/>
        <v>1</v>
      </c>
      <c r="X2911">
        <f t="shared" si="607"/>
        <v>0</v>
      </c>
      <c r="Y2911">
        <f t="shared" si="608"/>
        <v>1</v>
      </c>
    </row>
    <row r="2912" spans="1:25" x14ac:dyDescent="0.25">
      <c r="A2912">
        <v>2018</v>
      </c>
      <c r="B2912">
        <v>9</v>
      </c>
      <c r="C2912">
        <v>9</v>
      </c>
      <c r="D2912" t="s">
        <v>26</v>
      </c>
      <c r="E2912" t="s">
        <v>104</v>
      </c>
      <c r="F2912">
        <v>2</v>
      </c>
      <c r="G2912">
        <v>1</v>
      </c>
      <c r="H2912" t="s">
        <v>745</v>
      </c>
      <c r="J2912">
        <v>6</v>
      </c>
      <c r="K2912">
        <v>2128</v>
      </c>
      <c r="L2912">
        <v>1908</v>
      </c>
      <c r="M2912">
        <f t="shared" si="597"/>
        <v>2122</v>
      </c>
      <c r="N2912">
        <f t="shared" si="598"/>
        <v>1914</v>
      </c>
      <c r="O2912">
        <f t="shared" si="599"/>
        <v>0.85482917753175958</v>
      </c>
      <c r="P2912">
        <f t="shared" si="600"/>
        <v>1</v>
      </c>
      <c r="Q2912">
        <f t="shared" si="601"/>
        <v>41.330619321335341</v>
      </c>
      <c r="R2912">
        <f t="shared" si="602"/>
        <v>40</v>
      </c>
      <c r="S2912">
        <f>INDEX(Weights!$B$1:$B$36,MATCH(Matches!H2126,Weights!$A$1:$A$36,0))</f>
        <v>40</v>
      </c>
      <c r="T2912">
        <f t="shared" si="603"/>
        <v>2222</v>
      </c>
      <c r="U2912">
        <f t="shared" si="604"/>
        <v>1914</v>
      </c>
      <c r="V2912">
        <f t="shared" si="605"/>
        <v>308</v>
      </c>
      <c r="W2912">
        <f t="shared" si="606"/>
        <v>1</v>
      </c>
      <c r="X2912">
        <f t="shared" si="607"/>
        <v>0</v>
      </c>
      <c r="Y2912">
        <f t="shared" si="608"/>
        <v>1</v>
      </c>
    </row>
    <row r="2913" spans="1:25" x14ac:dyDescent="0.25">
      <c r="A2913">
        <v>2018</v>
      </c>
      <c r="B2913">
        <v>9</v>
      </c>
      <c r="C2913">
        <v>10</v>
      </c>
      <c r="D2913" t="s">
        <v>34</v>
      </c>
      <c r="E2913" t="s">
        <v>16</v>
      </c>
      <c r="F2913">
        <v>1</v>
      </c>
      <c r="G2913">
        <v>0</v>
      </c>
      <c r="H2913" t="s">
        <v>745</v>
      </c>
      <c r="J2913">
        <v>12</v>
      </c>
      <c r="K2913">
        <v>1949</v>
      </c>
      <c r="L2913">
        <v>1868</v>
      </c>
      <c r="M2913">
        <f t="shared" si="597"/>
        <v>1937</v>
      </c>
      <c r="N2913">
        <f t="shared" si="598"/>
        <v>1880</v>
      </c>
      <c r="O2913">
        <f t="shared" si="599"/>
        <v>0.71172252434275529</v>
      </c>
      <c r="P2913">
        <f t="shared" si="600"/>
        <v>1</v>
      </c>
      <c r="Q2913">
        <f t="shared" si="601"/>
        <v>41.626561258874503</v>
      </c>
      <c r="R2913">
        <f t="shared" si="602"/>
        <v>40</v>
      </c>
      <c r="S2913">
        <f>INDEX(Weights!$B$1:$B$36,MATCH(Matches!H2127,Weights!$A$1:$A$36,0))</f>
        <v>20</v>
      </c>
      <c r="T2913">
        <f t="shared" si="603"/>
        <v>2037</v>
      </c>
      <c r="U2913">
        <f t="shared" si="604"/>
        <v>1880</v>
      </c>
      <c r="V2913">
        <f t="shared" si="605"/>
        <v>157</v>
      </c>
      <c r="W2913">
        <f t="shared" si="606"/>
        <v>1</v>
      </c>
      <c r="X2913">
        <f t="shared" si="607"/>
        <v>0</v>
      </c>
      <c r="Y2913">
        <f t="shared" si="608"/>
        <v>1</v>
      </c>
    </row>
    <row r="2914" spans="1:25" hidden="1" x14ac:dyDescent="0.25">
      <c r="A2914">
        <v>2018</v>
      </c>
      <c r="B2914">
        <v>9</v>
      </c>
      <c r="C2914">
        <v>11</v>
      </c>
      <c r="D2914" t="s">
        <v>65</v>
      </c>
      <c r="E2914" t="s">
        <v>53</v>
      </c>
      <c r="F2914">
        <v>1</v>
      </c>
      <c r="G2914">
        <v>1</v>
      </c>
      <c r="H2914" t="s">
        <v>33</v>
      </c>
      <c r="J2914">
        <v>-5</v>
      </c>
      <c r="K2914">
        <v>1789</v>
      </c>
      <c r="L2914">
        <v>1713</v>
      </c>
      <c r="M2914">
        <f t="shared" si="597"/>
        <v>1794</v>
      </c>
      <c r="N2914">
        <f t="shared" si="598"/>
        <v>1708</v>
      </c>
      <c r="O2914">
        <f t="shared" si="599"/>
        <v>0.74473040686503478</v>
      </c>
      <c r="P2914">
        <f t="shared" si="600"/>
        <v>0.5</v>
      </c>
      <c r="Q2914">
        <f t="shared" si="601"/>
        <v>20.430644741082077</v>
      </c>
      <c r="R2914">
        <f t="shared" si="602"/>
        <v>20</v>
      </c>
      <c r="S2914">
        <f>INDEX(Weights!$B$1:$B$36,MATCH(Matches!H2128,Weights!$A$1:$A$36,0))</f>
        <v>40</v>
      </c>
      <c r="T2914">
        <f t="shared" si="603"/>
        <v>1894</v>
      </c>
      <c r="U2914">
        <f t="shared" si="604"/>
        <v>1708</v>
      </c>
      <c r="V2914">
        <f t="shared" si="605"/>
        <v>186</v>
      </c>
      <c r="W2914">
        <f t="shared" si="606"/>
        <v>0</v>
      </c>
      <c r="X2914">
        <f t="shared" si="607"/>
        <v>0</v>
      </c>
      <c r="Y2914">
        <f t="shared" si="608"/>
        <v>0</v>
      </c>
    </row>
    <row r="2915" spans="1:25" hidden="1" x14ac:dyDescent="0.25">
      <c r="A2915">
        <v>2018</v>
      </c>
      <c r="B2915">
        <v>9</v>
      </c>
      <c r="C2915">
        <v>11</v>
      </c>
      <c r="D2915" t="s">
        <v>105</v>
      </c>
      <c r="E2915" t="s">
        <v>131</v>
      </c>
      <c r="F2915">
        <v>1</v>
      </c>
      <c r="G2915">
        <v>0</v>
      </c>
      <c r="H2915" t="s">
        <v>33</v>
      </c>
      <c r="J2915">
        <v>7</v>
      </c>
      <c r="K2915">
        <v>1901</v>
      </c>
      <c r="L2915">
        <v>1887</v>
      </c>
      <c r="M2915">
        <f t="shared" si="597"/>
        <v>1894</v>
      </c>
      <c r="N2915">
        <f t="shared" si="598"/>
        <v>1894</v>
      </c>
      <c r="O2915">
        <f t="shared" si="599"/>
        <v>0.64006499980288512</v>
      </c>
      <c r="P2915">
        <f t="shared" si="600"/>
        <v>1</v>
      </c>
      <c r="Q2915">
        <f t="shared" si="601"/>
        <v>19.447955870272462</v>
      </c>
      <c r="R2915">
        <f t="shared" si="602"/>
        <v>20</v>
      </c>
      <c r="S2915">
        <f>INDEX(Weights!$B$1:$B$36,MATCH(Matches!H2129,Weights!$A$1:$A$36,0))</f>
        <v>40</v>
      </c>
      <c r="T2915">
        <f t="shared" si="603"/>
        <v>1994</v>
      </c>
      <c r="U2915">
        <f t="shared" si="604"/>
        <v>1894</v>
      </c>
      <c r="V2915">
        <f t="shared" si="605"/>
        <v>100</v>
      </c>
      <c r="W2915">
        <f t="shared" si="606"/>
        <v>1</v>
      </c>
      <c r="X2915">
        <f t="shared" si="607"/>
        <v>0</v>
      </c>
      <c r="Y2915">
        <f t="shared" si="608"/>
        <v>1</v>
      </c>
    </row>
    <row r="2916" spans="1:25" x14ac:dyDescent="0.25">
      <c r="A2916">
        <v>2018</v>
      </c>
      <c r="B2916">
        <v>9</v>
      </c>
      <c r="C2916">
        <v>11</v>
      </c>
      <c r="D2916" t="s">
        <v>55</v>
      </c>
      <c r="E2916" t="s">
        <v>9</v>
      </c>
      <c r="F2916">
        <v>6</v>
      </c>
      <c r="G2916">
        <v>0</v>
      </c>
      <c r="H2916" t="s">
        <v>745</v>
      </c>
      <c r="J2916">
        <v>22</v>
      </c>
      <c r="K2916">
        <v>2052</v>
      </c>
      <c r="L2916">
        <v>1924</v>
      </c>
      <c r="M2916">
        <f t="shared" si="597"/>
        <v>2030</v>
      </c>
      <c r="N2916">
        <f t="shared" si="598"/>
        <v>1946</v>
      </c>
      <c r="O2916">
        <f t="shared" si="599"/>
        <v>0.74253555894306977</v>
      </c>
      <c r="P2916">
        <f t="shared" si="600"/>
        <v>1</v>
      </c>
      <c r="Q2916">
        <f t="shared" si="601"/>
        <v>85.448693068785317</v>
      </c>
      <c r="R2916">
        <f t="shared" si="602"/>
        <v>40</v>
      </c>
      <c r="S2916">
        <f>INDEX(Weights!$B$1:$B$36,MATCH(Matches!H2130,Weights!$A$1:$A$36,0))</f>
        <v>40</v>
      </c>
      <c r="T2916">
        <f t="shared" si="603"/>
        <v>2130</v>
      </c>
      <c r="U2916">
        <f t="shared" si="604"/>
        <v>1946</v>
      </c>
      <c r="V2916">
        <f t="shared" si="605"/>
        <v>184</v>
      </c>
      <c r="W2916">
        <f t="shared" si="606"/>
        <v>6</v>
      </c>
      <c r="X2916">
        <f t="shared" si="607"/>
        <v>0</v>
      </c>
      <c r="Y2916">
        <f t="shared" si="608"/>
        <v>6</v>
      </c>
    </row>
    <row r="2917" spans="1:25" x14ac:dyDescent="0.25">
      <c r="A2917">
        <v>2018</v>
      </c>
      <c r="B2917">
        <v>9</v>
      </c>
      <c r="C2917">
        <v>11</v>
      </c>
      <c r="D2917" t="s">
        <v>17</v>
      </c>
      <c r="E2917" t="s">
        <v>7</v>
      </c>
      <c r="F2917">
        <v>0</v>
      </c>
      <c r="G2917">
        <v>3</v>
      </c>
      <c r="H2917" t="s">
        <v>745</v>
      </c>
      <c r="J2917">
        <v>-12</v>
      </c>
      <c r="K2917">
        <v>1681</v>
      </c>
      <c r="L2917">
        <v>2077</v>
      </c>
      <c r="M2917">
        <f t="shared" si="597"/>
        <v>1693</v>
      </c>
      <c r="N2917">
        <f t="shared" si="598"/>
        <v>2065</v>
      </c>
      <c r="O2917">
        <f t="shared" si="599"/>
        <v>0.82717801696313953</v>
      </c>
      <c r="P2917">
        <f t="shared" si="600"/>
        <v>0</v>
      </c>
      <c r="Q2917">
        <f t="shared" si="601"/>
        <v>14.507155357024848</v>
      </c>
      <c r="R2917">
        <f t="shared" si="602"/>
        <v>10</v>
      </c>
      <c r="S2917">
        <f>INDEX(Weights!$B$1:$B$36,MATCH(Matches!H2131,Weights!$A$1:$A$36,0))</f>
        <v>40</v>
      </c>
      <c r="T2917">
        <f t="shared" si="603"/>
        <v>1793</v>
      </c>
      <c r="U2917">
        <f t="shared" si="604"/>
        <v>2065</v>
      </c>
      <c r="V2917">
        <f t="shared" si="605"/>
        <v>272</v>
      </c>
      <c r="W2917">
        <f t="shared" si="606"/>
        <v>3</v>
      </c>
      <c r="X2917">
        <f t="shared" si="607"/>
        <v>0</v>
      </c>
      <c r="Y2917">
        <f t="shared" si="608"/>
        <v>3</v>
      </c>
    </row>
    <row r="2918" spans="1:25" hidden="1" x14ac:dyDescent="0.25">
      <c r="A2918">
        <v>2018</v>
      </c>
      <c r="B2918">
        <v>10</v>
      </c>
      <c r="C2918">
        <v>10</v>
      </c>
      <c r="D2918" t="s">
        <v>16</v>
      </c>
      <c r="E2918" t="s">
        <v>70</v>
      </c>
      <c r="F2918">
        <v>1</v>
      </c>
      <c r="G2918">
        <v>1</v>
      </c>
      <c r="H2918" t="s">
        <v>33</v>
      </c>
      <c r="J2918">
        <v>-5</v>
      </c>
      <c r="K2918">
        <v>1863</v>
      </c>
      <c r="L2918">
        <v>1793</v>
      </c>
      <c r="M2918">
        <f t="shared" si="597"/>
        <v>1868</v>
      </c>
      <c r="N2918">
        <f t="shared" si="598"/>
        <v>1788</v>
      </c>
      <c r="O2918">
        <f t="shared" si="599"/>
        <v>0.73810903254041871</v>
      </c>
      <c r="P2918">
        <f t="shared" si="600"/>
        <v>0.5</v>
      </c>
      <c r="Q2918">
        <f t="shared" si="601"/>
        <v>20.998783400420798</v>
      </c>
      <c r="R2918">
        <f t="shared" si="602"/>
        <v>20</v>
      </c>
      <c r="S2918">
        <f>INDEX(Weights!$B$1:$B$36,MATCH(Matches!H2132,Weights!$A$1:$A$36,0))</f>
        <v>20</v>
      </c>
      <c r="T2918">
        <f t="shared" si="603"/>
        <v>1968</v>
      </c>
      <c r="U2918">
        <f t="shared" si="604"/>
        <v>1788</v>
      </c>
      <c r="V2918">
        <f t="shared" si="605"/>
        <v>180</v>
      </c>
      <c r="W2918">
        <f t="shared" si="606"/>
        <v>0</v>
      </c>
      <c r="X2918">
        <f t="shared" si="607"/>
        <v>0</v>
      </c>
      <c r="Y2918">
        <f t="shared" si="608"/>
        <v>0</v>
      </c>
    </row>
    <row r="2919" spans="1:25" hidden="1" x14ac:dyDescent="0.25">
      <c r="A2919">
        <v>2018</v>
      </c>
      <c r="B2919">
        <v>10</v>
      </c>
      <c r="C2919">
        <v>11</v>
      </c>
      <c r="D2919" t="s">
        <v>10</v>
      </c>
      <c r="E2919" t="s">
        <v>55</v>
      </c>
      <c r="F2919">
        <v>1</v>
      </c>
      <c r="G2919">
        <v>4</v>
      </c>
      <c r="H2919" t="s">
        <v>33</v>
      </c>
      <c r="J2919">
        <v>-10</v>
      </c>
      <c r="K2919">
        <v>1772</v>
      </c>
      <c r="L2919">
        <v>2062</v>
      </c>
      <c r="M2919">
        <f t="shared" si="597"/>
        <v>1782</v>
      </c>
      <c r="N2919">
        <f t="shared" si="598"/>
        <v>2052</v>
      </c>
      <c r="O2919">
        <f t="shared" si="599"/>
        <v>0.72683007227673102</v>
      </c>
      <c r="P2919">
        <f t="shared" si="600"/>
        <v>0</v>
      </c>
      <c r="Q2919">
        <f t="shared" si="601"/>
        <v>13.758374042884443</v>
      </c>
      <c r="R2919">
        <f t="shared" si="602"/>
        <v>10</v>
      </c>
      <c r="S2919">
        <f>INDEX(Weights!$B$1:$B$36,MATCH(Matches!H2133,Weights!$A$1:$A$36,0))</f>
        <v>50</v>
      </c>
      <c r="T2919">
        <f t="shared" si="603"/>
        <v>1882</v>
      </c>
      <c r="U2919">
        <f t="shared" si="604"/>
        <v>2052</v>
      </c>
      <c r="V2919">
        <f t="shared" si="605"/>
        <v>170</v>
      </c>
      <c r="W2919">
        <f t="shared" si="606"/>
        <v>3</v>
      </c>
      <c r="X2919">
        <f t="shared" si="607"/>
        <v>0</v>
      </c>
      <c r="Y2919">
        <f t="shared" si="608"/>
        <v>3</v>
      </c>
    </row>
    <row r="2920" spans="1:25" hidden="1" x14ac:dyDescent="0.25">
      <c r="A2920">
        <v>2018</v>
      </c>
      <c r="B2920">
        <v>10</v>
      </c>
      <c r="C2920">
        <v>11</v>
      </c>
      <c r="D2920" t="s">
        <v>26</v>
      </c>
      <c r="E2920" t="s">
        <v>17</v>
      </c>
      <c r="F2920">
        <v>2</v>
      </c>
      <c r="G2920">
        <v>2</v>
      </c>
      <c r="H2920" t="s">
        <v>33</v>
      </c>
      <c r="J2920">
        <v>-9</v>
      </c>
      <c r="K2920">
        <v>2119</v>
      </c>
      <c r="L2920">
        <v>1690</v>
      </c>
      <c r="M2920">
        <f t="shared" si="597"/>
        <v>2128</v>
      </c>
      <c r="N2920">
        <f t="shared" si="598"/>
        <v>1681</v>
      </c>
      <c r="O2920">
        <f t="shared" si="599"/>
        <v>0.95886082523651217</v>
      </c>
      <c r="P2920">
        <f t="shared" si="600"/>
        <v>0.5</v>
      </c>
      <c r="Q2920">
        <f t="shared" si="601"/>
        <v>19.613790293301022</v>
      </c>
      <c r="R2920">
        <f t="shared" si="602"/>
        <v>20</v>
      </c>
      <c r="S2920">
        <f>INDEX(Weights!$B$1:$B$36,MATCH(Matches!H2134,Weights!$A$1:$A$36,0))</f>
        <v>20</v>
      </c>
      <c r="T2920">
        <f t="shared" si="603"/>
        <v>2228</v>
      </c>
      <c r="U2920">
        <f t="shared" si="604"/>
        <v>1681</v>
      </c>
      <c r="V2920">
        <f t="shared" si="605"/>
        <v>547</v>
      </c>
      <c r="W2920">
        <f t="shared" si="606"/>
        <v>0</v>
      </c>
      <c r="X2920">
        <f t="shared" si="607"/>
        <v>0</v>
      </c>
      <c r="Y2920">
        <f t="shared" si="608"/>
        <v>0</v>
      </c>
    </row>
    <row r="2921" spans="1:25" x14ac:dyDescent="0.25">
      <c r="A2921">
        <v>2018</v>
      </c>
      <c r="B2921">
        <v>10</v>
      </c>
      <c r="C2921">
        <v>11</v>
      </c>
      <c r="D2921" t="s">
        <v>65</v>
      </c>
      <c r="E2921" t="s">
        <v>34</v>
      </c>
      <c r="F2921">
        <v>2</v>
      </c>
      <c r="G2921">
        <v>3</v>
      </c>
      <c r="H2921" t="s">
        <v>745</v>
      </c>
      <c r="J2921">
        <v>-17</v>
      </c>
      <c r="K2921">
        <v>1772</v>
      </c>
      <c r="L2921">
        <v>1966</v>
      </c>
      <c r="M2921">
        <f t="shared" si="597"/>
        <v>1789</v>
      </c>
      <c r="N2921">
        <f t="shared" si="598"/>
        <v>1949</v>
      </c>
      <c r="O2921">
        <f t="shared" si="599"/>
        <v>0.58549867867180949</v>
      </c>
      <c r="P2921">
        <f t="shared" si="600"/>
        <v>0</v>
      </c>
      <c r="Q2921">
        <f t="shared" si="601"/>
        <v>29.035078334530343</v>
      </c>
      <c r="R2921">
        <f t="shared" si="602"/>
        <v>30</v>
      </c>
      <c r="S2921">
        <f>INDEX(Weights!$B$1:$B$36,MATCH(Matches!H2135,Weights!$A$1:$A$36,0))</f>
        <v>20</v>
      </c>
      <c r="T2921">
        <f t="shared" si="603"/>
        <v>1889</v>
      </c>
      <c r="U2921">
        <f t="shared" si="604"/>
        <v>1949</v>
      </c>
      <c r="V2921">
        <f t="shared" si="605"/>
        <v>60</v>
      </c>
      <c r="W2921">
        <f t="shared" si="606"/>
        <v>1</v>
      </c>
      <c r="X2921">
        <f t="shared" si="607"/>
        <v>0</v>
      </c>
      <c r="Y2921">
        <f t="shared" si="608"/>
        <v>1</v>
      </c>
    </row>
    <row r="2922" spans="1:25" x14ac:dyDescent="0.25">
      <c r="A2922">
        <v>2018</v>
      </c>
      <c r="B2922">
        <v>10</v>
      </c>
      <c r="C2922">
        <v>12</v>
      </c>
      <c r="D2922" t="s">
        <v>9</v>
      </c>
      <c r="E2922" t="s">
        <v>105</v>
      </c>
      <c r="F2922">
        <v>0</v>
      </c>
      <c r="G2922">
        <v>0</v>
      </c>
      <c r="H2922" t="s">
        <v>745</v>
      </c>
      <c r="J2922">
        <v>-7</v>
      </c>
      <c r="K2922">
        <v>1917</v>
      </c>
      <c r="L2922">
        <v>1908</v>
      </c>
      <c r="M2922">
        <f t="shared" si="597"/>
        <v>1924</v>
      </c>
      <c r="N2922">
        <f t="shared" si="598"/>
        <v>1901</v>
      </c>
      <c r="O2922">
        <f t="shared" si="599"/>
        <v>0.66996901390348318</v>
      </c>
      <c r="P2922">
        <f t="shared" si="600"/>
        <v>0.5</v>
      </c>
      <c r="Q2922">
        <f t="shared" si="601"/>
        <v>41.18397723937462</v>
      </c>
      <c r="R2922">
        <f t="shared" si="602"/>
        <v>40</v>
      </c>
      <c r="S2922">
        <f>INDEX(Weights!$B$1:$B$36,MATCH(Matches!H2136,Weights!$A$1:$A$36,0))</f>
        <v>20</v>
      </c>
      <c r="T2922">
        <f t="shared" si="603"/>
        <v>2024</v>
      </c>
      <c r="U2922">
        <f t="shared" si="604"/>
        <v>1901</v>
      </c>
      <c r="V2922">
        <f t="shared" si="605"/>
        <v>123</v>
      </c>
      <c r="W2922">
        <f t="shared" si="606"/>
        <v>0</v>
      </c>
      <c r="X2922">
        <f t="shared" si="607"/>
        <v>0</v>
      </c>
      <c r="Y2922">
        <f t="shared" si="608"/>
        <v>0</v>
      </c>
    </row>
    <row r="2923" spans="1:25" x14ac:dyDescent="0.25">
      <c r="A2923">
        <v>2018</v>
      </c>
      <c r="B2923">
        <v>10</v>
      </c>
      <c r="C2923">
        <v>12</v>
      </c>
      <c r="D2923" t="s">
        <v>7</v>
      </c>
      <c r="E2923" t="s">
        <v>131</v>
      </c>
      <c r="F2923">
        <v>2</v>
      </c>
      <c r="G2923">
        <v>1</v>
      </c>
      <c r="H2923" t="s">
        <v>745</v>
      </c>
      <c r="J2923">
        <v>6</v>
      </c>
      <c r="K2923">
        <v>2083</v>
      </c>
      <c r="L2923">
        <v>1881</v>
      </c>
      <c r="M2923">
        <f t="shared" si="597"/>
        <v>2077</v>
      </c>
      <c r="N2923">
        <f t="shared" si="598"/>
        <v>1887</v>
      </c>
      <c r="O2923">
        <f t="shared" si="599"/>
        <v>0.84149236692324181</v>
      </c>
      <c r="P2923">
        <f t="shared" si="600"/>
        <v>1</v>
      </c>
      <c r="Q2923">
        <f t="shared" si="601"/>
        <v>37.853066653859294</v>
      </c>
      <c r="R2923">
        <f t="shared" si="602"/>
        <v>40</v>
      </c>
      <c r="S2923">
        <f>INDEX(Weights!$B$1:$B$36,MATCH(Matches!H2137,Weights!$A$1:$A$36,0))</f>
        <v>40</v>
      </c>
      <c r="T2923">
        <f t="shared" si="603"/>
        <v>2177</v>
      </c>
      <c r="U2923">
        <f t="shared" si="604"/>
        <v>1887</v>
      </c>
      <c r="V2923">
        <f t="shared" si="605"/>
        <v>290</v>
      </c>
      <c r="W2923">
        <f t="shared" si="606"/>
        <v>1</v>
      </c>
      <c r="X2923">
        <f t="shared" si="607"/>
        <v>0</v>
      </c>
      <c r="Y2923">
        <f t="shared" si="608"/>
        <v>1</v>
      </c>
    </row>
    <row r="2924" spans="1:25" x14ac:dyDescent="0.25">
      <c r="A2924">
        <v>2018</v>
      </c>
      <c r="B2924">
        <v>10</v>
      </c>
      <c r="C2924">
        <v>13</v>
      </c>
      <c r="D2924" t="s">
        <v>104</v>
      </c>
      <c r="E2924" t="s">
        <v>6</v>
      </c>
      <c r="F2924">
        <v>3</v>
      </c>
      <c r="G2924">
        <v>0</v>
      </c>
      <c r="H2924" t="s">
        <v>745</v>
      </c>
      <c r="J2924">
        <v>31</v>
      </c>
      <c r="K2924">
        <v>1939</v>
      </c>
      <c r="L2924">
        <v>1942</v>
      </c>
      <c r="M2924">
        <f t="shared" si="597"/>
        <v>1908</v>
      </c>
      <c r="N2924">
        <f t="shared" si="598"/>
        <v>1973</v>
      </c>
      <c r="O2924">
        <f t="shared" si="599"/>
        <v>0.55019935325353697</v>
      </c>
      <c r="P2924">
        <f t="shared" si="600"/>
        <v>1</v>
      </c>
      <c r="Q2924">
        <f t="shared" si="601"/>
        <v>68.919420690547881</v>
      </c>
      <c r="R2924">
        <f t="shared" si="602"/>
        <v>40</v>
      </c>
      <c r="S2924">
        <f>INDEX(Weights!$B$1:$B$36,MATCH(Matches!H2138,Weights!$A$1:$A$36,0))</f>
        <v>40</v>
      </c>
      <c r="T2924">
        <f t="shared" si="603"/>
        <v>2008</v>
      </c>
      <c r="U2924">
        <f t="shared" si="604"/>
        <v>1973</v>
      </c>
      <c r="V2924">
        <f t="shared" si="605"/>
        <v>35</v>
      </c>
      <c r="W2924">
        <f t="shared" si="606"/>
        <v>3</v>
      </c>
      <c r="X2924">
        <f t="shared" si="607"/>
        <v>0</v>
      </c>
      <c r="Y2924">
        <f t="shared" si="608"/>
        <v>3</v>
      </c>
    </row>
    <row r="2925" spans="1:25" hidden="1" x14ac:dyDescent="0.25">
      <c r="A2925">
        <v>2018</v>
      </c>
      <c r="B2925">
        <v>10</v>
      </c>
      <c r="C2925">
        <v>14</v>
      </c>
      <c r="D2925" t="s">
        <v>23</v>
      </c>
      <c r="E2925" t="s">
        <v>34</v>
      </c>
      <c r="F2925">
        <v>1</v>
      </c>
      <c r="G2925">
        <v>3</v>
      </c>
      <c r="H2925" t="s">
        <v>33</v>
      </c>
      <c r="J2925">
        <v>-8</v>
      </c>
      <c r="K2925">
        <v>1681</v>
      </c>
      <c r="L2925">
        <v>1974</v>
      </c>
      <c r="M2925">
        <f t="shared" si="597"/>
        <v>1689</v>
      </c>
      <c r="N2925">
        <f t="shared" si="598"/>
        <v>1966</v>
      </c>
      <c r="O2925">
        <f t="shared" si="599"/>
        <v>0.73475708931654671</v>
      </c>
      <c r="P2925">
        <f t="shared" si="600"/>
        <v>0</v>
      </c>
      <c r="Q2925">
        <f t="shared" si="601"/>
        <v>10.887952108691332</v>
      </c>
      <c r="R2925">
        <f t="shared" si="602"/>
        <v>10</v>
      </c>
      <c r="S2925">
        <f>INDEX(Weights!$B$1:$B$36,MATCH(Matches!H2139,Weights!$A$1:$A$36,0))</f>
        <v>40</v>
      </c>
      <c r="T2925">
        <f t="shared" si="603"/>
        <v>1789</v>
      </c>
      <c r="U2925">
        <f t="shared" si="604"/>
        <v>1966</v>
      </c>
      <c r="V2925">
        <f t="shared" si="605"/>
        <v>177</v>
      </c>
      <c r="W2925">
        <f t="shared" si="606"/>
        <v>2</v>
      </c>
      <c r="X2925">
        <f t="shared" si="607"/>
        <v>0</v>
      </c>
      <c r="Y2925">
        <f t="shared" si="608"/>
        <v>2</v>
      </c>
    </row>
    <row r="2926" spans="1:25" x14ac:dyDescent="0.25">
      <c r="A2926">
        <v>2018</v>
      </c>
      <c r="B2926">
        <v>10</v>
      </c>
      <c r="C2926">
        <v>14</v>
      </c>
      <c r="D2926" t="s">
        <v>65</v>
      </c>
      <c r="E2926" t="s">
        <v>16</v>
      </c>
      <c r="F2926">
        <v>0</v>
      </c>
      <c r="G2926">
        <v>1</v>
      </c>
      <c r="H2926" t="s">
        <v>745</v>
      </c>
      <c r="J2926">
        <v>-21</v>
      </c>
      <c r="K2926">
        <v>1751</v>
      </c>
      <c r="L2926">
        <v>1884</v>
      </c>
      <c r="M2926">
        <f t="shared" si="597"/>
        <v>1772</v>
      </c>
      <c r="N2926">
        <f t="shared" si="598"/>
        <v>1863</v>
      </c>
      <c r="O2926">
        <f t="shared" si="599"/>
        <v>0.51294914489286381</v>
      </c>
      <c r="P2926">
        <f t="shared" si="600"/>
        <v>0</v>
      </c>
      <c r="Q2926">
        <f t="shared" si="601"/>
        <v>40.939730983246157</v>
      </c>
      <c r="R2926">
        <f t="shared" si="602"/>
        <v>40</v>
      </c>
      <c r="S2926">
        <f>INDEX(Weights!$B$1:$B$36,MATCH(Matches!H2140,Weights!$A$1:$A$36,0))</f>
        <v>20</v>
      </c>
      <c r="T2926">
        <f t="shared" si="603"/>
        <v>1872</v>
      </c>
      <c r="U2926">
        <f t="shared" si="604"/>
        <v>1863</v>
      </c>
      <c r="V2926">
        <f t="shared" si="605"/>
        <v>9</v>
      </c>
      <c r="W2926">
        <f t="shared" si="606"/>
        <v>-1</v>
      </c>
      <c r="X2926">
        <f t="shared" si="607"/>
        <v>0</v>
      </c>
      <c r="Y2926">
        <f t="shared" si="608"/>
        <v>-1</v>
      </c>
    </row>
    <row r="2927" spans="1:25" hidden="1" x14ac:dyDescent="0.25">
      <c r="A2927">
        <v>2018</v>
      </c>
      <c r="B2927">
        <v>10</v>
      </c>
      <c r="C2927">
        <v>15</v>
      </c>
      <c r="D2927" t="s">
        <v>9</v>
      </c>
      <c r="E2927" t="s">
        <v>91</v>
      </c>
      <c r="F2927">
        <v>2</v>
      </c>
      <c r="G2927">
        <v>1</v>
      </c>
      <c r="H2927" t="s">
        <v>33</v>
      </c>
      <c r="J2927">
        <v>1</v>
      </c>
      <c r="K2927">
        <v>1918</v>
      </c>
      <c r="L2927">
        <v>1462</v>
      </c>
      <c r="M2927">
        <f t="shared" si="597"/>
        <v>1917</v>
      </c>
      <c r="N2927">
        <f t="shared" si="598"/>
        <v>1463</v>
      </c>
      <c r="O2927">
        <f t="shared" si="599"/>
        <v>0.96042127742834893</v>
      </c>
      <c r="P2927">
        <f t="shared" si="600"/>
        <v>1</v>
      </c>
      <c r="Q2927">
        <f t="shared" si="601"/>
        <v>25.266100950824192</v>
      </c>
      <c r="R2927">
        <f t="shared" si="602"/>
        <v>30</v>
      </c>
      <c r="S2927">
        <f>INDEX(Weights!$B$1:$B$36,MATCH(Matches!H2141,Weights!$A$1:$A$36,0))</f>
        <v>20</v>
      </c>
      <c r="T2927">
        <f t="shared" si="603"/>
        <v>2017</v>
      </c>
      <c r="U2927">
        <f t="shared" si="604"/>
        <v>1463</v>
      </c>
      <c r="V2927">
        <f t="shared" si="605"/>
        <v>554</v>
      </c>
      <c r="W2927">
        <f t="shared" si="606"/>
        <v>1</v>
      </c>
      <c r="X2927">
        <f t="shared" si="607"/>
        <v>0</v>
      </c>
      <c r="Y2927">
        <f t="shared" si="608"/>
        <v>1</v>
      </c>
    </row>
    <row r="2928" spans="1:25" x14ac:dyDescent="0.25">
      <c r="A2928">
        <v>2018</v>
      </c>
      <c r="B2928">
        <v>10</v>
      </c>
      <c r="C2928">
        <v>15</v>
      </c>
      <c r="D2928" t="s">
        <v>55</v>
      </c>
      <c r="E2928" t="s">
        <v>105</v>
      </c>
      <c r="F2928">
        <v>2</v>
      </c>
      <c r="G2928">
        <v>3</v>
      </c>
      <c r="H2928" t="s">
        <v>745</v>
      </c>
      <c r="J2928">
        <v>-32</v>
      </c>
      <c r="K2928">
        <v>2030</v>
      </c>
      <c r="L2928">
        <v>1940</v>
      </c>
      <c r="M2928">
        <f t="shared" si="597"/>
        <v>2062</v>
      </c>
      <c r="N2928">
        <f t="shared" si="598"/>
        <v>1908</v>
      </c>
      <c r="O2928">
        <f t="shared" si="599"/>
        <v>0.81185999833378653</v>
      </c>
      <c r="P2928">
        <f t="shared" si="600"/>
        <v>0</v>
      </c>
      <c r="Q2928">
        <f t="shared" si="601"/>
        <v>39.415662879899131</v>
      </c>
      <c r="R2928">
        <f t="shared" si="602"/>
        <v>40</v>
      </c>
      <c r="S2928">
        <f>INDEX(Weights!$B$1:$B$36,MATCH(Matches!H2142,Weights!$A$1:$A$36,0))</f>
        <v>20</v>
      </c>
      <c r="T2928">
        <f t="shared" si="603"/>
        <v>2162</v>
      </c>
      <c r="U2928">
        <f t="shared" si="604"/>
        <v>1908</v>
      </c>
      <c r="V2928">
        <f t="shared" si="605"/>
        <v>254</v>
      </c>
      <c r="W2928">
        <f t="shared" si="606"/>
        <v>-1</v>
      </c>
      <c r="X2928">
        <f t="shared" si="607"/>
        <v>0</v>
      </c>
      <c r="Y2928">
        <f t="shared" si="608"/>
        <v>-1</v>
      </c>
    </row>
    <row r="2929" spans="1:25" x14ac:dyDescent="0.25">
      <c r="A2929">
        <v>2018</v>
      </c>
      <c r="B2929">
        <v>10</v>
      </c>
      <c r="C2929">
        <v>15</v>
      </c>
      <c r="D2929" t="s">
        <v>17</v>
      </c>
      <c r="E2929" t="s">
        <v>131</v>
      </c>
      <c r="F2929">
        <v>1</v>
      </c>
      <c r="G2929">
        <v>2</v>
      </c>
      <c r="H2929" t="s">
        <v>745</v>
      </c>
      <c r="J2929">
        <v>-15</v>
      </c>
      <c r="K2929">
        <v>1675</v>
      </c>
      <c r="L2929">
        <v>1896</v>
      </c>
      <c r="M2929">
        <f t="shared" si="597"/>
        <v>1690</v>
      </c>
      <c r="N2929">
        <f t="shared" si="598"/>
        <v>1881</v>
      </c>
      <c r="O2929">
        <f t="shared" si="599"/>
        <v>0.62804480562194176</v>
      </c>
      <c r="P2929">
        <f t="shared" si="600"/>
        <v>0</v>
      </c>
      <c r="Q2929">
        <f t="shared" si="601"/>
        <v>23.883646303141958</v>
      </c>
      <c r="R2929">
        <f t="shared" si="602"/>
        <v>20</v>
      </c>
      <c r="S2929">
        <f>INDEX(Weights!$B$1:$B$36,MATCH(Matches!H2143,Weights!$A$1:$A$36,0))</f>
        <v>20</v>
      </c>
      <c r="T2929">
        <f t="shared" si="603"/>
        <v>1790</v>
      </c>
      <c r="U2929">
        <f t="shared" si="604"/>
        <v>1881</v>
      </c>
      <c r="V2929">
        <f t="shared" si="605"/>
        <v>91</v>
      </c>
      <c r="W2929">
        <f t="shared" si="606"/>
        <v>1</v>
      </c>
      <c r="X2929">
        <f t="shared" si="607"/>
        <v>0</v>
      </c>
      <c r="Y2929">
        <f t="shared" si="608"/>
        <v>1</v>
      </c>
    </row>
    <row r="2930" spans="1:25" hidden="1" x14ac:dyDescent="0.25">
      <c r="A2930">
        <v>2018</v>
      </c>
      <c r="B2930">
        <v>10</v>
      </c>
      <c r="C2930">
        <v>16</v>
      </c>
      <c r="D2930" t="s">
        <v>7</v>
      </c>
      <c r="E2930" t="s">
        <v>104</v>
      </c>
      <c r="F2930">
        <v>1</v>
      </c>
      <c r="G2930">
        <v>1</v>
      </c>
      <c r="H2930" t="s">
        <v>33</v>
      </c>
      <c r="J2930">
        <v>-6</v>
      </c>
      <c r="K2930">
        <v>2077</v>
      </c>
      <c r="L2930">
        <v>1945</v>
      </c>
      <c r="M2930">
        <f t="shared" si="597"/>
        <v>2083</v>
      </c>
      <c r="N2930">
        <f t="shared" si="598"/>
        <v>1939</v>
      </c>
      <c r="O2930">
        <f t="shared" si="599"/>
        <v>0.80290917015381591</v>
      </c>
      <c r="P2930">
        <f t="shared" si="600"/>
        <v>0.5</v>
      </c>
      <c r="Q2930">
        <f t="shared" si="601"/>
        <v>19.807917987273964</v>
      </c>
      <c r="R2930">
        <f t="shared" si="602"/>
        <v>20</v>
      </c>
      <c r="S2930">
        <f>INDEX(Weights!$B$1:$B$36,MATCH(Matches!H2144,Weights!$A$1:$A$36,0))</f>
        <v>20</v>
      </c>
      <c r="T2930">
        <f t="shared" si="603"/>
        <v>2183</v>
      </c>
      <c r="U2930">
        <f t="shared" si="604"/>
        <v>1939</v>
      </c>
      <c r="V2930">
        <f t="shared" si="605"/>
        <v>244</v>
      </c>
      <c r="W2930">
        <f t="shared" si="606"/>
        <v>0</v>
      </c>
      <c r="X2930">
        <f t="shared" si="607"/>
        <v>0</v>
      </c>
      <c r="Y2930">
        <f t="shared" si="608"/>
        <v>0</v>
      </c>
    </row>
    <row r="2931" spans="1:25" x14ac:dyDescent="0.25">
      <c r="A2931">
        <v>2018</v>
      </c>
      <c r="B2931">
        <v>10</v>
      </c>
      <c r="C2931">
        <v>16</v>
      </c>
      <c r="D2931" t="s">
        <v>26</v>
      </c>
      <c r="E2931" t="s">
        <v>6</v>
      </c>
      <c r="F2931">
        <v>2</v>
      </c>
      <c r="G2931">
        <v>1</v>
      </c>
      <c r="H2931" t="s">
        <v>745</v>
      </c>
      <c r="J2931">
        <v>7</v>
      </c>
      <c r="K2931">
        <v>2126</v>
      </c>
      <c r="L2931">
        <v>1935</v>
      </c>
      <c r="M2931">
        <f t="shared" si="597"/>
        <v>2119</v>
      </c>
      <c r="N2931">
        <f t="shared" si="598"/>
        <v>1942</v>
      </c>
      <c r="O2931">
        <f t="shared" si="599"/>
        <v>0.83125391565204654</v>
      </c>
      <c r="P2931">
        <f t="shared" si="600"/>
        <v>1</v>
      </c>
      <c r="Q2931">
        <f t="shared" si="601"/>
        <v>41.482444034470397</v>
      </c>
      <c r="R2931">
        <f t="shared" si="602"/>
        <v>40</v>
      </c>
      <c r="S2931">
        <f>INDEX(Weights!$B$1:$B$36,MATCH(Matches!H2145,Weights!$A$1:$A$36,0))</f>
        <v>20</v>
      </c>
      <c r="T2931">
        <f t="shared" si="603"/>
        <v>2219</v>
      </c>
      <c r="U2931">
        <f t="shared" si="604"/>
        <v>1942</v>
      </c>
      <c r="V2931">
        <f t="shared" si="605"/>
        <v>277</v>
      </c>
      <c r="W2931">
        <f t="shared" si="606"/>
        <v>1</v>
      </c>
      <c r="X2931">
        <f t="shared" si="607"/>
        <v>0</v>
      </c>
      <c r="Y2931">
        <f t="shared" si="608"/>
        <v>1</v>
      </c>
    </row>
    <row r="2932" spans="1:25" hidden="1" x14ac:dyDescent="0.25">
      <c r="A2932">
        <v>2018</v>
      </c>
      <c r="B2932">
        <v>11</v>
      </c>
      <c r="C2932">
        <v>14</v>
      </c>
      <c r="D2932" t="s">
        <v>131</v>
      </c>
      <c r="E2932" t="s">
        <v>122</v>
      </c>
      <c r="F2932">
        <v>0</v>
      </c>
      <c r="G2932">
        <v>1</v>
      </c>
      <c r="H2932" t="s">
        <v>33</v>
      </c>
      <c r="J2932">
        <v>-19</v>
      </c>
      <c r="K2932">
        <v>1877</v>
      </c>
      <c r="L2932">
        <v>1528</v>
      </c>
      <c r="M2932">
        <f t="shared" si="597"/>
        <v>1896</v>
      </c>
      <c r="N2932">
        <f t="shared" si="598"/>
        <v>1509</v>
      </c>
      <c r="O2932">
        <f t="shared" si="599"/>
        <v>0.94285913466755678</v>
      </c>
      <c r="P2932">
        <f t="shared" si="600"/>
        <v>0</v>
      </c>
      <c r="Q2932">
        <f t="shared" si="601"/>
        <v>20.151472581001425</v>
      </c>
      <c r="R2932">
        <f t="shared" si="602"/>
        <v>20</v>
      </c>
      <c r="S2932">
        <f>INDEX(Weights!$B$1:$B$36,MATCH(Matches!H2146,Weights!$A$1:$A$36,0))</f>
        <v>40</v>
      </c>
      <c r="T2932">
        <f t="shared" si="603"/>
        <v>1996</v>
      </c>
      <c r="U2932">
        <f t="shared" si="604"/>
        <v>1509</v>
      </c>
      <c r="V2932">
        <f t="shared" si="605"/>
        <v>487</v>
      </c>
      <c r="W2932">
        <f t="shared" si="606"/>
        <v>-1</v>
      </c>
      <c r="X2932">
        <f t="shared" si="607"/>
        <v>0</v>
      </c>
      <c r="Y2932">
        <f t="shared" si="608"/>
        <v>-1</v>
      </c>
    </row>
    <row r="2933" spans="1:25" hidden="1" x14ac:dyDescent="0.25">
      <c r="A2933">
        <v>2018</v>
      </c>
      <c r="B2933">
        <v>11</v>
      </c>
      <c r="C2933">
        <v>15</v>
      </c>
      <c r="D2933" t="s">
        <v>65</v>
      </c>
      <c r="E2933" t="s">
        <v>50</v>
      </c>
      <c r="F2933">
        <v>0</v>
      </c>
      <c r="G2933">
        <v>1</v>
      </c>
      <c r="H2933" t="s">
        <v>33</v>
      </c>
      <c r="J2933">
        <v>-14</v>
      </c>
      <c r="K2933">
        <v>1737</v>
      </c>
      <c r="L2933">
        <v>1712</v>
      </c>
      <c r="M2933">
        <f t="shared" si="597"/>
        <v>1751</v>
      </c>
      <c r="N2933">
        <f t="shared" si="598"/>
        <v>1698</v>
      </c>
      <c r="O2933">
        <f t="shared" si="599"/>
        <v>0.70697529480854104</v>
      </c>
      <c r="P2933">
        <f t="shared" si="600"/>
        <v>0</v>
      </c>
      <c r="Q2933">
        <f t="shared" si="601"/>
        <v>19.802672176531146</v>
      </c>
      <c r="R2933">
        <f t="shared" si="602"/>
        <v>20</v>
      </c>
      <c r="S2933">
        <f>INDEX(Weights!$B$1:$B$36,MATCH(Matches!H2147,Weights!$A$1:$A$36,0))</f>
        <v>20</v>
      </c>
      <c r="T2933">
        <f t="shared" si="603"/>
        <v>1851</v>
      </c>
      <c r="U2933">
        <f t="shared" si="604"/>
        <v>1698</v>
      </c>
      <c r="V2933">
        <f t="shared" si="605"/>
        <v>153</v>
      </c>
      <c r="W2933">
        <f t="shared" si="606"/>
        <v>-1</v>
      </c>
      <c r="X2933">
        <f t="shared" si="607"/>
        <v>0</v>
      </c>
      <c r="Y2933">
        <f t="shared" si="608"/>
        <v>-1</v>
      </c>
    </row>
    <row r="2934" spans="1:25" hidden="1" x14ac:dyDescent="0.25">
      <c r="A2934">
        <v>2018</v>
      </c>
      <c r="B2934">
        <v>11</v>
      </c>
      <c r="C2934">
        <v>15</v>
      </c>
      <c r="D2934" t="s">
        <v>6</v>
      </c>
      <c r="E2934" t="s">
        <v>21</v>
      </c>
      <c r="F2934">
        <v>3</v>
      </c>
      <c r="G2934">
        <v>0</v>
      </c>
      <c r="H2934" t="s">
        <v>33</v>
      </c>
      <c r="J2934">
        <v>6</v>
      </c>
      <c r="K2934">
        <v>1941</v>
      </c>
      <c r="L2934">
        <v>1770</v>
      </c>
      <c r="M2934">
        <f t="shared" si="597"/>
        <v>1935</v>
      </c>
      <c r="N2934">
        <f t="shared" si="598"/>
        <v>1776</v>
      </c>
      <c r="O2934">
        <f t="shared" si="599"/>
        <v>0.81621689657560292</v>
      </c>
      <c r="P2934">
        <f t="shared" si="600"/>
        <v>1</v>
      </c>
      <c r="Q2934">
        <f t="shared" si="601"/>
        <v>32.647179681935356</v>
      </c>
      <c r="R2934">
        <f t="shared" si="602"/>
        <v>20</v>
      </c>
      <c r="S2934">
        <f>INDEX(Weights!$B$1:$B$36,MATCH(Matches!H2148,Weights!$A$1:$A$36,0))</f>
        <v>20</v>
      </c>
      <c r="T2934">
        <f t="shared" si="603"/>
        <v>2035</v>
      </c>
      <c r="U2934">
        <f t="shared" si="604"/>
        <v>1776</v>
      </c>
      <c r="V2934">
        <f t="shared" si="605"/>
        <v>259</v>
      </c>
      <c r="W2934">
        <f t="shared" si="606"/>
        <v>3</v>
      </c>
      <c r="X2934">
        <f t="shared" si="607"/>
        <v>0</v>
      </c>
      <c r="Y2934">
        <f t="shared" si="608"/>
        <v>3</v>
      </c>
    </row>
    <row r="2935" spans="1:25" hidden="1" x14ac:dyDescent="0.25">
      <c r="A2935">
        <v>2018</v>
      </c>
      <c r="B2935">
        <v>11</v>
      </c>
      <c r="C2935">
        <v>15</v>
      </c>
      <c r="D2935" t="s">
        <v>105</v>
      </c>
      <c r="E2935" t="s">
        <v>125</v>
      </c>
      <c r="F2935">
        <v>3</v>
      </c>
      <c r="G2935">
        <v>0</v>
      </c>
      <c r="H2935" t="s">
        <v>33</v>
      </c>
      <c r="J2935">
        <v>6</v>
      </c>
      <c r="K2935">
        <v>1946</v>
      </c>
      <c r="L2935">
        <v>1749</v>
      </c>
      <c r="M2935">
        <f t="shared" si="597"/>
        <v>1940</v>
      </c>
      <c r="N2935">
        <f t="shared" si="598"/>
        <v>1755</v>
      </c>
      <c r="O2935">
        <f t="shared" si="599"/>
        <v>0.83761545837139739</v>
      </c>
      <c r="P2935">
        <f t="shared" si="600"/>
        <v>1</v>
      </c>
      <c r="Q2935">
        <f t="shared" si="601"/>
        <v>36.949329904338335</v>
      </c>
      <c r="R2935">
        <f t="shared" si="602"/>
        <v>20</v>
      </c>
      <c r="S2935">
        <f>INDEX(Weights!$B$1:$B$36,MATCH(Matches!H2149,Weights!$A$1:$A$36,0))</f>
        <v>20</v>
      </c>
      <c r="T2935">
        <f t="shared" si="603"/>
        <v>2040</v>
      </c>
      <c r="U2935">
        <f t="shared" si="604"/>
        <v>1755</v>
      </c>
      <c r="V2935">
        <f t="shared" si="605"/>
        <v>285</v>
      </c>
      <c r="W2935">
        <f t="shared" si="606"/>
        <v>3</v>
      </c>
      <c r="X2935">
        <f t="shared" si="607"/>
        <v>0</v>
      </c>
      <c r="Y2935">
        <f t="shared" si="608"/>
        <v>3</v>
      </c>
    </row>
    <row r="2936" spans="1:25" x14ac:dyDescent="0.25">
      <c r="A2936">
        <v>2018</v>
      </c>
      <c r="B2936">
        <v>11</v>
      </c>
      <c r="C2936">
        <v>15</v>
      </c>
      <c r="D2936" t="s">
        <v>9</v>
      </c>
      <c r="E2936" t="s">
        <v>55</v>
      </c>
      <c r="F2936">
        <v>3</v>
      </c>
      <c r="G2936">
        <v>2</v>
      </c>
      <c r="H2936" t="s">
        <v>745</v>
      </c>
      <c r="J2936">
        <v>21</v>
      </c>
      <c r="K2936">
        <v>1939</v>
      </c>
      <c r="L2936">
        <v>2009</v>
      </c>
      <c r="M2936">
        <f t="shared" si="597"/>
        <v>1918</v>
      </c>
      <c r="N2936">
        <f t="shared" si="598"/>
        <v>2030</v>
      </c>
      <c r="O2936">
        <f t="shared" si="599"/>
        <v>0.51726252443237619</v>
      </c>
      <c r="P2936">
        <f t="shared" si="600"/>
        <v>1</v>
      </c>
      <c r="Q2936">
        <f t="shared" si="601"/>
        <v>43.501905409989732</v>
      </c>
      <c r="R2936">
        <f t="shared" si="602"/>
        <v>40</v>
      </c>
      <c r="S2936">
        <f>INDEX(Weights!$B$1:$B$36,MATCH(Matches!H2150,Weights!$A$1:$A$36,0))</f>
        <v>40</v>
      </c>
      <c r="T2936">
        <f t="shared" si="603"/>
        <v>2018</v>
      </c>
      <c r="U2936">
        <f t="shared" si="604"/>
        <v>2030</v>
      </c>
      <c r="V2936">
        <f t="shared" si="605"/>
        <v>12</v>
      </c>
      <c r="W2936">
        <f t="shared" si="606"/>
        <v>-1</v>
      </c>
      <c r="X2936">
        <f t="shared" si="607"/>
        <v>0</v>
      </c>
      <c r="Y2936">
        <f t="shared" si="608"/>
        <v>-1</v>
      </c>
    </row>
    <row r="2937" spans="1:25" x14ac:dyDescent="0.25">
      <c r="A2937">
        <v>2018</v>
      </c>
      <c r="B2937">
        <v>11</v>
      </c>
      <c r="C2937">
        <v>15</v>
      </c>
      <c r="D2937" t="s">
        <v>7</v>
      </c>
      <c r="E2937" t="s">
        <v>17</v>
      </c>
      <c r="F2937">
        <v>2</v>
      </c>
      <c r="G2937">
        <v>0</v>
      </c>
      <c r="H2937" t="s">
        <v>745</v>
      </c>
      <c r="J2937">
        <v>3</v>
      </c>
      <c r="K2937">
        <v>2080</v>
      </c>
      <c r="L2937">
        <v>1672</v>
      </c>
      <c r="M2937">
        <f t="shared" si="597"/>
        <v>2077</v>
      </c>
      <c r="N2937">
        <f t="shared" si="598"/>
        <v>1675</v>
      </c>
      <c r="O2937">
        <f t="shared" si="599"/>
        <v>0.94733712586607421</v>
      </c>
      <c r="P2937">
        <f t="shared" si="600"/>
        <v>1</v>
      </c>
      <c r="Q2937">
        <f t="shared" si="601"/>
        <v>56.966127453863734</v>
      </c>
      <c r="R2937">
        <f t="shared" si="602"/>
        <v>40</v>
      </c>
      <c r="S2937">
        <f>INDEX(Weights!$B$1:$B$36,MATCH(Matches!H2151,Weights!$A$1:$A$36,0))</f>
        <v>20</v>
      </c>
      <c r="T2937">
        <f t="shared" si="603"/>
        <v>2177</v>
      </c>
      <c r="U2937">
        <f t="shared" si="604"/>
        <v>1675</v>
      </c>
      <c r="V2937">
        <f t="shared" si="605"/>
        <v>502</v>
      </c>
      <c r="W2937">
        <f t="shared" si="606"/>
        <v>2</v>
      </c>
      <c r="X2937">
        <f t="shared" si="607"/>
        <v>0</v>
      </c>
      <c r="Y2937">
        <f t="shared" si="608"/>
        <v>2</v>
      </c>
    </row>
    <row r="2938" spans="1:25" x14ac:dyDescent="0.25">
      <c r="A2938">
        <v>2018</v>
      </c>
      <c r="B2938">
        <v>11</v>
      </c>
      <c r="C2938">
        <v>16</v>
      </c>
      <c r="D2938" t="s">
        <v>104</v>
      </c>
      <c r="E2938" t="s">
        <v>26</v>
      </c>
      <c r="F2938">
        <v>2</v>
      </c>
      <c r="G2938">
        <v>0</v>
      </c>
      <c r="H2938" t="s">
        <v>745</v>
      </c>
      <c r="J2938">
        <v>37</v>
      </c>
      <c r="K2938">
        <v>1982</v>
      </c>
      <c r="L2938">
        <v>2089</v>
      </c>
      <c r="M2938">
        <f t="shared" si="597"/>
        <v>1945</v>
      </c>
      <c r="N2938">
        <f t="shared" si="598"/>
        <v>2126</v>
      </c>
      <c r="O2938">
        <f t="shared" si="599"/>
        <v>0.61450136100855779</v>
      </c>
      <c r="P2938">
        <f t="shared" si="600"/>
        <v>1</v>
      </c>
      <c r="Q2938">
        <f t="shared" si="601"/>
        <v>95.979586586352056</v>
      </c>
      <c r="R2938">
        <f t="shared" si="602"/>
        <v>100</v>
      </c>
      <c r="S2938">
        <f>INDEX(Weights!$B$1:$B$36,MATCH(Matches!H2152,Weights!$A$1:$A$36,0))</f>
        <v>40</v>
      </c>
      <c r="T2938">
        <f t="shared" si="603"/>
        <v>2045</v>
      </c>
      <c r="U2938">
        <f t="shared" si="604"/>
        <v>2126</v>
      </c>
      <c r="V2938">
        <f t="shared" si="605"/>
        <v>81</v>
      </c>
      <c r="W2938">
        <f t="shared" si="606"/>
        <v>-2</v>
      </c>
      <c r="X2938">
        <f t="shared" si="607"/>
        <v>0</v>
      </c>
      <c r="Y2938">
        <f t="shared" si="608"/>
        <v>-2</v>
      </c>
    </row>
    <row r="2939" spans="1:25" x14ac:dyDescent="0.25">
      <c r="A2939">
        <v>2018</v>
      </c>
      <c r="B2939">
        <v>11</v>
      </c>
      <c r="C2939">
        <v>17</v>
      </c>
      <c r="D2939" t="s">
        <v>16</v>
      </c>
      <c r="E2939" t="s">
        <v>34</v>
      </c>
      <c r="F2939">
        <v>0</v>
      </c>
      <c r="G2939">
        <v>0</v>
      </c>
      <c r="H2939" t="s">
        <v>745</v>
      </c>
      <c r="J2939">
        <v>-1</v>
      </c>
      <c r="K2939">
        <v>1883</v>
      </c>
      <c r="L2939">
        <v>1975</v>
      </c>
      <c r="M2939">
        <f t="shared" si="597"/>
        <v>1884</v>
      </c>
      <c r="N2939">
        <f t="shared" si="598"/>
        <v>1974</v>
      </c>
      <c r="O2939">
        <f t="shared" si="599"/>
        <v>0.51438718416599871</v>
      </c>
      <c r="P2939">
        <f t="shared" si="600"/>
        <v>0.5</v>
      </c>
      <c r="Q2939">
        <f t="shared" si="601"/>
        <v>69.506304253983473</v>
      </c>
      <c r="R2939">
        <f t="shared" si="602"/>
        <v>70</v>
      </c>
      <c r="S2939">
        <f>INDEX(Weights!$B$1:$B$36,MATCH(Matches!H2153,Weights!$A$1:$A$36,0))</f>
        <v>40</v>
      </c>
      <c r="T2939">
        <f t="shared" si="603"/>
        <v>1984</v>
      </c>
      <c r="U2939">
        <f t="shared" si="604"/>
        <v>1974</v>
      </c>
      <c r="V2939">
        <f t="shared" si="605"/>
        <v>10</v>
      </c>
      <c r="W2939">
        <f t="shared" si="606"/>
        <v>0</v>
      </c>
      <c r="X2939">
        <f t="shared" si="607"/>
        <v>0</v>
      </c>
      <c r="Y2939">
        <f t="shared" si="608"/>
        <v>0</v>
      </c>
    </row>
    <row r="2940" spans="1:25" hidden="1" x14ac:dyDescent="0.25">
      <c r="A2940">
        <v>2018</v>
      </c>
      <c r="B2940">
        <v>11</v>
      </c>
      <c r="C2940">
        <v>18</v>
      </c>
      <c r="D2940" t="s">
        <v>55</v>
      </c>
      <c r="E2940" t="s">
        <v>14</v>
      </c>
      <c r="F2940">
        <v>1</v>
      </c>
      <c r="G2940">
        <v>0</v>
      </c>
      <c r="H2940" t="s">
        <v>33</v>
      </c>
      <c r="J2940">
        <v>3</v>
      </c>
      <c r="K2940">
        <v>2012</v>
      </c>
      <c r="L2940">
        <v>1795</v>
      </c>
      <c r="M2940">
        <f t="shared" si="597"/>
        <v>2009</v>
      </c>
      <c r="N2940">
        <f t="shared" si="598"/>
        <v>1798</v>
      </c>
      <c r="O2940">
        <f t="shared" si="599"/>
        <v>0.85695913926444844</v>
      </c>
      <c r="P2940">
        <f t="shared" si="600"/>
        <v>1</v>
      </c>
      <c r="Q2940">
        <f t="shared" si="601"/>
        <v>20.973028158340608</v>
      </c>
      <c r="R2940">
        <f t="shared" si="602"/>
        <v>20</v>
      </c>
      <c r="S2940">
        <f>INDEX(Weights!$B$1:$B$36,MATCH(Matches!H2154,Weights!$A$1:$A$36,0))</f>
        <v>40</v>
      </c>
      <c r="T2940">
        <f t="shared" si="603"/>
        <v>2109</v>
      </c>
      <c r="U2940">
        <f t="shared" si="604"/>
        <v>1798</v>
      </c>
      <c r="V2940">
        <f t="shared" si="605"/>
        <v>311</v>
      </c>
      <c r="W2940">
        <f t="shared" si="606"/>
        <v>1</v>
      </c>
      <c r="X2940">
        <f t="shared" si="607"/>
        <v>0</v>
      </c>
      <c r="Y2940">
        <f t="shared" si="608"/>
        <v>1</v>
      </c>
    </row>
    <row r="2941" spans="1:25" x14ac:dyDescent="0.25">
      <c r="A2941">
        <v>2018</v>
      </c>
      <c r="B2941">
        <v>11</v>
      </c>
      <c r="C2941">
        <v>18</v>
      </c>
      <c r="D2941" t="s">
        <v>131</v>
      </c>
      <c r="E2941" t="s">
        <v>7</v>
      </c>
      <c r="F2941">
        <v>5</v>
      </c>
      <c r="G2941">
        <v>2</v>
      </c>
      <c r="H2941" t="s">
        <v>745</v>
      </c>
      <c r="J2941">
        <v>45</v>
      </c>
      <c r="K2941">
        <v>1922</v>
      </c>
      <c r="L2941">
        <v>2035</v>
      </c>
      <c r="M2941">
        <f t="shared" si="597"/>
        <v>1877</v>
      </c>
      <c r="N2941">
        <f t="shared" si="598"/>
        <v>2080</v>
      </c>
      <c r="O2941">
        <f t="shared" si="599"/>
        <v>0.64403385382229261</v>
      </c>
      <c r="P2941">
        <f t="shared" si="600"/>
        <v>1</v>
      </c>
      <c r="Q2941">
        <f t="shared" si="601"/>
        <v>126.41651596142194</v>
      </c>
      <c r="R2941">
        <f t="shared" si="602"/>
        <v>130</v>
      </c>
      <c r="S2941">
        <f>INDEX(Weights!$B$1:$B$36,MATCH(Matches!H2155,Weights!$A$1:$A$36,0))</f>
        <v>40</v>
      </c>
      <c r="T2941">
        <f t="shared" si="603"/>
        <v>1977</v>
      </c>
      <c r="U2941">
        <f t="shared" si="604"/>
        <v>2080</v>
      </c>
      <c r="V2941">
        <f t="shared" si="605"/>
        <v>103</v>
      </c>
      <c r="W2941">
        <f t="shared" si="606"/>
        <v>-3</v>
      </c>
      <c r="X2941">
        <f t="shared" si="607"/>
        <v>0</v>
      </c>
      <c r="Y2941">
        <f t="shared" si="608"/>
        <v>-3</v>
      </c>
    </row>
    <row r="2942" spans="1:25" x14ac:dyDescent="0.25">
      <c r="A2942">
        <v>2018</v>
      </c>
      <c r="B2942">
        <v>11</v>
      </c>
      <c r="C2942">
        <v>18</v>
      </c>
      <c r="D2942" t="s">
        <v>105</v>
      </c>
      <c r="E2942" t="s">
        <v>9</v>
      </c>
      <c r="F2942">
        <v>2</v>
      </c>
      <c r="G2942">
        <v>1</v>
      </c>
      <c r="H2942" t="s">
        <v>745</v>
      </c>
      <c r="J2942">
        <v>14</v>
      </c>
      <c r="K2942">
        <v>1960</v>
      </c>
      <c r="L2942">
        <v>1925</v>
      </c>
      <c r="M2942">
        <f t="shared" si="597"/>
        <v>1946</v>
      </c>
      <c r="N2942">
        <f t="shared" si="598"/>
        <v>1939</v>
      </c>
      <c r="O2942">
        <f t="shared" si="599"/>
        <v>0.64929494711096358</v>
      </c>
      <c r="P2942">
        <f t="shared" si="600"/>
        <v>1</v>
      </c>
      <c r="Q2942">
        <f t="shared" si="601"/>
        <v>39.919584518873812</v>
      </c>
      <c r="R2942">
        <f t="shared" si="602"/>
        <v>40</v>
      </c>
      <c r="S2942">
        <f>INDEX(Weights!$B$1:$B$36,MATCH(Matches!H2156,Weights!$A$1:$A$36,0))</f>
        <v>40</v>
      </c>
      <c r="T2942">
        <f t="shared" si="603"/>
        <v>2046</v>
      </c>
      <c r="U2942">
        <f t="shared" si="604"/>
        <v>1939</v>
      </c>
      <c r="V2942">
        <f t="shared" si="605"/>
        <v>107</v>
      </c>
      <c r="W2942">
        <f t="shared" si="606"/>
        <v>1</v>
      </c>
      <c r="X2942">
        <f t="shared" si="607"/>
        <v>0</v>
      </c>
      <c r="Y2942">
        <f t="shared" si="608"/>
        <v>1</v>
      </c>
    </row>
    <row r="2943" spans="1:25" hidden="1" x14ac:dyDescent="0.25">
      <c r="A2943">
        <v>2018</v>
      </c>
      <c r="B2943">
        <v>11</v>
      </c>
      <c r="C2943">
        <v>19</v>
      </c>
      <c r="D2943" t="s">
        <v>17</v>
      </c>
      <c r="E2943" t="s">
        <v>122</v>
      </c>
      <c r="F2943">
        <v>2</v>
      </c>
      <c r="G2943">
        <v>2</v>
      </c>
      <c r="H2943" t="s">
        <v>33</v>
      </c>
      <c r="I2943" t="s">
        <v>7</v>
      </c>
      <c r="J2943">
        <v>-4</v>
      </c>
      <c r="K2943">
        <v>1668</v>
      </c>
      <c r="L2943">
        <v>1532</v>
      </c>
      <c r="M2943">
        <f t="shared" si="597"/>
        <v>1672</v>
      </c>
      <c r="N2943">
        <f t="shared" si="598"/>
        <v>1528</v>
      </c>
      <c r="O2943">
        <f t="shared" si="599"/>
        <v>0.69612877042959986</v>
      </c>
      <c r="P2943">
        <f t="shared" si="600"/>
        <v>0.5</v>
      </c>
      <c r="Q2943">
        <f t="shared" si="601"/>
        <v>20.394764068720832</v>
      </c>
      <c r="R2943">
        <f t="shared" si="602"/>
        <v>20</v>
      </c>
      <c r="S2943">
        <f>INDEX(Weights!$B$1:$B$36,MATCH(Matches!H2157,Weights!$A$1:$A$36,0))</f>
        <v>40</v>
      </c>
      <c r="T2943">
        <f t="shared" si="603"/>
        <v>1672</v>
      </c>
      <c r="U2943">
        <f t="shared" si="604"/>
        <v>1528</v>
      </c>
      <c r="V2943">
        <f t="shared" si="605"/>
        <v>144</v>
      </c>
      <c r="W2943">
        <f t="shared" si="606"/>
        <v>0</v>
      </c>
      <c r="X2943">
        <f t="shared" si="607"/>
        <v>0</v>
      </c>
      <c r="Y2943">
        <f t="shared" si="608"/>
        <v>0</v>
      </c>
    </row>
    <row r="2944" spans="1:25" x14ac:dyDescent="0.25">
      <c r="A2944">
        <v>2018</v>
      </c>
      <c r="B2944">
        <v>11</v>
      </c>
      <c r="C2944">
        <v>19</v>
      </c>
      <c r="D2944" t="s">
        <v>6</v>
      </c>
      <c r="E2944" t="s">
        <v>104</v>
      </c>
      <c r="F2944">
        <v>2</v>
      </c>
      <c r="G2944">
        <v>2</v>
      </c>
      <c r="H2944" t="s">
        <v>745</v>
      </c>
      <c r="J2944">
        <v>-3</v>
      </c>
      <c r="K2944">
        <v>1938</v>
      </c>
      <c r="L2944">
        <v>1985</v>
      </c>
      <c r="M2944">
        <f t="shared" si="597"/>
        <v>1941</v>
      </c>
      <c r="N2944">
        <f t="shared" si="598"/>
        <v>1982</v>
      </c>
      <c r="O2944">
        <f t="shared" si="599"/>
        <v>0.58410095881367796</v>
      </c>
      <c r="P2944">
        <f t="shared" si="600"/>
        <v>0.5</v>
      </c>
      <c r="Q2944">
        <f t="shared" si="601"/>
        <v>35.671412577428164</v>
      </c>
      <c r="R2944">
        <f t="shared" si="602"/>
        <v>40</v>
      </c>
      <c r="S2944">
        <f>INDEX(Weights!$B$1:$B$36,MATCH(Matches!H2158,Weights!$A$1:$A$36,0))</f>
        <v>40</v>
      </c>
      <c r="T2944">
        <f t="shared" si="603"/>
        <v>2041</v>
      </c>
      <c r="U2944">
        <f t="shared" si="604"/>
        <v>1982</v>
      </c>
      <c r="V2944">
        <f t="shared" si="605"/>
        <v>59</v>
      </c>
      <c r="W2944">
        <f t="shared" si="606"/>
        <v>0</v>
      </c>
      <c r="X2944">
        <f t="shared" si="607"/>
        <v>0</v>
      </c>
      <c r="Y2944">
        <f t="shared" si="608"/>
        <v>0</v>
      </c>
    </row>
    <row r="2945" spans="1:25" hidden="1" x14ac:dyDescent="0.25">
      <c r="A2945">
        <v>2018</v>
      </c>
      <c r="B2945">
        <v>11</v>
      </c>
      <c r="C2945">
        <v>20</v>
      </c>
      <c r="D2945" t="s">
        <v>16</v>
      </c>
      <c r="E2945" t="s">
        <v>125</v>
      </c>
      <c r="F2945">
        <v>1</v>
      </c>
      <c r="G2945">
        <v>0</v>
      </c>
      <c r="H2945" t="s">
        <v>33</v>
      </c>
      <c r="I2945" t="s">
        <v>7</v>
      </c>
      <c r="J2945">
        <v>6</v>
      </c>
      <c r="K2945">
        <v>1889</v>
      </c>
      <c r="L2945">
        <v>1743</v>
      </c>
      <c r="M2945">
        <f t="shared" si="597"/>
        <v>1883</v>
      </c>
      <c r="N2945">
        <f t="shared" si="598"/>
        <v>1749</v>
      </c>
      <c r="O2945">
        <f t="shared" si="599"/>
        <v>0.68381631419365863</v>
      </c>
      <c r="P2945">
        <f t="shared" si="600"/>
        <v>1</v>
      </c>
      <c r="Q2945">
        <f t="shared" si="601"/>
        <v>18.976311142362121</v>
      </c>
      <c r="R2945">
        <f t="shared" si="602"/>
        <v>20</v>
      </c>
      <c r="S2945">
        <f>INDEX(Weights!$B$1:$B$36,MATCH(Matches!H2159,Weights!$A$1:$A$36,0))</f>
        <v>40</v>
      </c>
      <c r="T2945">
        <f t="shared" si="603"/>
        <v>1883</v>
      </c>
      <c r="U2945">
        <f t="shared" si="604"/>
        <v>1749</v>
      </c>
      <c r="V2945">
        <f t="shared" si="605"/>
        <v>134</v>
      </c>
      <c r="W2945">
        <f t="shared" si="606"/>
        <v>1</v>
      </c>
      <c r="X2945">
        <f t="shared" si="607"/>
        <v>0</v>
      </c>
      <c r="Y2945">
        <f t="shared" si="608"/>
        <v>1</v>
      </c>
    </row>
    <row r="2946" spans="1:25" hidden="1" x14ac:dyDescent="0.25">
      <c r="A2946">
        <v>2018</v>
      </c>
      <c r="B2946">
        <v>11</v>
      </c>
      <c r="C2946">
        <v>20</v>
      </c>
      <c r="D2946" t="s">
        <v>26</v>
      </c>
      <c r="E2946" t="s">
        <v>46</v>
      </c>
      <c r="F2946">
        <v>1</v>
      </c>
      <c r="G2946">
        <v>0</v>
      </c>
      <c r="H2946" t="s">
        <v>33</v>
      </c>
      <c r="J2946">
        <v>4</v>
      </c>
      <c r="K2946">
        <v>2093</v>
      </c>
      <c r="L2946">
        <v>1923</v>
      </c>
      <c r="M2946">
        <f t="shared" ref="M2946:M2947" si="609">K2946-J2946</f>
        <v>2089</v>
      </c>
      <c r="N2946">
        <f t="shared" ref="N2946:N2947" si="610">L2946+J2946</f>
        <v>1927</v>
      </c>
      <c r="O2946">
        <f t="shared" ref="O2946:O2947" si="611">1/(10^(-V2946/400)+1)</f>
        <v>0.81879329013431534</v>
      </c>
      <c r="P2946">
        <f t="shared" ref="P2946:P2947" si="612">IF(F2946&gt;G2946,1,IF(F2946=G2946,0.5,0))</f>
        <v>1</v>
      </c>
      <c r="Q2946">
        <f t="shared" ref="Q2946:Q2947" si="613">(M2946-K2946)/(O2946-P2946)</f>
        <v>22.074237774996902</v>
      </c>
      <c r="R2946">
        <f t="shared" ref="R2946:R2947" si="614">ROUND((Q2946/IF(W2946=2,1.5,IF(W2946=3,1.75,IF(W2946&gt;3,1.75+(W2946-3)/8,1))))/10,0)*10</f>
        <v>20</v>
      </c>
      <c r="S2946">
        <f>INDEX(Weights!$B$1:$B$36,MATCH(Matches!H2160,Weights!$A$1:$A$36,0))</f>
        <v>40</v>
      </c>
      <c r="T2946">
        <f t="shared" ref="T2946:T2947" si="615">M2946+IF(ISBLANK(I2946),100,0)</f>
        <v>2189</v>
      </c>
      <c r="U2946">
        <f t="shared" ref="U2946:U2947" si="616">N2946</f>
        <v>1927</v>
      </c>
      <c r="V2946">
        <f t="shared" ref="V2946:V2947" si="617">ABS(T2946-U2946)</f>
        <v>262</v>
      </c>
      <c r="W2946">
        <f t="shared" ref="W2946:W2947" si="618">IF(U2946&gt;T2946,G2946-F2946,F2946-G2946)</f>
        <v>1</v>
      </c>
      <c r="X2946">
        <f t="shared" ref="X2946:X2947" si="619">IF(W2946=4,1,0)</f>
        <v>0</v>
      </c>
      <c r="Y2946">
        <f t="shared" ref="Y2946:Y2947" si="620">IF(W2946&lt;0,MAX(W2946,-3),MIN(W2946,7))</f>
        <v>1</v>
      </c>
    </row>
    <row r="2947" spans="1:25" x14ac:dyDescent="0.25">
      <c r="A2947">
        <v>2018</v>
      </c>
      <c r="B2947">
        <v>11</v>
      </c>
      <c r="C2947">
        <v>20</v>
      </c>
      <c r="D2947" t="s">
        <v>34</v>
      </c>
      <c r="E2947" t="s">
        <v>65</v>
      </c>
      <c r="F2947">
        <v>1</v>
      </c>
      <c r="G2947">
        <v>1</v>
      </c>
      <c r="H2947" t="s">
        <v>745</v>
      </c>
      <c r="J2947">
        <v>-15</v>
      </c>
      <c r="K2947">
        <v>1960</v>
      </c>
      <c r="L2947">
        <v>1752</v>
      </c>
      <c r="M2947">
        <f t="shared" si="609"/>
        <v>1975</v>
      </c>
      <c r="N2947">
        <f t="shared" si="610"/>
        <v>1737</v>
      </c>
      <c r="O2947">
        <f t="shared" si="611"/>
        <v>0.8749753069983639</v>
      </c>
      <c r="P2947">
        <f t="shared" si="612"/>
        <v>0.5</v>
      </c>
      <c r="Q2947">
        <f t="shared" si="613"/>
        <v>40.002634093624323</v>
      </c>
      <c r="R2947">
        <f t="shared" si="614"/>
        <v>40</v>
      </c>
      <c r="S2947">
        <f>INDEX(Weights!$B$1:$B$36,MATCH(Matches!H2161,Weights!$A$1:$A$36,0))</f>
        <v>40</v>
      </c>
      <c r="T2947">
        <f t="shared" si="615"/>
        <v>2075</v>
      </c>
      <c r="U2947">
        <f t="shared" si="616"/>
        <v>1737</v>
      </c>
      <c r="V2947">
        <f t="shared" si="617"/>
        <v>338</v>
      </c>
      <c r="W2947">
        <f t="shared" si="618"/>
        <v>0</v>
      </c>
      <c r="X2947">
        <f t="shared" si="619"/>
        <v>0</v>
      </c>
      <c r="Y2947">
        <f t="shared" si="620"/>
        <v>0</v>
      </c>
    </row>
  </sheetData>
  <autoFilter ref="A1:Y2947">
    <filterColumn colId="7">
      <filters>
        <filter val="ENA"/>
      </filters>
    </filterColumn>
    <sortState ref="A2:Y2841">
      <sortCondition descending="1" ref="J2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0"/>
  <sheetViews>
    <sheetView topLeftCell="A208" workbookViewId="0">
      <selection activeCell="D210" sqref="D210"/>
    </sheetView>
  </sheetViews>
  <sheetFormatPr defaultRowHeight="15" x14ac:dyDescent="0.25"/>
  <cols>
    <col min="12" max="23" width="0" hidden="1" customWidth="1"/>
  </cols>
  <sheetData>
    <row r="1" spans="1:27" x14ac:dyDescent="0.25">
      <c r="A1" t="s">
        <v>206</v>
      </c>
      <c r="B1" t="s">
        <v>207</v>
      </c>
      <c r="C1" t="s">
        <v>208</v>
      </c>
      <c r="D1" t="s">
        <v>209</v>
      </c>
      <c r="E1" t="s">
        <v>210</v>
      </c>
      <c r="F1" t="s">
        <v>213</v>
      </c>
      <c r="G1" t="s">
        <v>214</v>
      </c>
      <c r="H1" t="s">
        <v>287</v>
      </c>
      <c r="I1" t="s">
        <v>288</v>
      </c>
      <c r="J1" t="s">
        <v>289</v>
      </c>
      <c r="K1" t="s">
        <v>290</v>
      </c>
      <c r="Z1" t="s">
        <v>711</v>
      </c>
    </row>
    <row r="2" spans="1:27" x14ac:dyDescent="0.25">
      <c r="A2">
        <v>2019</v>
      </c>
      <c r="B2">
        <v>6</v>
      </c>
      <c r="C2">
        <v>10</v>
      </c>
      <c r="D2" t="s">
        <v>51</v>
      </c>
      <c r="E2" t="s">
        <v>63</v>
      </c>
      <c r="F2" t="s">
        <v>2</v>
      </c>
      <c r="G2" t="s">
        <v>51</v>
      </c>
      <c r="H2">
        <v>56</v>
      </c>
      <c r="I2">
        <v>79</v>
      </c>
      <c r="J2">
        <v>1610</v>
      </c>
      <c r="K2">
        <v>1514</v>
      </c>
      <c r="L2">
        <v>76</v>
      </c>
      <c r="M2">
        <v>-10</v>
      </c>
      <c r="N2">
        <v>10</v>
      </c>
      <c r="O2">
        <v>30</v>
      </c>
      <c r="P2">
        <v>15</v>
      </c>
      <c r="Q2">
        <v>45</v>
      </c>
      <c r="R2">
        <v>17</v>
      </c>
      <c r="S2">
        <v>53</v>
      </c>
      <c r="T2">
        <v>18</v>
      </c>
      <c r="U2">
        <v>57</v>
      </c>
      <c r="V2">
        <v>20</v>
      </c>
      <c r="W2">
        <v>60</v>
      </c>
      <c r="X2">
        <f>INDEX(Weights!$B$1:$B$36,MATCH(Fixtures!F2,Weights!$A$1:$A$36,0))</f>
        <v>40</v>
      </c>
      <c r="Y2">
        <f>ABS(J2-K2+IF(D2=G2,100,0))</f>
        <v>196</v>
      </c>
      <c r="Z2" t="str">
        <f>INDEX(Ratings!$A$2:$A$56,MATCH(Fixtures!G2,Ratings!$B$2:$B$56,0))</f>
        <v>A</v>
      </c>
      <c r="AA2" t="str">
        <f>"['"&amp;Z2&amp;"','"&amp;G2&amp;"',['"&amp;D2&amp;"','"&amp;E2&amp;"']],"</f>
        <v>['A','BG',['BG','KO']],</v>
      </c>
    </row>
    <row r="3" spans="1:27" x14ac:dyDescent="0.25">
      <c r="A3">
        <v>2019</v>
      </c>
      <c r="B3">
        <v>6</v>
      </c>
      <c r="C3">
        <v>10</v>
      </c>
      <c r="D3" t="s">
        <v>50</v>
      </c>
      <c r="E3" t="s">
        <v>62</v>
      </c>
      <c r="F3" t="s">
        <v>2</v>
      </c>
      <c r="G3" t="s">
        <v>50</v>
      </c>
      <c r="H3">
        <v>38</v>
      </c>
      <c r="I3">
        <v>63</v>
      </c>
      <c r="J3">
        <v>1725</v>
      </c>
      <c r="K3">
        <v>1574</v>
      </c>
      <c r="L3">
        <v>81</v>
      </c>
      <c r="M3">
        <v>-12</v>
      </c>
      <c r="N3">
        <v>8</v>
      </c>
      <c r="O3">
        <v>32</v>
      </c>
      <c r="P3">
        <v>11</v>
      </c>
      <c r="Q3">
        <v>49</v>
      </c>
      <c r="R3">
        <v>13</v>
      </c>
      <c r="S3">
        <v>57</v>
      </c>
      <c r="T3">
        <v>14</v>
      </c>
      <c r="U3">
        <v>61</v>
      </c>
      <c r="V3">
        <v>15</v>
      </c>
      <c r="W3">
        <v>65</v>
      </c>
      <c r="X3">
        <f>INDEX(Weights!$B$1:$B$36,MATCH(Fixtures!F3,Weights!$A$1:$A$36,0))</f>
        <v>40</v>
      </c>
      <c r="Y3">
        <f t="shared" ref="Y3:Y66" si="0">ABS(J3-K3+IF(D3=G3,100,0))</f>
        <v>251</v>
      </c>
      <c r="Z3" t="str">
        <f>INDEX(Ratings!$A$2:$A$56,MATCH(Fixtures!G3,Ratings!$B$2:$B$56,0))</f>
        <v>A</v>
      </c>
      <c r="AA3" t="str">
        <f t="shared" ref="AA3:AA26" si="1">"['"&amp;Z3&amp;"','"&amp;G3&amp;"',['"&amp;D3&amp;"','"&amp;E3&amp;"']],"</f>
        <v>['A','CZ',['CZ','ME']],</v>
      </c>
    </row>
    <row r="4" spans="1:27" x14ac:dyDescent="0.25">
      <c r="A4">
        <v>2019</v>
      </c>
      <c r="B4">
        <v>6</v>
      </c>
      <c r="C4">
        <v>10</v>
      </c>
      <c r="D4" t="s">
        <v>52</v>
      </c>
      <c r="E4" t="s">
        <v>56</v>
      </c>
      <c r="F4" t="s">
        <v>2</v>
      </c>
      <c r="G4" t="s">
        <v>52</v>
      </c>
      <c r="H4">
        <v>15</v>
      </c>
      <c r="I4">
        <v>72</v>
      </c>
      <c r="J4">
        <v>1885</v>
      </c>
      <c r="K4">
        <v>1533</v>
      </c>
      <c r="L4">
        <v>93</v>
      </c>
      <c r="M4">
        <v>-17</v>
      </c>
      <c r="N4">
        <v>3</v>
      </c>
      <c r="O4">
        <v>37</v>
      </c>
      <c r="P4">
        <v>4</v>
      </c>
      <c r="Q4">
        <v>56</v>
      </c>
      <c r="R4">
        <v>5</v>
      </c>
      <c r="S4">
        <v>65</v>
      </c>
      <c r="T4">
        <v>5</v>
      </c>
      <c r="U4">
        <v>70</v>
      </c>
      <c r="V4">
        <v>6</v>
      </c>
      <c r="W4">
        <v>74</v>
      </c>
      <c r="X4">
        <f>INDEX(Weights!$B$1:$B$36,MATCH(Fixtures!F4,Weights!$A$1:$A$36,0))</f>
        <v>40</v>
      </c>
      <c r="Y4">
        <f t="shared" si="0"/>
        <v>452</v>
      </c>
      <c r="Z4" t="str">
        <f>INDEX(Ratings!$A$2:$A$56,MATCH(Fixtures!G4,Ratings!$B$2:$B$56,0))</f>
        <v>D</v>
      </c>
      <c r="AA4" t="str">
        <f t="shared" si="1"/>
        <v>['D','DK',['DK','GE']],</v>
      </c>
    </row>
    <row r="5" spans="1:27" x14ac:dyDescent="0.25">
      <c r="A5">
        <v>2019</v>
      </c>
      <c r="B5">
        <v>6</v>
      </c>
      <c r="C5">
        <v>10</v>
      </c>
      <c r="D5" t="s">
        <v>54</v>
      </c>
      <c r="E5" t="s">
        <v>66</v>
      </c>
      <c r="F5" t="s">
        <v>2</v>
      </c>
      <c r="G5" t="s">
        <v>54</v>
      </c>
      <c r="H5">
        <v>150</v>
      </c>
      <c r="I5">
        <v>44</v>
      </c>
      <c r="J5">
        <v>1233</v>
      </c>
      <c r="K5">
        <v>1677</v>
      </c>
      <c r="L5">
        <v>12</v>
      </c>
      <c r="M5">
        <v>15</v>
      </c>
      <c r="N5">
        <v>35</v>
      </c>
      <c r="O5">
        <v>5</v>
      </c>
      <c r="P5">
        <v>53</v>
      </c>
      <c r="Q5">
        <v>7</v>
      </c>
      <c r="R5">
        <v>62</v>
      </c>
      <c r="S5">
        <v>8</v>
      </c>
      <c r="T5">
        <v>66</v>
      </c>
      <c r="U5">
        <v>9</v>
      </c>
      <c r="V5">
        <v>70</v>
      </c>
      <c r="W5">
        <v>10</v>
      </c>
      <c r="X5">
        <f>INDEX(Weights!$B$1:$B$36,MATCH(Fixtures!F5,Weights!$A$1:$A$36,0))</f>
        <v>40</v>
      </c>
      <c r="Y5">
        <f t="shared" si="0"/>
        <v>344</v>
      </c>
      <c r="Z5" t="str">
        <f>INDEX(Ratings!$A$2:$A$56,MATCH(Fixtures!G5,Ratings!$B$2:$B$56,0))</f>
        <v>F</v>
      </c>
      <c r="AA5" t="str">
        <f t="shared" si="1"/>
        <v>['F','FO',['FO','NO']],</v>
      </c>
    </row>
    <row r="6" spans="1:27" x14ac:dyDescent="0.25">
      <c r="A6">
        <v>2019</v>
      </c>
      <c r="B6">
        <v>6</v>
      </c>
      <c r="C6">
        <v>10</v>
      </c>
      <c r="D6" t="s">
        <v>53</v>
      </c>
      <c r="E6" t="s">
        <v>57</v>
      </c>
      <c r="F6" t="s">
        <v>2</v>
      </c>
      <c r="G6" t="s">
        <v>53</v>
      </c>
      <c r="H6">
        <v>37</v>
      </c>
      <c r="I6">
        <v>180</v>
      </c>
      <c r="J6">
        <v>1728</v>
      </c>
      <c r="K6">
        <v>1095</v>
      </c>
      <c r="L6">
        <v>98.6</v>
      </c>
      <c r="M6">
        <v>-19</v>
      </c>
      <c r="N6">
        <v>1</v>
      </c>
      <c r="O6">
        <v>39</v>
      </c>
      <c r="P6">
        <v>1</v>
      </c>
      <c r="Q6">
        <v>59</v>
      </c>
      <c r="R6">
        <v>1</v>
      </c>
      <c r="S6">
        <v>69</v>
      </c>
      <c r="T6">
        <v>1</v>
      </c>
      <c r="U6">
        <v>74</v>
      </c>
      <c r="V6">
        <v>1</v>
      </c>
      <c r="W6">
        <v>79</v>
      </c>
      <c r="X6">
        <f>INDEX(Weights!$B$1:$B$36,MATCH(Fixtures!F6,Weights!$A$1:$A$36,0))</f>
        <v>40</v>
      </c>
      <c r="Y6">
        <f t="shared" si="0"/>
        <v>733</v>
      </c>
      <c r="Z6" t="str">
        <f>INDEX(Ratings!$A$2:$A$56,MATCH(Fixtures!G6,Ratings!$B$2:$B$56,0))</f>
        <v>D</v>
      </c>
      <c r="AA6" t="str">
        <f t="shared" si="1"/>
        <v>['D','IE',['IE','GI']],</v>
      </c>
    </row>
    <row r="7" spans="1:27" x14ac:dyDescent="0.25">
      <c r="A7">
        <v>2019</v>
      </c>
      <c r="B7">
        <v>6</v>
      </c>
      <c r="C7">
        <v>10</v>
      </c>
      <c r="D7" t="s">
        <v>58</v>
      </c>
      <c r="E7" t="s">
        <v>49</v>
      </c>
      <c r="F7" t="s">
        <v>2</v>
      </c>
      <c r="G7" t="s">
        <v>58</v>
      </c>
      <c r="H7">
        <v>143</v>
      </c>
      <c r="I7">
        <v>69</v>
      </c>
      <c r="J7">
        <v>1271</v>
      </c>
      <c r="K7">
        <v>1551</v>
      </c>
      <c r="L7">
        <v>26</v>
      </c>
      <c r="M7">
        <v>10</v>
      </c>
      <c r="N7">
        <v>30</v>
      </c>
      <c r="O7">
        <v>10</v>
      </c>
      <c r="P7">
        <v>44</v>
      </c>
      <c r="Q7">
        <v>16</v>
      </c>
      <c r="R7">
        <v>52</v>
      </c>
      <c r="S7">
        <v>18</v>
      </c>
      <c r="T7">
        <v>55</v>
      </c>
      <c r="U7">
        <v>20</v>
      </c>
      <c r="V7">
        <v>59</v>
      </c>
      <c r="W7">
        <v>21</v>
      </c>
      <c r="X7">
        <f>INDEX(Weights!$B$1:$B$36,MATCH(Fixtures!F7,Weights!$A$1:$A$36,0))</f>
        <v>40</v>
      </c>
      <c r="Y7">
        <f t="shared" si="0"/>
        <v>180</v>
      </c>
      <c r="Z7" t="str">
        <f>INDEX(Ratings!$A$2:$A$56,MATCH(Fixtures!G7,Ratings!$B$2:$B$56,0))</f>
        <v>G</v>
      </c>
      <c r="AA7" t="str">
        <f t="shared" si="1"/>
        <v>['G','LV',['LV','SI']],</v>
      </c>
    </row>
    <row r="8" spans="1:27" x14ac:dyDescent="0.25">
      <c r="A8">
        <v>2019</v>
      </c>
      <c r="B8">
        <v>6</v>
      </c>
      <c r="C8">
        <v>10</v>
      </c>
      <c r="D8" t="s">
        <v>69</v>
      </c>
      <c r="E8" t="s">
        <v>67</v>
      </c>
      <c r="F8" t="s">
        <v>2</v>
      </c>
      <c r="G8" t="s">
        <v>69</v>
      </c>
      <c r="H8">
        <v>162</v>
      </c>
      <c r="I8">
        <v>36</v>
      </c>
      <c r="J8">
        <v>1196</v>
      </c>
      <c r="K8">
        <v>1746</v>
      </c>
      <c r="L8">
        <v>7</v>
      </c>
      <c r="M8">
        <v>17</v>
      </c>
      <c r="N8">
        <v>37</v>
      </c>
      <c r="O8">
        <v>3</v>
      </c>
      <c r="P8">
        <v>56</v>
      </c>
      <c r="Q8">
        <v>4</v>
      </c>
      <c r="R8">
        <v>65</v>
      </c>
      <c r="S8">
        <v>5</v>
      </c>
      <c r="T8">
        <v>70</v>
      </c>
      <c r="U8">
        <v>5</v>
      </c>
      <c r="V8">
        <v>74</v>
      </c>
      <c r="W8">
        <v>6</v>
      </c>
      <c r="X8">
        <f>INDEX(Weights!$B$1:$B$36,MATCH(Fixtures!F8,Weights!$A$1:$A$36,0))</f>
        <v>40</v>
      </c>
      <c r="Y8">
        <f t="shared" si="0"/>
        <v>450</v>
      </c>
      <c r="Z8" t="str">
        <f>INDEX(Ratings!$A$2:$A$56,MATCH(Fixtures!G8,Ratings!$B$2:$B$56,0))</f>
        <v>F</v>
      </c>
      <c r="AA8" t="str">
        <f t="shared" si="1"/>
        <v>['F','MT',['MT','RO']],</v>
      </c>
    </row>
    <row r="9" spans="1:27" x14ac:dyDescent="0.25">
      <c r="A9">
        <v>2019</v>
      </c>
      <c r="B9">
        <v>6</v>
      </c>
      <c r="C9">
        <v>10</v>
      </c>
      <c r="D9" t="s">
        <v>64</v>
      </c>
      <c r="E9" t="s">
        <v>48</v>
      </c>
      <c r="F9" t="s">
        <v>2</v>
      </c>
      <c r="G9" t="s">
        <v>64</v>
      </c>
      <c r="H9">
        <v>76</v>
      </c>
      <c r="I9">
        <v>39</v>
      </c>
      <c r="J9">
        <v>1523</v>
      </c>
      <c r="K9">
        <v>1710</v>
      </c>
      <c r="L9">
        <v>38</v>
      </c>
      <c r="M9">
        <v>5</v>
      </c>
      <c r="N9">
        <v>25</v>
      </c>
      <c r="O9">
        <v>15</v>
      </c>
      <c r="P9">
        <v>37</v>
      </c>
      <c r="Q9">
        <v>23</v>
      </c>
      <c r="R9">
        <v>44</v>
      </c>
      <c r="S9">
        <v>26</v>
      </c>
      <c r="T9">
        <v>47</v>
      </c>
      <c r="U9">
        <v>28</v>
      </c>
      <c r="V9">
        <v>50</v>
      </c>
      <c r="W9">
        <v>30</v>
      </c>
      <c r="X9">
        <f>INDEX(Weights!$B$1:$B$36,MATCH(Fixtures!F9,Weights!$A$1:$A$36,0))</f>
        <v>40</v>
      </c>
      <c r="Y9">
        <f t="shared" si="0"/>
        <v>87</v>
      </c>
      <c r="Z9" t="str">
        <f>INDEX(Ratings!$A$2:$A$56,MATCH(Fixtures!G9,Ratings!$B$2:$B$56,0))</f>
        <v>G</v>
      </c>
      <c r="AA9" t="str">
        <f t="shared" si="1"/>
        <v>['G','NM',['NM','AT']],</v>
      </c>
    </row>
    <row r="10" spans="1:27" x14ac:dyDescent="0.25">
      <c r="A10">
        <v>2019</v>
      </c>
      <c r="B10">
        <v>6</v>
      </c>
      <c r="C10">
        <v>10</v>
      </c>
      <c r="D10" t="s">
        <v>65</v>
      </c>
      <c r="E10" t="s">
        <v>59</v>
      </c>
      <c r="F10" t="s">
        <v>2</v>
      </c>
      <c r="G10" t="s">
        <v>65</v>
      </c>
      <c r="H10">
        <v>23</v>
      </c>
      <c r="I10">
        <v>57</v>
      </c>
      <c r="J10">
        <v>1792</v>
      </c>
      <c r="K10">
        <v>1609</v>
      </c>
      <c r="L10">
        <v>84</v>
      </c>
      <c r="M10">
        <v>-13</v>
      </c>
      <c r="N10">
        <v>7</v>
      </c>
      <c r="O10">
        <v>33</v>
      </c>
      <c r="P10">
        <v>10</v>
      </c>
      <c r="Q10">
        <v>50</v>
      </c>
      <c r="R10">
        <v>11</v>
      </c>
      <c r="S10">
        <v>59</v>
      </c>
      <c r="T10">
        <v>12</v>
      </c>
      <c r="U10">
        <v>63</v>
      </c>
      <c r="V10">
        <v>13</v>
      </c>
      <c r="W10">
        <v>67</v>
      </c>
      <c r="X10">
        <f>INDEX(Weights!$B$1:$B$36,MATCH(Fixtures!F10,Weights!$A$1:$A$36,0))</f>
        <v>40</v>
      </c>
      <c r="Y10">
        <f t="shared" si="0"/>
        <v>283</v>
      </c>
      <c r="Z10" t="str">
        <f>INDEX(Ratings!$A$2:$A$56,MATCH(Fixtures!G10,Ratings!$B$2:$B$56,0))</f>
        <v>G</v>
      </c>
      <c r="AA10" t="str">
        <f t="shared" si="1"/>
        <v>['G','PL',['PL','IL']],</v>
      </c>
    </row>
    <row r="11" spans="1:27" x14ac:dyDescent="0.25">
      <c r="A11">
        <v>2019</v>
      </c>
      <c r="B11">
        <v>6</v>
      </c>
      <c r="C11">
        <v>10</v>
      </c>
      <c r="D11" t="s">
        <v>71</v>
      </c>
      <c r="E11" t="s">
        <v>60</v>
      </c>
      <c r="F11" t="s">
        <v>2</v>
      </c>
      <c r="G11" t="s">
        <v>71</v>
      </c>
      <c r="H11">
        <v>21</v>
      </c>
      <c r="I11">
        <v>132</v>
      </c>
      <c r="J11">
        <v>1793</v>
      </c>
      <c r="K11">
        <v>1324</v>
      </c>
      <c r="L11">
        <v>96</v>
      </c>
      <c r="M11">
        <v>-19</v>
      </c>
      <c r="N11">
        <v>1</v>
      </c>
      <c r="O11">
        <v>39</v>
      </c>
      <c r="P11">
        <v>2</v>
      </c>
      <c r="Q11">
        <v>58</v>
      </c>
      <c r="R11">
        <v>3</v>
      </c>
      <c r="S11">
        <v>67</v>
      </c>
      <c r="T11">
        <v>3</v>
      </c>
      <c r="U11">
        <v>72</v>
      </c>
      <c r="V11">
        <v>3</v>
      </c>
      <c r="W11">
        <v>77</v>
      </c>
      <c r="X11">
        <f>INDEX(Weights!$B$1:$B$36,MATCH(Fixtures!F11,Weights!$A$1:$A$36,0))</f>
        <v>40</v>
      </c>
      <c r="Y11">
        <f t="shared" si="0"/>
        <v>569</v>
      </c>
      <c r="Z11" t="str">
        <f>INDEX(Ratings!$A$2:$A$56,MATCH(Fixtures!G11,Ratings!$B$2:$B$56,0))</f>
        <v>B</v>
      </c>
      <c r="AA11" t="str">
        <f t="shared" si="1"/>
        <v>['B','RS',['RS','LT']],</v>
      </c>
    </row>
    <row r="12" spans="1:27" x14ac:dyDescent="0.25">
      <c r="A12">
        <v>2019</v>
      </c>
      <c r="B12">
        <v>6</v>
      </c>
      <c r="C12">
        <v>10</v>
      </c>
      <c r="D12" t="s">
        <v>55</v>
      </c>
      <c r="E12" t="s">
        <v>68</v>
      </c>
      <c r="F12" t="s">
        <v>2</v>
      </c>
      <c r="G12" t="s">
        <v>55</v>
      </c>
      <c r="H12">
        <v>4</v>
      </c>
      <c r="I12">
        <v>16</v>
      </c>
      <c r="J12">
        <v>2017</v>
      </c>
      <c r="K12">
        <v>1839</v>
      </c>
      <c r="L12">
        <v>83</v>
      </c>
      <c r="M12">
        <v>-13</v>
      </c>
      <c r="N12">
        <v>7</v>
      </c>
      <c r="O12">
        <v>33</v>
      </c>
      <c r="P12">
        <v>10</v>
      </c>
      <c r="Q12">
        <v>50</v>
      </c>
      <c r="R12">
        <v>12</v>
      </c>
      <c r="S12">
        <v>58</v>
      </c>
      <c r="T12">
        <v>13</v>
      </c>
      <c r="U12">
        <v>62</v>
      </c>
      <c r="V12">
        <v>13</v>
      </c>
      <c r="W12">
        <v>67</v>
      </c>
      <c r="X12">
        <f>INDEX(Weights!$B$1:$B$36,MATCH(Fixtures!F12,Weights!$A$1:$A$36,0))</f>
        <v>40</v>
      </c>
      <c r="Y12">
        <f t="shared" si="0"/>
        <v>278</v>
      </c>
      <c r="Z12" t="str">
        <f>INDEX(Ratings!$A$2:$A$56,MATCH(Fixtures!G12,Ratings!$B$2:$B$56,0))</f>
        <v>F</v>
      </c>
      <c r="AA12" t="str">
        <f t="shared" si="1"/>
        <v>['F','ES',['ES','SE']],</v>
      </c>
    </row>
    <row r="13" spans="1:27" x14ac:dyDescent="0.25">
      <c r="A13">
        <v>2019</v>
      </c>
      <c r="B13">
        <v>6</v>
      </c>
      <c r="C13">
        <v>10</v>
      </c>
      <c r="D13" t="s">
        <v>70</v>
      </c>
      <c r="E13" t="s">
        <v>61</v>
      </c>
      <c r="F13" t="s">
        <v>2</v>
      </c>
      <c r="G13" t="s">
        <v>70</v>
      </c>
      <c r="H13">
        <v>20</v>
      </c>
      <c r="I13">
        <v>118</v>
      </c>
      <c r="J13">
        <v>1823</v>
      </c>
      <c r="K13">
        <v>1357</v>
      </c>
      <c r="L13">
        <v>96</v>
      </c>
      <c r="M13">
        <v>-19</v>
      </c>
      <c r="N13">
        <v>1</v>
      </c>
      <c r="O13">
        <v>39</v>
      </c>
      <c r="P13">
        <v>2</v>
      </c>
      <c r="Q13">
        <v>58</v>
      </c>
      <c r="R13">
        <v>3</v>
      </c>
      <c r="S13">
        <v>67</v>
      </c>
      <c r="T13">
        <v>3</v>
      </c>
      <c r="U13">
        <v>72</v>
      </c>
      <c r="V13">
        <v>3</v>
      </c>
      <c r="W13">
        <v>77</v>
      </c>
      <c r="X13">
        <f>INDEX(Weights!$B$1:$B$36,MATCH(Fixtures!F13,Weights!$A$1:$A$36,0))</f>
        <v>40</v>
      </c>
      <c r="Y13">
        <f t="shared" si="0"/>
        <v>566</v>
      </c>
      <c r="Z13" t="str">
        <f>INDEX(Ratings!$A$2:$A$56,MATCH(Fixtures!G13,Ratings!$B$2:$B$56,0))</f>
        <v>B</v>
      </c>
      <c r="AA13" t="str">
        <f t="shared" si="1"/>
        <v>['B','UA',['UA','LU']],</v>
      </c>
    </row>
    <row r="14" spans="1:27" x14ac:dyDescent="0.25">
      <c r="A14">
        <v>2019</v>
      </c>
      <c r="B14">
        <v>6</v>
      </c>
      <c r="C14">
        <v>11</v>
      </c>
      <c r="D14" t="s">
        <v>18</v>
      </c>
      <c r="E14" t="s">
        <v>19</v>
      </c>
      <c r="F14" t="s">
        <v>2</v>
      </c>
      <c r="G14" t="s">
        <v>18</v>
      </c>
      <c r="H14">
        <v>84</v>
      </c>
      <c r="I14">
        <v>134</v>
      </c>
      <c r="J14">
        <v>1494</v>
      </c>
      <c r="K14">
        <v>1315</v>
      </c>
      <c r="L14">
        <v>83</v>
      </c>
      <c r="M14">
        <v>-13</v>
      </c>
      <c r="N14">
        <v>7</v>
      </c>
      <c r="O14">
        <v>33</v>
      </c>
      <c r="P14">
        <v>10</v>
      </c>
      <c r="Q14">
        <v>50</v>
      </c>
      <c r="R14">
        <v>12</v>
      </c>
      <c r="S14">
        <v>58</v>
      </c>
      <c r="T14">
        <v>13</v>
      </c>
      <c r="U14">
        <v>62</v>
      </c>
      <c r="V14">
        <v>13</v>
      </c>
      <c r="W14">
        <v>67</v>
      </c>
      <c r="X14">
        <f>INDEX(Weights!$B$1:$B$36,MATCH(Fixtures!F14,Weights!$A$1:$A$36,0))</f>
        <v>40</v>
      </c>
      <c r="Y14">
        <f t="shared" si="0"/>
        <v>279</v>
      </c>
      <c r="Z14" t="str">
        <f>INDEX(Ratings!$A$2:$A$56,MATCH(Fixtures!G14,Ratings!$B$2:$B$56,0))</f>
        <v>H</v>
      </c>
      <c r="AA14" t="str">
        <f t="shared" si="1"/>
        <v>['H','AL',['AL','MD']],</v>
      </c>
    </row>
    <row r="15" spans="1:27" x14ac:dyDescent="0.25">
      <c r="A15">
        <v>2019</v>
      </c>
      <c r="B15">
        <v>6</v>
      </c>
      <c r="C15">
        <v>11</v>
      </c>
      <c r="D15" t="s">
        <v>20</v>
      </c>
      <c r="E15" t="s">
        <v>26</v>
      </c>
      <c r="F15" t="s">
        <v>2</v>
      </c>
      <c r="G15" t="s">
        <v>20</v>
      </c>
      <c r="H15">
        <v>185</v>
      </c>
      <c r="I15">
        <v>2</v>
      </c>
      <c r="J15">
        <v>1063</v>
      </c>
      <c r="K15">
        <v>2050</v>
      </c>
      <c r="L15">
        <v>0.6</v>
      </c>
      <c r="M15">
        <v>20</v>
      </c>
      <c r="N15">
        <v>40</v>
      </c>
      <c r="O15">
        <v>0</v>
      </c>
      <c r="P15">
        <v>60</v>
      </c>
      <c r="Q15">
        <v>0</v>
      </c>
      <c r="R15">
        <v>70</v>
      </c>
      <c r="S15">
        <v>0</v>
      </c>
      <c r="T15">
        <v>75</v>
      </c>
      <c r="U15">
        <v>0</v>
      </c>
      <c r="V15">
        <v>80</v>
      </c>
      <c r="W15">
        <v>0</v>
      </c>
      <c r="X15">
        <f>INDEX(Weights!$B$1:$B$36,MATCH(Fixtures!F15,Weights!$A$1:$A$36,0))</f>
        <v>40</v>
      </c>
      <c r="Y15">
        <f t="shared" si="0"/>
        <v>887</v>
      </c>
      <c r="Z15" t="str">
        <f>INDEX(Ratings!$A$2:$A$56,MATCH(Fixtures!G15,Ratings!$B$2:$B$56,0))</f>
        <v>H</v>
      </c>
      <c r="AA15" t="str">
        <f t="shared" si="1"/>
        <v>['H','AD',['AD','FR']],</v>
      </c>
    </row>
    <row r="16" spans="1:27" x14ac:dyDescent="0.25">
      <c r="A16">
        <v>2019</v>
      </c>
      <c r="B16">
        <v>6</v>
      </c>
      <c r="C16">
        <v>11</v>
      </c>
      <c r="D16" t="s">
        <v>3</v>
      </c>
      <c r="E16" t="s">
        <v>90</v>
      </c>
      <c r="F16" t="s">
        <v>2</v>
      </c>
      <c r="G16" t="s">
        <v>3</v>
      </c>
      <c r="H16">
        <v>110</v>
      </c>
      <c r="I16">
        <v>34</v>
      </c>
      <c r="J16">
        <v>1378</v>
      </c>
      <c r="K16">
        <v>1750</v>
      </c>
      <c r="L16">
        <v>17</v>
      </c>
      <c r="M16">
        <v>13</v>
      </c>
      <c r="N16">
        <v>33</v>
      </c>
      <c r="O16">
        <v>7</v>
      </c>
      <c r="P16">
        <v>50</v>
      </c>
      <c r="Q16">
        <v>10</v>
      </c>
      <c r="R16">
        <v>58</v>
      </c>
      <c r="S16">
        <v>12</v>
      </c>
      <c r="T16">
        <v>62</v>
      </c>
      <c r="U16">
        <v>13</v>
      </c>
      <c r="V16">
        <v>66</v>
      </c>
      <c r="W16">
        <v>14</v>
      </c>
      <c r="X16">
        <f>INDEX(Weights!$B$1:$B$36,MATCH(Fixtures!F16,Weights!$A$1:$A$36,0))</f>
        <v>40</v>
      </c>
      <c r="Y16">
        <f t="shared" si="0"/>
        <v>272</v>
      </c>
      <c r="Z16" t="str">
        <f>INDEX(Ratings!$A$2:$A$56,MATCH(Fixtures!G16,Ratings!$B$2:$B$56,0))</f>
        <v>E</v>
      </c>
      <c r="AA16" t="str">
        <f t="shared" si="1"/>
        <v>['E','AZ',['AZ','SK']],</v>
      </c>
    </row>
    <row r="17" spans="1:27" x14ac:dyDescent="0.25">
      <c r="A17">
        <v>2019</v>
      </c>
      <c r="B17">
        <v>6</v>
      </c>
      <c r="C17">
        <v>11</v>
      </c>
      <c r="D17" t="s">
        <v>5</v>
      </c>
      <c r="E17" t="s">
        <v>12</v>
      </c>
      <c r="F17" t="s">
        <v>2</v>
      </c>
      <c r="G17" t="s">
        <v>5</v>
      </c>
      <c r="H17">
        <v>78</v>
      </c>
      <c r="I17">
        <v>49</v>
      </c>
      <c r="J17">
        <v>1517</v>
      </c>
      <c r="K17">
        <v>1661</v>
      </c>
      <c r="L17">
        <v>44</v>
      </c>
      <c r="M17">
        <v>3</v>
      </c>
      <c r="N17">
        <v>23</v>
      </c>
      <c r="O17">
        <v>17</v>
      </c>
      <c r="P17">
        <v>34</v>
      </c>
      <c r="Q17">
        <v>26</v>
      </c>
      <c r="R17">
        <v>39</v>
      </c>
      <c r="S17">
        <v>31</v>
      </c>
      <c r="T17">
        <v>42</v>
      </c>
      <c r="U17">
        <v>33</v>
      </c>
      <c r="V17">
        <v>45</v>
      </c>
      <c r="W17">
        <v>35</v>
      </c>
      <c r="X17">
        <f>INDEX(Weights!$B$1:$B$36,MATCH(Fixtures!F17,Weights!$A$1:$A$36,0))</f>
        <v>40</v>
      </c>
      <c r="Y17">
        <f t="shared" si="0"/>
        <v>44</v>
      </c>
      <c r="Z17" t="str">
        <f>INDEX(Ratings!$A$2:$A$56,MATCH(Fixtures!G17,Ratings!$B$2:$B$56,0))</f>
        <v>C</v>
      </c>
      <c r="AA17" t="str">
        <f t="shared" si="1"/>
        <v>['C','BY',['BY','EI']],</v>
      </c>
    </row>
    <row r="18" spans="1:27" x14ac:dyDescent="0.25">
      <c r="A18">
        <v>2019</v>
      </c>
      <c r="B18">
        <v>6</v>
      </c>
      <c r="C18">
        <v>11</v>
      </c>
      <c r="D18" t="s">
        <v>7</v>
      </c>
      <c r="E18" t="s">
        <v>23</v>
      </c>
      <c r="F18" t="s">
        <v>2</v>
      </c>
      <c r="G18" t="s">
        <v>7</v>
      </c>
      <c r="H18">
        <v>3</v>
      </c>
      <c r="I18">
        <v>48</v>
      </c>
      <c r="J18">
        <v>2045</v>
      </c>
      <c r="K18">
        <v>1669</v>
      </c>
      <c r="L18">
        <v>94</v>
      </c>
      <c r="M18">
        <v>-18</v>
      </c>
      <c r="N18">
        <v>2</v>
      </c>
      <c r="O18">
        <v>38</v>
      </c>
      <c r="P18">
        <v>4</v>
      </c>
      <c r="Q18">
        <v>56</v>
      </c>
      <c r="R18">
        <v>4</v>
      </c>
      <c r="S18">
        <v>66</v>
      </c>
      <c r="T18">
        <v>5</v>
      </c>
      <c r="U18">
        <v>70</v>
      </c>
      <c r="V18">
        <v>5</v>
      </c>
      <c r="W18">
        <v>75</v>
      </c>
      <c r="X18">
        <f>INDEX(Weights!$B$1:$B$36,MATCH(Fixtures!F18,Weights!$A$1:$A$36,0))</f>
        <v>40</v>
      </c>
      <c r="Y18">
        <f t="shared" si="0"/>
        <v>476</v>
      </c>
      <c r="Z18" t="str">
        <f>INDEX(Ratings!$A$2:$A$56,MATCH(Fixtures!G18,Ratings!$B$2:$B$56,0))</f>
        <v>I</v>
      </c>
      <c r="AA18" t="str">
        <f t="shared" si="1"/>
        <v>['I','BE',['BE','SQ']],</v>
      </c>
    </row>
    <row r="19" spans="1:27" x14ac:dyDescent="0.25">
      <c r="A19">
        <v>2019</v>
      </c>
      <c r="B19">
        <v>6</v>
      </c>
      <c r="C19">
        <v>11</v>
      </c>
      <c r="D19" t="s">
        <v>6</v>
      </c>
      <c r="E19" t="s">
        <v>11</v>
      </c>
      <c r="F19" t="s">
        <v>2</v>
      </c>
      <c r="G19" t="s">
        <v>6</v>
      </c>
      <c r="H19">
        <v>6</v>
      </c>
      <c r="I19">
        <v>90</v>
      </c>
      <c r="J19">
        <v>1968</v>
      </c>
      <c r="K19">
        <v>1463</v>
      </c>
      <c r="L19">
        <v>97</v>
      </c>
      <c r="M19">
        <v>-19</v>
      </c>
      <c r="N19">
        <v>1</v>
      </c>
      <c r="O19">
        <v>39</v>
      </c>
      <c r="P19">
        <v>2</v>
      </c>
      <c r="Q19">
        <v>58</v>
      </c>
      <c r="R19">
        <v>2</v>
      </c>
      <c r="S19">
        <v>68</v>
      </c>
      <c r="T19">
        <v>2</v>
      </c>
      <c r="U19">
        <v>73</v>
      </c>
      <c r="V19">
        <v>2</v>
      </c>
      <c r="W19">
        <v>78</v>
      </c>
      <c r="X19">
        <f>INDEX(Weights!$B$1:$B$36,MATCH(Fixtures!F19,Weights!$A$1:$A$36,0))</f>
        <v>40</v>
      </c>
      <c r="Y19">
        <f t="shared" si="0"/>
        <v>605</v>
      </c>
      <c r="Z19" t="str">
        <f>INDEX(Ratings!$A$2:$A$56,MATCH(Fixtures!G19,Ratings!$B$2:$B$56,0))</f>
        <v>C</v>
      </c>
      <c r="AA19" t="str">
        <f t="shared" si="1"/>
        <v>['C','DE',['DE','EE']],</v>
      </c>
    </row>
    <row r="20" spans="1:27" x14ac:dyDescent="0.25">
      <c r="A20">
        <v>2019</v>
      </c>
      <c r="B20">
        <v>6</v>
      </c>
      <c r="C20">
        <v>11</v>
      </c>
      <c r="D20" t="s">
        <v>15</v>
      </c>
      <c r="E20" t="s">
        <v>0</v>
      </c>
      <c r="F20" t="s">
        <v>2</v>
      </c>
      <c r="G20" t="s">
        <v>15</v>
      </c>
      <c r="H20">
        <v>58</v>
      </c>
      <c r="I20">
        <v>99</v>
      </c>
      <c r="J20">
        <v>1608</v>
      </c>
      <c r="K20">
        <v>1428</v>
      </c>
      <c r="L20">
        <v>83</v>
      </c>
      <c r="M20">
        <v>-13</v>
      </c>
      <c r="N20">
        <v>7</v>
      </c>
      <c r="O20">
        <v>33</v>
      </c>
      <c r="P20">
        <v>10</v>
      </c>
      <c r="Q20">
        <v>50</v>
      </c>
      <c r="R20">
        <v>12</v>
      </c>
      <c r="S20">
        <v>58</v>
      </c>
      <c r="T20">
        <v>12</v>
      </c>
      <c r="U20">
        <v>63</v>
      </c>
      <c r="V20">
        <v>13</v>
      </c>
      <c r="W20">
        <v>67</v>
      </c>
      <c r="X20">
        <f>INDEX(Weights!$B$1:$B$36,MATCH(Fixtures!F20,Weights!$A$1:$A$36,0))</f>
        <v>40</v>
      </c>
      <c r="Y20">
        <f t="shared" si="0"/>
        <v>280</v>
      </c>
      <c r="Z20" t="str">
        <f>INDEX(Ratings!$A$2:$A$56,MATCH(Fixtures!G20,Ratings!$B$2:$B$56,0))</f>
        <v>J</v>
      </c>
      <c r="AA20" t="str">
        <f t="shared" si="1"/>
        <v>['J','GR',['GR','AM']],</v>
      </c>
    </row>
    <row r="21" spans="1:27" x14ac:dyDescent="0.25">
      <c r="A21">
        <v>2019</v>
      </c>
      <c r="B21">
        <v>6</v>
      </c>
      <c r="C21">
        <v>11</v>
      </c>
      <c r="D21" t="s">
        <v>4</v>
      </c>
      <c r="E21" t="s">
        <v>10</v>
      </c>
      <c r="F21" t="s">
        <v>2</v>
      </c>
      <c r="G21" t="s">
        <v>4</v>
      </c>
      <c r="H21">
        <v>51</v>
      </c>
      <c r="I21">
        <v>28</v>
      </c>
      <c r="J21">
        <v>1649</v>
      </c>
      <c r="K21">
        <v>1767</v>
      </c>
      <c r="L21">
        <v>47</v>
      </c>
      <c r="M21">
        <v>1</v>
      </c>
      <c r="N21">
        <v>21</v>
      </c>
      <c r="O21">
        <v>19</v>
      </c>
      <c r="P21">
        <v>32</v>
      </c>
      <c r="Q21">
        <v>28</v>
      </c>
      <c r="R21">
        <v>37</v>
      </c>
      <c r="S21">
        <v>33</v>
      </c>
      <c r="T21">
        <v>39</v>
      </c>
      <c r="U21">
        <v>36</v>
      </c>
      <c r="V21">
        <v>42</v>
      </c>
      <c r="W21">
        <v>38</v>
      </c>
      <c r="X21">
        <f>INDEX(Weights!$B$1:$B$36,MATCH(Fixtures!F21,Weights!$A$1:$A$36,0))</f>
        <v>40</v>
      </c>
      <c r="Y21">
        <f t="shared" si="0"/>
        <v>18</v>
      </c>
      <c r="Z21" t="str">
        <f>INDEX(Ratings!$A$2:$A$56,MATCH(Fixtures!G21,Ratings!$B$2:$B$56,0))</f>
        <v>E</v>
      </c>
      <c r="AA21" t="str">
        <f t="shared" si="1"/>
        <v>['E','HU',['HU','WA']],</v>
      </c>
    </row>
    <row r="22" spans="1:27" x14ac:dyDescent="0.25">
      <c r="A22">
        <v>2019</v>
      </c>
      <c r="B22">
        <v>6</v>
      </c>
      <c r="C22">
        <v>11</v>
      </c>
      <c r="D22" t="s">
        <v>17</v>
      </c>
      <c r="E22" t="s">
        <v>25</v>
      </c>
      <c r="F22" t="s">
        <v>2</v>
      </c>
      <c r="G22" t="s">
        <v>17</v>
      </c>
      <c r="H22">
        <v>46</v>
      </c>
      <c r="I22">
        <v>25</v>
      </c>
      <c r="J22">
        <v>1673</v>
      </c>
      <c r="K22">
        <v>1780</v>
      </c>
      <c r="L22">
        <v>49</v>
      </c>
      <c r="M22">
        <v>0</v>
      </c>
      <c r="N22">
        <v>20</v>
      </c>
      <c r="O22">
        <v>20</v>
      </c>
      <c r="P22">
        <v>31</v>
      </c>
      <c r="Q22">
        <v>29</v>
      </c>
      <c r="R22">
        <v>36</v>
      </c>
      <c r="S22">
        <v>34</v>
      </c>
      <c r="T22">
        <v>38</v>
      </c>
      <c r="U22">
        <v>37</v>
      </c>
      <c r="V22">
        <v>41</v>
      </c>
      <c r="W22">
        <v>39</v>
      </c>
      <c r="X22">
        <f>INDEX(Weights!$B$1:$B$36,MATCH(Fixtures!F22,Weights!$A$1:$A$36,0))</f>
        <v>40</v>
      </c>
      <c r="Y22">
        <f t="shared" si="0"/>
        <v>7</v>
      </c>
      <c r="Z22" t="str">
        <f>INDEX(Ratings!$A$2:$A$56,MATCH(Fixtures!G22,Ratings!$B$2:$B$56,0))</f>
        <v>H</v>
      </c>
      <c r="AA22" t="str">
        <f t="shared" si="1"/>
        <v>['H','IS',['IS','TR']],</v>
      </c>
    </row>
    <row r="23" spans="1:27" x14ac:dyDescent="0.25">
      <c r="A23">
        <v>2019</v>
      </c>
      <c r="B23">
        <v>6</v>
      </c>
      <c r="C23">
        <v>11</v>
      </c>
      <c r="D23" t="s">
        <v>16</v>
      </c>
      <c r="E23" t="s">
        <v>14</v>
      </c>
      <c r="F23" t="s">
        <v>2</v>
      </c>
      <c r="G23" t="s">
        <v>16</v>
      </c>
      <c r="H23">
        <v>11</v>
      </c>
      <c r="I23">
        <v>33</v>
      </c>
      <c r="J23">
        <v>1915</v>
      </c>
      <c r="K23">
        <v>1751</v>
      </c>
      <c r="L23">
        <v>82</v>
      </c>
      <c r="M23">
        <v>-13</v>
      </c>
      <c r="N23">
        <v>7</v>
      </c>
      <c r="O23">
        <v>33</v>
      </c>
      <c r="P23">
        <v>11</v>
      </c>
      <c r="Q23">
        <v>49</v>
      </c>
      <c r="R23">
        <v>13</v>
      </c>
      <c r="S23">
        <v>57</v>
      </c>
      <c r="T23">
        <v>13</v>
      </c>
      <c r="U23">
        <v>62</v>
      </c>
      <c r="V23">
        <v>14</v>
      </c>
      <c r="W23">
        <v>66</v>
      </c>
      <c r="X23">
        <f>INDEX(Weights!$B$1:$B$36,MATCH(Fixtures!F23,Weights!$A$1:$A$36,0))</f>
        <v>40</v>
      </c>
      <c r="Y23">
        <f t="shared" si="0"/>
        <v>264</v>
      </c>
      <c r="Z23" t="str">
        <f>INDEX(Ratings!$A$2:$A$56,MATCH(Fixtures!G23,Ratings!$B$2:$B$56,0))</f>
        <v>J</v>
      </c>
      <c r="AA23" t="str">
        <f t="shared" si="1"/>
        <v>['J','IT',['IT','BA']],</v>
      </c>
    </row>
    <row r="24" spans="1:27" x14ac:dyDescent="0.25">
      <c r="A24">
        <v>2019</v>
      </c>
      <c r="B24">
        <v>6</v>
      </c>
      <c r="C24">
        <v>11</v>
      </c>
      <c r="D24" t="s">
        <v>8</v>
      </c>
      <c r="E24" t="s">
        <v>22</v>
      </c>
      <c r="F24" t="s">
        <v>2</v>
      </c>
      <c r="G24" t="s">
        <v>8</v>
      </c>
      <c r="H24">
        <v>108</v>
      </c>
      <c r="I24">
        <v>204</v>
      </c>
      <c r="J24">
        <v>1383</v>
      </c>
      <c r="K24">
        <v>832</v>
      </c>
      <c r="L24">
        <v>98</v>
      </c>
      <c r="M24">
        <v>-19</v>
      </c>
      <c r="N24">
        <v>1</v>
      </c>
      <c r="O24">
        <v>39</v>
      </c>
      <c r="P24">
        <v>1</v>
      </c>
      <c r="Q24">
        <v>59</v>
      </c>
      <c r="R24">
        <v>2</v>
      </c>
      <c r="S24">
        <v>68</v>
      </c>
      <c r="T24">
        <v>2</v>
      </c>
      <c r="U24">
        <v>73</v>
      </c>
      <c r="V24">
        <v>2</v>
      </c>
      <c r="W24">
        <v>78</v>
      </c>
      <c r="X24">
        <f>INDEX(Weights!$B$1:$B$36,MATCH(Fixtures!F24,Weights!$A$1:$A$36,0))</f>
        <v>40</v>
      </c>
      <c r="Y24">
        <f t="shared" si="0"/>
        <v>651</v>
      </c>
      <c r="Z24" t="str">
        <f>INDEX(Ratings!$A$2:$A$56,MATCH(Fixtures!G24,Ratings!$B$2:$B$56,0))</f>
        <v>I</v>
      </c>
      <c r="AA24" t="str">
        <f t="shared" si="1"/>
        <v>['I','KZ',['KZ','SM']],</v>
      </c>
    </row>
    <row r="25" spans="1:27" x14ac:dyDescent="0.25">
      <c r="A25">
        <v>2019</v>
      </c>
      <c r="B25">
        <v>6</v>
      </c>
      <c r="C25">
        <v>11</v>
      </c>
      <c r="D25" t="s">
        <v>1</v>
      </c>
      <c r="E25" t="s">
        <v>13</v>
      </c>
      <c r="F25" t="s">
        <v>2</v>
      </c>
      <c r="G25" t="s">
        <v>1</v>
      </c>
      <c r="H25">
        <v>174</v>
      </c>
      <c r="I25">
        <v>45</v>
      </c>
      <c r="J25">
        <v>1124</v>
      </c>
      <c r="K25">
        <v>1674</v>
      </c>
      <c r="L25">
        <v>7</v>
      </c>
      <c r="M25">
        <v>17</v>
      </c>
      <c r="N25">
        <v>37</v>
      </c>
      <c r="O25">
        <v>3</v>
      </c>
      <c r="P25">
        <v>56</v>
      </c>
      <c r="Q25">
        <v>4</v>
      </c>
      <c r="R25">
        <v>65</v>
      </c>
      <c r="S25">
        <v>5</v>
      </c>
      <c r="T25">
        <v>70</v>
      </c>
      <c r="U25">
        <v>5</v>
      </c>
      <c r="V25">
        <v>74</v>
      </c>
      <c r="W25">
        <v>6</v>
      </c>
      <c r="X25">
        <f>INDEX(Weights!$B$1:$B$36,MATCH(Fixtures!F25,Weights!$A$1:$A$36,0))</f>
        <v>40</v>
      </c>
      <c r="Y25">
        <f t="shared" si="0"/>
        <v>450</v>
      </c>
      <c r="Z25" t="str">
        <f>INDEX(Ratings!$A$2:$A$56,MATCH(Fixtures!G25,Ratings!$B$2:$B$56,0))</f>
        <v>J</v>
      </c>
      <c r="AA25" t="str">
        <f t="shared" si="1"/>
        <v>['J','LI',['LI','FI']],</v>
      </c>
    </row>
    <row r="26" spans="1:27" x14ac:dyDescent="0.25">
      <c r="A26">
        <v>2019</v>
      </c>
      <c r="B26">
        <v>6</v>
      </c>
      <c r="C26">
        <v>11</v>
      </c>
      <c r="D26" t="s">
        <v>21</v>
      </c>
      <c r="E26" t="s">
        <v>24</v>
      </c>
      <c r="F26" t="s">
        <v>2</v>
      </c>
      <c r="G26" t="s">
        <v>21</v>
      </c>
      <c r="H26">
        <v>31</v>
      </c>
      <c r="I26">
        <v>103</v>
      </c>
      <c r="J26">
        <v>1761</v>
      </c>
      <c r="K26">
        <v>1408</v>
      </c>
      <c r="L26">
        <v>93</v>
      </c>
      <c r="M26">
        <v>-17</v>
      </c>
      <c r="N26">
        <v>3</v>
      </c>
      <c r="O26">
        <v>37</v>
      </c>
      <c r="P26">
        <v>4</v>
      </c>
      <c r="Q26">
        <v>56</v>
      </c>
      <c r="R26">
        <v>5</v>
      </c>
      <c r="S26">
        <v>65</v>
      </c>
      <c r="T26">
        <v>5</v>
      </c>
      <c r="U26">
        <v>70</v>
      </c>
      <c r="V26">
        <v>5</v>
      </c>
      <c r="W26">
        <v>75</v>
      </c>
      <c r="X26">
        <f>INDEX(Weights!$B$1:$B$36,MATCH(Fixtures!F26,Weights!$A$1:$A$36,0))</f>
        <v>40</v>
      </c>
      <c r="Y26">
        <f t="shared" si="0"/>
        <v>453</v>
      </c>
      <c r="Z26" t="str">
        <f>INDEX(Ratings!$A$2:$A$56,MATCH(Fixtures!G26,Ratings!$B$2:$B$56,0))</f>
        <v>I</v>
      </c>
      <c r="AA26" t="str">
        <f t="shared" si="1"/>
        <v>['I','RU',['RU','CY']],</v>
      </c>
    </row>
    <row r="27" spans="1:27" x14ac:dyDescent="0.25">
      <c r="A27">
        <v>2019</v>
      </c>
      <c r="B27">
        <v>6</v>
      </c>
      <c r="C27">
        <v>11</v>
      </c>
      <c r="D27" t="s">
        <v>9</v>
      </c>
      <c r="E27" t="s">
        <v>96</v>
      </c>
      <c r="F27" t="s">
        <v>33</v>
      </c>
      <c r="G27" t="s">
        <v>9</v>
      </c>
      <c r="H27">
        <v>12</v>
      </c>
      <c r="I27">
        <v>50</v>
      </c>
      <c r="J27">
        <v>1903</v>
      </c>
      <c r="K27">
        <v>1651</v>
      </c>
      <c r="L27">
        <v>88</v>
      </c>
      <c r="M27">
        <v>-8</v>
      </c>
      <c r="N27">
        <v>2</v>
      </c>
      <c r="O27">
        <v>18</v>
      </c>
      <c r="P27">
        <v>3</v>
      </c>
      <c r="Q27">
        <v>27</v>
      </c>
      <c r="R27">
        <v>4</v>
      </c>
      <c r="S27">
        <v>31</v>
      </c>
      <c r="T27">
        <v>4</v>
      </c>
      <c r="U27">
        <v>33</v>
      </c>
      <c r="V27">
        <v>5</v>
      </c>
      <c r="W27">
        <v>35</v>
      </c>
      <c r="X27">
        <f>INDEX(Weights!$B$1:$B$36,MATCH(Fixtures!F27,Weights!$A$1:$A$36,0))</f>
        <v>20</v>
      </c>
      <c r="Y27">
        <f t="shared" si="0"/>
        <v>352</v>
      </c>
    </row>
    <row r="28" spans="1:27" x14ac:dyDescent="0.25">
      <c r="A28">
        <v>2019</v>
      </c>
      <c r="B28">
        <v>9</v>
      </c>
      <c r="C28">
        <v>5</v>
      </c>
      <c r="D28" t="s">
        <v>0</v>
      </c>
      <c r="E28" t="s">
        <v>16</v>
      </c>
      <c r="F28" t="s">
        <v>2</v>
      </c>
      <c r="G28" t="s">
        <v>0</v>
      </c>
      <c r="H28">
        <v>99</v>
      </c>
      <c r="I28">
        <v>11</v>
      </c>
      <c r="J28">
        <v>1428</v>
      </c>
      <c r="K28">
        <v>1915</v>
      </c>
      <c r="L28">
        <v>10</v>
      </c>
      <c r="M28">
        <v>16</v>
      </c>
      <c r="N28">
        <v>36</v>
      </c>
      <c r="O28">
        <v>4</v>
      </c>
      <c r="P28">
        <v>54</v>
      </c>
      <c r="Q28">
        <v>6</v>
      </c>
      <c r="R28">
        <v>63</v>
      </c>
      <c r="S28">
        <v>7</v>
      </c>
      <c r="T28">
        <v>68</v>
      </c>
      <c r="U28">
        <v>7</v>
      </c>
      <c r="V28">
        <v>72</v>
      </c>
      <c r="W28">
        <v>8</v>
      </c>
      <c r="X28">
        <f>INDEX(Weights!$B$1:$B$36,MATCH(Fixtures!F28,Weights!$A$1:$A$36,0))</f>
        <v>40</v>
      </c>
      <c r="Y28">
        <f t="shared" si="0"/>
        <v>387</v>
      </c>
      <c r="Z28" t="str">
        <f>INDEX(Ratings!$A$2:$A$56,MATCH(Fixtures!G28,Ratings!$B$2:$B$56,0))</f>
        <v>J</v>
      </c>
      <c r="AA28" t="str">
        <f t="shared" ref="AA28:AA36" si="2">"['"&amp;Z28&amp;"','"&amp;G28&amp;"',['"&amp;D28&amp;"','"&amp;E28&amp;"']],"</f>
        <v>['J','AM',['AM','IT']],</v>
      </c>
    </row>
    <row r="29" spans="1:27" x14ac:dyDescent="0.25">
      <c r="A29">
        <v>2019</v>
      </c>
      <c r="B29">
        <v>9</v>
      </c>
      <c r="C29">
        <v>5</v>
      </c>
      <c r="D29" t="s">
        <v>14</v>
      </c>
      <c r="E29" t="s">
        <v>1</v>
      </c>
      <c r="F29" t="s">
        <v>2</v>
      </c>
      <c r="G29" t="s">
        <v>14</v>
      </c>
      <c r="H29">
        <v>33</v>
      </c>
      <c r="I29">
        <v>174</v>
      </c>
      <c r="J29">
        <v>1751</v>
      </c>
      <c r="K29">
        <v>1124</v>
      </c>
      <c r="L29">
        <v>98.5</v>
      </c>
      <c r="M29">
        <v>-19</v>
      </c>
      <c r="N29">
        <v>1</v>
      </c>
      <c r="O29">
        <v>39</v>
      </c>
      <c r="P29">
        <v>1</v>
      </c>
      <c r="Q29">
        <v>59</v>
      </c>
      <c r="R29">
        <v>1</v>
      </c>
      <c r="S29">
        <v>69</v>
      </c>
      <c r="T29">
        <v>1</v>
      </c>
      <c r="U29">
        <v>74</v>
      </c>
      <c r="V29">
        <v>1</v>
      </c>
      <c r="W29">
        <v>79</v>
      </c>
      <c r="X29">
        <f>INDEX(Weights!$B$1:$B$36,MATCH(Fixtures!F29,Weights!$A$1:$A$36,0))</f>
        <v>40</v>
      </c>
      <c r="Y29">
        <f t="shared" si="0"/>
        <v>727</v>
      </c>
      <c r="Z29" t="str">
        <f>INDEX(Ratings!$A$2:$A$56,MATCH(Fixtures!G29,Ratings!$B$2:$B$56,0))</f>
        <v>J</v>
      </c>
      <c r="AA29" t="str">
        <f t="shared" si="2"/>
        <v>['J','BA',['BA','LI']],</v>
      </c>
    </row>
    <row r="30" spans="1:27" x14ac:dyDescent="0.25">
      <c r="A30">
        <v>2019</v>
      </c>
      <c r="B30">
        <v>9</v>
      </c>
      <c r="C30">
        <v>5</v>
      </c>
      <c r="D30" t="s">
        <v>54</v>
      </c>
      <c r="E30" t="s">
        <v>68</v>
      </c>
      <c r="F30" t="s">
        <v>2</v>
      </c>
      <c r="G30" t="s">
        <v>54</v>
      </c>
      <c r="H30">
        <v>150</v>
      </c>
      <c r="I30">
        <v>16</v>
      </c>
      <c r="J30">
        <v>1233</v>
      </c>
      <c r="K30">
        <v>1839</v>
      </c>
      <c r="L30">
        <v>5</v>
      </c>
      <c r="M30">
        <v>18</v>
      </c>
      <c r="N30">
        <v>38</v>
      </c>
      <c r="O30">
        <v>2</v>
      </c>
      <c r="P30">
        <v>57</v>
      </c>
      <c r="Q30">
        <v>3</v>
      </c>
      <c r="R30">
        <v>66</v>
      </c>
      <c r="S30">
        <v>4</v>
      </c>
      <c r="T30">
        <v>71</v>
      </c>
      <c r="U30">
        <v>4</v>
      </c>
      <c r="V30">
        <v>76</v>
      </c>
      <c r="W30">
        <v>4</v>
      </c>
      <c r="X30">
        <f>INDEX(Weights!$B$1:$B$36,MATCH(Fixtures!F30,Weights!$A$1:$A$36,0))</f>
        <v>40</v>
      </c>
      <c r="Y30">
        <f t="shared" si="0"/>
        <v>506</v>
      </c>
      <c r="Z30" t="str">
        <f>INDEX(Ratings!$A$2:$A$56,MATCH(Fixtures!G30,Ratings!$B$2:$B$56,0))</f>
        <v>F</v>
      </c>
      <c r="AA30" t="str">
        <f t="shared" si="2"/>
        <v>['F','FO',['FO','SE']],</v>
      </c>
    </row>
    <row r="31" spans="1:27" x14ac:dyDescent="0.25">
      <c r="A31">
        <v>2019</v>
      </c>
      <c r="B31">
        <v>9</v>
      </c>
      <c r="C31">
        <v>5</v>
      </c>
      <c r="D31" t="s">
        <v>13</v>
      </c>
      <c r="E31" t="s">
        <v>15</v>
      </c>
      <c r="F31" t="s">
        <v>2</v>
      </c>
      <c r="G31" t="s">
        <v>13</v>
      </c>
      <c r="H31">
        <v>45</v>
      </c>
      <c r="I31">
        <v>58</v>
      </c>
      <c r="J31">
        <v>1674</v>
      </c>
      <c r="K31">
        <v>1608</v>
      </c>
      <c r="L31">
        <v>72</v>
      </c>
      <c r="M31">
        <v>-9</v>
      </c>
      <c r="N31">
        <v>11</v>
      </c>
      <c r="O31">
        <v>29</v>
      </c>
      <c r="P31">
        <v>17</v>
      </c>
      <c r="Q31">
        <v>43</v>
      </c>
      <c r="R31">
        <v>19</v>
      </c>
      <c r="S31">
        <v>51</v>
      </c>
      <c r="T31">
        <v>21</v>
      </c>
      <c r="U31">
        <v>54</v>
      </c>
      <c r="V31">
        <v>22</v>
      </c>
      <c r="W31">
        <v>58</v>
      </c>
      <c r="X31">
        <f>INDEX(Weights!$B$1:$B$36,MATCH(Fixtures!F31,Weights!$A$1:$A$36,0))</f>
        <v>40</v>
      </c>
      <c r="Y31">
        <f t="shared" si="0"/>
        <v>166</v>
      </c>
      <c r="Z31" t="str">
        <f>INDEX(Ratings!$A$2:$A$56,MATCH(Fixtures!G31,Ratings!$B$2:$B$56,0))</f>
        <v>J</v>
      </c>
      <c r="AA31" t="str">
        <f t="shared" si="2"/>
        <v>['J','FI',['FI','GR']],</v>
      </c>
    </row>
    <row r="32" spans="1:27" x14ac:dyDescent="0.25">
      <c r="A32">
        <v>2019</v>
      </c>
      <c r="B32">
        <v>9</v>
      </c>
      <c r="C32">
        <v>5</v>
      </c>
      <c r="D32" t="s">
        <v>57</v>
      </c>
      <c r="E32" t="s">
        <v>52</v>
      </c>
      <c r="F32" t="s">
        <v>2</v>
      </c>
      <c r="G32" t="s">
        <v>57</v>
      </c>
      <c r="H32">
        <v>180</v>
      </c>
      <c r="I32">
        <v>15</v>
      </c>
      <c r="J32">
        <v>1095</v>
      </c>
      <c r="K32">
        <v>1885</v>
      </c>
      <c r="L32">
        <v>1.8</v>
      </c>
      <c r="M32">
        <v>19</v>
      </c>
      <c r="N32">
        <v>39</v>
      </c>
      <c r="O32">
        <v>1</v>
      </c>
      <c r="P32">
        <v>59</v>
      </c>
      <c r="Q32">
        <v>1</v>
      </c>
      <c r="R32">
        <v>69</v>
      </c>
      <c r="S32">
        <v>1</v>
      </c>
      <c r="T32">
        <v>74</v>
      </c>
      <c r="U32">
        <v>1</v>
      </c>
      <c r="V32">
        <v>79</v>
      </c>
      <c r="W32">
        <v>1</v>
      </c>
      <c r="X32">
        <f>INDEX(Weights!$B$1:$B$36,MATCH(Fixtures!F32,Weights!$A$1:$A$36,0))</f>
        <v>40</v>
      </c>
      <c r="Y32">
        <f t="shared" si="0"/>
        <v>690</v>
      </c>
      <c r="Z32" t="str">
        <f>INDEX(Ratings!$A$2:$A$56,MATCH(Fixtures!G32,Ratings!$B$2:$B$56,0))</f>
        <v>D</v>
      </c>
      <c r="AA32" t="str">
        <f t="shared" si="2"/>
        <v>['D','GI',['GI','DK']],</v>
      </c>
    </row>
    <row r="33" spans="1:27" x14ac:dyDescent="0.25">
      <c r="A33">
        <v>2019</v>
      </c>
      <c r="B33">
        <v>9</v>
      </c>
      <c r="C33">
        <v>5</v>
      </c>
      <c r="D33" t="s">
        <v>53</v>
      </c>
      <c r="E33" t="s">
        <v>131</v>
      </c>
      <c r="F33" t="s">
        <v>2</v>
      </c>
      <c r="G33" t="s">
        <v>53</v>
      </c>
      <c r="H33">
        <v>37</v>
      </c>
      <c r="I33">
        <v>14</v>
      </c>
      <c r="J33">
        <v>1728</v>
      </c>
      <c r="K33">
        <v>1898</v>
      </c>
      <c r="L33">
        <v>40</v>
      </c>
      <c r="M33">
        <v>4</v>
      </c>
      <c r="N33">
        <v>24</v>
      </c>
      <c r="O33">
        <v>16</v>
      </c>
      <c r="P33">
        <v>36</v>
      </c>
      <c r="Q33">
        <v>24</v>
      </c>
      <c r="R33">
        <v>42</v>
      </c>
      <c r="S33">
        <v>28</v>
      </c>
      <c r="T33">
        <v>45</v>
      </c>
      <c r="U33">
        <v>30</v>
      </c>
      <c r="V33">
        <v>48</v>
      </c>
      <c r="W33">
        <v>32</v>
      </c>
      <c r="X33">
        <f>INDEX(Weights!$B$1:$B$36,MATCH(Fixtures!F33,Weights!$A$1:$A$36,0))</f>
        <v>40</v>
      </c>
      <c r="Y33">
        <f t="shared" si="0"/>
        <v>70</v>
      </c>
      <c r="Z33" t="str">
        <f>INDEX(Ratings!$A$2:$A$56,MATCH(Fixtures!G33,Ratings!$B$2:$B$56,0))</f>
        <v>D</v>
      </c>
      <c r="AA33" t="str">
        <f t="shared" si="2"/>
        <v>['D','IE',['IE','CH']],</v>
      </c>
    </row>
    <row r="34" spans="1:27" x14ac:dyDescent="0.25">
      <c r="A34">
        <v>2019</v>
      </c>
      <c r="B34">
        <v>9</v>
      </c>
      <c r="C34">
        <v>5</v>
      </c>
      <c r="D34" t="s">
        <v>59</v>
      </c>
      <c r="E34" t="s">
        <v>64</v>
      </c>
      <c r="F34" t="s">
        <v>2</v>
      </c>
      <c r="G34" t="s">
        <v>59</v>
      </c>
      <c r="H34">
        <v>57</v>
      </c>
      <c r="I34">
        <v>76</v>
      </c>
      <c r="J34">
        <v>1609</v>
      </c>
      <c r="K34">
        <v>1523</v>
      </c>
      <c r="L34">
        <v>74</v>
      </c>
      <c r="M34">
        <v>-10</v>
      </c>
      <c r="N34">
        <v>10</v>
      </c>
      <c r="O34">
        <v>30</v>
      </c>
      <c r="P34">
        <v>15</v>
      </c>
      <c r="Q34">
        <v>45</v>
      </c>
      <c r="R34">
        <v>18</v>
      </c>
      <c r="S34">
        <v>52</v>
      </c>
      <c r="T34">
        <v>19</v>
      </c>
      <c r="U34">
        <v>56</v>
      </c>
      <c r="V34">
        <v>20</v>
      </c>
      <c r="W34">
        <v>60</v>
      </c>
      <c r="X34">
        <f>INDEX(Weights!$B$1:$B$36,MATCH(Fixtures!F34,Weights!$A$1:$A$36,0))</f>
        <v>40</v>
      </c>
      <c r="Y34">
        <f t="shared" si="0"/>
        <v>186</v>
      </c>
      <c r="Z34" t="str">
        <f>INDEX(Ratings!$A$2:$A$56,MATCH(Fixtures!G34,Ratings!$B$2:$B$56,0))</f>
        <v>G</v>
      </c>
      <c r="AA34" t="str">
        <f t="shared" si="2"/>
        <v>['G','IL',['IL','NM']],</v>
      </c>
    </row>
    <row r="35" spans="1:27" x14ac:dyDescent="0.25">
      <c r="A35">
        <v>2019</v>
      </c>
      <c r="B35">
        <v>9</v>
      </c>
      <c r="C35">
        <v>5</v>
      </c>
      <c r="D35" t="s">
        <v>66</v>
      </c>
      <c r="E35" t="s">
        <v>69</v>
      </c>
      <c r="F35" t="s">
        <v>2</v>
      </c>
      <c r="G35" t="s">
        <v>66</v>
      </c>
      <c r="H35">
        <v>44</v>
      </c>
      <c r="I35">
        <v>162</v>
      </c>
      <c r="J35">
        <v>1677</v>
      </c>
      <c r="K35">
        <v>1196</v>
      </c>
      <c r="L35">
        <v>97</v>
      </c>
      <c r="M35">
        <v>-19</v>
      </c>
      <c r="N35">
        <v>1</v>
      </c>
      <c r="O35">
        <v>39</v>
      </c>
      <c r="P35">
        <v>2</v>
      </c>
      <c r="Q35">
        <v>58</v>
      </c>
      <c r="R35">
        <v>2</v>
      </c>
      <c r="S35">
        <v>68</v>
      </c>
      <c r="T35">
        <v>3</v>
      </c>
      <c r="U35">
        <v>72</v>
      </c>
      <c r="V35">
        <v>3</v>
      </c>
      <c r="W35">
        <v>77</v>
      </c>
      <c r="X35">
        <f>INDEX(Weights!$B$1:$B$36,MATCH(Fixtures!F35,Weights!$A$1:$A$36,0))</f>
        <v>40</v>
      </c>
      <c r="Y35">
        <f t="shared" si="0"/>
        <v>581</v>
      </c>
      <c r="Z35" t="str">
        <f>INDEX(Ratings!$A$2:$A$56,MATCH(Fixtures!G35,Ratings!$B$2:$B$56,0))</f>
        <v>F</v>
      </c>
      <c r="AA35" t="str">
        <f t="shared" si="2"/>
        <v>['F','NO',['NO','MT']],</v>
      </c>
    </row>
    <row r="36" spans="1:27" x14ac:dyDescent="0.25">
      <c r="A36">
        <v>2019</v>
      </c>
      <c r="B36">
        <v>9</v>
      </c>
      <c r="C36">
        <v>5</v>
      </c>
      <c r="D36" t="s">
        <v>67</v>
      </c>
      <c r="E36" t="s">
        <v>55</v>
      </c>
      <c r="F36" t="s">
        <v>2</v>
      </c>
      <c r="G36" t="s">
        <v>67</v>
      </c>
      <c r="H36">
        <v>36</v>
      </c>
      <c r="I36">
        <v>4</v>
      </c>
      <c r="J36">
        <v>1746</v>
      </c>
      <c r="K36">
        <v>2017</v>
      </c>
      <c r="L36">
        <v>27</v>
      </c>
      <c r="M36">
        <v>9</v>
      </c>
      <c r="N36">
        <v>29</v>
      </c>
      <c r="O36">
        <v>11</v>
      </c>
      <c r="P36">
        <v>44</v>
      </c>
      <c r="Q36">
        <v>16</v>
      </c>
      <c r="R36">
        <v>51</v>
      </c>
      <c r="S36">
        <v>19</v>
      </c>
      <c r="T36">
        <v>55</v>
      </c>
      <c r="U36">
        <v>20</v>
      </c>
      <c r="V36">
        <v>58</v>
      </c>
      <c r="W36">
        <v>22</v>
      </c>
      <c r="X36">
        <f>INDEX(Weights!$B$1:$B$36,MATCH(Fixtures!F36,Weights!$A$1:$A$36,0))</f>
        <v>40</v>
      </c>
      <c r="Y36">
        <f t="shared" si="0"/>
        <v>171</v>
      </c>
      <c r="Z36" t="str">
        <f>INDEX(Ratings!$A$2:$A$56,MATCH(Fixtures!G36,Ratings!$B$2:$B$56,0))</f>
        <v>F</v>
      </c>
      <c r="AA36" t="str">
        <f t="shared" si="2"/>
        <v>['F','RO',['RO','ES']],</v>
      </c>
    </row>
    <row r="37" spans="1:27" x14ac:dyDescent="0.25">
      <c r="A37">
        <v>2019</v>
      </c>
      <c r="B37">
        <v>9</v>
      </c>
      <c r="C37">
        <v>5</v>
      </c>
      <c r="D37" t="s">
        <v>62</v>
      </c>
      <c r="E37" t="s">
        <v>4</v>
      </c>
      <c r="F37" t="s">
        <v>33</v>
      </c>
      <c r="G37" t="s">
        <v>62</v>
      </c>
      <c r="H37">
        <v>63</v>
      </c>
      <c r="I37">
        <v>51</v>
      </c>
      <c r="J37">
        <v>1574</v>
      </c>
      <c r="K37">
        <v>1649</v>
      </c>
      <c r="L37">
        <v>54</v>
      </c>
      <c r="M37">
        <v>-1</v>
      </c>
      <c r="N37">
        <v>9</v>
      </c>
      <c r="O37">
        <v>11</v>
      </c>
      <c r="P37">
        <v>14</v>
      </c>
      <c r="Q37">
        <v>16</v>
      </c>
      <c r="R37">
        <v>16</v>
      </c>
      <c r="S37">
        <v>19</v>
      </c>
      <c r="T37">
        <v>17</v>
      </c>
      <c r="U37">
        <v>20</v>
      </c>
      <c r="V37">
        <v>19</v>
      </c>
      <c r="W37">
        <v>21</v>
      </c>
      <c r="X37">
        <f>INDEX(Weights!$B$1:$B$36,MATCH(Fixtures!F37,Weights!$A$1:$A$36,0))</f>
        <v>20</v>
      </c>
      <c r="Y37">
        <f t="shared" si="0"/>
        <v>25</v>
      </c>
    </row>
    <row r="38" spans="1:27" x14ac:dyDescent="0.25">
      <c r="A38">
        <v>2019</v>
      </c>
      <c r="B38">
        <v>9</v>
      </c>
      <c r="C38">
        <v>5</v>
      </c>
      <c r="D38" t="s">
        <v>12</v>
      </c>
      <c r="E38" t="s">
        <v>61</v>
      </c>
      <c r="F38" t="s">
        <v>33</v>
      </c>
      <c r="G38" t="s">
        <v>12</v>
      </c>
      <c r="H38">
        <v>49</v>
      </c>
      <c r="I38">
        <v>118</v>
      </c>
      <c r="J38">
        <v>1661</v>
      </c>
      <c r="K38">
        <v>1357</v>
      </c>
      <c r="L38">
        <v>91</v>
      </c>
      <c r="M38">
        <v>-8</v>
      </c>
      <c r="N38">
        <v>2</v>
      </c>
      <c r="O38">
        <v>18</v>
      </c>
      <c r="P38">
        <v>3</v>
      </c>
      <c r="Q38">
        <v>27</v>
      </c>
      <c r="R38">
        <v>3</v>
      </c>
      <c r="S38">
        <v>32</v>
      </c>
      <c r="T38">
        <v>3</v>
      </c>
      <c r="U38">
        <v>34</v>
      </c>
      <c r="V38">
        <v>4</v>
      </c>
      <c r="W38">
        <v>36</v>
      </c>
      <c r="X38">
        <f>INDEX(Weights!$B$1:$B$36,MATCH(Fixtures!F38,Weights!$A$1:$A$36,0))</f>
        <v>20</v>
      </c>
      <c r="Y38">
        <f t="shared" si="0"/>
        <v>404</v>
      </c>
    </row>
    <row r="39" spans="1:27" x14ac:dyDescent="0.25">
      <c r="A39">
        <v>2019</v>
      </c>
      <c r="B39">
        <v>9</v>
      </c>
      <c r="C39">
        <v>6</v>
      </c>
      <c r="D39" t="s">
        <v>48</v>
      </c>
      <c r="E39" t="s">
        <v>58</v>
      </c>
      <c r="F39" t="s">
        <v>2</v>
      </c>
      <c r="G39" t="s">
        <v>48</v>
      </c>
      <c r="H39">
        <v>39</v>
      </c>
      <c r="I39">
        <v>143</v>
      </c>
      <c r="J39">
        <v>1710</v>
      </c>
      <c r="K39">
        <v>1271</v>
      </c>
      <c r="L39">
        <v>96</v>
      </c>
      <c r="M39">
        <v>-18</v>
      </c>
      <c r="N39">
        <v>2</v>
      </c>
      <c r="O39">
        <v>38</v>
      </c>
      <c r="P39">
        <v>3</v>
      </c>
      <c r="Q39">
        <v>57</v>
      </c>
      <c r="R39">
        <v>3</v>
      </c>
      <c r="S39">
        <v>67</v>
      </c>
      <c r="T39">
        <v>3</v>
      </c>
      <c r="U39">
        <v>72</v>
      </c>
      <c r="V39">
        <v>3</v>
      </c>
      <c r="W39">
        <v>77</v>
      </c>
      <c r="X39">
        <f>INDEX(Weights!$B$1:$B$36,MATCH(Fixtures!F39,Weights!$A$1:$A$36,0))</f>
        <v>40</v>
      </c>
      <c r="Y39">
        <f t="shared" si="0"/>
        <v>539</v>
      </c>
      <c r="Z39" t="str">
        <f>INDEX(Ratings!$A$2:$A$56,MATCH(Fixtures!G39,Ratings!$B$2:$B$56,0))</f>
        <v>G</v>
      </c>
      <c r="AA39" t="str">
        <f t="shared" ref="AA39:AA72" si="3">"['"&amp;Z39&amp;"','"&amp;G39&amp;"',['"&amp;D39&amp;"','"&amp;E39&amp;"']],"</f>
        <v>['G','AT',['AT','LV']],</v>
      </c>
    </row>
    <row r="40" spans="1:27" x14ac:dyDescent="0.25">
      <c r="A40">
        <v>2019</v>
      </c>
      <c r="B40">
        <v>9</v>
      </c>
      <c r="C40">
        <v>6</v>
      </c>
      <c r="D40" t="s">
        <v>24</v>
      </c>
      <c r="E40" t="s">
        <v>8</v>
      </c>
      <c r="F40" t="s">
        <v>2</v>
      </c>
      <c r="G40" t="s">
        <v>24</v>
      </c>
      <c r="H40">
        <v>103</v>
      </c>
      <c r="I40">
        <v>108</v>
      </c>
      <c r="J40">
        <v>1408</v>
      </c>
      <c r="K40">
        <v>1383</v>
      </c>
      <c r="L40">
        <v>67</v>
      </c>
      <c r="M40">
        <v>-7</v>
      </c>
      <c r="N40">
        <v>13</v>
      </c>
      <c r="O40">
        <v>27</v>
      </c>
      <c r="P40">
        <v>20</v>
      </c>
      <c r="Q40">
        <v>40</v>
      </c>
      <c r="R40">
        <v>23</v>
      </c>
      <c r="S40">
        <v>47</v>
      </c>
      <c r="T40">
        <v>25</v>
      </c>
      <c r="U40">
        <v>50</v>
      </c>
      <c r="V40">
        <v>26</v>
      </c>
      <c r="W40">
        <v>54</v>
      </c>
      <c r="X40">
        <f>INDEX(Weights!$B$1:$B$36,MATCH(Fixtures!F40,Weights!$A$1:$A$36,0))</f>
        <v>40</v>
      </c>
      <c r="Y40">
        <f t="shared" si="0"/>
        <v>125</v>
      </c>
      <c r="Z40" t="str">
        <f>INDEX(Ratings!$A$2:$A$56,MATCH(Fixtures!G40,Ratings!$B$2:$B$56,0))</f>
        <v>I</v>
      </c>
      <c r="AA40" t="str">
        <f t="shared" si="3"/>
        <v>['I','CY',['CY','KZ']],</v>
      </c>
    </row>
    <row r="41" spans="1:27" x14ac:dyDescent="0.25">
      <c r="A41">
        <v>2019</v>
      </c>
      <c r="B41">
        <v>9</v>
      </c>
      <c r="C41">
        <v>6</v>
      </c>
      <c r="D41" t="s">
        <v>11</v>
      </c>
      <c r="E41" t="s">
        <v>5</v>
      </c>
      <c r="F41" t="s">
        <v>2</v>
      </c>
      <c r="G41" t="s">
        <v>11</v>
      </c>
      <c r="H41">
        <v>90</v>
      </c>
      <c r="I41">
        <v>78</v>
      </c>
      <c r="J41">
        <v>1463</v>
      </c>
      <c r="K41">
        <v>1517</v>
      </c>
      <c r="L41">
        <v>57</v>
      </c>
      <c r="M41">
        <v>-3</v>
      </c>
      <c r="N41">
        <v>17</v>
      </c>
      <c r="O41">
        <v>23</v>
      </c>
      <c r="P41">
        <v>26</v>
      </c>
      <c r="Q41">
        <v>34</v>
      </c>
      <c r="R41">
        <v>30</v>
      </c>
      <c r="S41">
        <v>40</v>
      </c>
      <c r="T41">
        <v>33</v>
      </c>
      <c r="U41">
        <v>42</v>
      </c>
      <c r="V41">
        <v>35</v>
      </c>
      <c r="W41">
        <v>45</v>
      </c>
      <c r="X41">
        <f>INDEX(Weights!$B$1:$B$36,MATCH(Fixtures!F41,Weights!$A$1:$A$36,0))</f>
        <v>40</v>
      </c>
      <c r="Y41">
        <f t="shared" si="0"/>
        <v>46</v>
      </c>
      <c r="Z41" t="str">
        <f>INDEX(Ratings!$A$2:$A$56,MATCH(Fixtures!G41,Ratings!$B$2:$B$56,0))</f>
        <v>C</v>
      </c>
      <c r="AA41" t="str">
        <f t="shared" si="3"/>
        <v>['C','EE',['EE','BY']],</v>
      </c>
    </row>
    <row r="42" spans="1:27" x14ac:dyDescent="0.25">
      <c r="A42">
        <v>2019</v>
      </c>
      <c r="B42">
        <v>9</v>
      </c>
      <c r="C42">
        <v>6</v>
      </c>
      <c r="D42" t="s">
        <v>6</v>
      </c>
      <c r="E42" t="s">
        <v>104</v>
      </c>
      <c r="F42" t="s">
        <v>2</v>
      </c>
      <c r="G42" t="s">
        <v>6</v>
      </c>
      <c r="H42">
        <v>6</v>
      </c>
      <c r="I42">
        <v>5</v>
      </c>
      <c r="J42">
        <v>1968</v>
      </c>
      <c r="K42">
        <v>2000</v>
      </c>
      <c r="L42">
        <v>60</v>
      </c>
      <c r="M42">
        <v>-4</v>
      </c>
      <c r="N42">
        <v>16</v>
      </c>
      <c r="O42">
        <v>24</v>
      </c>
      <c r="P42">
        <v>24</v>
      </c>
      <c r="Q42">
        <v>36</v>
      </c>
      <c r="R42">
        <v>28</v>
      </c>
      <c r="S42">
        <v>42</v>
      </c>
      <c r="T42">
        <v>30</v>
      </c>
      <c r="U42">
        <v>45</v>
      </c>
      <c r="V42">
        <v>32</v>
      </c>
      <c r="W42">
        <v>48</v>
      </c>
      <c r="X42">
        <f>INDEX(Weights!$B$1:$B$36,MATCH(Fixtures!F42,Weights!$A$1:$A$36,0))</f>
        <v>40</v>
      </c>
      <c r="Y42">
        <f t="shared" si="0"/>
        <v>68</v>
      </c>
      <c r="Z42" t="str">
        <f>INDEX(Ratings!$A$2:$A$56,MATCH(Fixtures!G42,Ratings!$B$2:$B$56,0))</f>
        <v>C</v>
      </c>
      <c r="AA42" t="str">
        <f t="shared" si="3"/>
        <v>['C','DE',['DE','NL']],</v>
      </c>
    </row>
    <row r="43" spans="1:27" x14ac:dyDescent="0.25">
      <c r="A43">
        <v>2019</v>
      </c>
      <c r="B43">
        <v>9</v>
      </c>
      <c r="C43">
        <v>6</v>
      </c>
      <c r="D43" t="s">
        <v>22</v>
      </c>
      <c r="E43" t="s">
        <v>7</v>
      </c>
      <c r="F43" t="s">
        <v>2</v>
      </c>
      <c r="G43" t="s">
        <v>22</v>
      </c>
      <c r="H43">
        <v>204</v>
      </c>
      <c r="I43">
        <v>3</v>
      </c>
      <c r="J43">
        <v>832</v>
      </c>
      <c r="K43">
        <v>2045</v>
      </c>
      <c r="L43">
        <v>0.2</v>
      </c>
      <c r="M43">
        <v>20</v>
      </c>
      <c r="N43">
        <v>40</v>
      </c>
      <c r="O43">
        <v>0</v>
      </c>
      <c r="P43">
        <v>60</v>
      </c>
      <c r="Q43">
        <v>0</v>
      </c>
      <c r="R43">
        <v>70</v>
      </c>
      <c r="S43">
        <v>0</v>
      </c>
      <c r="T43">
        <v>75</v>
      </c>
      <c r="U43">
        <v>0</v>
      </c>
      <c r="V43">
        <v>80</v>
      </c>
      <c r="W43">
        <v>0</v>
      </c>
      <c r="X43">
        <f>INDEX(Weights!$B$1:$B$36,MATCH(Fixtures!F43,Weights!$A$1:$A$36,0))</f>
        <v>40</v>
      </c>
      <c r="Y43">
        <f t="shared" si="0"/>
        <v>1113</v>
      </c>
      <c r="Z43" t="str">
        <f>INDEX(Ratings!$A$2:$A$56,MATCH(Fixtures!G43,Ratings!$B$2:$B$56,0))</f>
        <v>I</v>
      </c>
      <c r="AA43" t="str">
        <f t="shared" si="3"/>
        <v>['I','SM',['SM','BE']],</v>
      </c>
    </row>
    <row r="44" spans="1:27" x14ac:dyDescent="0.25">
      <c r="A44">
        <v>2019</v>
      </c>
      <c r="B44">
        <v>9</v>
      </c>
      <c r="C44">
        <v>6</v>
      </c>
      <c r="D44" t="s">
        <v>23</v>
      </c>
      <c r="E44" t="s">
        <v>21</v>
      </c>
      <c r="F44" t="s">
        <v>2</v>
      </c>
      <c r="G44" t="s">
        <v>23</v>
      </c>
      <c r="H44">
        <v>48</v>
      </c>
      <c r="I44">
        <v>31</v>
      </c>
      <c r="J44">
        <v>1669</v>
      </c>
      <c r="K44">
        <v>1761</v>
      </c>
      <c r="L44">
        <v>51</v>
      </c>
      <c r="M44">
        <v>0</v>
      </c>
      <c r="N44">
        <v>20</v>
      </c>
      <c r="O44">
        <v>20</v>
      </c>
      <c r="P44">
        <v>29</v>
      </c>
      <c r="Q44">
        <v>31</v>
      </c>
      <c r="R44">
        <v>34</v>
      </c>
      <c r="S44">
        <v>36</v>
      </c>
      <c r="T44">
        <v>37</v>
      </c>
      <c r="U44">
        <v>38</v>
      </c>
      <c r="V44">
        <v>39</v>
      </c>
      <c r="W44">
        <v>41</v>
      </c>
      <c r="X44">
        <f>INDEX(Weights!$B$1:$B$36,MATCH(Fixtures!F44,Weights!$A$1:$A$36,0))</f>
        <v>40</v>
      </c>
      <c r="Y44">
        <f t="shared" si="0"/>
        <v>8</v>
      </c>
      <c r="Z44" t="str">
        <f>INDEX(Ratings!$A$2:$A$56,MATCH(Fixtures!G44,Ratings!$B$2:$B$56,0))</f>
        <v>I</v>
      </c>
      <c r="AA44" t="str">
        <f t="shared" si="3"/>
        <v>['I','SQ',['SQ','RU']],</v>
      </c>
    </row>
    <row r="45" spans="1:27" x14ac:dyDescent="0.25">
      <c r="A45">
        <v>2019</v>
      </c>
      <c r="B45">
        <v>9</v>
      </c>
      <c r="C45">
        <v>6</v>
      </c>
      <c r="D45" t="s">
        <v>90</v>
      </c>
      <c r="E45" t="s">
        <v>9</v>
      </c>
      <c r="F45" t="s">
        <v>2</v>
      </c>
      <c r="G45" t="s">
        <v>90</v>
      </c>
      <c r="H45">
        <v>34</v>
      </c>
      <c r="I45">
        <v>12</v>
      </c>
      <c r="J45">
        <v>1750</v>
      </c>
      <c r="K45">
        <v>1903</v>
      </c>
      <c r="L45">
        <v>42</v>
      </c>
      <c r="M45">
        <v>3</v>
      </c>
      <c r="N45">
        <v>23</v>
      </c>
      <c r="O45">
        <v>17</v>
      </c>
      <c r="P45">
        <v>35</v>
      </c>
      <c r="Q45">
        <v>25</v>
      </c>
      <c r="R45">
        <v>40</v>
      </c>
      <c r="S45">
        <v>30</v>
      </c>
      <c r="T45">
        <v>43</v>
      </c>
      <c r="U45">
        <v>32</v>
      </c>
      <c r="V45">
        <v>46</v>
      </c>
      <c r="W45">
        <v>34</v>
      </c>
      <c r="X45">
        <f>INDEX(Weights!$B$1:$B$36,MATCH(Fixtures!F45,Weights!$A$1:$A$36,0))</f>
        <v>40</v>
      </c>
      <c r="Y45">
        <f t="shared" si="0"/>
        <v>53</v>
      </c>
      <c r="Z45" t="str">
        <f>INDEX(Ratings!$A$2:$A$56,MATCH(Fixtures!G45,Ratings!$B$2:$B$56,0))</f>
        <v>E</v>
      </c>
      <c r="AA45" t="str">
        <f t="shared" si="3"/>
        <v>['E','SK',['SK','HR']],</v>
      </c>
    </row>
    <row r="46" spans="1:27" x14ac:dyDescent="0.25">
      <c r="A46">
        <v>2019</v>
      </c>
      <c r="B46">
        <v>9</v>
      </c>
      <c r="C46">
        <v>6</v>
      </c>
      <c r="D46" t="s">
        <v>49</v>
      </c>
      <c r="E46" t="s">
        <v>65</v>
      </c>
      <c r="F46" t="s">
        <v>2</v>
      </c>
      <c r="G46" t="s">
        <v>49</v>
      </c>
      <c r="H46">
        <v>69</v>
      </c>
      <c r="I46">
        <v>23</v>
      </c>
      <c r="J46">
        <v>1551</v>
      </c>
      <c r="K46">
        <v>1792</v>
      </c>
      <c r="L46">
        <v>31</v>
      </c>
      <c r="M46">
        <v>8</v>
      </c>
      <c r="N46">
        <v>28</v>
      </c>
      <c r="O46">
        <v>12</v>
      </c>
      <c r="P46">
        <v>42</v>
      </c>
      <c r="Q46">
        <v>18</v>
      </c>
      <c r="R46">
        <v>48</v>
      </c>
      <c r="S46">
        <v>22</v>
      </c>
      <c r="T46">
        <v>52</v>
      </c>
      <c r="U46">
        <v>23</v>
      </c>
      <c r="V46">
        <v>55</v>
      </c>
      <c r="W46">
        <v>25</v>
      </c>
      <c r="X46">
        <f>INDEX(Weights!$B$1:$B$36,MATCH(Fixtures!F46,Weights!$A$1:$A$36,0))</f>
        <v>40</v>
      </c>
      <c r="Y46">
        <f t="shared" si="0"/>
        <v>141</v>
      </c>
      <c r="Z46" t="str">
        <f>INDEX(Ratings!$A$2:$A$56,MATCH(Fixtures!G46,Ratings!$B$2:$B$56,0))</f>
        <v>G</v>
      </c>
      <c r="AA46" t="str">
        <f t="shared" si="3"/>
        <v>['G','SI',['SI','PL']],</v>
      </c>
    </row>
    <row r="47" spans="1:27" x14ac:dyDescent="0.25">
      <c r="A47">
        <v>2019</v>
      </c>
      <c r="B47">
        <v>9</v>
      </c>
      <c r="C47">
        <v>6</v>
      </c>
      <c r="D47" t="s">
        <v>10</v>
      </c>
      <c r="E47" t="s">
        <v>3</v>
      </c>
      <c r="F47" t="s">
        <v>2</v>
      </c>
      <c r="G47" t="s">
        <v>10</v>
      </c>
      <c r="H47">
        <v>28</v>
      </c>
      <c r="I47">
        <v>110</v>
      </c>
      <c r="J47">
        <v>1767</v>
      </c>
      <c r="K47">
        <v>1378</v>
      </c>
      <c r="L47">
        <v>94</v>
      </c>
      <c r="M47">
        <v>-18</v>
      </c>
      <c r="N47">
        <v>2</v>
      </c>
      <c r="O47">
        <v>38</v>
      </c>
      <c r="P47">
        <v>3</v>
      </c>
      <c r="Q47">
        <v>57</v>
      </c>
      <c r="R47">
        <v>4</v>
      </c>
      <c r="S47">
        <v>66</v>
      </c>
      <c r="T47">
        <v>4</v>
      </c>
      <c r="U47">
        <v>71</v>
      </c>
      <c r="V47">
        <v>5</v>
      </c>
      <c r="W47">
        <v>75</v>
      </c>
      <c r="X47">
        <f>INDEX(Weights!$B$1:$B$36,MATCH(Fixtures!F47,Weights!$A$1:$A$36,0))</f>
        <v>40</v>
      </c>
      <c r="Y47">
        <f t="shared" si="0"/>
        <v>489</v>
      </c>
      <c r="Z47" t="str">
        <f>INDEX(Ratings!$A$2:$A$56,MATCH(Fixtures!G47,Ratings!$B$2:$B$56,0))</f>
        <v>E</v>
      </c>
      <c r="AA47" t="str">
        <f t="shared" si="3"/>
        <v>['E','WA',['WA','AZ']],</v>
      </c>
    </row>
    <row r="48" spans="1:27" x14ac:dyDescent="0.25">
      <c r="A48">
        <v>2019</v>
      </c>
      <c r="B48">
        <v>9</v>
      </c>
      <c r="C48">
        <v>7</v>
      </c>
      <c r="D48" t="s">
        <v>105</v>
      </c>
      <c r="E48" t="s">
        <v>51</v>
      </c>
      <c r="F48" t="s">
        <v>2</v>
      </c>
      <c r="G48" t="s">
        <v>105</v>
      </c>
      <c r="H48">
        <v>9</v>
      </c>
      <c r="I48">
        <v>56</v>
      </c>
      <c r="J48">
        <v>1943</v>
      </c>
      <c r="K48">
        <v>1610</v>
      </c>
      <c r="L48">
        <v>92</v>
      </c>
      <c r="M48">
        <v>-17</v>
      </c>
      <c r="N48">
        <v>3</v>
      </c>
      <c r="O48">
        <v>37</v>
      </c>
      <c r="P48">
        <v>5</v>
      </c>
      <c r="Q48">
        <v>55</v>
      </c>
      <c r="R48">
        <v>5</v>
      </c>
      <c r="S48">
        <v>65</v>
      </c>
      <c r="T48">
        <v>6</v>
      </c>
      <c r="U48">
        <v>69</v>
      </c>
      <c r="V48">
        <v>6</v>
      </c>
      <c r="W48">
        <v>74</v>
      </c>
      <c r="X48">
        <f>INDEX(Weights!$B$1:$B$36,MATCH(Fixtures!F48,Weights!$A$1:$A$36,0))</f>
        <v>40</v>
      </c>
      <c r="Y48">
        <f t="shared" si="0"/>
        <v>433</v>
      </c>
      <c r="Z48" t="str">
        <f>INDEX(Ratings!$A$2:$A$56,MATCH(Fixtures!G48,Ratings!$B$2:$B$56,0))</f>
        <v>A</v>
      </c>
      <c r="AA48" t="str">
        <f t="shared" si="3"/>
        <v>['A','EN',['EN','BG']],</v>
      </c>
    </row>
    <row r="49" spans="1:27" x14ac:dyDescent="0.25">
      <c r="A49">
        <v>2019</v>
      </c>
      <c r="B49">
        <v>9</v>
      </c>
      <c r="C49">
        <v>7</v>
      </c>
      <c r="D49" t="s">
        <v>26</v>
      </c>
      <c r="E49" t="s">
        <v>18</v>
      </c>
      <c r="F49" t="s">
        <v>2</v>
      </c>
      <c r="G49" t="s">
        <v>26</v>
      </c>
      <c r="H49">
        <v>2</v>
      </c>
      <c r="I49">
        <v>84</v>
      </c>
      <c r="J49">
        <v>2050</v>
      </c>
      <c r="K49">
        <v>1494</v>
      </c>
      <c r="L49">
        <v>98</v>
      </c>
      <c r="M49">
        <v>-19</v>
      </c>
      <c r="N49">
        <v>1</v>
      </c>
      <c r="O49">
        <v>39</v>
      </c>
      <c r="P49">
        <v>1</v>
      </c>
      <c r="Q49">
        <v>59</v>
      </c>
      <c r="R49">
        <v>2</v>
      </c>
      <c r="S49">
        <v>68</v>
      </c>
      <c r="T49">
        <v>2</v>
      </c>
      <c r="U49">
        <v>73</v>
      </c>
      <c r="V49">
        <v>2</v>
      </c>
      <c r="W49">
        <v>78</v>
      </c>
      <c r="X49">
        <f>INDEX(Weights!$B$1:$B$36,MATCH(Fixtures!F49,Weights!$A$1:$A$36,0))</f>
        <v>40</v>
      </c>
      <c r="Y49">
        <f t="shared" si="0"/>
        <v>656</v>
      </c>
      <c r="Z49" t="str">
        <f>INDEX(Ratings!$A$2:$A$56,MATCH(Fixtures!G49,Ratings!$B$2:$B$56,0))</f>
        <v>H</v>
      </c>
      <c r="AA49" t="str">
        <f t="shared" si="3"/>
        <v>['H','FR',['FR','AL']],</v>
      </c>
    </row>
    <row r="50" spans="1:27" x14ac:dyDescent="0.25">
      <c r="A50">
        <v>2019</v>
      </c>
      <c r="B50">
        <v>9</v>
      </c>
      <c r="C50">
        <v>7</v>
      </c>
      <c r="D50" t="s">
        <v>17</v>
      </c>
      <c r="E50" t="s">
        <v>19</v>
      </c>
      <c r="F50" t="s">
        <v>2</v>
      </c>
      <c r="G50" t="s">
        <v>17</v>
      </c>
      <c r="H50">
        <v>46</v>
      </c>
      <c r="I50">
        <v>134</v>
      </c>
      <c r="J50">
        <v>1673</v>
      </c>
      <c r="K50">
        <v>1315</v>
      </c>
      <c r="L50">
        <v>93</v>
      </c>
      <c r="M50">
        <v>-17</v>
      </c>
      <c r="N50">
        <v>3</v>
      </c>
      <c r="O50">
        <v>37</v>
      </c>
      <c r="P50">
        <v>4</v>
      </c>
      <c r="Q50">
        <v>56</v>
      </c>
      <c r="R50">
        <v>5</v>
      </c>
      <c r="S50">
        <v>65</v>
      </c>
      <c r="T50">
        <v>5</v>
      </c>
      <c r="U50">
        <v>70</v>
      </c>
      <c r="V50">
        <v>5</v>
      </c>
      <c r="W50">
        <v>75</v>
      </c>
      <c r="X50">
        <f>INDEX(Weights!$B$1:$B$36,MATCH(Fixtures!F50,Weights!$A$1:$A$36,0))</f>
        <v>40</v>
      </c>
      <c r="Y50">
        <f t="shared" si="0"/>
        <v>458</v>
      </c>
      <c r="Z50" t="str">
        <f>INDEX(Ratings!$A$2:$A$56,MATCH(Fixtures!G50,Ratings!$B$2:$B$56,0))</f>
        <v>H</v>
      </c>
      <c r="AA50" t="str">
        <f t="shared" si="3"/>
        <v>['H','IS',['IS','MD']],</v>
      </c>
    </row>
    <row r="51" spans="1:27" x14ac:dyDescent="0.25">
      <c r="A51">
        <v>2019</v>
      </c>
      <c r="B51">
        <v>9</v>
      </c>
      <c r="C51">
        <v>7</v>
      </c>
      <c r="D51" t="s">
        <v>63</v>
      </c>
      <c r="E51" t="s">
        <v>50</v>
      </c>
      <c r="F51" t="s">
        <v>2</v>
      </c>
      <c r="G51" t="s">
        <v>63</v>
      </c>
      <c r="H51">
        <v>79</v>
      </c>
      <c r="I51">
        <v>38</v>
      </c>
      <c r="J51">
        <v>1514</v>
      </c>
      <c r="K51">
        <v>1725</v>
      </c>
      <c r="L51">
        <v>35</v>
      </c>
      <c r="M51">
        <v>6</v>
      </c>
      <c r="N51">
        <v>26</v>
      </c>
      <c r="O51">
        <v>14</v>
      </c>
      <c r="P51">
        <v>39</v>
      </c>
      <c r="Q51">
        <v>21</v>
      </c>
      <c r="R51">
        <v>46</v>
      </c>
      <c r="S51">
        <v>24</v>
      </c>
      <c r="T51">
        <v>49</v>
      </c>
      <c r="U51">
        <v>26</v>
      </c>
      <c r="V51">
        <v>52</v>
      </c>
      <c r="W51">
        <v>28</v>
      </c>
      <c r="X51">
        <f>INDEX(Weights!$B$1:$B$36,MATCH(Fixtures!F51,Weights!$A$1:$A$36,0))</f>
        <v>40</v>
      </c>
      <c r="Y51">
        <f t="shared" si="0"/>
        <v>111</v>
      </c>
      <c r="Z51" t="str">
        <f>INDEX(Ratings!$A$2:$A$56,MATCH(Fixtures!G51,Ratings!$B$2:$B$56,0))</f>
        <v>A</v>
      </c>
      <c r="AA51" t="str">
        <f t="shared" si="3"/>
        <v>['A','KO',['KO','CZ']],</v>
      </c>
    </row>
    <row r="52" spans="1:27" x14ac:dyDescent="0.25">
      <c r="A52">
        <v>2019</v>
      </c>
      <c r="B52">
        <v>9</v>
      </c>
      <c r="C52">
        <v>7</v>
      </c>
      <c r="D52" t="s">
        <v>60</v>
      </c>
      <c r="E52" t="s">
        <v>70</v>
      </c>
      <c r="F52" t="s">
        <v>2</v>
      </c>
      <c r="G52" t="s">
        <v>60</v>
      </c>
      <c r="H52">
        <v>132</v>
      </c>
      <c r="I52">
        <v>20</v>
      </c>
      <c r="J52">
        <v>1324</v>
      </c>
      <c r="K52">
        <v>1823</v>
      </c>
      <c r="L52">
        <v>9</v>
      </c>
      <c r="M52">
        <v>16</v>
      </c>
      <c r="N52">
        <v>36</v>
      </c>
      <c r="O52">
        <v>4</v>
      </c>
      <c r="P52">
        <v>55</v>
      </c>
      <c r="Q52">
        <v>5</v>
      </c>
      <c r="R52">
        <v>64</v>
      </c>
      <c r="S52">
        <v>6</v>
      </c>
      <c r="T52">
        <v>68</v>
      </c>
      <c r="U52">
        <v>7</v>
      </c>
      <c r="V52">
        <v>73</v>
      </c>
      <c r="W52">
        <v>7</v>
      </c>
      <c r="X52">
        <f>INDEX(Weights!$B$1:$B$36,MATCH(Fixtures!F52,Weights!$A$1:$A$36,0))</f>
        <v>40</v>
      </c>
      <c r="Y52">
        <f t="shared" si="0"/>
        <v>399</v>
      </c>
      <c r="Z52" t="str">
        <f>INDEX(Ratings!$A$2:$A$56,MATCH(Fixtures!G52,Ratings!$B$2:$B$56,0))</f>
        <v>B</v>
      </c>
      <c r="AA52" t="str">
        <f t="shared" si="3"/>
        <v>['B','LT',['LT','UA']],</v>
      </c>
    </row>
    <row r="53" spans="1:27" x14ac:dyDescent="0.25">
      <c r="A53">
        <v>2019</v>
      </c>
      <c r="B53">
        <v>9</v>
      </c>
      <c r="C53">
        <v>7</v>
      </c>
      <c r="D53" t="s">
        <v>71</v>
      </c>
      <c r="E53" t="s">
        <v>34</v>
      </c>
      <c r="F53" t="s">
        <v>2</v>
      </c>
      <c r="G53" t="s">
        <v>71</v>
      </c>
      <c r="H53">
        <v>21</v>
      </c>
      <c r="I53">
        <v>7</v>
      </c>
      <c r="J53">
        <v>1793</v>
      </c>
      <c r="K53">
        <v>1960</v>
      </c>
      <c r="L53">
        <v>40</v>
      </c>
      <c r="M53">
        <v>4</v>
      </c>
      <c r="N53">
        <v>24</v>
      </c>
      <c r="O53">
        <v>16</v>
      </c>
      <c r="P53">
        <v>36</v>
      </c>
      <c r="Q53">
        <v>24</v>
      </c>
      <c r="R53">
        <v>42</v>
      </c>
      <c r="S53">
        <v>28</v>
      </c>
      <c r="T53">
        <v>45</v>
      </c>
      <c r="U53">
        <v>30</v>
      </c>
      <c r="V53">
        <v>48</v>
      </c>
      <c r="W53">
        <v>32</v>
      </c>
      <c r="X53">
        <f>INDEX(Weights!$B$1:$B$36,MATCH(Fixtures!F53,Weights!$A$1:$A$36,0))</f>
        <v>40</v>
      </c>
      <c r="Y53">
        <f t="shared" si="0"/>
        <v>67</v>
      </c>
      <c r="Z53" t="str">
        <f>INDEX(Ratings!$A$2:$A$56,MATCH(Fixtures!G53,Ratings!$B$2:$B$56,0))</f>
        <v>B</v>
      </c>
      <c r="AA53" t="str">
        <f t="shared" si="3"/>
        <v>['B','RS',['RS','PT']],</v>
      </c>
    </row>
    <row r="54" spans="1:27" x14ac:dyDescent="0.25">
      <c r="A54">
        <v>2019</v>
      </c>
      <c r="B54">
        <v>9</v>
      </c>
      <c r="C54">
        <v>7</v>
      </c>
      <c r="D54" t="s">
        <v>25</v>
      </c>
      <c r="E54" t="s">
        <v>20</v>
      </c>
      <c r="F54" t="s">
        <v>2</v>
      </c>
      <c r="G54" t="s">
        <v>25</v>
      </c>
      <c r="H54">
        <v>25</v>
      </c>
      <c r="I54">
        <v>185</v>
      </c>
      <c r="J54">
        <v>1780</v>
      </c>
      <c r="K54">
        <v>1063</v>
      </c>
      <c r="L54">
        <v>99.1</v>
      </c>
      <c r="M54">
        <v>-20</v>
      </c>
      <c r="N54">
        <v>0</v>
      </c>
      <c r="O54">
        <v>40</v>
      </c>
      <c r="P54">
        <v>1</v>
      </c>
      <c r="Q54">
        <v>59</v>
      </c>
      <c r="R54">
        <v>1</v>
      </c>
      <c r="S54">
        <v>69</v>
      </c>
      <c r="T54">
        <v>1</v>
      </c>
      <c r="U54">
        <v>74</v>
      </c>
      <c r="V54">
        <v>1</v>
      </c>
      <c r="W54">
        <v>79</v>
      </c>
      <c r="X54">
        <f>INDEX(Weights!$B$1:$B$36,MATCH(Fixtures!F54,Weights!$A$1:$A$36,0))</f>
        <v>40</v>
      </c>
      <c r="Y54">
        <f t="shared" si="0"/>
        <v>817</v>
      </c>
      <c r="Z54" t="str">
        <f>INDEX(Ratings!$A$2:$A$56,MATCH(Fixtures!G54,Ratings!$B$2:$B$56,0))</f>
        <v>H</v>
      </c>
      <c r="AA54" t="str">
        <f t="shared" si="3"/>
        <v>['H','TR',['TR','AD']],</v>
      </c>
    </row>
    <row r="55" spans="1:27" x14ac:dyDescent="0.25">
      <c r="A55">
        <v>2019</v>
      </c>
      <c r="B55">
        <v>9</v>
      </c>
      <c r="C55">
        <v>8</v>
      </c>
      <c r="D55" t="s">
        <v>0</v>
      </c>
      <c r="E55" t="s">
        <v>14</v>
      </c>
      <c r="F55" t="s">
        <v>2</v>
      </c>
      <c r="G55" t="s">
        <v>0</v>
      </c>
      <c r="H55">
        <v>99</v>
      </c>
      <c r="I55">
        <v>33</v>
      </c>
      <c r="J55">
        <v>1428</v>
      </c>
      <c r="K55">
        <v>1751</v>
      </c>
      <c r="L55">
        <v>22</v>
      </c>
      <c r="M55">
        <v>11</v>
      </c>
      <c r="N55">
        <v>31</v>
      </c>
      <c r="O55">
        <v>9</v>
      </c>
      <c r="P55">
        <v>47</v>
      </c>
      <c r="Q55">
        <v>13</v>
      </c>
      <c r="R55">
        <v>55</v>
      </c>
      <c r="S55">
        <v>15</v>
      </c>
      <c r="T55">
        <v>59</v>
      </c>
      <c r="U55">
        <v>16</v>
      </c>
      <c r="V55">
        <v>63</v>
      </c>
      <c r="W55">
        <v>17</v>
      </c>
      <c r="X55">
        <f>INDEX(Weights!$B$1:$B$36,MATCH(Fixtures!F55,Weights!$A$1:$A$36,0))</f>
        <v>40</v>
      </c>
      <c r="Y55">
        <f t="shared" si="0"/>
        <v>223</v>
      </c>
      <c r="Z55" t="str">
        <f>INDEX(Ratings!$A$2:$A$56,MATCH(Fixtures!G55,Ratings!$B$2:$B$56,0))</f>
        <v>J</v>
      </c>
      <c r="AA55" t="str">
        <f t="shared" si="3"/>
        <v>['J','AM',['AM','BA']],</v>
      </c>
    </row>
    <row r="56" spans="1:27" x14ac:dyDescent="0.25">
      <c r="A56">
        <v>2019</v>
      </c>
      <c r="B56">
        <v>9</v>
      </c>
      <c r="C56">
        <v>8</v>
      </c>
      <c r="D56" t="s">
        <v>13</v>
      </c>
      <c r="E56" t="s">
        <v>16</v>
      </c>
      <c r="F56" t="s">
        <v>2</v>
      </c>
      <c r="G56" t="s">
        <v>13</v>
      </c>
      <c r="H56">
        <v>45</v>
      </c>
      <c r="I56">
        <v>11</v>
      </c>
      <c r="J56">
        <v>1674</v>
      </c>
      <c r="K56">
        <v>1915</v>
      </c>
      <c r="L56">
        <v>31</v>
      </c>
      <c r="M56">
        <v>8</v>
      </c>
      <c r="N56">
        <v>28</v>
      </c>
      <c r="O56">
        <v>12</v>
      </c>
      <c r="P56">
        <v>42</v>
      </c>
      <c r="Q56">
        <v>18</v>
      </c>
      <c r="R56">
        <v>48</v>
      </c>
      <c r="S56">
        <v>22</v>
      </c>
      <c r="T56">
        <v>52</v>
      </c>
      <c r="U56">
        <v>23</v>
      </c>
      <c r="V56">
        <v>55</v>
      </c>
      <c r="W56">
        <v>25</v>
      </c>
      <c r="X56">
        <f>INDEX(Weights!$B$1:$B$36,MATCH(Fixtures!F56,Weights!$A$1:$A$36,0))</f>
        <v>40</v>
      </c>
      <c r="Y56">
        <f t="shared" si="0"/>
        <v>141</v>
      </c>
      <c r="Z56" t="str">
        <f>INDEX(Ratings!$A$2:$A$56,MATCH(Fixtures!G56,Ratings!$B$2:$B$56,0))</f>
        <v>J</v>
      </c>
      <c r="AA56" t="str">
        <f t="shared" si="3"/>
        <v>['J','FI',['FI','IT']],</v>
      </c>
    </row>
    <row r="57" spans="1:27" x14ac:dyDescent="0.25">
      <c r="A57">
        <v>2019</v>
      </c>
      <c r="B57">
        <v>9</v>
      </c>
      <c r="C57">
        <v>8</v>
      </c>
      <c r="D57" t="s">
        <v>56</v>
      </c>
      <c r="E57" t="s">
        <v>52</v>
      </c>
      <c r="F57" t="s">
        <v>2</v>
      </c>
      <c r="G57" t="s">
        <v>56</v>
      </c>
      <c r="H57">
        <v>72</v>
      </c>
      <c r="I57">
        <v>15</v>
      </c>
      <c r="J57">
        <v>1533</v>
      </c>
      <c r="K57">
        <v>1885</v>
      </c>
      <c r="L57">
        <v>19</v>
      </c>
      <c r="M57">
        <v>12</v>
      </c>
      <c r="N57">
        <v>32</v>
      </c>
      <c r="O57">
        <v>8</v>
      </c>
      <c r="P57">
        <v>49</v>
      </c>
      <c r="Q57">
        <v>11</v>
      </c>
      <c r="R57">
        <v>57</v>
      </c>
      <c r="S57">
        <v>13</v>
      </c>
      <c r="T57">
        <v>61</v>
      </c>
      <c r="U57">
        <v>14</v>
      </c>
      <c r="V57">
        <v>65</v>
      </c>
      <c r="W57">
        <v>15</v>
      </c>
      <c r="X57">
        <f>INDEX(Weights!$B$1:$B$36,MATCH(Fixtures!F57,Weights!$A$1:$A$36,0))</f>
        <v>40</v>
      </c>
      <c r="Y57">
        <f t="shared" si="0"/>
        <v>252</v>
      </c>
      <c r="Z57" t="str">
        <f>INDEX(Ratings!$A$2:$A$56,MATCH(Fixtures!G57,Ratings!$B$2:$B$56,0))</f>
        <v>D</v>
      </c>
      <c r="AA57" t="str">
        <f t="shared" si="3"/>
        <v>['D','GE',['GE','DK']],</v>
      </c>
    </row>
    <row r="58" spans="1:27" x14ac:dyDescent="0.25">
      <c r="A58">
        <v>2019</v>
      </c>
      <c r="B58">
        <v>9</v>
      </c>
      <c r="C58">
        <v>8</v>
      </c>
      <c r="D58" t="s">
        <v>15</v>
      </c>
      <c r="E58" t="s">
        <v>1</v>
      </c>
      <c r="F58" t="s">
        <v>2</v>
      </c>
      <c r="G58" t="s">
        <v>15</v>
      </c>
      <c r="H58">
        <v>58</v>
      </c>
      <c r="I58">
        <v>174</v>
      </c>
      <c r="J58">
        <v>1608</v>
      </c>
      <c r="K58">
        <v>1124</v>
      </c>
      <c r="L58">
        <v>97</v>
      </c>
      <c r="M58">
        <v>-19</v>
      </c>
      <c r="N58">
        <v>1</v>
      </c>
      <c r="O58">
        <v>39</v>
      </c>
      <c r="P58">
        <v>2</v>
      </c>
      <c r="Q58">
        <v>58</v>
      </c>
      <c r="R58">
        <v>2</v>
      </c>
      <c r="S58">
        <v>68</v>
      </c>
      <c r="T58">
        <v>3</v>
      </c>
      <c r="U58">
        <v>72</v>
      </c>
      <c r="V58">
        <v>3</v>
      </c>
      <c r="W58">
        <v>77</v>
      </c>
      <c r="X58">
        <f>INDEX(Weights!$B$1:$B$36,MATCH(Fixtures!F58,Weights!$A$1:$A$36,0))</f>
        <v>40</v>
      </c>
      <c r="Y58">
        <f t="shared" si="0"/>
        <v>584</v>
      </c>
      <c r="Z58" t="str">
        <f>INDEX(Ratings!$A$2:$A$56,MATCH(Fixtures!G58,Ratings!$B$2:$B$56,0))</f>
        <v>J</v>
      </c>
      <c r="AA58" t="str">
        <f t="shared" si="3"/>
        <v>['J','GR',['GR','LI']],</v>
      </c>
    </row>
    <row r="59" spans="1:27" x14ac:dyDescent="0.25">
      <c r="A59">
        <v>2019</v>
      </c>
      <c r="B59">
        <v>9</v>
      </c>
      <c r="C59">
        <v>8</v>
      </c>
      <c r="D59" t="s">
        <v>67</v>
      </c>
      <c r="E59" t="s">
        <v>69</v>
      </c>
      <c r="F59" t="s">
        <v>2</v>
      </c>
      <c r="G59" t="s">
        <v>67</v>
      </c>
      <c r="H59">
        <v>36</v>
      </c>
      <c r="I59">
        <v>162</v>
      </c>
      <c r="J59">
        <v>1746</v>
      </c>
      <c r="K59">
        <v>1196</v>
      </c>
      <c r="L59">
        <v>98</v>
      </c>
      <c r="M59">
        <v>-19</v>
      </c>
      <c r="N59">
        <v>1</v>
      </c>
      <c r="O59">
        <v>39</v>
      </c>
      <c r="P59">
        <v>1</v>
      </c>
      <c r="Q59">
        <v>59</v>
      </c>
      <c r="R59">
        <v>2</v>
      </c>
      <c r="S59">
        <v>68</v>
      </c>
      <c r="T59">
        <v>2</v>
      </c>
      <c r="U59">
        <v>73</v>
      </c>
      <c r="V59">
        <v>2</v>
      </c>
      <c r="W59">
        <v>78</v>
      </c>
      <c r="X59">
        <f>INDEX(Weights!$B$1:$B$36,MATCH(Fixtures!F59,Weights!$A$1:$A$36,0))</f>
        <v>40</v>
      </c>
      <c r="Y59">
        <f t="shared" si="0"/>
        <v>650</v>
      </c>
      <c r="Z59" t="str">
        <f>INDEX(Ratings!$A$2:$A$56,MATCH(Fixtures!G59,Ratings!$B$2:$B$56,0))</f>
        <v>F</v>
      </c>
      <c r="AA59" t="str">
        <f t="shared" si="3"/>
        <v>['F','RO',['RO','MT']],</v>
      </c>
    </row>
    <row r="60" spans="1:27" x14ac:dyDescent="0.25">
      <c r="A60">
        <v>2019</v>
      </c>
      <c r="B60">
        <v>9</v>
      </c>
      <c r="C60">
        <v>8</v>
      </c>
      <c r="D60" t="s">
        <v>55</v>
      </c>
      <c r="E60" t="s">
        <v>54</v>
      </c>
      <c r="F60" t="s">
        <v>2</v>
      </c>
      <c r="G60" t="s">
        <v>55</v>
      </c>
      <c r="H60">
        <v>4</v>
      </c>
      <c r="I60">
        <v>150</v>
      </c>
      <c r="J60">
        <v>2017</v>
      </c>
      <c r="K60">
        <v>1233</v>
      </c>
      <c r="L60">
        <v>99.4</v>
      </c>
      <c r="M60">
        <v>-20</v>
      </c>
      <c r="N60">
        <v>0</v>
      </c>
      <c r="O60">
        <v>40</v>
      </c>
      <c r="P60">
        <v>0</v>
      </c>
      <c r="Q60">
        <v>60</v>
      </c>
      <c r="R60">
        <v>0</v>
      </c>
      <c r="S60">
        <v>70</v>
      </c>
      <c r="T60">
        <v>0</v>
      </c>
      <c r="U60">
        <v>75</v>
      </c>
      <c r="V60">
        <v>0</v>
      </c>
      <c r="W60">
        <v>80</v>
      </c>
      <c r="X60">
        <f>INDEX(Weights!$B$1:$B$36,MATCH(Fixtures!F60,Weights!$A$1:$A$36,0))</f>
        <v>40</v>
      </c>
      <c r="Y60">
        <f t="shared" si="0"/>
        <v>884</v>
      </c>
      <c r="Z60" t="str">
        <f>INDEX(Ratings!$A$2:$A$56,MATCH(Fixtures!G60,Ratings!$B$2:$B$56,0))</f>
        <v>F</v>
      </c>
      <c r="AA60" t="str">
        <f t="shared" si="3"/>
        <v>['F','ES',['ES','FO']],</v>
      </c>
    </row>
    <row r="61" spans="1:27" x14ac:dyDescent="0.25">
      <c r="A61">
        <v>2019</v>
      </c>
      <c r="B61">
        <v>9</v>
      </c>
      <c r="C61">
        <v>8</v>
      </c>
      <c r="D61" t="s">
        <v>68</v>
      </c>
      <c r="E61" t="s">
        <v>66</v>
      </c>
      <c r="F61" t="s">
        <v>2</v>
      </c>
      <c r="G61" t="s">
        <v>68</v>
      </c>
      <c r="H61">
        <v>16</v>
      </c>
      <c r="I61">
        <v>44</v>
      </c>
      <c r="J61">
        <v>1839</v>
      </c>
      <c r="K61">
        <v>1677</v>
      </c>
      <c r="L61">
        <v>82</v>
      </c>
      <c r="M61">
        <v>-13</v>
      </c>
      <c r="N61">
        <v>7</v>
      </c>
      <c r="O61">
        <v>33</v>
      </c>
      <c r="P61">
        <v>11</v>
      </c>
      <c r="Q61">
        <v>49</v>
      </c>
      <c r="R61">
        <v>13</v>
      </c>
      <c r="S61">
        <v>57</v>
      </c>
      <c r="T61">
        <v>14</v>
      </c>
      <c r="U61">
        <v>61</v>
      </c>
      <c r="V61">
        <v>14</v>
      </c>
      <c r="W61">
        <v>66</v>
      </c>
      <c r="X61">
        <f>INDEX(Weights!$B$1:$B$36,MATCH(Fixtures!F61,Weights!$A$1:$A$36,0))</f>
        <v>40</v>
      </c>
      <c r="Y61">
        <f t="shared" si="0"/>
        <v>262</v>
      </c>
      <c r="Z61" t="str">
        <f>INDEX(Ratings!$A$2:$A$56,MATCH(Fixtures!G61,Ratings!$B$2:$B$56,0))</f>
        <v>F</v>
      </c>
      <c r="AA61" t="str">
        <f t="shared" si="3"/>
        <v>['F','SE',['SE','NO']],</v>
      </c>
    </row>
    <row r="62" spans="1:27" x14ac:dyDescent="0.25">
      <c r="A62">
        <v>2019</v>
      </c>
      <c r="B62">
        <v>9</v>
      </c>
      <c r="C62">
        <v>8</v>
      </c>
      <c r="D62" t="s">
        <v>131</v>
      </c>
      <c r="E62" t="s">
        <v>57</v>
      </c>
      <c r="F62" t="s">
        <v>2</v>
      </c>
      <c r="G62" t="s">
        <v>131</v>
      </c>
      <c r="H62">
        <v>14</v>
      </c>
      <c r="I62">
        <v>180</v>
      </c>
      <c r="J62">
        <v>1898</v>
      </c>
      <c r="K62">
        <v>1095</v>
      </c>
      <c r="L62">
        <v>99.5</v>
      </c>
      <c r="M62">
        <v>-20</v>
      </c>
      <c r="N62">
        <v>0</v>
      </c>
      <c r="O62">
        <v>40</v>
      </c>
      <c r="P62">
        <v>0</v>
      </c>
      <c r="Q62">
        <v>60</v>
      </c>
      <c r="R62">
        <v>0</v>
      </c>
      <c r="S62">
        <v>70</v>
      </c>
      <c r="T62">
        <v>0</v>
      </c>
      <c r="U62">
        <v>75</v>
      </c>
      <c r="V62">
        <v>0</v>
      </c>
      <c r="W62">
        <v>80</v>
      </c>
      <c r="X62">
        <f>INDEX(Weights!$B$1:$B$36,MATCH(Fixtures!F62,Weights!$A$1:$A$36,0))</f>
        <v>40</v>
      </c>
      <c r="Y62">
        <f t="shared" si="0"/>
        <v>903</v>
      </c>
      <c r="Z62" t="str">
        <f>INDEX(Ratings!$A$2:$A$56,MATCH(Fixtures!G62,Ratings!$B$2:$B$56,0))</f>
        <v>D</v>
      </c>
      <c r="AA62" t="str">
        <f t="shared" si="3"/>
        <v>['D','CH',['CH','GI']],</v>
      </c>
    </row>
    <row r="63" spans="1:27" x14ac:dyDescent="0.25">
      <c r="A63">
        <v>2019</v>
      </c>
      <c r="B63">
        <v>9</v>
      </c>
      <c r="C63">
        <v>9</v>
      </c>
      <c r="D63" t="s">
        <v>3</v>
      </c>
      <c r="E63" t="s">
        <v>9</v>
      </c>
      <c r="F63" t="s">
        <v>2</v>
      </c>
      <c r="G63" t="s">
        <v>3</v>
      </c>
      <c r="H63">
        <v>110</v>
      </c>
      <c r="I63">
        <v>12</v>
      </c>
      <c r="J63">
        <v>1378</v>
      </c>
      <c r="K63">
        <v>1903</v>
      </c>
      <c r="L63">
        <v>8</v>
      </c>
      <c r="M63">
        <v>17</v>
      </c>
      <c r="N63">
        <v>37</v>
      </c>
      <c r="O63">
        <v>3</v>
      </c>
      <c r="P63">
        <v>55</v>
      </c>
      <c r="Q63">
        <v>5</v>
      </c>
      <c r="R63">
        <v>64</v>
      </c>
      <c r="S63">
        <v>6</v>
      </c>
      <c r="T63">
        <v>69</v>
      </c>
      <c r="U63">
        <v>6</v>
      </c>
      <c r="V63">
        <v>74</v>
      </c>
      <c r="W63">
        <v>6</v>
      </c>
      <c r="X63">
        <f>INDEX(Weights!$B$1:$B$36,MATCH(Fixtures!F63,Weights!$A$1:$A$36,0))</f>
        <v>40</v>
      </c>
      <c r="Y63">
        <f t="shared" si="0"/>
        <v>425</v>
      </c>
      <c r="Z63" t="str">
        <f>INDEX(Ratings!$A$2:$A$56,MATCH(Fixtures!G63,Ratings!$B$2:$B$56,0))</f>
        <v>E</v>
      </c>
      <c r="AA63" t="str">
        <f t="shared" si="3"/>
        <v>['E','AZ',['AZ','HR']],</v>
      </c>
    </row>
    <row r="64" spans="1:27" x14ac:dyDescent="0.25">
      <c r="A64">
        <v>2019</v>
      </c>
      <c r="B64">
        <v>9</v>
      </c>
      <c r="C64">
        <v>9</v>
      </c>
      <c r="D64" t="s">
        <v>11</v>
      </c>
      <c r="E64" t="s">
        <v>104</v>
      </c>
      <c r="F64" t="s">
        <v>2</v>
      </c>
      <c r="G64" t="s">
        <v>11</v>
      </c>
      <c r="H64">
        <v>90</v>
      </c>
      <c r="I64">
        <v>5</v>
      </c>
      <c r="J64">
        <v>1463</v>
      </c>
      <c r="K64">
        <v>2000</v>
      </c>
      <c r="L64">
        <v>7</v>
      </c>
      <c r="M64">
        <v>17</v>
      </c>
      <c r="N64">
        <v>37</v>
      </c>
      <c r="O64">
        <v>3</v>
      </c>
      <c r="P64">
        <v>56</v>
      </c>
      <c r="Q64">
        <v>4</v>
      </c>
      <c r="R64">
        <v>65</v>
      </c>
      <c r="S64">
        <v>5</v>
      </c>
      <c r="T64">
        <v>69</v>
      </c>
      <c r="U64">
        <v>6</v>
      </c>
      <c r="V64">
        <v>74</v>
      </c>
      <c r="W64">
        <v>6</v>
      </c>
      <c r="X64">
        <f>INDEX(Weights!$B$1:$B$36,MATCH(Fixtures!F64,Weights!$A$1:$A$36,0))</f>
        <v>40</v>
      </c>
      <c r="Y64">
        <f t="shared" si="0"/>
        <v>437</v>
      </c>
      <c r="Z64" t="str">
        <f>INDEX(Ratings!$A$2:$A$56,MATCH(Fixtures!G64,Ratings!$B$2:$B$56,0))</f>
        <v>C</v>
      </c>
      <c r="AA64" t="str">
        <f t="shared" si="3"/>
        <v>['C','EE',['EE','NL']],</v>
      </c>
    </row>
    <row r="65" spans="1:27" x14ac:dyDescent="0.25">
      <c r="A65">
        <v>2019</v>
      </c>
      <c r="B65">
        <v>9</v>
      </c>
      <c r="C65">
        <v>9</v>
      </c>
      <c r="D65" t="s">
        <v>4</v>
      </c>
      <c r="E65" t="s">
        <v>90</v>
      </c>
      <c r="F65" t="s">
        <v>2</v>
      </c>
      <c r="G65" t="s">
        <v>4</v>
      </c>
      <c r="H65">
        <v>51</v>
      </c>
      <c r="I65">
        <v>34</v>
      </c>
      <c r="J65">
        <v>1649</v>
      </c>
      <c r="K65">
        <v>1750</v>
      </c>
      <c r="L65">
        <v>50</v>
      </c>
      <c r="M65">
        <v>0</v>
      </c>
      <c r="N65">
        <v>20</v>
      </c>
      <c r="O65">
        <v>20</v>
      </c>
      <c r="P65">
        <v>30</v>
      </c>
      <c r="Q65">
        <v>30</v>
      </c>
      <c r="R65">
        <v>35</v>
      </c>
      <c r="S65">
        <v>35</v>
      </c>
      <c r="T65">
        <v>38</v>
      </c>
      <c r="U65">
        <v>37</v>
      </c>
      <c r="V65">
        <v>40</v>
      </c>
      <c r="W65">
        <v>40</v>
      </c>
      <c r="X65">
        <f>INDEX(Weights!$B$1:$B$36,MATCH(Fixtures!F65,Weights!$A$1:$A$36,0))</f>
        <v>40</v>
      </c>
      <c r="Y65">
        <f t="shared" si="0"/>
        <v>1</v>
      </c>
      <c r="Z65" t="str">
        <f>INDEX(Ratings!$A$2:$A$56,MATCH(Fixtures!G65,Ratings!$B$2:$B$56,0))</f>
        <v>E</v>
      </c>
      <c r="AA65" t="str">
        <f t="shared" si="3"/>
        <v>['E','HU',['HU','SK']],</v>
      </c>
    </row>
    <row r="66" spans="1:27" x14ac:dyDescent="0.25">
      <c r="A66">
        <v>2019</v>
      </c>
      <c r="B66">
        <v>9</v>
      </c>
      <c r="C66">
        <v>9</v>
      </c>
      <c r="D66" t="s">
        <v>58</v>
      </c>
      <c r="E66" t="s">
        <v>64</v>
      </c>
      <c r="F66" t="s">
        <v>2</v>
      </c>
      <c r="G66" t="s">
        <v>58</v>
      </c>
      <c r="H66">
        <v>143</v>
      </c>
      <c r="I66">
        <v>76</v>
      </c>
      <c r="J66">
        <v>1271</v>
      </c>
      <c r="K66">
        <v>1523</v>
      </c>
      <c r="L66">
        <v>29</v>
      </c>
      <c r="M66">
        <v>8</v>
      </c>
      <c r="N66">
        <v>28</v>
      </c>
      <c r="O66">
        <v>12</v>
      </c>
      <c r="P66">
        <v>42</v>
      </c>
      <c r="Q66">
        <v>18</v>
      </c>
      <c r="R66">
        <v>49</v>
      </c>
      <c r="S66">
        <v>21</v>
      </c>
      <c r="T66">
        <v>53</v>
      </c>
      <c r="U66">
        <v>22</v>
      </c>
      <c r="V66">
        <v>56</v>
      </c>
      <c r="W66">
        <v>24</v>
      </c>
      <c r="X66">
        <f>INDEX(Weights!$B$1:$B$36,MATCH(Fixtures!F66,Weights!$A$1:$A$36,0))</f>
        <v>40</v>
      </c>
      <c r="Y66">
        <f t="shared" si="0"/>
        <v>152</v>
      </c>
      <c r="Z66" t="str">
        <f>INDEX(Ratings!$A$2:$A$56,MATCH(Fixtures!G66,Ratings!$B$2:$B$56,0))</f>
        <v>G</v>
      </c>
      <c r="AA66" t="str">
        <f t="shared" si="3"/>
        <v>['G','LV',['LV','NM']],</v>
      </c>
    </row>
    <row r="67" spans="1:27" x14ac:dyDescent="0.25">
      <c r="A67">
        <v>2019</v>
      </c>
      <c r="B67">
        <v>9</v>
      </c>
      <c r="C67">
        <v>9</v>
      </c>
      <c r="D67" t="s">
        <v>12</v>
      </c>
      <c r="E67" t="s">
        <v>6</v>
      </c>
      <c r="F67" t="s">
        <v>2</v>
      </c>
      <c r="G67" t="s">
        <v>12</v>
      </c>
      <c r="H67">
        <v>49</v>
      </c>
      <c r="I67">
        <v>6</v>
      </c>
      <c r="J67">
        <v>1661</v>
      </c>
      <c r="K67">
        <v>1968</v>
      </c>
      <c r="L67">
        <v>23</v>
      </c>
      <c r="M67">
        <v>11</v>
      </c>
      <c r="N67">
        <v>31</v>
      </c>
      <c r="O67">
        <v>9</v>
      </c>
      <c r="P67">
        <v>46</v>
      </c>
      <c r="Q67">
        <v>14</v>
      </c>
      <c r="R67">
        <v>54</v>
      </c>
      <c r="S67">
        <v>16</v>
      </c>
      <c r="T67">
        <v>58</v>
      </c>
      <c r="U67">
        <v>17</v>
      </c>
      <c r="V67">
        <v>61</v>
      </c>
      <c r="W67">
        <v>19</v>
      </c>
      <c r="X67">
        <f>INDEX(Weights!$B$1:$B$36,MATCH(Fixtures!F67,Weights!$A$1:$A$36,0))</f>
        <v>40</v>
      </c>
      <c r="Y67">
        <f t="shared" ref="Y67:Y130" si="4">ABS(J67-K67+IF(D67=G67,100,0))</f>
        <v>207</v>
      </c>
      <c r="Z67" t="str">
        <f>INDEX(Ratings!$A$2:$A$56,MATCH(Fixtures!G67,Ratings!$B$2:$B$56,0))</f>
        <v>C</v>
      </c>
      <c r="AA67" t="str">
        <f t="shared" si="3"/>
        <v>['C','EI',['EI','DE']],</v>
      </c>
    </row>
    <row r="68" spans="1:27" x14ac:dyDescent="0.25">
      <c r="A68">
        <v>2019</v>
      </c>
      <c r="B68">
        <v>9</v>
      </c>
      <c r="C68">
        <v>9</v>
      </c>
      <c r="D68" t="s">
        <v>65</v>
      </c>
      <c r="E68" t="s">
        <v>48</v>
      </c>
      <c r="F68" t="s">
        <v>2</v>
      </c>
      <c r="G68" t="s">
        <v>65</v>
      </c>
      <c r="H68">
        <v>23</v>
      </c>
      <c r="I68">
        <v>39</v>
      </c>
      <c r="J68">
        <v>1792</v>
      </c>
      <c r="K68">
        <v>1710</v>
      </c>
      <c r="L68">
        <v>74</v>
      </c>
      <c r="M68">
        <v>-10</v>
      </c>
      <c r="N68">
        <v>10</v>
      </c>
      <c r="O68">
        <v>30</v>
      </c>
      <c r="P68">
        <v>16</v>
      </c>
      <c r="Q68">
        <v>44</v>
      </c>
      <c r="R68">
        <v>18</v>
      </c>
      <c r="S68">
        <v>52</v>
      </c>
      <c r="T68">
        <v>19</v>
      </c>
      <c r="U68">
        <v>56</v>
      </c>
      <c r="V68">
        <v>21</v>
      </c>
      <c r="W68">
        <v>59</v>
      </c>
      <c r="X68">
        <f>INDEX(Weights!$B$1:$B$36,MATCH(Fixtures!F68,Weights!$A$1:$A$36,0))</f>
        <v>40</v>
      </c>
      <c r="Y68">
        <f t="shared" si="4"/>
        <v>182</v>
      </c>
      <c r="Z68" t="str">
        <f>INDEX(Ratings!$A$2:$A$56,MATCH(Fixtures!G68,Ratings!$B$2:$B$56,0))</f>
        <v>G</v>
      </c>
      <c r="AA68" t="str">
        <f t="shared" si="3"/>
        <v>['G','PL',['PL','AT']],</v>
      </c>
    </row>
    <row r="69" spans="1:27" x14ac:dyDescent="0.25">
      <c r="A69">
        <v>2019</v>
      </c>
      <c r="B69">
        <v>9</v>
      </c>
      <c r="C69">
        <v>9</v>
      </c>
      <c r="D69" t="s">
        <v>21</v>
      </c>
      <c r="E69" t="s">
        <v>8</v>
      </c>
      <c r="F69" t="s">
        <v>2</v>
      </c>
      <c r="G69" t="s">
        <v>21</v>
      </c>
      <c r="H69">
        <v>31</v>
      </c>
      <c r="I69">
        <v>108</v>
      </c>
      <c r="J69">
        <v>1761</v>
      </c>
      <c r="K69">
        <v>1383</v>
      </c>
      <c r="L69">
        <v>94</v>
      </c>
      <c r="M69">
        <v>-18</v>
      </c>
      <c r="N69">
        <v>2</v>
      </c>
      <c r="O69">
        <v>38</v>
      </c>
      <c r="P69">
        <v>4</v>
      </c>
      <c r="Q69">
        <v>56</v>
      </c>
      <c r="R69">
        <v>4</v>
      </c>
      <c r="S69">
        <v>66</v>
      </c>
      <c r="T69">
        <v>4</v>
      </c>
      <c r="U69">
        <v>71</v>
      </c>
      <c r="V69">
        <v>5</v>
      </c>
      <c r="W69">
        <v>75</v>
      </c>
      <c r="X69">
        <f>INDEX(Weights!$B$1:$B$36,MATCH(Fixtures!F69,Weights!$A$1:$A$36,0))</f>
        <v>40</v>
      </c>
      <c r="Y69">
        <f t="shared" si="4"/>
        <v>478</v>
      </c>
      <c r="Z69" t="str">
        <f>INDEX(Ratings!$A$2:$A$56,MATCH(Fixtures!G69,Ratings!$B$2:$B$56,0))</f>
        <v>I</v>
      </c>
      <c r="AA69" t="str">
        <f t="shared" si="3"/>
        <v>['I','RU',['RU','KZ']],</v>
      </c>
    </row>
    <row r="70" spans="1:27" x14ac:dyDescent="0.25">
      <c r="A70">
        <v>2019</v>
      </c>
      <c r="B70">
        <v>9</v>
      </c>
      <c r="C70">
        <v>9</v>
      </c>
      <c r="D70" t="s">
        <v>22</v>
      </c>
      <c r="E70" t="s">
        <v>24</v>
      </c>
      <c r="F70" t="s">
        <v>2</v>
      </c>
      <c r="G70" t="s">
        <v>22</v>
      </c>
      <c r="H70">
        <v>204</v>
      </c>
      <c r="I70">
        <v>103</v>
      </c>
      <c r="J70">
        <v>832</v>
      </c>
      <c r="K70">
        <v>1408</v>
      </c>
      <c r="L70">
        <v>6</v>
      </c>
      <c r="M70">
        <v>18</v>
      </c>
      <c r="N70">
        <v>38</v>
      </c>
      <c r="O70">
        <v>2</v>
      </c>
      <c r="P70">
        <v>56</v>
      </c>
      <c r="Q70">
        <v>4</v>
      </c>
      <c r="R70">
        <v>66</v>
      </c>
      <c r="S70">
        <v>4</v>
      </c>
      <c r="T70">
        <v>70</v>
      </c>
      <c r="U70">
        <v>5</v>
      </c>
      <c r="V70">
        <v>75</v>
      </c>
      <c r="W70">
        <v>5</v>
      </c>
      <c r="X70">
        <f>INDEX(Weights!$B$1:$B$36,MATCH(Fixtures!F70,Weights!$A$1:$A$36,0))</f>
        <v>40</v>
      </c>
      <c r="Y70">
        <f t="shared" si="4"/>
        <v>476</v>
      </c>
      <c r="Z70" t="str">
        <f>INDEX(Ratings!$A$2:$A$56,MATCH(Fixtures!G70,Ratings!$B$2:$B$56,0))</f>
        <v>I</v>
      </c>
      <c r="AA70" t="str">
        <f t="shared" si="3"/>
        <v>['I','SM',['SM','CY']],</v>
      </c>
    </row>
    <row r="71" spans="1:27" x14ac:dyDescent="0.25">
      <c r="A71">
        <v>2019</v>
      </c>
      <c r="B71">
        <v>9</v>
      </c>
      <c r="C71">
        <v>9</v>
      </c>
      <c r="D71" t="s">
        <v>23</v>
      </c>
      <c r="E71" t="s">
        <v>7</v>
      </c>
      <c r="F71" t="s">
        <v>2</v>
      </c>
      <c r="G71" t="s">
        <v>23</v>
      </c>
      <c r="H71">
        <v>48</v>
      </c>
      <c r="I71">
        <v>3</v>
      </c>
      <c r="J71">
        <v>1669</v>
      </c>
      <c r="K71">
        <v>2045</v>
      </c>
      <c r="L71">
        <v>17</v>
      </c>
      <c r="M71">
        <v>13</v>
      </c>
      <c r="N71">
        <v>33</v>
      </c>
      <c r="O71">
        <v>7</v>
      </c>
      <c r="P71">
        <v>50</v>
      </c>
      <c r="Q71">
        <v>10</v>
      </c>
      <c r="R71">
        <v>58</v>
      </c>
      <c r="S71">
        <v>12</v>
      </c>
      <c r="T71">
        <v>62</v>
      </c>
      <c r="U71">
        <v>13</v>
      </c>
      <c r="V71">
        <v>66</v>
      </c>
      <c r="W71">
        <v>14</v>
      </c>
      <c r="X71">
        <f>INDEX(Weights!$B$1:$B$36,MATCH(Fixtures!F71,Weights!$A$1:$A$36,0))</f>
        <v>40</v>
      </c>
      <c r="Y71">
        <f t="shared" si="4"/>
        <v>276</v>
      </c>
      <c r="Z71" t="str">
        <f>INDEX(Ratings!$A$2:$A$56,MATCH(Fixtures!G71,Ratings!$B$2:$B$56,0))</f>
        <v>I</v>
      </c>
      <c r="AA71" t="str">
        <f t="shared" si="3"/>
        <v>['I','SQ',['SQ','BE']],</v>
      </c>
    </row>
    <row r="72" spans="1:27" x14ac:dyDescent="0.25">
      <c r="A72">
        <v>2019</v>
      </c>
      <c r="B72">
        <v>9</v>
      </c>
      <c r="C72">
        <v>9</v>
      </c>
      <c r="D72" t="s">
        <v>49</v>
      </c>
      <c r="E72" t="s">
        <v>59</v>
      </c>
      <c r="F72" t="s">
        <v>2</v>
      </c>
      <c r="G72" t="s">
        <v>49</v>
      </c>
      <c r="H72">
        <v>69</v>
      </c>
      <c r="I72">
        <v>57</v>
      </c>
      <c r="J72">
        <v>1551</v>
      </c>
      <c r="K72">
        <v>1609</v>
      </c>
      <c r="L72">
        <v>56</v>
      </c>
      <c r="M72">
        <v>-2</v>
      </c>
      <c r="N72">
        <v>18</v>
      </c>
      <c r="O72">
        <v>22</v>
      </c>
      <c r="P72">
        <v>26</v>
      </c>
      <c r="Q72">
        <v>34</v>
      </c>
      <c r="R72">
        <v>31</v>
      </c>
      <c r="S72">
        <v>39</v>
      </c>
      <c r="T72">
        <v>33</v>
      </c>
      <c r="U72">
        <v>42</v>
      </c>
      <c r="V72">
        <v>35</v>
      </c>
      <c r="W72">
        <v>45</v>
      </c>
      <c r="X72">
        <f>INDEX(Weights!$B$1:$B$36,MATCH(Fixtures!F72,Weights!$A$1:$A$36,0))</f>
        <v>40</v>
      </c>
      <c r="Y72">
        <f t="shared" si="4"/>
        <v>42</v>
      </c>
      <c r="Z72" t="str">
        <f>INDEX(Ratings!$A$2:$A$56,MATCH(Fixtures!G72,Ratings!$B$2:$B$56,0))</f>
        <v>G</v>
      </c>
      <c r="AA72" t="str">
        <f t="shared" si="3"/>
        <v>['G','SI',['SI','IL']],</v>
      </c>
    </row>
    <row r="73" spans="1:27" x14ac:dyDescent="0.25">
      <c r="A73">
        <v>2019</v>
      </c>
      <c r="B73">
        <v>9</v>
      </c>
      <c r="C73">
        <v>9</v>
      </c>
      <c r="D73" t="s">
        <v>10</v>
      </c>
      <c r="E73" t="s">
        <v>5</v>
      </c>
      <c r="F73" t="s">
        <v>33</v>
      </c>
      <c r="G73" t="s">
        <v>10</v>
      </c>
      <c r="H73">
        <v>28</v>
      </c>
      <c r="I73">
        <v>78</v>
      </c>
      <c r="J73">
        <v>1767</v>
      </c>
      <c r="K73">
        <v>1517</v>
      </c>
      <c r="L73">
        <v>88</v>
      </c>
      <c r="M73">
        <v>-8</v>
      </c>
      <c r="N73">
        <v>2</v>
      </c>
      <c r="O73">
        <v>18</v>
      </c>
      <c r="P73">
        <v>4</v>
      </c>
      <c r="Q73">
        <v>26</v>
      </c>
      <c r="R73">
        <v>4</v>
      </c>
      <c r="S73">
        <v>31</v>
      </c>
      <c r="T73">
        <v>4</v>
      </c>
      <c r="U73">
        <v>33</v>
      </c>
      <c r="V73">
        <v>5</v>
      </c>
      <c r="W73">
        <v>35</v>
      </c>
      <c r="X73">
        <f>INDEX(Weights!$B$1:$B$36,MATCH(Fixtures!F73,Weights!$A$1:$A$36,0))</f>
        <v>20</v>
      </c>
      <c r="Y73">
        <f t="shared" si="4"/>
        <v>350</v>
      </c>
    </row>
    <row r="74" spans="1:27" x14ac:dyDescent="0.25">
      <c r="A74">
        <v>2019</v>
      </c>
      <c r="B74">
        <v>9</v>
      </c>
      <c r="C74">
        <v>10</v>
      </c>
      <c r="D74" t="s">
        <v>18</v>
      </c>
      <c r="E74" t="s">
        <v>17</v>
      </c>
      <c r="F74" t="s">
        <v>2</v>
      </c>
      <c r="G74" t="s">
        <v>18</v>
      </c>
      <c r="H74">
        <v>84</v>
      </c>
      <c r="I74">
        <v>46</v>
      </c>
      <c r="J74">
        <v>1494</v>
      </c>
      <c r="K74">
        <v>1673</v>
      </c>
      <c r="L74">
        <v>39</v>
      </c>
      <c r="M74">
        <v>4</v>
      </c>
      <c r="N74">
        <v>24</v>
      </c>
      <c r="O74">
        <v>16</v>
      </c>
      <c r="P74">
        <v>37</v>
      </c>
      <c r="Q74">
        <v>23</v>
      </c>
      <c r="R74">
        <v>43</v>
      </c>
      <c r="S74">
        <v>27</v>
      </c>
      <c r="T74">
        <v>46</v>
      </c>
      <c r="U74">
        <v>29</v>
      </c>
      <c r="V74">
        <v>49</v>
      </c>
      <c r="W74">
        <v>31</v>
      </c>
      <c r="X74">
        <f>INDEX(Weights!$B$1:$B$36,MATCH(Fixtures!F74,Weights!$A$1:$A$36,0))</f>
        <v>40</v>
      </c>
      <c r="Y74">
        <f t="shared" si="4"/>
        <v>79</v>
      </c>
      <c r="Z74" t="str">
        <f>INDEX(Ratings!$A$2:$A$56,MATCH(Fixtures!G74,Ratings!$B$2:$B$56,0))</f>
        <v>H</v>
      </c>
      <c r="AA74" t="str">
        <f t="shared" ref="AA74:AA80" si="5">"['"&amp;Z74&amp;"','"&amp;G74&amp;"',['"&amp;D74&amp;"','"&amp;E74&amp;"']],"</f>
        <v>['H','AL',['AL','IS']],</v>
      </c>
    </row>
    <row r="75" spans="1:27" x14ac:dyDescent="0.25">
      <c r="A75">
        <v>2019</v>
      </c>
      <c r="B75">
        <v>9</v>
      </c>
      <c r="C75">
        <v>10</v>
      </c>
      <c r="D75" t="s">
        <v>105</v>
      </c>
      <c r="E75" t="s">
        <v>63</v>
      </c>
      <c r="F75" t="s">
        <v>2</v>
      </c>
      <c r="G75" t="s">
        <v>105</v>
      </c>
      <c r="H75">
        <v>9</v>
      </c>
      <c r="I75">
        <v>79</v>
      </c>
      <c r="J75">
        <v>1943</v>
      </c>
      <c r="K75">
        <v>1514</v>
      </c>
      <c r="L75">
        <v>95</v>
      </c>
      <c r="M75">
        <v>-18</v>
      </c>
      <c r="N75">
        <v>2</v>
      </c>
      <c r="O75">
        <v>38</v>
      </c>
      <c r="P75">
        <v>3</v>
      </c>
      <c r="Q75">
        <v>57</v>
      </c>
      <c r="R75">
        <v>3</v>
      </c>
      <c r="S75">
        <v>67</v>
      </c>
      <c r="T75">
        <v>3</v>
      </c>
      <c r="U75">
        <v>72</v>
      </c>
      <c r="V75">
        <v>4</v>
      </c>
      <c r="W75">
        <v>76</v>
      </c>
      <c r="X75">
        <f>INDEX(Weights!$B$1:$B$36,MATCH(Fixtures!F75,Weights!$A$1:$A$36,0))</f>
        <v>40</v>
      </c>
      <c r="Y75">
        <f t="shared" si="4"/>
        <v>529</v>
      </c>
      <c r="Z75" t="str">
        <f>INDEX(Ratings!$A$2:$A$56,MATCH(Fixtures!G75,Ratings!$B$2:$B$56,0))</f>
        <v>A</v>
      </c>
      <c r="AA75" t="str">
        <f t="shared" si="5"/>
        <v>['A','EN',['EN','KO']],</v>
      </c>
    </row>
    <row r="76" spans="1:27" x14ac:dyDescent="0.25">
      <c r="A76">
        <v>2019</v>
      </c>
      <c r="B76">
        <v>9</v>
      </c>
      <c r="C76">
        <v>10</v>
      </c>
      <c r="D76" t="s">
        <v>26</v>
      </c>
      <c r="E76" t="s">
        <v>20</v>
      </c>
      <c r="F76" t="s">
        <v>2</v>
      </c>
      <c r="G76" t="s">
        <v>26</v>
      </c>
      <c r="H76">
        <v>2</v>
      </c>
      <c r="I76">
        <v>185</v>
      </c>
      <c r="J76">
        <v>2050</v>
      </c>
      <c r="K76">
        <v>1063</v>
      </c>
      <c r="L76">
        <v>99.8</v>
      </c>
      <c r="M76">
        <v>-20</v>
      </c>
      <c r="N76">
        <v>0</v>
      </c>
      <c r="O76">
        <v>40</v>
      </c>
      <c r="P76">
        <v>0</v>
      </c>
      <c r="Q76">
        <v>60</v>
      </c>
      <c r="R76">
        <v>0</v>
      </c>
      <c r="S76">
        <v>70</v>
      </c>
      <c r="T76">
        <v>0</v>
      </c>
      <c r="U76">
        <v>75</v>
      </c>
      <c r="V76">
        <v>0</v>
      </c>
      <c r="W76">
        <v>80</v>
      </c>
      <c r="X76">
        <f>INDEX(Weights!$B$1:$B$36,MATCH(Fixtures!F76,Weights!$A$1:$A$36,0))</f>
        <v>40</v>
      </c>
      <c r="Y76">
        <f t="shared" si="4"/>
        <v>1087</v>
      </c>
      <c r="Z76" t="str">
        <f>INDEX(Ratings!$A$2:$A$56,MATCH(Fixtures!G76,Ratings!$B$2:$B$56,0))</f>
        <v>H</v>
      </c>
      <c r="AA76" t="str">
        <f t="shared" si="5"/>
        <v>['H','FR',['FR','AD']],</v>
      </c>
    </row>
    <row r="77" spans="1:27" x14ac:dyDescent="0.25">
      <c r="A77">
        <v>2019</v>
      </c>
      <c r="B77">
        <v>9</v>
      </c>
      <c r="C77">
        <v>10</v>
      </c>
      <c r="D77" t="s">
        <v>60</v>
      </c>
      <c r="E77" t="s">
        <v>34</v>
      </c>
      <c r="F77" t="s">
        <v>2</v>
      </c>
      <c r="G77" t="s">
        <v>60</v>
      </c>
      <c r="H77">
        <v>132</v>
      </c>
      <c r="I77">
        <v>7</v>
      </c>
      <c r="J77">
        <v>1324</v>
      </c>
      <c r="K77">
        <v>1960</v>
      </c>
      <c r="L77">
        <v>4</v>
      </c>
      <c r="M77">
        <v>18</v>
      </c>
      <c r="N77">
        <v>38</v>
      </c>
      <c r="O77">
        <v>2</v>
      </c>
      <c r="P77">
        <v>57</v>
      </c>
      <c r="Q77">
        <v>3</v>
      </c>
      <c r="R77">
        <v>67</v>
      </c>
      <c r="S77">
        <v>3</v>
      </c>
      <c r="T77">
        <v>72</v>
      </c>
      <c r="U77">
        <v>3</v>
      </c>
      <c r="V77">
        <v>77</v>
      </c>
      <c r="W77">
        <v>3</v>
      </c>
      <c r="X77">
        <f>INDEX(Weights!$B$1:$B$36,MATCH(Fixtures!F77,Weights!$A$1:$A$36,0))</f>
        <v>40</v>
      </c>
      <c r="Y77">
        <f t="shared" si="4"/>
        <v>536</v>
      </c>
      <c r="Z77" t="str">
        <f>INDEX(Ratings!$A$2:$A$56,MATCH(Fixtures!G77,Ratings!$B$2:$B$56,0))</f>
        <v>B</v>
      </c>
      <c r="AA77" t="str">
        <f t="shared" si="5"/>
        <v>['B','LT',['LT','PT']],</v>
      </c>
    </row>
    <row r="78" spans="1:27" x14ac:dyDescent="0.25">
      <c r="A78">
        <v>2019</v>
      </c>
      <c r="B78">
        <v>9</v>
      </c>
      <c r="C78">
        <v>10</v>
      </c>
      <c r="D78" t="s">
        <v>61</v>
      </c>
      <c r="E78" t="s">
        <v>71</v>
      </c>
      <c r="F78" t="s">
        <v>2</v>
      </c>
      <c r="G78" t="s">
        <v>61</v>
      </c>
      <c r="H78">
        <v>118</v>
      </c>
      <c r="I78">
        <v>21</v>
      </c>
      <c r="J78">
        <v>1357</v>
      </c>
      <c r="K78">
        <v>1793</v>
      </c>
      <c r="L78">
        <v>13</v>
      </c>
      <c r="M78">
        <v>15</v>
      </c>
      <c r="N78">
        <v>35</v>
      </c>
      <c r="O78">
        <v>5</v>
      </c>
      <c r="P78">
        <v>52</v>
      </c>
      <c r="Q78">
        <v>8</v>
      </c>
      <c r="R78">
        <v>61</v>
      </c>
      <c r="S78">
        <v>9</v>
      </c>
      <c r="T78">
        <v>66</v>
      </c>
      <c r="U78">
        <v>9</v>
      </c>
      <c r="V78">
        <v>70</v>
      </c>
      <c r="W78">
        <v>10</v>
      </c>
      <c r="X78">
        <f>INDEX(Weights!$B$1:$B$36,MATCH(Fixtures!F78,Weights!$A$1:$A$36,0))</f>
        <v>40</v>
      </c>
      <c r="Y78">
        <f t="shared" si="4"/>
        <v>336</v>
      </c>
      <c r="Z78" t="str">
        <f>INDEX(Ratings!$A$2:$A$56,MATCH(Fixtures!G78,Ratings!$B$2:$B$56,0))</f>
        <v>B</v>
      </c>
      <c r="AA78" t="str">
        <f t="shared" si="5"/>
        <v>['B','LU',['LU','RS']],</v>
      </c>
    </row>
    <row r="79" spans="1:27" x14ac:dyDescent="0.25">
      <c r="A79">
        <v>2019</v>
      </c>
      <c r="B79">
        <v>9</v>
      </c>
      <c r="C79">
        <v>10</v>
      </c>
      <c r="D79" t="s">
        <v>19</v>
      </c>
      <c r="E79" t="s">
        <v>25</v>
      </c>
      <c r="F79" t="s">
        <v>2</v>
      </c>
      <c r="G79" t="s">
        <v>19</v>
      </c>
      <c r="H79">
        <v>134</v>
      </c>
      <c r="I79">
        <v>25</v>
      </c>
      <c r="J79">
        <v>1315</v>
      </c>
      <c r="K79">
        <v>1780</v>
      </c>
      <c r="L79">
        <v>11</v>
      </c>
      <c r="M79">
        <v>16</v>
      </c>
      <c r="N79">
        <v>36</v>
      </c>
      <c r="O79">
        <v>4</v>
      </c>
      <c r="P79">
        <v>53</v>
      </c>
      <c r="Q79">
        <v>7</v>
      </c>
      <c r="R79">
        <v>62</v>
      </c>
      <c r="S79">
        <v>8</v>
      </c>
      <c r="T79">
        <v>67</v>
      </c>
      <c r="U79">
        <v>8</v>
      </c>
      <c r="V79">
        <v>71</v>
      </c>
      <c r="W79">
        <v>9</v>
      </c>
      <c r="X79">
        <f>INDEX(Weights!$B$1:$B$36,MATCH(Fixtures!F79,Weights!$A$1:$A$36,0))</f>
        <v>40</v>
      </c>
      <c r="Y79">
        <f t="shared" si="4"/>
        <v>365</v>
      </c>
      <c r="Z79" t="str">
        <f>INDEX(Ratings!$A$2:$A$56,MATCH(Fixtures!G79,Ratings!$B$2:$B$56,0))</f>
        <v>H</v>
      </c>
      <c r="AA79" t="str">
        <f t="shared" si="5"/>
        <v>['H','MD',['MD','TR']],</v>
      </c>
    </row>
    <row r="80" spans="1:27" x14ac:dyDescent="0.25">
      <c r="A80">
        <v>2019</v>
      </c>
      <c r="B80">
        <v>9</v>
      </c>
      <c r="C80">
        <v>10</v>
      </c>
      <c r="D80" t="s">
        <v>62</v>
      </c>
      <c r="E80" t="s">
        <v>50</v>
      </c>
      <c r="F80" t="s">
        <v>2</v>
      </c>
      <c r="G80" t="s">
        <v>62</v>
      </c>
      <c r="H80">
        <v>63</v>
      </c>
      <c r="I80">
        <v>38</v>
      </c>
      <c r="J80">
        <v>1574</v>
      </c>
      <c r="K80">
        <v>1725</v>
      </c>
      <c r="L80">
        <v>43</v>
      </c>
      <c r="M80">
        <v>3</v>
      </c>
      <c r="N80">
        <v>23</v>
      </c>
      <c r="O80">
        <v>17</v>
      </c>
      <c r="P80">
        <v>34</v>
      </c>
      <c r="Q80">
        <v>26</v>
      </c>
      <c r="R80">
        <v>40</v>
      </c>
      <c r="S80">
        <v>30</v>
      </c>
      <c r="T80">
        <v>43</v>
      </c>
      <c r="U80">
        <v>32</v>
      </c>
      <c r="V80">
        <v>46</v>
      </c>
      <c r="W80">
        <v>34</v>
      </c>
      <c r="X80">
        <f>INDEX(Weights!$B$1:$B$36,MATCH(Fixtures!F80,Weights!$A$1:$A$36,0))</f>
        <v>40</v>
      </c>
      <c r="Y80">
        <f t="shared" si="4"/>
        <v>51</v>
      </c>
      <c r="Z80" t="str">
        <f>INDEX(Ratings!$A$2:$A$56,MATCH(Fixtures!G80,Ratings!$B$2:$B$56,0))</f>
        <v>A</v>
      </c>
      <c r="AA80" t="str">
        <f t="shared" si="5"/>
        <v>['A','ME',['ME','CZ']],</v>
      </c>
    </row>
    <row r="81" spans="1:27" x14ac:dyDescent="0.25">
      <c r="A81">
        <v>2019</v>
      </c>
      <c r="B81">
        <v>9</v>
      </c>
      <c r="C81">
        <v>10</v>
      </c>
      <c r="D81" t="s">
        <v>53</v>
      </c>
      <c r="E81" t="s">
        <v>51</v>
      </c>
      <c r="F81" t="s">
        <v>33</v>
      </c>
      <c r="G81" t="s">
        <v>53</v>
      </c>
      <c r="H81">
        <v>37</v>
      </c>
      <c r="I81">
        <v>56</v>
      </c>
      <c r="J81">
        <v>1728</v>
      </c>
      <c r="K81">
        <v>1610</v>
      </c>
      <c r="L81">
        <v>78</v>
      </c>
      <c r="M81">
        <v>-6</v>
      </c>
      <c r="N81">
        <v>4</v>
      </c>
      <c r="O81">
        <v>16</v>
      </c>
      <c r="P81">
        <v>7</v>
      </c>
      <c r="Q81">
        <v>23</v>
      </c>
      <c r="R81">
        <v>8</v>
      </c>
      <c r="S81">
        <v>27</v>
      </c>
      <c r="T81">
        <v>8</v>
      </c>
      <c r="U81">
        <v>29</v>
      </c>
      <c r="V81">
        <v>9</v>
      </c>
      <c r="W81">
        <v>31</v>
      </c>
      <c r="X81">
        <f>INDEX(Weights!$B$1:$B$36,MATCH(Fixtures!F81,Weights!$A$1:$A$36,0))</f>
        <v>20</v>
      </c>
      <c r="Y81">
        <f t="shared" si="4"/>
        <v>218</v>
      </c>
    </row>
    <row r="82" spans="1:27" x14ac:dyDescent="0.25">
      <c r="A82">
        <v>2019</v>
      </c>
      <c r="B82">
        <v>10</v>
      </c>
      <c r="C82">
        <v>9</v>
      </c>
      <c r="D82" t="s">
        <v>6</v>
      </c>
      <c r="E82" t="s">
        <v>44</v>
      </c>
      <c r="F82" t="s">
        <v>33</v>
      </c>
      <c r="G82" t="s">
        <v>6</v>
      </c>
      <c r="H82">
        <v>6</v>
      </c>
      <c r="I82">
        <v>13</v>
      </c>
      <c r="J82">
        <v>1968</v>
      </c>
      <c r="K82">
        <v>1902</v>
      </c>
      <c r="L82">
        <v>72</v>
      </c>
      <c r="M82">
        <v>-4</v>
      </c>
      <c r="N82">
        <v>6</v>
      </c>
      <c r="O82">
        <v>14</v>
      </c>
      <c r="P82">
        <v>8</v>
      </c>
      <c r="Q82">
        <v>22</v>
      </c>
      <c r="R82">
        <v>10</v>
      </c>
      <c r="S82">
        <v>25</v>
      </c>
      <c r="T82">
        <v>10</v>
      </c>
      <c r="U82">
        <v>27</v>
      </c>
      <c r="V82">
        <v>11</v>
      </c>
      <c r="W82">
        <v>29</v>
      </c>
      <c r="X82">
        <f>INDEX(Weights!$B$1:$B$36,MATCH(Fixtures!F82,Weights!$A$1:$A$36,0))</f>
        <v>20</v>
      </c>
      <c r="Y82">
        <f t="shared" si="4"/>
        <v>166</v>
      </c>
    </row>
    <row r="83" spans="1:27" x14ac:dyDescent="0.25">
      <c r="A83">
        <v>2019</v>
      </c>
      <c r="B83">
        <v>10</v>
      </c>
      <c r="C83">
        <v>10</v>
      </c>
      <c r="D83" t="s">
        <v>48</v>
      </c>
      <c r="E83" t="s">
        <v>59</v>
      </c>
      <c r="F83" t="s">
        <v>2</v>
      </c>
      <c r="G83" t="s">
        <v>48</v>
      </c>
      <c r="H83">
        <v>39</v>
      </c>
      <c r="I83">
        <v>57</v>
      </c>
      <c r="J83">
        <v>1710</v>
      </c>
      <c r="K83">
        <v>1609</v>
      </c>
      <c r="L83">
        <v>76</v>
      </c>
      <c r="M83">
        <v>-10</v>
      </c>
      <c r="N83">
        <v>10</v>
      </c>
      <c r="O83">
        <v>30</v>
      </c>
      <c r="P83">
        <v>14</v>
      </c>
      <c r="Q83">
        <v>46</v>
      </c>
      <c r="R83">
        <v>17</v>
      </c>
      <c r="S83">
        <v>53</v>
      </c>
      <c r="T83">
        <v>18</v>
      </c>
      <c r="U83">
        <v>57</v>
      </c>
      <c r="V83">
        <v>19</v>
      </c>
      <c r="W83">
        <v>61</v>
      </c>
      <c r="X83">
        <f>INDEX(Weights!$B$1:$B$36,MATCH(Fixtures!F83,Weights!$A$1:$A$36,0))</f>
        <v>40</v>
      </c>
      <c r="Y83">
        <f t="shared" si="4"/>
        <v>201</v>
      </c>
      <c r="Z83" t="str">
        <f>INDEX(Ratings!$A$2:$A$56,MATCH(Fixtures!G83,Ratings!$B$2:$B$56,0))</f>
        <v>G</v>
      </c>
      <c r="AA83" t="str">
        <f t="shared" ref="AA83:AA92" si="6">"['"&amp;Z83&amp;"','"&amp;G83&amp;"',['"&amp;D83&amp;"','"&amp;E83&amp;"']],"</f>
        <v>['G','AT',['AT','IL']],</v>
      </c>
    </row>
    <row r="84" spans="1:27" x14ac:dyDescent="0.25">
      <c r="A84">
        <v>2019</v>
      </c>
      <c r="B84">
        <v>10</v>
      </c>
      <c r="C84">
        <v>10</v>
      </c>
      <c r="D84" t="s">
        <v>5</v>
      </c>
      <c r="E84" t="s">
        <v>11</v>
      </c>
      <c r="F84" t="s">
        <v>2</v>
      </c>
      <c r="G84" t="s">
        <v>5</v>
      </c>
      <c r="H84">
        <v>78</v>
      </c>
      <c r="I84">
        <v>90</v>
      </c>
      <c r="J84">
        <v>1517</v>
      </c>
      <c r="K84">
        <v>1463</v>
      </c>
      <c r="L84">
        <v>71</v>
      </c>
      <c r="M84">
        <v>-8</v>
      </c>
      <c r="N84">
        <v>12</v>
      </c>
      <c r="O84">
        <v>28</v>
      </c>
      <c r="P84">
        <v>18</v>
      </c>
      <c r="Q84">
        <v>42</v>
      </c>
      <c r="R84">
        <v>20</v>
      </c>
      <c r="S84">
        <v>50</v>
      </c>
      <c r="T84">
        <v>22</v>
      </c>
      <c r="U84">
        <v>53</v>
      </c>
      <c r="V84">
        <v>23</v>
      </c>
      <c r="W84">
        <v>57</v>
      </c>
      <c r="X84">
        <f>INDEX(Weights!$B$1:$B$36,MATCH(Fixtures!F84,Weights!$A$1:$A$36,0))</f>
        <v>40</v>
      </c>
      <c r="Y84">
        <f t="shared" si="4"/>
        <v>154</v>
      </c>
      <c r="Z84" t="str">
        <f>INDEX(Ratings!$A$2:$A$56,MATCH(Fixtures!G84,Ratings!$B$2:$B$56,0))</f>
        <v>C</v>
      </c>
      <c r="AA84" t="str">
        <f t="shared" si="6"/>
        <v>['C','BY',['BY','EE']],</v>
      </c>
    </row>
    <row r="85" spans="1:27" x14ac:dyDescent="0.25">
      <c r="A85">
        <v>2019</v>
      </c>
      <c r="B85">
        <v>10</v>
      </c>
      <c r="C85">
        <v>10</v>
      </c>
      <c r="D85" t="s">
        <v>7</v>
      </c>
      <c r="E85" t="s">
        <v>22</v>
      </c>
      <c r="F85" t="s">
        <v>2</v>
      </c>
      <c r="G85" t="s">
        <v>7</v>
      </c>
      <c r="H85">
        <v>3</v>
      </c>
      <c r="I85">
        <v>204</v>
      </c>
      <c r="J85">
        <v>2045</v>
      </c>
      <c r="K85">
        <v>832</v>
      </c>
      <c r="L85">
        <v>99.9</v>
      </c>
      <c r="M85">
        <v>-20</v>
      </c>
      <c r="N85">
        <v>0</v>
      </c>
      <c r="O85">
        <v>40</v>
      </c>
      <c r="P85">
        <v>0</v>
      </c>
      <c r="Q85">
        <v>60</v>
      </c>
      <c r="R85">
        <v>0</v>
      </c>
      <c r="S85">
        <v>70</v>
      </c>
      <c r="T85">
        <v>0</v>
      </c>
      <c r="U85">
        <v>75</v>
      </c>
      <c r="V85">
        <v>0</v>
      </c>
      <c r="W85">
        <v>80</v>
      </c>
      <c r="X85">
        <f>INDEX(Weights!$B$1:$B$36,MATCH(Fixtures!F85,Weights!$A$1:$A$36,0))</f>
        <v>40</v>
      </c>
      <c r="Y85">
        <f t="shared" si="4"/>
        <v>1313</v>
      </c>
      <c r="Z85" t="str">
        <f>INDEX(Ratings!$A$2:$A$56,MATCH(Fixtures!G85,Ratings!$B$2:$B$56,0))</f>
        <v>I</v>
      </c>
      <c r="AA85" t="str">
        <f t="shared" si="6"/>
        <v>['I','BE',['BE','SM']],</v>
      </c>
    </row>
    <row r="86" spans="1:27" x14ac:dyDescent="0.25">
      <c r="A86">
        <v>2019</v>
      </c>
      <c r="B86">
        <v>10</v>
      </c>
      <c r="C86">
        <v>10</v>
      </c>
      <c r="D86" t="s">
        <v>9</v>
      </c>
      <c r="E86" t="s">
        <v>4</v>
      </c>
      <c r="F86" t="s">
        <v>2</v>
      </c>
      <c r="G86" t="s">
        <v>9</v>
      </c>
      <c r="H86">
        <v>12</v>
      </c>
      <c r="I86">
        <v>51</v>
      </c>
      <c r="J86">
        <v>1903</v>
      </c>
      <c r="K86">
        <v>1649</v>
      </c>
      <c r="L86">
        <v>88</v>
      </c>
      <c r="M86">
        <v>-15</v>
      </c>
      <c r="N86">
        <v>5</v>
      </c>
      <c r="O86">
        <v>35</v>
      </c>
      <c r="P86">
        <v>7</v>
      </c>
      <c r="Q86">
        <v>53</v>
      </c>
      <c r="R86">
        <v>8</v>
      </c>
      <c r="S86">
        <v>62</v>
      </c>
      <c r="T86">
        <v>9</v>
      </c>
      <c r="U86">
        <v>66</v>
      </c>
      <c r="V86">
        <v>9</v>
      </c>
      <c r="W86">
        <v>71</v>
      </c>
      <c r="X86">
        <f>INDEX(Weights!$B$1:$B$36,MATCH(Fixtures!F86,Weights!$A$1:$A$36,0))</f>
        <v>40</v>
      </c>
      <c r="Y86">
        <f t="shared" si="4"/>
        <v>354</v>
      </c>
      <c r="Z86" t="str">
        <f>INDEX(Ratings!$A$2:$A$56,MATCH(Fixtures!G86,Ratings!$B$2:$B$56,0))</f>
        <v>E</v>
      </c>
      <c r="AA86" t="str">
        <f t="shared" si="6"/>
        <v>['E','HR',['HR','HU']],</v>
      </c>
    </row>
    <row r="87" spans="1:27" x14ac:dyDescent="0.25">
      <c r="A87">
        <v>2019</v>
      </c>
      <c r="B87">
        <v>10</v>
      </c>
      <c r="C87">
        <v>10</v>
      </c>
      <c r="D87" t="s">
        <v>8</v>
      </c>
      <c r="E87" t="s">
        <v>24</v>
      </c>
      <c r="F87" t="s">
        <v>2</v>
      </c>
      <c r="G87" t="s">
        <v>8</v>
      </c>
      <c r="H87">
        <v>108</v>
      </c>
      <c r="I87">
        <v>103</v>
      </c>
      <c r="J87">
        <v>1383</v>
      </c>
      <c r="K87">
        <v>1408</v>
      </c>
      <c r="L87">
        <v>61</v>
      </c>
      <c r="M87">
        <v>-4</v>
      </c>
      <c r="N87">
        <v>16</v>
      </c>
      <c r="O87">
        <v>24</v>
      </c>
      <c r="P87">
        <v>24</v>
      </c>
      <c r="Q87">
        <v>36</v>
      </c>
      <c r="R87">
        <v>28</v>
      </c>
      <c r="S87">
        <v>42</v>
      </c>
      <c r="T87">
        <v>30</v>
      </c>
      <c r="U87">
        <v>45</v>
      </c>
      <c r="V87">
        <v>31</v>
      </c>
      <c r="W87">
        <v>49</v>
      </c>
      <c r="X87">
        <f>INDEX(Weights!$B$1:$B$36,MATCH(Fixtures!F87,Weights!$A$1:$A$36,0))</f>
        <v>40</v>
      </c>
      <c r="Y87">
        <f t="shared" si="4"/>
        <v>75</v>
      </c>
      <c r="Z87" t="str">
        <f>INDEX(Ratings!$A$2:$A$56,MATCH(Fixtures!G87,Ratings!$B$2:$B$56,0))</f>
        <v>I</v>
      </c>
      <c r="AA87" t="str">
        <f t="shared" si="6"/>
        <v>['I','KZ',['KZ','CY']],</v>
      </c>
    </row>
    <row r="88" spans="1:27" x14ac:dyDescent="0.25">
      <c r="A88">
        <v>2019</v>
      </c>
      <c r="B88">
        <v>10</v>
      </c>
      <c r="C88">
        <v>10</v>
      </c>
      <c r="D88" t="s">
        <v>58</v>
      </c>
      <c r="E88" t="s">
        <v>65</v>
      </c>
      <c r="F88" t="s">
        <v>2</v>
      </c>
      <c r="G88" t="s">
        <v>58</v>
      </c>
      <c r="H88">
        <v>143</v>
      </c>
      <c r="I88">
        <v>23</v>
      </c>
      <c r="J88">
        <v>1271</v>
      </c>
      <c r="K88">
        <v>1792</v>
      </c>
      <c r="L88">
        <v>8</v>
      </c>
      <c r="M88">
        <v>17</v>
      </c>
      <c r="N88">
        <v>37</v>
      </c>
      <c r="O88">
        <v>3</v>
      </c>
      <c r="P88">
        <v>55</v>
      </c>
      <c r="Q88">
        <v>5</v>
      </c>
      <c r="R88">
        <v>64</v>
      </c>
      <c r="S88">
        <v>6</v>
      </c>
      <c r="T88">
        <v>69</v>
      </c>
      <c r="U88">
        <v>6</v>
      </c>
      <c r="V88">
        <v>73</v>
      </c>
      <c r="W88">
        <v>7</v>
      </c>
      <c r="X88">
        <f>INDEX(Weights!$B$1:$B$36,MATCH(Fixtures!F88,Weights!$A$1:$A$36,0))</f>
        <v>40</v>
      </c>
      <c r="Y88">
        <f t="shared" si="4"/>
        <v>421</v>
      </c>
      <c r="Z88" t="str">
        <f>INDEX(Ratings!$A$2:$A$56,MATCH(Fixtures!G88,Ratings!$B$2:$B$56,0))</f>
        <v>G</v>
      </c>
      <c r="AA88" t="str">
        <f t="shared" si="6"/>
        <v>['G','LV',['LV','PL']],</v>
      </c>
    </row>
    <row r="89" spans="1:27" x14ac:dyDescent="0.25">
      <c r="A89">
        <v>2019</v>
      </c>
      <c r="B89">
        <v>10</v>
      </c>
      <c r="C89">
        <v>10</v>
      </c>
      <c r="D89" t="s">
        <v>104</v>
      </c>
      <c r="E89" t="s">
        <v>12</v>
      </c>
      <c r="F89" t="s">
        <v>2</v>
      </c>
      <c r="G89" t="s">
        <v>104</v>
      </c>
      <c r="H89">
        <v>5</v>
      </c>
      <c r="I89">
        <v>49</v>
      </c>
      <c r="J89">
        <v>2000</v>
      </c>
      <c r="K89">
        <v>1661</v>
      </c>
      <c r="L89">
        <v>93</v>
      </c>
      <c r="M89">
        <v>-17</v>
      </c>
      <c r="N89">
        <v>3</v>
      </c>
      <c r="O89">
        <v>37</v>
      </c>
      <c r="P89">
        <v>4</v>
      </c>
      <c r="Q89">
        <v>56</v>
      </c>
      <c r="R89">
        <v>5</v>
      </c>
      <c r="S89">
        <v>65</v>
      </c>
      <c r="T89">
        <v>6</v>
      </c>
      <c r="U89">
        <v>69</v>
      </c>
      <c r="V89">
        <v>6</v>
      </c>
      <c r="W89">
        <v>74</v>
      </c>
      <c r="X89">
        <f>INDEX(Weights!$B$1:$B$36,MATCH(Fixtures!F89,Weights!$A$1:$A$36,0))</f>
        <v>40</v>
      </c>
      <c r="Y89">
        <f t="shared" si="4"/>
        <v>439</v>
      </c>
      <c r="Z89" t="str">
        <f>INDEX(Ratings!$A$2:$A$56,MATCH(Fixtures!G89,Ratings!$B$2:$B$56,0))</f>
        <v>C</v>
      </c>
      <c r="AA89" t="str">
        <f t="shared" si="6"/>
        <v>['C','NL',['NL','EI']],</v>
      </c>
    </row>
    <row r="90" spans="1:27" x14ac:dyDescent="0.25">
      <c r="A90">
        <v>2019</v>
      </c>
      <c r="B90">
        <v>10</v>
      </c>
      <c r="C90">
        <v>10</v>
      </c>
      <c r="D90" t="s">
        <v>64</v>
      </c>
      <c r="E90" t="s">
        <v>49</v>
      </c>
      <c r="F90" t="s">
        <v>2</v>
      </c>
      <c r="G90" t="s">
        <v>64</v>
      </c>
      <c r="H90">
        <v>76</v>
      </c>
      <c r="I90">
        <v>69</v>
      </c>
      <c r="J90">
        <v>1523</v>
      </c>
      <c r="K90">
        <v>1551</v>
      </c>
      <c r="L90">
        <v>60</v>
      </c>
      <c r="M90">
        <v>-4</v>
      </c>
      <c r="N90">
        <v>16</v>
      </c>
      <c r="O90">
        <v>24</v>
      </c>
      <c r="P90">
        <v>24</v>
      </c>
      <c r="Q90">
        <v>36</v>
      </c>
      <c r="R90">
        <v>28</v>
      </c>
      <c r="S90">
        <v>42</v>
      </c>
      <c r="T90">
        <v>30</v>
      </c>
      <c r="U90">
        <v>45</v>
      </c>
      <c r="V90">
        <v>32</v>
      </c>
      <c r="W90">
        <v>48</v>
      </c>
      <c r="X90">
        <f>INDEX(Weights!$B$1:$B$36,MATCH(Fixtures!F90,Weights!$A$1:$A$36,0))</f>
        <v>40</v>
      </c>
      <c r="Y90">
        <f t="shared" si="4"/>
        <v>72</v>
      </c>
      <c r="Z90" t="str">
        <f>INDEX(Ratings!$A$2:$A$56,MATCH(Fixtures!G90,Ratings!$B$2:$B$56,0))</f>
        <v>G</v>
      </c>
      <c r="AA90" t="str">
        <f t="shared" si="6"/>
        <v>['G','NM',['NM','SI']],</v>
      </c>
    </row>
    <row r="91" spans="1:27" x14ac:dyDescent="0.25">
      <c r="A91">
        <v>2019</v>
      </c>
      <c r="B91">
        <v>10</v>
      </c>
      <c r="C91">
        <v>10</v>
      </c>
      <c r="D91" t="s">
        <v>21</v>
      </c>
      <c r="E91" t="s">
        <v>23</v>
      </c>
      <c r="F91" t="s">
        <v>2</v>
      </c>
      <c r="G91" t="s">
        <v>21</v>
      </c>
      <c r="H91">
        <v>31</v>
      </c>
      <c r="I91">
        <v>48</v>
      </c>
      <c r="J91">
        <v>1761</v>
      </c>
      <c r="K91">
        <v>1669</v>
      </c>
      <c r="L91">
        <v>75</v>
      </c>
      <c r="M91">
        <v>-10</v>
      </c>
      <c r="N91">
        <v>10</v>
      </c>
      <c r="O91">
        <v>30</v>
      </c>
      <c r="P91">
        <v>15</v>
      </c>
      <c r="Q91">
        <v>45</v>
      </c>
      <c r="R91">
        <v>17</v>
      </c>
      <c r="S91">
        <v>53</v>
      </c>
      <c r="T91">
        <v>19</v>
      </c>
      <c r="U91">
        <v>56</v>
      </c>
      <c r="V91">
        <v>20</v>
      </c>
      <c r="W91">
        <v>60</v>
      </c>
      <c r="X91">
        <f>INDEX(Weights!$B$1:$B$36,MATCH(Fixtures!F91,Weights!$A$1:$A$36,0))</f>
        <v>40</v>
      </c>
      <c r="Y91">
        <f t="shared" si="4"/>
        <v>192</v>
      </c>
      <c r="Z91" t="str">
        <f>INDEX(Ratings!$A$2:$A$56,MATCH(Fixtures!G91,Ratings!$B$2:$B$56,0))</f>
        <v>I</v>
      </c>
      <c r="AA91" t="str">
        <f t="shared" si="6"/>
        <v>['I','RU',['RU','SQ']],</v>
      </c>
    </row>
    <row r="92" spans="1:27" x14ac:dyDescent="0.25">
      <c r="A92">
        <v>2019</v>
      </c>
      <c r="B92">
        <v>10</v>
      </c>
      <c r="C92">
        <v>10</v>
      </c>
      <c r="D92" t="s">
        <v>90</v>
      </c>
      <c r="E92" t="s">
        <v>10</v>
      </c>
      <c r="F92" t="s">
        <v>2</v>
      </c>
      <c r="G92" t="s">
        <v>90</v>
      </c>
      <c r="H92">
        <v>34</v>
      </c>
      <c r="I92">
        <v>28</v>
      </c>
      <c r="J92">
        <v>1750</v>
      </c>
      <c r="K92">
        <v>1767</v>
      </c>
      <c r="L92">
        <v>62</v>
      </c>
      <c r="M92">
        <v>-5</v>
      </c>
      <c r="N92">
        <v>15</v>
      </c>
      <c r="O92">
        <v>25</v>
      </c>
      <c r="P92">
        <v>23</v>
      </c>
      <c r="Q92">
        <v>37</v>
      </c>
      <c r="R92">
        <v>27</v>
      </c>
      <c r="S92">
        <v>43</v>
      </c>
      <c r="T92">
        <v>29</v>
      </c>
      <c r="U92">
        <v>46</v>
      </c>
      <c r="V92">
        <v>31</v>
      </c>
      <c r="W92">
        <v>49</v>
      </c>
      <c r="X92">
        <f>INDEX(Weights!$B$1:$B$36,MATCH(Fixtures!F92,Weights!$A$1:$A$36,0))</f>
        <v>40</v>
      </c>
      <c r="Y92">
        <f t="shared" si="4"/>
        <v>83</v>
      </c>
      <c r="Z92" t="str">
        <f>INDEX(Ratings!$A$2:$A$56,MATCH(Fixtures!G92,Ratings!$B$2:$B$56,0))</f>
        <v>E</v>
      </c>
      <c r="AA92" t="str">
        <f t="shared" si="6"/>
        <v>['E','SK',['SK','WA']],</v>
      </c>
    </row>
    <row r="93" spans="1:27" x14ac:dyDescent="0.25">
      <c r="A93">
        <v>2019</v>
      </c>
      <c r="B93">
        <v>10</v>
      </c>
      <c r="C93">
        <v>10</v>
      </c>
      <c r="D93" t="s">
        <v>63</v>
      </c>
      <c r="E93" t="s">
        <v>57</v>
      </c>
      <c r="F93" t="s">
        <v>33</v>
      </c>
      <c r="G93" t="s">
        <v>63</v>
      </c>
      <c r="H93">
        <v>79</v>
      </c>
      <c r="I93">
        <v>180</v>
      </c>
      <c r="J93">
        <v>1514</v>
      </c>
      <c r="K93">
        <v>1095</v>
      </c>
      <c r="L93">
        <v>95</v>
      </c>
      <c r="M93">
        <v>-9</v>
      </c>
      <c r="N93">
        <v>1</v>
      </c>
      <c r="O93">
        <v>19</v>
      </c>
      <c r="P93">
        <v>1</v>
      </c>
      <c r="Q93">
        <v>29</v>
      </c>
      <c r="R93">
        <v>2</v>
      </c>
      <c r="S93">
        <v>33</v>
      </c>
      <c r="T93">
        <v>2</v>
      </c>
      <c r="U93">
        <v>36</v>
      </c>
      <c r="V93">
        <v>2</v>
      </c>
      <c r="W93">
        <v>38</v>
      </c>
      <c r="X93">
        <f>INDEX(Weights!$B$1:$B$36,MATCH(Fixtures!F93,Weights!$A$1:$A$36,0))</f>
        <v>20</v>
      </c>
      <c r="Y93">
        <f t="shared" si="4"/>
        <v>519</v>
      </c>
    </row>
    <row r="94" spans="1:27" x14ac:dyDescent="0.25">
      <c r="A94">
        <v>2019</v>
      </c>
      <c r="B94">
        <v>10</v>
      </c>
      <c r="C94">
        <v>11</v>
      </c>
      <c r="D94" t="s">
        <v>20</v>
      </c>
      <c r="E94" t="s">
        <v>19</v>
      </c>
      <c r="F94" t="s">
        <v>2</v>
      </c>
      <c r="G94" t="s">
        <v>20</v>
      </c>
      <c r="H94">
        <v>185</v>
      </c>
      <c r="I94">
        <v>134</v>
      </c>
      <c r="J94">
        <v>1063</v>
      </c>
      <c r="K94">
        <v>1315</v>
      </c>
      <c r="L94">
        <v>29</v>
      </c>
      <c r="M94">
        <v>8</v>
      </c>
      <c r="N94">
        <v>28</v>
      </c>
      <c r="O94">
        <v>12</v>
      </c>
      <c r="P94">
        <v>42</v>
      </c>
      <c r="Q94">
        <v>18</v>
      </c>
      <c r="R94">
        <v>49</v>
      </c>
      <c r="S94">
        <v>21</v>
      </c>
      <c r="T94">
        <v>53</v>
      </c>
      <c r="U94">
        <v>22</v>
      </c>
      <c r="V94">
        <v>56</v>
      </c>
      <c r="W94">
        <v>24</v>
      </c>
      <c r="X94">
        <f>INDEX(Weights!$B$1:$B$36,MATCH(Fixtures!F94,Weights!$A$1:$A$36,0))</f>
        <v>40</v>
      </c>
      <c r="Y94">
        <f t="shared" si="4"/>
        <v>152</v>
      </c>
      <c r="Z94" t="str">
        <f>INDEX(Ratings!$A$2:$A$56,MATCH(Fixtures!G94,Ratings!$B$2:$B$56,0))</f>
        <v>H</v>
      </c>
      <c r="AA94" t="str">
        <f t="shared" ref="AA94:AA124" si="7">"['"&amp;Z94&amp;"','"&amp;G94&amp;"',['"&amp;D94&amp;"','"&amp;E94&amp;"']],"</f>
        <v>['H','AD',['AD','MD']],</v>
      </c>
    </row>
    <row r="95" spans="1:27" x14ac:dyDescent="0.25">
      <c r="A95">
        <v>2019</v>
      </c>
      <c r="B95">
        <v>10</v>
      </c>
      <c r="C95">
        <v>11</v>
      </c>
      <c r="D95" t="s">
        <v>50</v>
      </c>
      <c r="E95" t="s">
        <v>105</v>
      </c>
      <c r="F95" t="s">
        <v>2</v>
      </c>
      <c r="G95" t="s">
        <v>50</v>
      </c>
      <c r="H95">
        <v>38</v>
      </c>
      <c r="I95">
        <v>9</v>
      </c>
      <c r="J95">
        <v>1725</v>
      </c>
      <c r="K95">
        <v>1943</v>
      </c>
      <c r="L95">
        <v>34</v>
      </c>
      <c r="M95">
        <v>7</v>
      </c>
      <c r="N95">
        <v>27</v>
      </c>
      <c r="O95">
        <v>13</v>
      </c>
      <c r="P95">
        <v>40</v>
      </c>
      <c r="Q95">
        <v>20</v>
      </c>
      <c r="R95">
        <v>46</v>
      </c>
      <c r="S95">
        <v>24</v>
      </c>
      <c r="T95">
        <v>50</v>
      </c>
      <c r="U95">
        <v>25</v>
      </c>
      <c r="V95">
        <v>53</v>
      </c>
      <c r="W95">
        <v>27</v>
      </c>
      <c r="X95">
        <f>INDEX(Weights!$B$1:$B$36,MATCH(Fixtures!F95,Weights!$A$1:$A$36,0))</f>
        <v>40</v>
      </c>
      <c r="Y95">
        <f t="shared" si="4"/>
        <v>118</v>
      </c>
      <c r="Z95" t="str">
        <f>INDEX(Ratings!$A$2:$A$56,MATCH(Fixtures!G95,Ratings!$B$2:$B$56,0))</f>
        <v>A</v>
      </c>
      <c r="AA95" t="str">
        <f t="shared" si="7"/>
        <v>['A','CZ',['CZ','EN']],</v>
      </c>
    </row>
    <row r="96" spans="1:27" x14ac:dyDescent="0.25">
      <c r="A96">
        <v>2019</v>
      </c>
      <c r="B96">
        <v>10</v>
      </c>
      <c r="C96">
        <v>11</v>
      </c>
      <c r="D96" t="s">
        <v>17</v>
      </c>
      <c r="E96" t="s">
        <v>26</v>
      </c>
      <c r="F96" t="s">
        <v>2</v>
      </c>
      <c r="G96" t="s">
        <v>17</v>
      </c>
      <c r="H96">
        <v>46</v>
      </c>
      <c r="I96">
        <v>2</v>
      </c>
      <c r="J96">
        <v>1673</v>
      </c>
      <c r="K96">
        <v>2050</v>
      </c>
      <c r="L96">
        <v>17</v>
      </c>
      <c r="M96">
        <v>13</v>
      </c>
      <c r="N96">
        <v>33</v>
      </c>
      <c r="O96">
        <v>7</v>
      </c>
      <c r="P96">
        <v>50</v>
      </c>
      <c r="Q96">
        <v>10</v>
      </c>
      <c r="R96">
        <v>58</v>
      </c>
      <c r="S96">
        <v>12</v>
      </c>
      <c r="T96">
        <v>62</v>
      </c>
      <c r="U96">
        <v>13</v>
      </c>
      <c r="V96">
        <v>67</v>
      </c>
      <c r="W96">
        <v>13</v>
      </c>
      <c r="X96">
        <f>INDEX(Weights!$B$1:$B$36,MATCH(Fixtures!F96,Weights!$A$1:$A$36,0))</f>
        <v>40</v>
      </c>
      <c r="Y96">
        <f t="shared" si="4"/>
        <v>277</v>
      </c>
      <c r="Z96" t="str">
        <f>INDEX(Ratings!$A$2:$A$56,MATCH(Fixtures!G96,Ratings!$B$2:$B$56,0))</f>
        <v>H</v>
      </c>
      <c r="AA96" t="str">
        <f t="shared" si="7"/>
        <v>['H','IS',['IS','FR']],</v>
      </c>
    </row>
    <row r="97" spans="1:27" x14ac:dyDescent="0.25">
      <c r="A97">
        <v>2019</v>
      </c>
      <c r="B97">
        <v>10</v>
      </c>
      <c r="C97">
        <v>11</v>
      </c>
      <c r="D97" t="s">
        <v>62</v>
      </c>
      <c r="E97" t="s">
        <v>51</v>
      </c>
      <c r="F97" t="s">
        <v>2</v>
      </c>
      <c r="G97" t="s">
        <v>62</v>
      </c>
      <c r="H97">
        <v>63</v>
      </c>
      <c r="I97">
        <v>56</v>
      </c>
      <c r="J97">
        <v>1574</v>
      </c>
      <c r="K97">
        <v>1610</v>
      </c>
      <c r="L97">
        <v>59</v>
      </c>
      <c r="M97">
        <v>-4</v>
      </c>
      <c r="N97">
        <v>16</v>
      </c>
      <c r="O97">
        <v>24</v>
      </c>
      <c r="P97">
        <v>25</v>
      </c>
      <c r="Q97">
        <v>35</v>
      </c>
      <c r="R97">
        <v>29</v>
      </c>
      <c r="S97">
        <v>41</v>
      </c>
      <c r="T97">
        <v>31</v>
      </c>
      <c r="U97">
        <v>44</v>
      </c>
      <c r="V97">
        <v>33</v>
      </c>
      <c r="W97">
        <v>47</v>
      </c>
      <c r="X97">
        <f>INDEX(Weights!$B$1:$B$36,MATCH(Fixtures!F97,Weights!$A$1:$A$36,0))</f>
        <v>40</v>
      </c>
      <c r="Y97">
        <f t="shared" si="4"/>
        <v>64</v>
      </c>
      <c r="Z97" t="str">
        <f>INDEX(Ratings!$A$2:$A$56,MATCH(Fixtures!G97,Ratings!$B$2:$B$56,0))</f>
        <v>A</v>
      </c>
      <c r="AA97" t="str">
        <f t="shared" si="7"/>
        <v>['A','ME',['ME','BG']],</v>
      </c>
    </row>
    <row r="98" spans="1:27" x14ac:dyDescent="0.25">
      <c r="A98">
        <v>2019</v>
      </c>
      <c r="B98">
        <v>10</v>
      </c>
      <c r="C98">
        <v>11</v>
      </c>
      <c r="D98" t="s">
        <v>34</v>
      </c>
      <c r="E98" t="s">
        <v>61</v>
      </c>
      <c r="F98" t="s">
        <v>2</v>
      </c>
      <c r="G98" t="s">
        <v>34</v>
      </c>
      <c r="H98">
        <v>7</v>
      </c>
      <c r="I98">
        <v>118</v>
      </c>
      <c r="J98">
        <v>1960</v>
      </c>
      <c r="K98">
        <v>1357</v>
      </c>
      <c r="L98">
        <v>98.3</v>
      </c>
      <c r="M98">
        <v>-19</v>
      </c>
      <c r="N98">
        <v>1</v>
      </c>
      <c r="O98">
        <v>39</v>
      </c>
      <c r="P98">
        <v>1</v>
      </c>
      <c r="Q98">
        <v>59</v>
      </c>
      <c r="R98">
        <v>1</v>
      </c>
      <c r="S98">
        <v>69</v>
      </c>
      <c r="T98">
        <v>1</v>
      </c>
      <c r="U98">
        <v>74</v>
      </c>
      <c r="V98">
        <v>1</v>
      </c>
      <c r="W98">
        <v>79</v>
      </c>
      <c r="X98">
        <f>INDEX(Weights!$B$1:$B$36,MATCH(Fixtures!F98,Weights!$A$1:$A$36,0))</f>
        <v>40</v>
      </c>
      <c r="Y98">
        <f t="shared" si="4"/>
        <v>703</v>
      </c>
      <c r="Z98" t="str">
        <f>INDEX(Ratings!$A$2:$A$56,MATCH(Fixtures!G98,Ratings!$B$2:$B$56,0))</f>
        <v>B</v>
      </c>
      <c r="AA98" t="str">
        <f t="shared" si="7"/>
        <v>['B','PT',['PT','LU']],</v>
      </c>
    </row>
    <row r="99" spans="1:27" x14ac:dyDescent="0.25">
      <c r="A99">
        <v>2019</v>
      </c>
      <c r="B99">
        <v>10</v>
      </c>
      <c r="C99">
        <v>11</v>
      </c>
      <c r="D99" t="s">
        <v>25</v>
      </c>
      <c r="E99" t="s">
        <v>18</v>
      </c>
      <c r="F99" t="s">
        <v>2</v>
      </c>
      <c r="G99" t="s">
        <v>25</v>
      </c>
      <c r="H99">
        <v>25</v>
      </c>
      <c r="I99">
        <v>84</v>
      </c>
      <c r="J99">
        <v>1780</v>
      </c>
      <c r="K99">
        <v>1494</v>
      </c>
      <c r="L99">
        <v>90</v>
      </c>
      <c r="M99">
        <v>-16</v>
      </c>
      <c r="N99">
        <v>4</v>
      </c>
      <c r="O99">
        <v>36</v>
      </c>
      <c r="P99">
        <v>6</v>
      </c>
      <c r="Q99">
        <v>54</v>
      </c>
      <c r="R99">
        <v>7</v>
      </c>
      <c r="S99">
        <v>63</v>
      </c>
      <c r="T99">
        <v>7</v>
      </c>
      <c r="U99">
        <v>68</v>
      </c>
      <c r="V99">
        <v>8</v>
      </c>
      <c r="W99">
        <v>72</v>
      </c>
      <c r="X99">
        <f>INDEX(Weights!$B$1:$B$36,MATCH(Fixtures!F99,Weights!$A$1:$A$36,0))</f>
        <v>40</v>
      </c>
      <c r="Y99">
        <f t="shared" si="4"/>
        <v>386</v>
      </c>
      <c r="Z99" t="str">
        <f>INDEX(Ratings!$A$2:$A$56,MATCH(Fixtures!G99,Ratings!$B$2:$B$56,0))</f>
        <v>H</v>
      </c>
      <c r="AA99" t="str">
        <f t="shared" si="7"/>
        <v>['H','TR',['TR','AL']],</v>
      </c>
    </row>
    <row r="100" spans="1:27" x14ac:dyDescent="0.25">
      <c r="A100">
        <v>2019</v>
      </c>
      <c r="B100">
        <v>10</v>
      </c>
      <c r="C100">
        <v>11</v>
      </c>
      <c r="D100" t="s">
        <v>70</v>
      </c>
      <c r="E100" t="s">
        <v>60</v>
      </c>
      <c r="F100" t="s">
        <v>2</v>
      </c>
      <c r="G100" t="s">
        <v>70</v>
      </c>
      <c r="H100">
        <v>20</v>
      </c>
      <c r="I100">
        <v>132</v>
      </c>
      <c r="J100">
        <v>1823</v>
      </c>
      <c r="K100">
        <v>1324</v>
      </c>
      <c r="L100">
        <v>97</v>
      </c>
      <c r="M100">
        <v>-19</v>
      </c>
      <c r="N100">
        <v>1</v>
      </c>
      <c r="O100">
        <v>39</v>
      </c>
      <c r="P100">
        <v>2</v>
      </c>
      <c r="Q100">
        <v>58</v>
      </c>
      <c r="R100">
        <v>2</v>
      </c>
      <c r="S100">
        <v>68</v>
      </c>
      <c r="T100">
        <v>2</v>
      </c>
      <c r="U100">
        <v>73</v>
      </c>
      <c r="V100">
        <v>2</v>
      </c>
      <c r="W100">
        <v>78</v>
      </c>
      <c r="X100">
        <f>INDEX(Weights!$B$1:$B$36,MATCH(Fixtures!F100,Weights!$A$1:$A$36,0))</f>
        <v>40</v>
      </c>
      <c r="Y100">
        <f t="shared" si="4"/>
        <v>599</v>
      </c>
      <c r="Z100" t="str">
        <f>INDEX(Ratings!$A$2:$A$56,MATCH(Fixtures!G100,Ratings!$B$2:$B$56,0))</f>
        <v>B</v>
      </c>
      <c r="AA100" t="str">
        <f t="shared" si="7"/>
        <v>['B','UA',['UA','LT']],</v>
      </c>
    </row>
    <row r="101" spans="1:27" x14ac:dyDescent="0.25">
      <c r="A101">
        <v>2019</v>
      </c>
      <c r="B101">
        <v>10</v>
      </c>
      <c r="C101">
        <v>12</v>
      </c>
      <c r="D101" t="s">
        <v>14</v>
      </c>
      <c r="E101" t="s">
        <v>13</v>
      </c>
      <c r="F101" t="s">
        <v>2</v>
      </c>
      <c r="G101" t="s">
        <v>14</v>
      </c>
      <c r="H101">
        <v>33</v>
      </c>
      <c r="I101">
        <v>45</v>
      </c>
      <c r="J101">
        <v>1751</v>
      </c>
      <c r="K101">
        <v>1674</v>
      </c>
      <c r="L101">
        <v>73</v>
      </c>
      <c r="M101">
        <v>-9</v>
      </c>
      <c r="N101">
        <v>11</v>
      </c>
      <c r="O101">
        <v>29</v>
      </c>
      <c r="P101">
        <v>16</v>
      </c>
      <c r="Q101">
        <v>44</v>
      </c>
      <c r="R101">
        <v>19</v>
      </c>
      <c r="S101">
        <v>51</v>
      </c>
      <c r="T101">
        <v>20</v>
      </c>
      <c r="U101">
        <v>55</v>
      </c>
      <c r="V101">
        <v>21</v>
      </c>
      <c r="W101">
        <v>59</v>
      </c>
      <c r="X101">
        <f>INDEX(Weights!$B$1:$B$36,MATCH(Fixtures!F101,Weights!$A$1:$A$36,0))</f>
        <v>40</v>
      </c>
      <c r="Y101">
        <f t="shared" si="4"/>
        <v>177</v>
      </c>
      <c r="Z101" t="str">
        <f>INDEX(Ratings!$A$2:$A$56,MATCH(Fixtures!G101,Ratings!$B$2:$B$56,0))</f>
        <v>J</v>
      </c>
      <c r="AA101" t="str">
        <f t="shared" si="7"/>
        <v>['J','BA',['BA','FI']],</v>
      </c>
    </row>
    <row r="102" spans="1:27" x14ac:dyDescent="0.25">
      <c r="A102">
        <v>2019</v>
      </c>
      <c r="B102">
        <v>10</v>
      </c>
      <c r="C102">
        <v>12</v>
      </c>
      <c r="D102" t="s">
        <v>52</v>
      </c>
      <c r="E102" t="s">
        <v>131</v>
      </c>
      <c r="F102" t="s">
        <v>2</v>
      </c>
      <c r="G102" t="s">
        <v>52</v>
      </c>
      <c r="H102">
        <v>15</v>
      </c>
      <c r="I102">
        <v>14</v>
      </c>
      <c r="J102">
        <v>1885</v>
      </c>
      <c r="K102">
        <v>1898</v>
      </c>
      <c r="L102">
        <v>62</v>
      </c>
      <c r="M102">
        <v>-5</v>
      </c>
      <c r="N102">
        <v>15</v>
      </c>
      <c r="O102">
        <v>25</v>
      </c>
      <c r="P102">
        <v>23</v>
      </c>
      <c r="Q102">
        <v>37</v>
      </c>
      <c r="R102">
        <v>26</v>
      </c>
      <c r="S102">
        <v>44</v>
      </c>
      <c r="T102">
        <v>28</v>
      </c>
      <c r="U102">
        <v>47</v>
      </c>
      <c r="V102">
        <v>30</v>
      </c>
      <c r="W102">
        <v>50</v>
      </c>
      <c r="X102">
        <f>INDEX(Weights!$B$1:$B$36,MATCH(Fixtures!F102,Weights!$A$1:$A$36,0))</f>
        <v>40</v>
      </c>
      <c r="Y102">
        <f t="shared" si="4"/>
        <v>87</v>
      </c>
      <c r="Z102" t="str">
        <f>INDEX(Ratings!$A$2:$A$56,MATCH(Fixtures!G102,Ratings!$B$2:$B$56,0))</f>
        <v>D</v>
      </c>
      <c r="AA102" t="str">
        <f t="shared" si="7"/>
        <v>['D','DK',['DK','CH']],</v>
      </c>
    </row>
    <row r="103" spans="1:27" x14ac:dyDescent="0.25">
      <c r="A103">
        <v>2019</v>
      </c>
      <c r="B103">
        <v>10</v>
      </c>
      <c r="C103">
        <v>12</v>
      </c>
      <c r="D103" t="s">
        <v>54</v>
      </c>
      <c r="E103" t="s">
        <v>67</v>
      </c>
      <c r="F103" t="s">
        <v>2</v>
      </c>
      <c r="G103" t="s">
        <v>54</v>
      </c>
      <c r="H103">
        <v>150</v>
      </c>
      <c r="I103">
        <v>36</v>
      </c>
      <c r="J103">
        <v>1233</v>
      </c>
      <c r="K103">
        <v>1746</v>
      </c>
      <c r="L103">
        <v>8</v>
      </c>
      <c r="M103">
        <v>17</v>
      </c>
      <c r="N103">
        <v>37</v>
      </c>
      <c r="O103">
        <v>3</v>
      </c>
      <c r="P103">
        <v>55</v>
      </c>
      <c r="Q103">
        <v>5</v>
      </c>
      <c r="R103">
        <v>64</v>
      </c>
      <c r="S103">
        <v>6</v>
      </c>
      <c r="T103">
        <v>69</v>
      </c>
      <c r="U103">
        <v>6</v>
      </c>
      <c r="V103">
        <v>73</v>
      </c>
      <c r="W103">
        <v>7</v>
      </c>
      <c r="X103">
        <f>INDEX(Weights!$B$1:$B$36,MATCH(Fixtures!F103,Weights!$A$1:$A$36,0))</f>
        <v>40</v>
      </c>
      <c r="Y103">
        <f t="shared" si="4"/>
        <v>413</v>
      </c>
      <c r="Z103" t="str">
        <f>INDEX(Ratings!$A$2:$A$56,MATCH(Fixtures!G103,Ratings!$B$2:$B$56,0))</f>
        <v>F</v>
      </c>
      <c r="AA103" t="str">
        <f t="shared" si="7"/>
        <v>['F','FO',['FO','RO']],</v>
      </c>
    </row>
    <row r="104" spans="1:27" x14ac:dyDescent="0.25">
      <c r="A104">
        <v>2019</v>
      </c>
      <c r="B104">
        <v>10</v>
      </c>
      <c r="C104">
        <v>12</v>
      </c>
      <c r="D104" t="s">
        <v>56</v>
      </c>
      <c r="E104" t="s">
        <v>53</v>
      </c>
      <c r="F104" t="s">
        <v>2</v>
      </c>
      <c r="G104" t="s">
        <v>56</v>
      </c>
      <c r="H104">
        <v>72</v>
      </c>
      <c r="I104">
        <v>37</v>
      </c>
      <c r="J104">
        <v>1533</v>
      </c>
      <c r="K104">
        <v>1728</v>
      </c>
      <c r="L104">
        <v>37</v>
      </c>
      <c r="M104">
        <v>5</v>
      </c>
      <c r="N104">
        <v>25</v>
      </c>
      <c r="O104">
        <v>15</v>
      </c>
      <c r="P104">
        <v>38</v>
      </c>
      <c r="Q104">
        <v>22</v>
      </c>
      <c r="R104">
        <v>44</v>
      </c>
      <c r="S104">
        <v>26</v>
      </c>
      <c r="T104">
        <v>48</v>
      </c>
      <c r="U104">
        <v>27</v>
      </c>
      <c r="V104">
        <v>51</v>
      </c>
      <c r="W104">
        <v>29</v>
      </c>
      <c r="X104">
        <f>INDEX(Weights!$B$1:$B$36,MATCH(Fixtures!F104,Weights!$A$1:$A$36,0))</f>
        <v>40</v>
      </c>
      <c r="Y104">
        <f t="shared" si="4"/>
        <v>95</v>
      </c>
      <c r="Z104" t="str">
        <f>INDEX(Ratings!$A$2:$A$56,MATCH(Fixtures!G104,Ratings!$B$2:$B$56,0))</f>
        <v>D</v>
      </c>
      <c r="AA104" t="str">
        <f t="shared" si="7"/>
        <v>['D','GE',['GE','IE']],</v>
      </c>
    </row>
    <row r="105" spans="1:27" x14ac:dyDescent="0.25">
      <c r="A105">
        <v>2019</v>
      </c>
      <c r="B105">
        <v>10</v>
      </c>
      <c r="C105">
        <v>12</v>
      </c>
      <c r="D105" t="s">
        <v>16</v>
      </c>
      <c r="E105" t="s">
        <v>15</v>
      </c>
      <c r="F105" t="s">
        <v>2</v>
      </c>
      <c r="G105" t="s">
        <v>16</v>
      </c>
      <c r="H105">
        <v>11</v>
      </c>
      <c r="I105">
        <v>58</v>
      </c>
      <c r="J105">
        <v>1915</v>
      </c>
      <c r="K105">
        <v>1608</v>
      </c>
      <c r="L105">
        <v>91</v>
      </c>
      <c r="M105">
        <v>-16</v>
      </c>
      <c r="N105">
        <v>4</v>
      </c>
      <c r="O105">
        <v>36</v>
      </c>
      <c r="P105">
        <v>5</v>
      </c>
      <c r="Q105">
        <v>55</v>
      </c>
      <c r="R105">
        <v>6</v>
      </c>
      <c r="S105">
        <v>64</v>
      </c>
      <c r="T105">
        <v>7</v>
      </c>
      <c r="U105">
        <v>68</v>
      </c>
      <c r="V105">
        <v>7</v>
      </c>
      <c r="W105">
        <v>73</v>
      </c>
      <c r="X105">
        <f>INDEX(Weights!$B$1:$B$36,MATCH(Fixtures!F105,Weights!$A$1:$A$36,0))</f>
        <v>40</v>
      </c>
      <c r="Y105">
        <f t="shared" si="4"/>
        <v>407</v>
      </c>
      <c r="Z105" t="str">
        <f>INDEX(Ratings!$A$2:$A$56,MATCH(Fixtures!G105,Ratings!$B$2:$B$56,0))</f>
        <v>J</v>
      </c>
      <c r="AA105" t="str">
        <f t="shared" si="7"/>
        <v>['J','IT',['IT','GR']],</v>
      </c>
    </row>
    <row r="106" spans="1:27" x14ac:dyDescent="0.25">
      <c r="A106">
        <v>2019</v>
      </c>
      <c r="B106">
        <v>10</v>
      </c>
      <c r="C106">
        <v>12</v>
      </c>
      <c r="D106" t="s">
        <v>1</v>
      </c>
      <c r="E106" t="s">
        <v>0</v>
      </c>
      <c r="F106" t="s">
        <v>2</v>
      </c>
      <c r="G106" t="s">
        <v>1</v>
      </c>
      <c r="H106">
        <v>174</v>
      </c>
      <c r="I106">
        <v>99</v>
      </c>
      <c r="J106">
        <v>1124</v>
      </c>
      <c r="K106">
        <v>1428</v>
      </c>
      <c r="L106">
        <v>24</v>
      </c>
      <c r="M106">
        <v>11</v>
      </c>
      <c r="N106">
        <v>31</v>
      </c>
      <c r="O106">
        <v>9</v>
      </c>
      <c r="P106">
        <v>46</v>
      </c>
      <c r="Q106">
        <v>14</v>
      </c>
      <c r="R106">
        <v>53</v>
      </c>
      <c r="S106">
        <v>17</v>
      </c>
      <c r="T106">
        <v>57</v>
      </c>
      <c r="U106">
        <v>18</v>
      </c>
      <c r="V106">
        <v>61</v>
      </c>
      <c r="W106">
        <v>19</v>
      </c>
      <c r="X106">
        <f>INDEX(Weights!$B$1:$B$36,MATCH(Fixtures!F106,Weights!$A$1:$A$36,0))</f>
        <v>40</v>
      </c>
      <c r="Y106">
        <f t="shared" si="4"/>
        <v>204</v>
      </c>
      <c r="Z106" t="str">
        <f>INDEX(Ratings!$A$2:$A$56,MATCH(Fixtures!G106,Ratings!$B$2:$B$56,0))</f>
        <v>J</v>
      </c>
      <c r="AA106" t="str">
        <f t="shared" si="7"/>
        <v>['J','LI',['LI','AM']],</v>
      </c>
    </row>
    <row r="107" spans="1:27" x14ac:dyDescent="0.25">
      <c r="A107">
        <v>2019</v>
      </c>
      <c r="B107">
        <v>10</v>
      </c>
      <c r="C107">
        <v>12</v>
      </c>
      <c r="D107" t="s">
        <v>69</v>
      </c>
      <c r="E107" t="s">
        <v>68</v>
      </c>
      <c r="F107" t="s">
        <v>2</v>
      </c>
      <c r="G107" t="s">
        <v>69</v>
      </c>
      <c r="H107">
        <v>162</v>
      </c>
      <c r="I107">
        <v>16</v>
      </c>
      <c r="J107">
        <v>1196</v>
      </c>
      <c r="K107">
        <v>1839</v>
      </c>
      <c r="L107">
        <v>4</v>
      </c>
      <c r="M107">
        <v>18</v>
      </c>
      <c r="N107">
        <v>38</v>
      </c>
      <c r="O107">
        <v>2</v>
      </c>
      <c r="P107">
        <v>57</v>
      </c>
      <c r="Q107">
        <v>3</v>
      </c>
      <c r="R107">
        <v>67</v>
      </c>
      <c r="S107">
        <v>3</v>
      </c>
      <c r="T107">
        <v>72</v>
      </c>
      <c r="U107">
        <v>3</v>
      </c>
      <c r="V107">
        <v>77</v>
      </c>
      <c r="W107">
        <v>3</v>
      </c>
      <c r="X107">
        <f>INDEX(Weights!$B$1:$B$36,MATCH(Fixtures!F107,Weights!$A$1:$A$36,0))</f>
        <v>40</v>
      </c>
      <c r="Y107">
        <f t="shared" si="4"/>
        <v>543</v>
      </c>
      <c r="Z107" t="str">
        <f>INDEX(Ratings!$A$2:$A$56,MATCH(Fixtures!G107,Ratings!$B$2:$B$56,0))</f>
        <v>F</v>
      </c>
      <c r="AA107" t="str">
        <f t="shared" si="7"/>
        <v>['F','MT',['MT','SE']],</v>
      </c>
    </row>
    <row r="108" spans="1:27" x14ac:dyDescent="0.25">
      <c r="A108">
        <v>2019</v>
      </c>
      <c r="B108">
        <v>10</v>
      </c>
      <c r="C108">
        <v>12</v>
      </c>
      <c r="D108" t="s">
        <v>66</v>
      </c>
      <c r="E108" t="s">
        <v>55</v>
      </c>
      <c r="F108" t="s">
        <v>2</v>
      </c>
      <c r="G108" t="s">
        <v>66</v>
      </c>
      <c r="H108">
        <v>44</v>
      </c>
      <c r="I108">
        <v>4</v>
      </c>
      <c r="J108">
        <v>1677</v>
      </c>
      <c r="K108">
        <v>2017</v>
      </c>
      <c r="L108">
        <v>20</v>
      </c>
      <c r="M108">
        <v>12</v>
      </c>
      <c r="N108">
        <v>32</v>
      </c>
      <c r="O108">
        <v>8</v>
      </c>
      <c r="P108">
        <v>48</v>
      </c>
      <c r="Q108">
        <v>12</v>
      </c>
      <c r="R108">
        <v>56</v>
      </c>
      <c r="S108">
        <v>14</v>
      </c>
      <c r="T108">
        <v>60</v>
      </c>
      <c r="U108">
        <v>15</v>
      </c>
      <c r="V108">
        <v>64</v>
      </c>
      <c r="W108">
        <v>16</v>
      </c>
      <c r="X108">
        <f>INDEX(Weights!$B$1:$B$36,MATCH(Fixtures!F108,Weights!$A$1:$A$36,0))</f>
        <v>40</v>
      </c>
      <c r="Y108">
        <f t="shared" si="4"/>
        <v>240</v>
      </c>
      <c r="Z108" t="str">
        <f>INDEX(Ratings!$A$2:$A$56,MATCH(Fixtures!G108,Ratings!$B$2:$B$56,0))</f>
        <v>F</v>
      </c>
      <c r="AA108" t="str">
        <f t="shared" si="7"/>
        <v>['F','NO',['NO','ES']],</v>
      </c>
    </row>
    <row r="109" spans="1:27" x14ac:dyDescent="0.25">
      <c r="A109">
        <v>2019</v>
      </c>
      <c r="B109">
        <v>10</v>
      </c>
      <c r="C109">
        <v>13</v>
      </c>
      <c r="D109" t="s">
        <v>5</v>
      </c>
      <c r="E109" t="s">
        <v>104</v>
      </c>
      <c r="F109" t="s">
        <v>2</v>
      </c>
      <c r="G109" t="s">
        <v>5</v>
      </c>
      <c r="H109">
        <v>78</v>
      </c>
      <c r="I109">
        <v>5</v>
      </c>
      <c r="J109">
        <v>1517</v>
      </c>
      <c r="K109">
        <v>2000</v>
      </c>
      <c r="L109">
        <v>10</v>
      </c>
      <c r="M109">
        <v>16</v>
      </c>
      <c r="N109">
        <v>36</v>
      </c>
      <c r="O109">
        <v>4</v>
      </c>
      <c r="P109">
        <v>54</v>
      </c>
      <c r="Q109">
        <v>6</v>
      </c>
      <c r="R109">
        <v>63</v>
      </c>
      <c r="S109">
        <v>7</v>
      </c>
      <c r="T109">
        <v>68</v>
      </c>
      <c r="U109">
        <v>7</v>
      </c>
      <c r="V109">
        <v>72</v>
      </c>
      <c r="W109">
        <v>8</v>
      </c>
      <c r="X109">
        <f>INDEX(Weights!$B$1:$B$36,MATCH(Fixtures!F109,Weights!$A$1:$A$36,0))</f>
        <v>40</v>
      </c>
      <c r="Y109">
        <f t="shared" si="4"/>
        <v>383</v>
      </c>
      <c r="Z109" t="str">
        <f>INDEX(Ratings!$A$2:$A$56,MATCH(Fixtures!G109,Ratings!$B$2:$B$56,0))</f>
        <v>C</v>
      </c>
      <c r="AA109" t="str">
        <f t="shared" si="7"/>
        <v>['C','BY',['BY','NL']],</v>
      </c>
    </row>
    <row r="110" spans="1:27" x14ac:dyDescent="0.25">
      <c r="A110">
        <v>2019</v>
      </c>
      <c r="B110">
        <v>10</v>
      </c>
      <c r="C110">
        <v>13</v>
      </c>
      <c r="D110" t="s">
        <v>24</v>
      </c>
      <c r="E110" t="s">
        <v>21</v>
      </c>
      <c r="F110" t="s">
        <v>2</v>
      </c>
      <c r="G110" t="s">
        <v>24</v>
      </c>
      <c r="H110">
        <v>103</v>
      </c>
      <c r="I110">
        <v>31</v>
      </c>
      <c r="J110">
        <v>1408</v>
      </c>
      <c r="K110">
        <v>1761</v>
      </c>
      <c r="L110">
        <v>19</v>
      </c>
      <c r="M110">
        <v>12</v>
      </c>
      <c r="N110">
        <v>32</v>
      </c>
      <c r="O110">
        <v>8</v>
      </c>
      <c r="P110">
        <v>49</v>
      </c>
      <c r="Q110">
        <v>11</v>
      </c>
      <c r="R110">
        <v>57</v>
      </c>
      <c r="S110">
        <v>13</v>
      </c>
      <c r="T110">
        <v>61</v>
      </c>
      <c r="U110">
        <v>14</v>
      </c>
      <c r="V110">
        <v>65</v>
      </c>
      <c r="W110">
        <v>15</v>
      </c>
      <c r="X110">
        <f>INDEX(Weights!$B$1:$B$36,MATCH(Fixtures!F110,Weights!$A$1:$A$36,0))</f>
        <v>40</v>
      </c>
      <c r="Y110">
        <f t="shared" si="4"/>
        <v>253</v>
      </c>
      <c r="Z110" t="str">
        <f>INDEX(Ratings!$A$2:$A$56,MATCH(Fixtures!G110,Ratings!$B$2:$B$56,0))</f>
        <v>I</v>
      </c>
      <c r="AA110" t="str">
        <f t="shared" si="7"/>
        <v>['I','CY',['CY','RU']],</v>
      </c>
    </row>
    <row r="111" spans="1:27" x14ac:dyDescent="0.25">
      <c r="A111">
        <v>2019</v>
      </c>
      <c r="B111">
        <v>10</v>
      </c>
      <c r="C111">
        <v>13</v>
      </c>
      <c r="D111" t="s">
        <v>11</v>
      </c>
      <c r="E111" t="s">
        <v>6</v>
      </c>
      <c r="F111" t="s">
        <v>2</v>
      </c>
      <c r="G111" t="s">
        <v>11</v>
      </c>
      <c r="H111">
        <v>90</v>
      </c>
      <c r="I111">
        <v>6</v>
      </c>
      <c r="J111">
        <v>1463</v>
      </c>
      <c r="K111">
        <v>1968</v>
      </c>
      <c r="L111">
        <v>9</v>
      </c>
      <c r="M111">
        <v>16</v>
      </c>
      <c r="N111">
        <v>36</v>
      </c>
      <c r="O111">
        <v>4</v>
      </c>
      <c r="P111">
        <v>55</v>
      </c>
      <c r="Q111">
        <v>5</v>
      </c>
      <c r="R111">
        <v>64</v>
      </c>
      <c r="S111">
        <v>6</v>
      </c>
      <c r="T111">
        <v>68</v>
      </c>
      <c r="U111">
        <v>7</v>
      </c>
      <c r="V111">
        <v>73</v>
      </c>
      <c r="W111">
        <v>7</v>
      </c>
      <c r="X111">
        <f>INDEX(Weights!$B$1:$B$36,MATCH(Fixtures!F111,Weights!$A$1:$A$36,0))</f>
        <v>40</v>
      </c>
      <c r="Y111">
        <f t="shared" si="4"/>
        <v>405</v>
      </c>
      <c r="Z111" t="str">
        <f>INDEX(Ratings!$A$2:$A$56,MATCH(Fixtures!G111,Ratings!$B$2:$B$56,0))</f>
        <v>C</v>
      </c>
      <c r="AA111" t="str">
        <f t="shared" si="7"/>
        <v>['C','EE',['EE','DE']],</v>
      </c>
    </row>
    <row r="112" spans="1:27" x14ac:dyDescent="0.25">
      <c r="A112">
        <v>2019</v>
      </c>
      <c r="B112">
        <v>10</v>
      </c>
      <c r="C112">
        <v>13</v>
      </c>
      <c r="D112" t="s">
        <v>4</v>
      </c>
      <c r="E112" t="s">
        <v>3</v>
      </c>
      <c r="F112" t="s">
        <v>2</v>
      </c>
      <c r="G112" t="s">
        <v>4</v>
      </c>
      <c r="H112">
        <v>51</v>
      </c>
      <c r="I112">
        <v>110</v>
      </c>
      <c r="J112">
        <v>1649</v>
      </c>
      <c r="K112">
        <v>1378</v>
      </c>
      <c r="L112">
        <v>89</v>
      </c>
      <c r="M112">
        <v>-16</v>
      </c>
      <c r="N112">
        <v>4</v>
      </c>
      <c r="O112">
        <v>36</v>
      </c>
      <c r="P112">
        <v>6</v>
      </c>
      <c r="Q112">
        <v>54</v>
      </c>
      <c r="R112">
        <v>7</v>
      </c>
      <c r="S112">
        <v>63</v>
      </c>
      <c r="T112">
        <v>8</v>
      </c>
      <c r="U112">
        <v>67</v>
      </c>
      <c r="V112">
        <v>8</v>
      </c>
      <c r="W112">
        <v>72</v>
      </c>
      <c r="X112">
        <f>INDEX(Weights!$B$1:$B$36,MATCH(Fixtures!F112,Weights!$A$1:$A$36,0))</f>
        <v>40</v>
      </c>
      <c r="Y112">
        <f t="shared" si="4"/>
        <v>371</v>
      </c>
      <c r="Z112" t="str">
        <f>INDEX(Ratings!$A$2:$A$56,MATCH(Fixtures!G112,Ratings!$B$2:$B$56,0))</f>
        <v>E</v>
      </c>
      <c r="AA112" t="str">
        <f t="shared" si="7"/>
        <v>['E','HU',['HU','AZ']],</v>
      </c>
    </row>
    <row r="113" spans="1:27" x14ac:dyDescent="0.25">
      <c r="A113">
        <v>2019</v>
      </c>
      <c r="B113">
        <v>10</v>
      </c>
      <c r="C113">
        <v>13</v>
      </c>
      <c r="D113" t="s">
        <v>8</v>
      </c>
      <c r="E113" t="s">
        <v>7</v>
      </c>
      <c r="F113" t="s">
        <v>2</v>
      </c>
      <c r="G113" t="s">
        <v>8</v>
      </c>
      <c r="H113">
        <v>108</v>
      </c>
      <c r="I113">
        <v>3</v>
      </c>
      <c r="J113">
        <v>1383</v>
      </c>
      <c r="K113">
        <v>2045</v>
      </c>
      <c r="L113">
        <v>4</v>
      </c>
      <c r="M113">
        <v>18</v>
      </c>
      <c r="N113">
        <v>38</v>
      </c>
      <c r="O113">
        <v>2</v>
      </c>
      <c r="P113">
        <v>58</v>
      </c>
      <c r="Q113">
        <v>2</v>
      </c>
      <c r="R113">
        <v>67</v>
      </c>
      <c r="S113">
        <v>3</v>
      </c>
      <c r="T113">
        <v>72</v>
      </c>
      <c r="U113">
        <v>3</v>
      </c>
      <c r="V113">
        <v>77</v>
      </c>
      <c r="W113">
        <v>3</v>
      </c>
      <c r="X113">
        <f>INDEX(Weights!$B$1:$B$36,MATCH(Fixtures!F113,Weights!$A$1:$A$36,0))</f>
        <v>40</v>
      </c>
      <c r="Y113">
        <f t="shared" si="4"/>
        <v>562</v>
      </c>
      <c r="Z113" t="str">
        <f>INDEX(Ratings!$A$2:$A$56,MATCH(Fixtures!G113,Ratings!$B$2:$B$56,0))</f>
        <v>I</v>
      </c>
      <c r="AA113" t="str">
        <f t="shared" si="7"/>
        <v>['I','KZ',['KZ','BE']],</v>
      </c>
    </row>
    <row r="114" spans="1:27" x14ac:dyDescent="0.25">
      <c r="A114">
        <v>2019</v>
      </c>
      <c r="B114">
        <v>10</v>
      </c>
      <c r="C114">
        <v>13</v>
      </c>
      <c r="D114" t="s">
        <v>65</v>
      </c>
      <c r="E114" t="s">
        <v>64</v>
      </c>
      <c r="F114" t="s">
        <v>2</v>
      </c>
      <c r="G114" t="s">
        <v>65</v>
      </c>
      <c r="H114">
        <v>23</v>
      </c>
      <c r="I114">
        <v>76</v>
      </c>
      <c r="J114">
        <v>1792</v>
      </c>
      <c r="K114">
        <v>1523</v>
      </c>
      <c r="L114">
        <v>89</v>
      </c>
      <c r="M114">
        <v>-16</v>
      </c>
      <c r="N114">
        <v>4</v>
      </c>
      <c r="O114">
        <v>36</v>
      </c>
      <c r="P114">
        <v>6</v>
      </c>
      <c r="Q114">
        <v>54</v>
      </c>
      <c r="R114">
        <v>7</v>
      </c>
      <c r="S114">
        <v>63</v>
      </c>
      <c r="T114">
        <v>8</v>
      </c>
      <c r="U114">
        <v>67</v>
      </c>
      <c r="V114">
        <v>9</v>
      </c>
      <c r="W114">
        <v>71</v>
      </c>
      <c r="X114">
        <f>INDEX(Weights!$B$1:$B$36,MATCH(Fixtures!F114,Weights!$A$1:$A$36,0))</f>
        <v>40</v>
      </c>
      <c r="Y114">
        <f t="shared" si="4"/>
        <v>369</v>
      </c>
      <c r="Z114" t="str">
        <f>INDEX(Ratings!$A$2:$A$56,MATCH(Fixtures!G114,Ratings!$B$2:$B$56,0))</f>
        <v>G</v>
      </c>
      <c r="AA114" t="str">
        <f t="shared" si="7"/>
        <v>['G','PL',['PL','NM']],</v>
      </c>
    </row>
    <row r="115" spans="1:27" x14ac:dyDescent="0.25">
      <c r="A115">
        <v>2019</v>
      </c>
      <c r="B115">
        <v>10</v>
      </c>
      <c r="C115">
        <v>13</v>
      </c>
      <c r="D115" t="s">
        <v>23</v>
      </c>
      <c r="E115" t="s">
        <v>22</v>
      </c>
      <c r="F115" t="s">
        <v>2</v>
      </c>
      <c r="G115" t="s">
        <v>23</v>
      </c>
      <c r="H115">
        <v>48</v>
      </c>
      <c r="I115">
        <v>204</v>
      </c>
      <c r="J115">
        <v>1669</v>
      </c>
      <c r="K115">
        <v>832</v>
      </c>
      <c r="L115">
        <v>99.5</v>
      </c>
      <c r="M115">
        <v>-20</v>
      </c>
      <c r="N115">
        <v>0</v>
      </c>
      <c r="O115">
        <v>40</v>
      </c>
      <c r="P115">
        <v>0</v>
      </c>
      <c r="Q115">
        <v>60</v>
      </c>
      <c r="R115">
        <v>0</v>
      </c>
      <c r="S115">
        <v>70</v>
      </c>
      <c r="T115">
        <v>0</v>
      </c>
      <c r="U115">
        <v>75</v>
      </c>
      <c r="V115">
        <v>0</v>
      </c>
      <c r="W115">
        <v>80</v>
      </c>
      <c r="X115">
        <f>INDEX(Weights!$B$1:$B$36,MATCH(Fixtures!F115,Weights!$A$1:$A$36,0))</f>
        <v>40</v>
      </c>
      <c r="Y115">
        <f t="shared" si="4"/>
        <v>937</v>
      </c>
      <c r="Z115" t="str">
        <f>INDEX(Ratings!$A$2:$A$56,MATCH(Fixtures!G115,Ratings!$B$2:$B$56,0))</f>
        <v>I</v>
      </c>
      <c r="AA115" t="str">
        <f t="shared" si="7"/>
        <v>['I','SQ',['SQ','SM']],</v>
      </c>
    </row>
    <row r="116" spans="1:27" x14ac:dyDescent="0.25">
      <c r="A116">
        <v>2019</v>
      </c>
      <c r="B116">
        <v>10</v>
      </c>
      <c r="C116">
        <v>13</v>
      </c>
      <c r="D116" t="s">
        <v>49</v>
      </c>
      <c r="E116" t="s">
        <v>48</v>
      </c>
      <c r="F116" t="s">
        <v>2</v>
      </c>
      <c r="G116" t="s">
        <v>49</v>
      </c>
      <c r="H116">
        <v>69</v>
      </c>
      <c r="I116">
        <v>39</v>
      </c>
      <c r="J116">
        <v>1551</v>
      </c>
      <c r="K116">
        <v>1710</v>
      </c>
      <c r="L116">
        <v>42</v>
      </c>
      <c r="M116">
        <v>3</v>
      </c>
      <c r="N116">
        <v>23</v>
      </c>
      <c r="O116">
        <v>17</v>
      </c>
      <c r="P116">
        <v>35</v>
      </c>
      <c r="Q116">
        <v>25</v>
      </c>
      <c r="R116">
        <v>41</v>
      </c>
      <c r="S116">
        <v>29</v>
      </c>
      <c r="T116">
        <v>44</v>
      </c>
      <c r="U116">
        <v>31</v>
      </c>
      <c r="V116">
        <v>47</v>
      </c>
      <c r="W116">
        <v>33</v>
      </c>
      <c r="X116">
        <f>INDEX(Weights!$B$1:$B$36,MATCH(Fixtures!F116,Weights!$A$1:$A$36,0))</f>
        <v>40</v>
      </c>
      <c r="Y116">
        <f t="shared" si="4"/>
        <v>59</v>
      </c>
      <c r="Z116" t="str">
        <f>INDEX(Ratings!$A$2:$A$56,MATCH(Fixtures!G116,Ratings!$B$2:$B$56,0))</f>
        <v>G</v>
      </c>
      <c r="AA116" t="str">
        <f t="shared" si="7"/>
        <v>['G','SI',['SI','AT']],</v>
      </c>
    </row>
    <row r="117" spans="1:27" x14ac:dyDescent="0.25">
      <c r="A117">
        <v>2019</v>
      </c>
      <c r="B117">
        <v>10</v>
      </c>
      <c r="C117">
        <v>13</v>
      </c>
      <c r="D117" t="s">
        <v>10</v>
      </c>
      <c r="E117" t="s">
        <v>9</v>
      </c>
      <c r="F117" t="s">
        <v>2</v>
      </c>
      <c r="G117" t="s">
        <v>10</v>
      </c>
      <c r="H117">
        <v>28</v>
      </c>
      <c r="I117">
        <v>12</v>
      </c>
      <c r="J117">
        <v>1767</v>
      </c>
      <c r="K117">
        <v>1903</v>
      </c>
      <c r="L117">
        <v>45</v>
      </c>
      <c r="M117">
        <v>2</v>
      </c>
      <c r="N117">
        <v>22</v>
      </c>
      <c r="O117">
        <v>18</v>
      </c>
      <c r="P117">
        <v>33</v>
      </c>
      <c r="Q117">
        <v>27</v>
      </c>
      <c r="R117">
        <v>39</v>
      </c>
      <c r="S117">
        <v>31</v>
      </c>
      <c r="T117">
        <v>41</v>
      </c>
      <c r="U117">
        <v>34</v>
      </c>
      <c r="V117">
        <v>44</v>
      </c>
      <c r="W117">
        <v>36</v>
      </c>
      <c r="X117">
        <f>INDEX(Weights!$B$1:$B$36,MATCH(Fixtures!F117,Weights!$A$1:$A$36,0))</f>
        <v>40</v>
      </c>
      <c r="Y117">
        <f t="shared" si="4"/>
        <v>36</v>
      </c>
      <c r="Z117" t="str">
        <f>INDEX(Ratings!$A$2:$A$56,MATCH(Fixtures!G117,Ratings!$B$2:$B$56,0))</f>
        <v>E</v>
      </c>
      <c r="AA117" t="str">
        <f t="shared" si="7"/>
        <v>['E','WA',['WA','HR']],</v>
      </c>
    </row>
    <row r="118" spans="1:27" x14ac:dyDescent="0.25">
      <c r="A118">
        <v>2019</v>
      </c>
      <c r="B118">
        <v>10</v>
      </c>
      <c r="C118">
        <v>14</v>
      </c>
      <c r="D118" t="s">
        <v>51</v>
      </c>
      <c r="E118" t="s">
        <v>105</v>
      </c>
      <c r="F118" t="s">
        <v>2</v>
      </c>
      <c r="G118" t="s">
        <v>51</v>
      </c>
      <c r="H118">
        <v>56</v>
      </c>
      <c r="I118">
        <v>9</v>
      </c>
      <c r="J118">
        <v>1610</v>
      </c>
      <c r="K118">
        <v>1943</v>
      </c>
      <c r="L118">
        <v>21</v>
      </c>
      <c r="M118">
        <v>12</v>
      </c>
      <c r="N118">
        <v>32</v>
      </c>
      <c r="O118">
        <v>8</v>
      </c>
      <c r="P118">
        <v>48</v>
      </c>
      <c r="Q118">
        <v>12</v>
      </c>
      <c r="R118">
        <v>55</v>
      </c>
      <c r="S118">
        <v>15</v>
      </c>
      <c r="T118">
        <v>59</v>
      </c>
      <c r="U118">
        <v>16</v>
      </c>
      <c r="V118">
        <v>63</v>
      </c>
      <c r="W118">
        <v>17</v>
      </c>
      <c r="X118">
        <f>INDEX(Weights!$B$1:$B$36,MATCH(Fixtures!F118,Weights!$A$1:$A$36,0))</f>
        <v>40</v>
      </c>
      <c r="Y118">
        <f t="shared" si="4"/>
        <v>233</v>
      </c>
      <c r="Z118" t="str">
        <f>INDEX(Ratings!$A$2:$A$56,MATCH(Fixtures!G118,Ratings!$B$2:$B$56,0))</f>
        <v>A</v>
      </c>
      <c r="AA118" t="str">
        <f t="shared" si="7"/>
        <v>['A','BG',['BG','EN']],</v>
      </c>
    </row>
    <row r="119" spans="1:27" x14ac:dyDescent="0.25">
      <c r="A119">
        <v>2019</v>
      </c>
      <c r="B119">
        <v>10</v>
      </c>
      <c r="C119">
        <v>14</v>
      </c>
      <c r="D119" t="s">
        <v>26</v>
      </c>
      <c r="E119" t="s">
        <v>25</v>
      </c>
      <c r="F119" t="s">
        <v>2</v>
      </c>
      <c r="G119" t="s">
        <v>26</v>
      </c>
      <c r="H119">
        <v>2</v>
      </c>
      <c r="I119">
        <v>25</v>
      </c>
      <c r="J119">
        <v>2050</v>
      </c>
      <c r="K119">
        <v>1780</v>
      </c>
      <c r="L119">
        <v>89</v>
      </c>
      <c r="M119">
        <v>-16</v>
      </c>
      <c r="N119">
        <v>4</v>
      </c>
      <c r="O119">
        <v>36</v>
      </c>
      <c r="P119">
        <v>6</v>
      </c>
      <c r="Q119">
        <v>54</v>
      </c>
      <c r="R119">
        <v>7</v>
      </c>
      <c r="S119">
        <v>63</v>
      </c>
      <c r="T119">
        <v>8</v>
      </c>
      <c r="U119">
        <v>67</v>
      </c>
      <c r="V119">
        <v>8</v>
      </c>
      <c r="W119">
        <v>72</v>
      </c>
      <c r="X119">
        <f>INDEX(Weights!$B$1:$B$36,MATCH(Fixtures!F119,Weights!$A$1:$A$36,0))</f>
        <v>40</v>
      </c>
      <c r="Y119">
        <f t="shared" si="4"/>
        <v>370</v>
      </c>
      <c r="Z119" t="str">
        <f>INDEX(Ratings!$A$2:$A$56,MATCH(Fixtures!G119,Ratings!$B$2:$B$56,0))</f>
        <v>H</v>
      </c>
      <c r="AA119" t="str">
        <f t="shared" si="7"/>
        <v>['H','FR',['FR','TR']],</v>
      </c>
    </row>
    <row r="120" spans="1:27" x14ac:dyDescent="0.25">
      <c r="A120">
        <v>2019</v>
      </c>
      <c r="B120">
        <v>10</v>
      </c>
      <c r="C120">
        <v>14</v>
      </c>
      <c r="D120" t="s">
        <v>17</v>
      </c>
      <c r="E120" t="s">
        <v>20</v>
      </c>
      <c r="F120" t="s">
        <v>2</v>
      </c>
      <c r="G120" t="s">
        <v>17</v>
      </c>
      <c r="H120">
        <v>46</v>
      </c>
      <c r="I120">
        <v>185</v>
      </c>
      <c r="J120">
        <v>1673</v>
      </c>
      <c r="K120">
        <v>1063</v>
      </c>
      <c r="L120">
        <v>98.3</v>
      </c>
      <c r="M120">
        <v>-19</v>
      </c>
      <c r="N120">
        <v>1</v>
      </c>
      <c r="O120">
        <v>39</v>
      </c>
      <c r="P120">
        <v>1</v>
      </c>
      <c r="Q120">
        <v>59</v>
      </c>
      <c r="R120">
        <v>1</v>
      </c>
      <c r="S120">
        <v>69</v>
      </c>
      <c r="T120">
        <v>1</v>
      </c>
      <c r="U120">
        <v>74</v>
      </c>
      <c r="V120">
        <v>1</v>
      </c>
      <c r="W120">
        <v>79</v>
      </c>
      <c r="X120">
        <f>INDEX(Weights!$B$1:$B$36,MATCH(Fixtures!F120,Weights!$A$1:$A$36,0))</f>
        <v>40</v>
      </c>
      <c r="Y120">
        <f t="shared" si="4"/>
        <v>710</v>
      </c>
      <c r="Z120" t="str">
        <f>INDEX(Ratings!$A$2:$A$56,MATCH(Fixtures!G120,Ratings!$B$2:$B$56,0))</f>
        <v>H</v>
      </c>
      <c r="AA120" t="str">
        <f t="shared" si="7"/>
        <v>['H','IS',['IS','AD']],</v>
      </c>
    </row>
    <row r="121" spans="1:27" x14ac:dyDescent="0.25">
      <c r="A121">
        <v>2019</v>
      </c>
      <c r="B121">
        <v>10</v>
      </c>
      <c r="C121">
        <v>14</v>
      </c>
      <c r="D121" t="s">
        <v>63</v>
      </c>
      <c r="E121" t="s">
        <v>62</v>
      </c>
      <c r="F121" t="s">
        <v>2</v>
      </c>
      <c r="G121" t="s">
        <v>63</v>
      </c>
      <c r="H121">
        <v>79</v>
      </c>
      <c r="I121">
        <v>63</v>
      </c>
      <c r="J121">
        <v>1514</v>
      </c>
      <c r="K121">
        <v>1574</v>
      </c>
      <c r="L121">
        <v>56</v>
      </c>
      <c r="M121">
        <v>-2</v>
      </c>
      <c r="N121">
        <v>18</v>
      </c>
      <c r="O121">
        <v>22</v>
      </c>
      <c r="P121">
        <v>27</v>
      </c>
      <c r="Q121">
        <v>33</v>
      </c>
      <c r="R121">
        <v>31</v>
      </c>
      <c r="S121">
        <v>39</v>
      </c>
      <c r="T121">
        <v>33</v>
      </c>
      <c r="U121">
        <v>42</v>
      </c>
      <c r="V121">
        <v>35</v>
      </c>
      <c r="W121">
        <v>45</v>
      </c>
      <c r="X121">
        <f>INDEX(Weights!$B$1:$B$36,MATCH(Fixtures!F121,Weights!$A$1:$A$36,0))</f>
        <v>40</v>
      </c>
      <c r="Y121">
        <f t="shared" si="4"/>
        <v>40</v>
      </c>
      <c r="Z121" t="str">
        <f>INDEX(Ratings!$A$2:$A$56,MATCH(Fixtures!G121,Ratings!$B$2:$B$56,0))</f>
        <v>A</v>
      </c>
      <c r="AA121" t="str">
        <f t="shared" si="7"/>
        <v>['A','KO',['KO','ME']],</v>
      </c>
    </row>
    <row r="122" spans="1:27" x14ac:dyDescent="0.25">
      <c r="A122">
        <v>2019</v>
      </c>
      <c r="B122">
        <v>10</v>
      </c>
      <c r="C122">
        <v>14</v>
      </c>
      <c r="D122" t="s">
        <v>60</v>
      </c>
      <c r="E122" t="s">
        <v>71</v>
      </c>
      <c r="F122" t="s">
        <v>2</v>
      </c>
      <c r="G122" t="s">
        <v>60</v>
      </c>
      <c r="H122">
        <v>132</v>
      </c>
      <c r="I122">
        <v>21</v>
      </c>
      <c r="J122">
        <v>1324</v>
      </c>
      <c r="K122">
        <v>1793</v>
      </c>
      <c r="L122">
        <v>11</v>
      </c>
      <c r="M122">
        <v>16</v>
      </c>
      <c r="N122">
        <v>36</v>
      </c>
      <c r="O122">
        <v>4</v>
      </c>
      <c r="P122">
        <v>54</v>
      </c>
      <c r="Q122">
        <v>6</v>
      </c>
      <c r="R122">
        <v>63</v>
      </c>
      <c r="S122">
        <v>7</v>
      </c>
      <c r="T122">
        <v>67</v>
      </c>
      <c r="U122">
        <v>8</v>
      </c>
      <c r="V122">
        <v>71</v>
      </c>
      <c r="W122">
        <v>9</v>
      </c>
      <c r="X122">
        <f>INDEX(Weights!$B$1:$B$36,MATCH(Fixtures!F122,Weights!$A$1:$A$36,0))</f>
        <v>40</v>
      </c>
      <c r="Y122">
        <f t="shared" si="4"/>
        <v>369</v>
      </c>
      <c r="Z122" t="str">
        <f>INDEX(Ratings!$A$2:$A$56,MATCH(Fixtures!G122,Ratings!$B$2:$B$56,0))</f>
        <v>B</v>
      </c>
      <c r="AA122" t="str">
        <f t="shared" si="7"/>
        <v>['B','LT',['LT','RS']],</v>
      </c>
    </row>
    <row r="123" spans="1:27" x14ac:dyDescent="0.25">
      <c r="A123">
        <v>2019</v>
      </c>
      <c r="B123">
        <v>10</v>
      </c>
      <c r="C123">
        <v>14</v>
      </c>
      <c r="D123" t="s">
        <v>19</v>
      </c>
      <c r="E123" t="s">
        <v>18</v>
      </c>
      <c r="F123" t="s">
        <v>2</v>
      </c>
      <c r="G123" t="s">
        <v>19</v>
      </c>
      <c r="H123">
        <v>134</v>
      </c>
      <c r="I123">
        <v>84</v>
      </c>
      <c r="J123">
        <v>1315</v>
      </c>
      <c r="K123">
        <v>1494</v>
      </c>
      <c r="L123">
        <v>39</v>
      </c>
      <c r="M123">
        <v>4</v>
      </c>
      <c r="N123">
        <v>24</v>
      </c>
      <c r="O123">
        <v>16</v>
      </c>
      <c r="P123">
        <v>37</v>
      </c>
      <c r="Q123">
        <v>23</v>
      </c>
      <c r="R123">
        <v>43</v>
      </c>
      <c r="S123">
        <v>27</v>
      </c>
      <c r="T123">
        <v>46</v>
      </c>
      <c r="U123">
        <v>29</v>
      </c>
      <c r="V123">
        <v>49</v>
      </c>
      <c r="W123">
        <v>31</v>
      </c>
      <c r="X123">
        <f>INDEX(Weights!$B$1:$B$36,MATCH(Fixtures!F123,Weights!$A$1:$A$36,0))</f>
        <v>40</v>
      </c>
      <c r="Y123">
        <f t="shared" si="4"/>
        <v>79</v>
      </c>
      <c r="Z123" t="str">
        <f>INDEX(Ratings!$A$2:$A$56,MATCH(Fixtures!G123,Ratings!$B$2:$B$56,0))</f>
        <v>H</v>
      </c>
      <c r="AA123" t="str">
        <f t="shared" si="7"/>
        <v>['H','MD',['MD','AL']],</v>
      </c>
    </row>
    <row r="124" spans="1:27" x14ac:dyDescent="0.25">
      <c r="A124">
        <v>2019</v>
      </c>
      <c r="B124">
        <v>10</v>
      </c>
      <c r="C124">
        <v>14</v>
      </c>
      <c r="D124" t="s">
        <v>70</v>
      </c>
      <c r="E124" t="s">
        <v>34</v>
      </c>
      <c r="F124" t="s">
        <v>2</v>
      </c>
      <c r="G124" t="s">
        <v>70</v>
      </c>
      <c r="H124">
        <v>20</v>
      </c>
      <c r="I124">
        <v>7</v>
      </c>
      <c r="J124">
        <v>1823</v>
      </c>
      <c r="K124">
        <v>1960</v>
      </c>
      <c r="L124">
        <v>45</v>
      </c>
      <c r="M124">
        <v>2</v>
      </c>
      <c r="N124">
        <v>22</v>
      </c>
      <c r="O124">
        <v>18</v>
      </c>
      <c r="P124">
        <v>33</v>
      </c>
      <c r="Q124">
        <v>27</v>
      </c>
      <c r="R124">
        <v>39</v>
      </c>
      <c r="S124">
        <v>31</v>
      </c>
      <c r="T124">
        <v>41</v>
      </c>
      <c r="U124">
        <v>34</v>
      </c>
      <c r="V124">
        <v>44</v>
      </c>
      <c r="W124">
        <v>36</v>
      </c>
      <c r="X124">
        <f>INDEX(Weights!$B$1:$B$36,MATCH(Fixtures!F124,Weights!$A$1:$A$36,0))</f>
        <v>40</v>
      </c>
      <c r="Y124">
        <f t="shared" si="4"/>
        <v>37</v>
      </c>
      <c r="Z124" t="str">
        <f>INDEX(Ratings!$A$2:$A$56,MATCH(Fixtures!G124,Ratings!$B$2:$B$56,0))</f>
        <v>B</v>
      </c>
      <c r="AA124" t="str">
        <f t="shared" si="7"/>
        <v>['B','UA',['UA','PT']],</v>
      </c>
    </row>
    <row r="125" spans="1:27" x14ac:dyDescent="0.25">
      <c r="A125">
        <v>2019</v>
      </c>
      <c r="B125">
        <v>10</v>
      </c>
      <c r="C125">
        <v>14</v>
      </c>
      <c r="D125" t="s">
        <v>50</v>
      </c>
      <c r="E125" t="s">
        <v>12</v>
      </c>
      <c r="F125" t="s">
        <v>33</v>
      </c>
      <c r="G125" t="s">
        <v>50</v>
      </c>
      <c r="H125">
        <v>38</v>
      </c>
      <c r="I125">
        <v>49</v>
      </c>
      <c r="J125">
        <v>1725</v>
      </c>
      <c r="K125">
        <v>1661</v>
      </c>
      <c r="L125">
        <v>72</v>
      </c>
      <c r="M125">
        <v>-4</v>
      </c>
      <c r="N125">
        <v>6</v>
      </c>
      <c r="O125">
        <v>14</v>
      </c>
      <c r="P125">
        <v>8</v>
      </c>
      <c r="Q125">
        <v>22</v>
      </c>
      <c r="R125">
        <v>10</v>
      </c>
      <c r="S125">
        <v>25</v>
      </c>
      <c r="T125">
        <v>11</v>
      </c>
      <c r="U125">
        <v>27</v>
      </c>
      <c r="V125">
        <v>11</v>
      </c>
      <c r="W125">
        <v>29</v>
      </c>
      <c r="X125">
        <f>INDEX(Weights!$B$1:$B$36,MATCH(Fixtures!F125,Weights!$A$1:$A$36,0))</f>
        <v>20</v>
      </c>
      <c r="Y125">
        <f t="shared" si="4"/>
        <v>164</v>
      </c>
    </row>
    <row r="126" spans="1:27" x14ac:dyDescent="0.25">
      <c r="A126">
        <v>2019</v>
      </c>
      <c r="B126">
        <v>10</v>
      </c>
      <c r="C126">
        <v>15</v>
      </c>
      <c r="D126" t="s">
        <v>54</v>
      </c>
      <c r="E126" t="s">
        <v>69</v>
      </c>
      <c r="F126" t="s">
        <v>2</v>
      </c>
      <c r="G126" t="s">
        <v>54</v>
      </c>
      <c r="H126">
        <v>150</v>
      </c>
      <c r="I126">
        <v>162</v>
      </c>
      <c r="J126">
        <v>1233</v>
      </c>
      <c r="K126">
        <v>1196</v>
      </c>
      <c r="L126">
        <v>69</v>
      </c>
      <c r="M126">
        <v>-8</v>
      </c>
      <c r="N126">
        <v>12</v>
      </c>
      <c r="O126">
        <v>28</v>
      </c>
      <c r="P126">
        <v>19</v>
      </c>
      <c r="Q126">
        <v>41</v>
      </c>
      <c r="R126">
        <v>22</v>
      </c>
      <c r="S126">
        <v>48</v>
      </c>
      <c r="T126">
        <v>23</v>
      </c>
      <c r="U126">
        <v>52</v>
      </c>
      <c r="V126">
        <v>25</v>
      </c>
      <c r="W126">
        <v>55</v>
      </c>
      <c r="X126">
        <f>INDEX(Weights!$B$1:$B$36,MATCH(Fixtures!F126,Weights!$A$1:$A$36,0))</f>
        <v>40</v>
      </c>
      <c r="Y126">
        <f t="shared" si="4"/>
        <v>137</v>
      </c>
      <c r="Z126" t="str">
        <f>INDEX(Ratings!$A$2:$A$56,MATCH(Fixtures!G126,Ratings!$B$2:$B$56,0))</f>
        <v>F</v>
      </c>
      <c r="AA126" t="str">
        <f t="shared" ref="AA126:AA134" si="8">"['"&amp;Z126&amp;"','"&amp;G126&amp;"',['"&amp;D126&amp;"','"&amp;E126&amp;"']],"</f>
        <v>['F','FO',['FO','MT']],</v>
      </c>
    </row>
    <row r="127" spans="1:27" x14ac:dyDescent="0.25">
      <c r="A127">
        <v>2019</v>
      </c>
      <c r="B127">
        <v>10</v>
      </c>
      <c r="C127">
        <v>15</v>
      </c>
      <c r="D127" t="s">
        <v>13</v>
      </c>
      <c r="E127" t="s">
        <v>0</v>
      </c>
      <c r="F127" t="s">
        <v>2</v>
      </c>
      <c r="G127" t="s">
        <v>13</v>
      </c>
      <c r="H127">
        <v>45</v>
      </c>
      <c r="I127">
        <v>99</v>
      </c>
      <c r="J127">
        <v>1674</v>
      </c>
      <c r="K127">
        <v>1428</v>
      </c>
      <c r="L127">
        <v>88</v>
      </c>
      <c r="M127">
        <v>-15</v>
      </c>
      <c r="N127">
        <v>5</v>
      </c>
      <c r="O127">
        <v>35</v>
      </c>
      <c r="P127">
        <v>7</v>
      </c>
      <c r="Q127">
        <v>53</v>
      </c>
      <c r="R127">
        <v>8</v>
      </c>
      <c r="S127">
        <v>62</v>
      </c>
      <c r="T127">
        <v>9</v>
      </c>
      <c r="U127">
        <v>66</v>
      </c>
      <c r="V127">
        <v>10</v>
      </c>
      <c r="W127">
        <v>70</v>
      </c>
      <c r="X127">
        <f>INDEX(Weights!$B$1:$B$36,MATCH(Fixtures!F127,Weights!$A$1:$A$36,0))</f>
        <v>40</v>
      </c>
      <c r="Y127">
        <f t="shared" si="4"/>
        <v>346</v>
      </c>
      <c r="Z127" t="str">
        <f>INDEX(Ratings!$A$2:$A$56,MATCH(Fixtures!G127,Ratings!$B$2:$B$56,0))</f>
        <v>J</v>
      </c>
      <c r="AA127" t="str">
        <f t="shared" si="8"/>
        <v>['J','FI',['FI','AM']],</v>
      </c>
    </row>
    <row r="128" spans="1:27" x14ac:dyDescent="0.25">
      <c r="A128">
        <v>2019</v>
      </c>
      <c r="B128">
        <v>10</v>
      </c>
      <c r="C128">
        <v>15</v>
      </c>
      <c r="D128" t="s">
        <v>57</v>
      </c>
      <c r="E128" t="s">
        <v>56</v>
      </c>
      <c r="F128" t="s">
        <v>2</v>
      </c>
      <c r="G128" t="s">
        <v>57</v>
      </c>
      <c r="H128">
        <v>180</v>
      </c>
      <c r="I128">
        <v>72</v>
      </c>
      <c r="J128">
        <v>1095</v>
      </c>
      <c r="K128">
        <v>1533</v>
      </c>
      <c r="L128">
        <v>13</v>
      </c>
      <c r="M128">
        <v>15</v>
      </c>
      <c r="N128">
        <v>35</v>
      </c>
      <c r="O128">
        <v>5</v>
      </c>
      <c r="P128">
        <v>52</v>
      </c>
      <c r="Q128">
        <v>8</v>
      </c>
      <c r="R128">
        <v>61</v>
      </c>
      <c r="S128">
        <v>9</v>
      </c>
      <c r="T128">
        <v>66</v>
      </c>
      <c r="U128">
        <v>9</v>
      </c>
      <c r="V128">
        <v>70</v>
      </c>
      <c r="W128">
        <v>10</v>
      </c>
      <c r="X128">
        <f>INDEX(Weights!$B$1:$B$36,MATCH(Fixtures!F128,Weights!$A$1:$A$36,0))</f>
        <v>40</v>
      </c>
      <c r="Y128">
        <f t="shared" si="4"/>
        <v>338</v>
      </c>
      <c r="Z128" t="str">
        <f>INDEX(Ratings!$A$2:$A$56,MATCH(Fixtures!G128,Ratings!$B$2:$B$56,0))</f>
        <v>D</v>
      </c>
      <c r="AA128" t="str">
        <f t="shared" si="8"/>
        <v>['D','GI',['GI','GE']],</v>
      </c>
    </row>
    <row r="129" spans="1:27" x14ac:dyDescent="0.25">
      <c r="A129">
        <v>2019</v>
      </c>
      <c r="B129">
        <v>10</v>
      </c>
      <c r="C129">
        <v>15</v>
      </c>
      <c r="D129" t="s">
        <v>15</v>
      </c>
      <c r="E129" t="s">
        <v>14</v>
      </c>
      <c r="F129" t="s">
        <v>2</v>
      </c>
      <c r="G129" t="s">
        <v>15</v>
      </c>
      <c r="H129">
        <v>58</v>
      </c>
      <c r="I129">
        <v>33</v>
      </c>
      <c r="J129">
        <v>1608</v>
      </c>
      <c r="K129">
        <v>1751</v>
      </c>
      <c r="L129">
        <v>44</v>
      </c>
      <c r="M129">
        <v>2</v>
      </c>
      <c r="N129">
        <v>22</v>
      </c>
      <c r="O129">
        <v>18</v>
      </c>
      <c r="P129">
        <v>34</v>
      </c>
      <c r="Q129">
        <v>26</v>
      </c>
      <c r="R129">
        <v>39</v>
      </c>
      <c r="S129">
        <v>31</v>
      </c>
      <c r="T129">
        <v>42</v>
      </c>
      <c r="U129">
        <v>33</v>
      </c>
      <c r="V129">
        <v>45</v>
      </c>
      <c r="W129">
        <v>35</v>
      </c>
      <c r="X129">
        <f>INDEX(Weights!$B$1:$B$36,MATCH(Fixtures!F129,Weights!$A$1:$A$36,0))</f>
        <v>40</v>
      </c>
      <c r="Y129">
        <f t="shared" si="4"/>
        <v>43</v>
      </c>
      <c r="Z129" t="str">
        <f>INDEX(Ratings!$A$2:$A$56,MATCH(Fixtures!G129,Ratings!$B$2:$B$56,0))</f>
        <v>J</v>
      </c>
      <c r="AA129" t="str">
        <f t="shared" si="8"/>
        <v>['J','GR',['GR','BA']],</v>
      </c>
    </row>
    <row r="130" spans="1:27" x14ac:dyDescent="0.25">
      <c r="A130">
        <v>2019</v>
      </c>
      <c r="B130">
        <v>10</v>
      </c>
      <c r="C130">
        <v>15</v>
      </c>
      <c r="D130" t="s">
        <v>59</v>
      </c>
      <c r="E130" t="s">
        <v>58</v>
      </c>
      <c r="F130" t="s">
        <v>2</v>
      </c>
      <c r="G130" t="s">
        <v>59</v>
      </c>
      <c r="H130">
        <v>57</v>
      </c>
      <c r="I130">
        <v>143</v>
      </c>
      <c r="J130">
        <v>1609</v>
      </c>
      <c r="K130">
        <v>1271</v>
      </c>
      <c r="L130">
        <v>93</v>
      </c>
      <c r="M130">
        <v>-17</v>
      </c>
      <c r="N130">
        <v>3</v>
      </c>
      <c r="O130">
        <v>37</v>
      </c>
      <c r="P130">
        <v>4</v>
      </c>
      <c r="Q130">
        <v>56</v>
      </c>
      <c r="R130">
        <v>5</v>
      </c>
      <c r="S130">
        <v>65</v>
      </c>
      <c r="T130">
        <v>6</v>
      </c>
      <c r="U130">
        <v>69</v>
      </c>
      <c r="V130">
        <v>6</v>
      </c>
      <c r="W130">
        <v>74</v>
      </c>
      <c r="X130">
        <f>INDEX(Weights!$B$1:$B$36,MATCH(Fixtures!F130,Weights!$A$1:$A$36,0))</f>
        <v>40</v>
      </c>
      <c r="Y130">
        <f t="shared" si="4"/>
        <v>438</v>
      </c>
      <c r="Z130" t="str">
        <f>INDEX(Ratings!$A$2:$A$56,MATCH(Fixtures!G130,Ratings!$B$2:$B$56,0))</f>
        <v>G</v>
      </c>
      <c r="AA130" t="str">
        <f t="shared" si="8"/>
        <v>['G','IL',['IL','LV']],</v>
      </c>
    </row>
    <row r="131" spans="1:27" x14ac:dyDescent="0.25">
      <c r="A131">
        <v>2019</v>
      </c>
      <c r="B131">
        <v>10</v>
      </c>
      <c r="C131">
        <v>15</v>
      </c>
      <c r="D131" t="s">
        <v>1</v>
      </c>
      <c r="E131" t="s">
        <v>16</v>
      </c>
      <c r="F131" t="s">
        <v>2</v>
      </c>
      <c r="G131" t="s">
        <v>1</v>
      </c>
      <c r="H131">
        <v>174</v>
      </c>
      <c r="I131">
        <v>11</v>
      </c>
      <c r="J131">
        <v>1124</v>
      </c>
      <c r="K131">
        <v>1915</v>
      </c>
      <c r="L131">
        <v>1.8</v>
      </c>
      <c r="M131">
        <v>19</v>
      </c>
      <c r="N131">
        <v>39</v>
      </c>
      <c r="O131">
        <v>1</v>
      </c>
      <c r="P131">
        <v>59</v>
      </c>
      <c r="Q131">
        <v>1</v>
      </c>
      <c r="R131">
        <v>69</v>
      </c>
      <c r="S131">
        <v>1</v>
      </c>
      <c r="T131">
        <v>74</v>
      </c>
      <c r="U131">
        <v>1</v>
      </c>
      <c r="V131">
        <v>79</v>
      </c>
      <c r="W131">
        <v>1</v>
      </c>
      <c r="X131">
        <f>INDEX(Weights!$B$1:$B$36,MATCH(Fixtures!F131,Weights!$A$1:$A$36,0))</f>
        <v>40</v>
      </c>
      <c r="Y131">
        <f t="shared" ref="Y131:Y194" si="9">ABS(J131-K131+IF(D131=G131,100,0))</f>
        <v>691</v>
      </c>
      <c r="Z131" t="str">
        <f>INDEX(Ratings!$A$2:$A$56,MATCH(Fixtures!G131,Ratings!$B$2:$B$56,0))</f>
        <v>J</v>
      </c>
      <c r="AA131" t="str">
        <f t="shared" si="8"/>
        <v>['J','LI',['LI','IT']],</v>
      </c>
    </row>
    <row r="132" spans="1:27" x14ac:dyDescent="0.25">
      <c r="A132">
        <v>2019</v>
      </c>
      <c r="B132">
        <v>10</v>
      </c>
      <c r="C132">
        <v>15</v>
      </c>
      <c r="D132" t="s">
        <v>67</v>
      </c>
      <c r="E132" t="s">
        <v>66</v>
      </c>
      <c r="F132" t="s">
        <v>2</v>
      </c>
      <c r="G132" t="s">
        <v>67</v>
      </c>
      <c r="H132">
        <v>36</v>
      </c>
      <c r="I132">
        <v>44</v>
      </c>
      <c r="J132">
        <v>1746</v>
      </c>
      <c r="K132">
        <v>1677</v>
      </c>
      <c r="L132">
        <v>73</v>
      </c>
      <c r="M132">
        <v>-9</v>
      </c>
      <c r="N132">
        <v>11</v>
      </c>
      <c r="O132">
        <v>29</v>
      </c>
      <c r="P132">
        <v>16</v>
      </c>
      <c r="Q132">
        <v>44</v>
      </c>
      <c r="R132">
        <v>19</v>
      </c>
      <c r="S132">
        <v>51</v>
      </c>
      <c r="T132">
        <v>21</v>
      </c>
      <c r="U132">
        <v>54</v>
      </c>
      <c r="V132">
        <v>22</v>
      </c>
      <c r="W132">
        <v>58</v>
      </c>
      <c r="X132">
        <f>INDEX(Weights!$B$1:$B$36,MATCH(Fixtures!F132,Weights!$A$1:$A$36,0))</f>
        <v>40</v>
      </c>
      <c r="Y132">
        <f t="shared" si="9"/>
        <v>169</v>
      </c>
      <c r="Z132" t="str">
        <f>INDEX(Ratings!$A$2:$A$56,MATCH(Fixtures!G132,Ratings!$B$2:$B$56,0))</f>
        <v>F</v>
      </c>
      <c r="AA132" t="str">
        <f t="shared" si="8"/>
        <v>['F','RO',['RO','NO']],</v>
      </c>
    </row>
    <row r="133" spans="1:27" x14ac:dyDescent="0.25">
      <c r="A133">
        <v>2019</v>
      </c>
      <c r="B133">
        <v>10</v>
      </c>
      <c r="C133">
        <v>15</v>
      </c>
      <c r="D133" t="s">
        <v>68</v>
      </c>
      <c r="E133" t="s">
        <v>55</v>
      </c>
      <c r="F133" t="s">
        <v>2</v>
      </c>
      <c r="G133" t="s">
        <v>68</v>
      </c>
      <c r="H133">
        <v>16</v>
      </c>
      <c r="I133">
        <v>4</v>
      </c>
      <c r="J133">
        <v>1839</v>
      </c>
      <c r="K133">
        <v>2017</v>
      </c>
      <c r="L133">
        <v>39</v>
      </c>
      <c r="M133">
        <v>4</v>
      </c>
      <c r="N133">
        <v>24</v>
      </c>
      <c r="O133">
        <v>16</v>
      </c>
      <c r="P133">
        <v>37</v>
      </c>
      <c r="Q133">
        <v>23</v>
      </c>
      <c r="R133">
        <v>43</v>
      </c>
      <c r="S133">
        <v>27</v>
      </c>
      <c r="T133">
        <v>46</v>
      </c>
      <c r="U133">
        <v>29</v>
      </c>
      <c r="V133">
        <v>49</v>
      </c>
      <c r="W133">
        <v>31</v>
      </c>
      <c r="X133">
        <f>INDEX(Weights!$B$1:$B$36,MATCH(Fixtures!F133,Weights!$A$1:$A$36,0))</f>
        <v>40</v>
      </c>
      <c r="Y133">
        <f t="shared" si="9"/>
        <v>78</v>
      </c>
      <c r="Z133" t="str">
        <f>INDEX(Ratings!$A$2:$A$56,MATCH(Fixtures!G133,Ratings!$B$2:$B$56,0))</f>
        <v>F</v>
      </c>
      <c r="AA133" t="str">
        <f t="shared" si="8"/>
        <v>['F','SE',['SE','ES']],</v>
      </c>
    </row>
    <row r="134" spans="1:27" x14ac:dyDescent="0.25">
      <c r="A134">
        <v>2019</v>
      </c>
      <c r="B134">
        <v>10</v>
      </c>
      <c r="C134">
        <v>15</v>
      </c>
      <c r="D134" t="s">
        <v>131</v>
      </c>
      <c r="E134" t="s">
        <v>53</v>
      </c>
      <c r="F134" t="s">
        <v>2</v>
      </c>
      <c r="G134" t="s">
        <v>131</v>
      </c>
      <c r="H134">
        <v>14</v>
      </c>
      <c r="I134">
        <v>37</v>
      </c>
      <c r="J134">
        <v>1898</v>
      </c>
      <c r="K134">
        <v>1728</v>
      </c>
      <c r="L134">
        <v>83</v>
      </c>
      <c r="M134">
        <v>-13</v>
      </c>
      <c r="N134">
        <v>7</v>
      </c>
      <c r="O134">
        <v>33</v>
      </c>
      <c r="P134">
        <v>10</v>
      </c>
      <c r="Q134">
        <v>50</v>
      </c>
      <c r="R134">
        <v>12</v>
      </c>
      <c r="S134">
        <v>58</v>
      </c>
      <c r="T134">
        <v>13</v>
      </c>
      <c r="U134">
        <v>62</v>
      </c>
      <c r="V134">
        <v>14</v>
      </c>
      <c r="W134">
        <v>66</v>
      </c>
      <c r="X134">
        <f>INDEX(Weights!$B$1:$B$36,MATCH(Fixtures!F134,Weights!$A$1:$A$36,0))</f>
        <v>40</v>
      </c>
      <c r="Y134">
        <f t="shared" si="9"/>
        <v>270</v>
      </c>
      <c r="Z134" t="str">
        <f>INDEX(Ratings!$A$2:$A$56,MATCH(Fixtures!G134,Ratings!$B$2:$B$56,0))</f>
        <v>D</v>
      </c>
      <c r="AA134" t="str">
        <f t="shared" si="8"/>
        <v>['D','CH',['CH','IE']],</v>
      </c>
    </row>
    <row r="135" spans="1:27" x14ac:dyDescent="0.25">
      <c r="A135">
        <v>2019</v>
      </c>
      <c r="B135">
        <v>10</v>
      </c>
      <c r="C135">
        <v>15</v>
      </c>
      <c r="D135" t="s">
        <v>52</v>
      </c>
      <c r="E135" t="s">
        <v>61</v>
      </c>
      <c r="F135" t="s">
        <v>33</v>
      </c>
      <c r="G135" t="s">
        <v>52</v>
      </c>
      <c r="H135">
        <v>15</v>
      </c>
      <c r="I135">
        <v>118</v>
      </c>
      <c r="J135">
        <v>1885</v>
      </c>
      <c r="K135">
        <v>1357</v>
      </c>
      <c r="L135">
        <v>97</v>
      </c>
      <c r="M135">
        <v>-9</v>
      </c>
      <c r="N135">
        <v>1</v>
      </c>
      <c r="O135">
        <v>19</v>
      </c>
      <c r="P135">
        <v>1</v>
      </c>
      <c r="Q135">
        <v>29</v>
      </c>
      <c r="R135">
        <v>1</v>
      </c>
      <c r="S135">
        <v>34</v>
      </c>
      <c r="T135">
        <v>1</v>
      </c>
      <c r="U135">
        <v>37</v>
      </c>
      <c r="V135">
        <v>1</v>
      </c>
      <c r="W135">
        <v>39</v>
      </c>
      <c r="X135">
        <f>INDEX(Weights!$B$1:$B$36,MATCH(Fixtures!F135,Weights!$A$1:$A$36,0))</f>
        <v>20</v>
      </c>
      <c r="Y135">
        <f t="shared" si="9"/>
        <v>628</v>
      </c>
    </row>
    <row r="136" spans="1:27" x14ac:dyDescent="0.25">
      <c r="A136">
        <v>2019</v>
      </c>
      <c r="B136">
        <v>11</v>
      </c>
      <c r="C136">
        <v>14</v>
      </c>
      <c r="D136" t="s">
        <v>18</v>
      </c>
      <c r="E136" t="s">
        <v>20</v>
      </c>
      <c r="F136" t="s">
        <v>2</v>
      </c>
      <c r="G136" t="s">
        <v>18</v>
      </c>
      <c r="H136">
        <v>84</v>
      </c>
      <c r="I136">
        <v>185</v>
      </c>
      <c r="J136">
        <v>1494</v>
      </c>
      <c r="K136">
        <v>1063</v>
      </c>
      <c r="L136">
        <v>96</v>
      </c>
      <c r="M136">
        <v>-18</v>
      </c>
      <c r="N136">
        <v>2</v>
      </c>
      <c r="O136">
        <v>38</v>
      </c>
      <c r="P136">
        <v>3</v>
      </c>
      <c r="Q136">
        <v>57</v>
      </c>
      <c r="R136">
        <v>3</v>
      </c>
      <c r="S136">
        <v>67</v>
      </c>
      <c r="T136">
        <v>3</v>
      </c>
      <c r="U136">
        <v>72</v>
      </c>
      <c r="V136">
        <v>4</v>
      </c>
      <c r="W136">
        <v>76</v>
      </c>
      <c r="X136">
        <f>INDEX(Weights!$B$1:$B$36,MATCH(Fixtures!F136,Weights!$A$1:$A$36,0))</f>
        <v>40</v>
      </c>
      <c r="Y136">
        <f t="shared" si="9"/>
        <v>531</v>
      </c>
      <c r="Z136" t="str">
        <f>INDEX(Ratings!$A$2:$A$56,MATCH(Fixtures!G136,Ratings!$B$2:$B$56,0))</f>
        <v>H</v>
      </c>
      <c r="AA136" t="str">
        <f t="shared" ref="AA136:AA142" si="10">"['"&amp;Z136&amp;"','"&amp;G136&amp;"',['"&amp;D136&amp;"','"&amp;E136&amp;"']],"</f>
        <v>['H','AL',['AL','AD']],</v>
      </c>
    </row>
    <row r="137" spans="1:27" x14ac:dyDescent="0.25">
      <c r="A137">
        <v>2019</v>
      </c>
      <c r="B137">
        <v>11</v>
      </c>
      <c r="C137">
        <v>14</v>
      </c>
      <c r="D137" t="s">
        <v>50</v>
      </c>
      <c r="E137" t="s">
        <v>63</v>
      </c>
      <c r="F137" t="s">
        <v>2</v>
      </c>
      <c r="G137" t="s">
        <v>50</v>
      </c>
      <c r="H137">
        <v>38</v>
      </c>
      <c r="I137">
        <v>79</v>
      </c>
      <c r="J137">
        <v>1725</v>
      </c>
      <c r="K137">
        <v>1514</v>
      </c>
      <c r="L137">
        <v>86</v>
      </c>
      <c r="M137">
        <v>-14</v>
      </c>
      <c r="N137">
        <v>6</v>
      </c>
      <c r="O137">
        <v>34</v>
      </c>
      <c r="P137">
        <v>9</v>
      </c>
      <c r="Q137">
        <v>51</v>
      </c>
      <c r="R137">
        <v>10</v>
      </c>
      <c r="S137">
        <v>60</v>
      </c>
      <c r="T137">
        <v>11</v>
      </c>
      <c r="U137">
        <v>64</v>
      </c>
      <c r="V137">
        <v>11</v>
      </c>
      <c r="W137">
        <v>69</v>
      </c>
      <c r="X137">
        <f>INDEX(Weights!$B$1:$B$36,MATCH(Fixtures!F137,Weights!$A$1:$A$36,0))</f>
        <v>40</v>
      </c>
      <c r="Y137">
        <f t="shared" si="9"/>
        <v>311</v>
      </c>
      <c r="Z137" t="str">
        <f>INDEX(Ratings!$A$2:$A$56,MATCH(Fixtures!G137,Ratings!$B$2:$B$56,0))</f>
        <v>A</v>
      </c>
      <c r="AA137" t="str">
        <f t="shared" si="10"/>
        <v>['A','CZ',['CZ','KO']],</v>
      </c>
    </row>
    <row r="138" spans="1:27" x14ac:dyDescent="0.25">
      <c r="A138">
        <v>2019</v>
      </c>
      <c r="B138">
        <v>11</v>
      </c>
      <c r="C138">
        <v>14</v>
      </c>
      <c r="D138" t="s">
        <v>105</v>
      </c>
      <c r="E138" t="s">
        <v>62</v>
      </c>
      <c r="F138" t="s">
        <v>2</v>
      </c>
      <c r="G138" t="s">
        <v>105</v>
      </c>
      <c r="H138">
        <v>9</v>
      </c>
      <c r="I138">
        <v>63</v>
      </c>
      <c r="J138">
        <v>1943</v>
      </c>
      <c r="K138">
        <v>1574</v>
      </c>
      <c r="L138">
        <v>94</v>
      </c>
      <c r="M138">
        <v>-17</v>
      </c>
      <c r="N138">
        <v>3</v>
      </c>
      <c r="O138">
        <v>37</v>
      </c>
      <c r="P138">
        <v>4</v>
      </c>
      <c r="Q138">
        <v>56</v>
      </c>
      <c r="R138">
        <v>4</v>
      </c>
      <c r="S138">
        <v>66</v>
      </c>
      <c r="T138">
        <v>5</v>
      </c>
      <c r="U138">
        <v>70</v>
      </c>
      <c r="V138">
        <v>5</v>
      </c>
      <c r="W138">
        <v>75</v>
      </c>
      <c r="X138">
        <f>INDEX(Weights!$B$1:$B$36,MATCH(Fixtures!F138,Weights!$A$1:$A$36,0))</f>
        <v>40</v>
      </c>
      <c r="Y138">
        <f t="shared" si="9"/>
        <v>469</v>
      </c>
      <c r="Z138" t="str">
        <f>INDEX(Ratings!$A$2:$A$56,MATCH(Fixtures!G138,Ratings!$B$2:$B$56,0))</f>
        <v>A</v>
      </c>
      <c r="AA138" t="str">
        <f t="shared" si="10"/>
        <v>['A','EN',['EN','ME']],</v>
      </c>
    </row>
    <row r="139" spans="1:27" x14ac:dyDescent="0.25">
      <c r="A139">
        <v>2019</v>
      </c>
      <c r="B139">
        <v>11</v>
      </c>
      <c r="C139">
        <v>14</v>
      </c>
      <c r="D139" t="s">
        <v>26</v>
      </c>
      <c r="E139" t="s">
        <v>19</v>
      </c>
      <c r="F139" t="s">
        <v>2</v>
      </c>
      <c r="G139" t="s">
        <v>26</v>
      </c>
      <c r="H139">
        <v>2</v>
      </c>
      <c r="I139">
        <v>134</v>
      </c>
      <c r="J139">
        <v>2050</v>
      </c>
      <c r="K139">
        <v>1315</v>
      </c>
      <c r="L139">
        <v>99.2</v>
      </c>
      <c r="M139">
        <v>-20</v>
      </c>
      <c r="N139">
        <v>0</v>
      </c>
      <c r="O139">
        <v>40</v>
      </c>
      <c r="P139">
        <v>0</v>
      </c>
      <c r="Q139">
        <v>60</v>
      </c>
      <c r="R139">
        <v>1</v>
      </c>
      <c r="S139">
        <v>69</v>
      </c>
      <c r="T139">
        <v>1</v>
      </c>
      <c r="U139">
        <v>74</v>
      </c>
      <c r="V139">
        <v>1</v>
      </c>
      <c r="W139">
        <v>79</v>
      </c>
      <c r="X139">
        <f>INDEX(Weights!$B$1:$B$36,MATCH(Fixtures!F139,Weights!$A$1:$A$36,0))</f>
        <v>40</v>
      </c>
      <c r="Y139">
        <f t="shared" si="9"/>
        <v>835</v>
      </c>
      <c r="Z139" t="str">
        <f>INDEX(Ratings!$A$2:$A$56,MATCH(Fixtures!G139,Ratings!$B$2:$B$56,0))</f>
        <v>H</v>
      </c>
      <c r="AA139" t="str">
        <f t="shared" si="10"/>
        <v>['H','FR',['FR','MD']],</v>
      </c>
    </row>
    <row r="140" spans="1:27" x14ac:dyDescent="0.25">
      <c r="A140">
        <v>2019</v>
      </c>
      <c r="B140">
        <v>11</v>
      </c>
      <c r="C140">
        <v>14</v>
      </c>
      <c r="D140" t="s">
        <v>34</v>
      </c>
      <c r="E140" t="s">
        <v>60</v>
      </c>
      <c r="F140" t="s">
        <v>2</v>
      </c>
      <c r="G140" t="s">
        <v>34</v>
      </c>
      <c r="H140">
        <v>7</v>
      </c>
      <c r="I140">
        <v>132</v>
      </c>
      <c r="J140">
        <v>1960</v>
      </c>
      <c r="K140">
        <v>1324</v>
      </c>
      <c r="L140">
        <v>98.6</v>
      </c>
      <c r="M140">
        <v>-19</v>
      </c>
      <c r="N140">
        <v>1</v>
      </c>
      <c r="O140">
        <v>39</v>
      </c>
      <c r="P140">
        <v>1</v>
      </c>
      <c r="Q140">
        <v>59</v>
      </c>
      <c r="R140">
        <v>1</v>
      </c>
      <c r="S140">
        <v>69</v>
      </c>
      <c r="T140">
        <v>1</v>
      </c>
      <c r="U140">
        <v>74</v>
      </c>
      <c r="V140">
        <v>1</v>
      </c>
      <c r="W140">
        <v>79</v>
      </c>
      <c r="X140">
        <f>INDEX(Weights!$B$1:$B$36,MATCH(Fixtures!F140,Weights!$A$1:$A$36,0))</f>
        <v>40</v>
      </c>
      <c r="Y140">
        <f t="shared" si="9"/>
        <v>736</v>
      </c>
      <c r="Z140" t="str">
        <f>INDEX(Ratings!$A$2:$A$56,MATCH(Fixtures!G140,Ratings!$B$2:$B$56,0))</f>
        <v>B</v>
      </c>
      <c r="AA140" t="str">
        <f t="shared" si="10"/>
        <v>['B','PT',['PT','LT']],</v>
      </c>
    </row>
    <row r="141" spans="1:27" x14ac:dyDescent="0.25">
      <c r="A141">
        <v>2019</v>
      </c>
      <c r="B141">
        <v>11</v>
      </c>
      <c r="C141">
        <v>14</v>
      </c>
      <c r="D141" t="s">
        <v>71</v>
      </c>
      <c r="E141" t="s">
        <v>61</v>
      </c>
      <c r="F141" t="s">
        <v>2</v>
      </c>
      <c r="G141" t="s">
        <v>71</v>
      </c>
      <c r="H141">
        <v>21</v>
      </c>
      <c r="I141">
        <v>118</v>
      </c>
      <c r="J141">
        <v>1793</v>
      </c>
      <c r="K141">
        <v>1357</v>
      </c>
      <c r="L141">
        <v>96</v>
      </c>
      <c r="M141">
        <v>-18</v>
      </c>
      <c r="N141">
        <v>2</v>
      </c>
      <c r="O141">
        <v>38</v>
      </c>
      <c r="P141">
        <v>3</v>
      </c>
      <c r="Q141">
        <v>57</v>
      </c>
      <c r="R141">
        <v>3</v>
      </c>
      <c r="S141">
        <v>67</v>
      </c>
      <c r="T141">
        <v>3</v>
      </c>
      <c r="U141">
        <v>72</v>
      </c>
      <c r="V141">
        <v>3</v>
      </c>
      <c r="W141">
        <v>77</v>
      </c>
      <c r="X141">
        <f>INDEX(Weights!$B$1:$B$36,MATCH(Fixtures!F141,Weights!$A$1:$A$36,0))</f>
        <v>40</v>
      </c>
      <c r="Y141">
        <f t="shared" si="9"/>
        <v>536</v>
      </c>
      <c r="Z141" t="str">
        <f>INDEX(Ratings!$A$2:$A$56,MATCH(Fixtures!G141,Ratings!$B$2:$B$56,0))</f>
        <v>B</v>
      </c>
      <c r="AA141" t="str">
        <f t="shared" si="10"/>
        <v>['B','RS',['RS','LU']],</v>
      </c>
    </row>
    <row r="142" spans="1:27" x14ac:dyDescent="0.25">
      <c r="A142">
        <v>2019</v>
      </c>
      <c r="B142">
        <v>11</v>
      </c>
      <c r="C142">
        <v>14</v>
      </c>
      <c r="D142" t="s">
        <v>25</v>
      </c>
      <c r="E142" t="s">
        <v>17</v>
      </c>
      <c r="F142" t="s">
        <v>2</v>
      </c>
      <c r="G142" t="s">
        <v>25</v>
      </c>
      <c r="H142">
        <v>25</v>
      </c>
      <c r="I142">
        <v>46</v>
      </c>
      <c r="J142">
        <v>1780</v>
      </c>
      <c r="K142">
        <v>1673</v>
      </c>
      <c r="L142">
        <v>77</v>
      </c>
      <c r="M142">
        <v>-11</v>
      </c>
      <c r="N142">
        <v>9</v>
      </c>
      <c r="O142">
        <v>31</v>
      </c>
      <c r="P142">
        <v>14</v>
      </c>
      <c r="Q142">
        <v>46</v>
      </c>
      <c r="R142">
        <v>16</v>
      </c>
      <c r="S142">
        <v>54</v>
      </c>
      <c r="T142">
        <v>17</v>
      </c>
      <c r="U142">
        <v>58</v>
      </c>
      <c r="V142">
        <v>19</v>
      </c>
      <c r="W142">
        <v>61</v>
      </c>
      <c r="X142">
        <f>INDEX(Weights!$B$1:$B$36,MATCH(Fixtures!F142,Weights!$A$1:$A$36,0))</f>
        <v>40</v>
      </c>
      <c r="Y142">
        <f t="shared" si="9"/>
        <v>207</v>
      </c>
      <c r="Z142" t="str">
        <f>INDEX(Ratings!$A$2:$A$56,MATCH(Fixtures!G142,Ratings!$B$2:$B$56,0))</f>
        <v>H</v>
      </c>
      <c r="AA142" t="str">
        <f t="shared" si="10"/>
        <v>['H','TR',['TR','IS']],</v>
      </c>
    </row>
    <row r="143" spans="1:27" x14ac:dyDescent="0.25">
      <c r="A143">
        <v>2019</v>
      </c>
      <c r="B143">
        <v>11</v>
      </c>
      <c r="C143">
        <v>14</v>
      </c>
      <c r="D143" t="s">
        <v>53</v>
      </c>
      <c r="E143" t="s">
        <v>265</v>
      </c>
      <c r="F143" t="s">
        <v>33</v>
      </c>
      <c r="G143" t="s">
        <v>53</v>
      </c>
      <c r="H143">
        <v>37</v>
      </c>
      <c r="I143">
        <v>81</v>
      </c>
      <c r="J143">
        <v>1728</v>
      </c>
      <c r="K143">
        <v>1503</v>
      </c>
      <c r="L143">
        <v>87</v>
      </c>
      <c r="M143">
        <v>-7</v>
      </c>
      <c r="N143">
        <v>3</v>
      </c>
      <c r="O143">
        <v>17</v>
      </c>
      <c r="P143">
        <v>4</v>
      </c>
      <c r="Q143">
        <v>26</v>
      </c>
      <c r="R143">
        <v>5</v>
      </c>
      <c r="S143">
        <v>30</v>
      </c>
      <c r="T143">
        <v>5</v>
      </c>
      <c r="U143">
        <v>32</v>
      </c>
      <c r="V143">
        <v>5</v>
      </c>
      <c r="W143">
        <v>35</v>
      </c>
      <c r="X143">
        <f>INDEX(Weights!$B$1:$B$36,MATCH(Fixtures!F143,Weights!$A$1:$A$36,0))</f>
        <v>20</v>
      </c>
      <c r="Y143">
        <f t="shared" si="9"/>
        <v>325</v>
      </c>
    </row>
    <row r="144" spans="1:27" x14ac:dyDescent="0.25">
      <c r="A144">
        <v>2019</v>
      </c>
      <c r="B144">
        <v>11</v>
      </c>
      <c r="C144">
        <v>14</v>
      </c>
      <c r="D144" t="s">
        <v>70</v>
      </c>
      <c r="E144" t="s">
        <v>11</v>
      </c>
      <c r="F144" t="s">
        <v>33</v>
      </c>
      <c r="G144" t="s">
        <v>70</v>
      </c>
      <c r="H144">
        <v>20</v>
      </c>
      <c r="I144">
        <v>90</v>
      </c>
      <c r="J144">
        <v>1823</v>
      </c>
      <c r="K144">
        <v>1463</v>
      </c>
      <c r="L144">
        <v>93</v>
      </c>
      <c r="M144">
        <v>-9</v>
      </c>
      <c r="N144">
        <v>1</v>
      </c>
      <c r="O144">
        <v>19</v>
      </c>
      <c r="P144">
        <v>2</v>
      </c>
      <c r="Q144">
        <v>28</v>
      </c>
      <c r="R144">
        <v>2</v>
      </c>
      <c r="S144">
        <v>33</v>
      </c>
      <c r="T144">
        <v>2</v>
      </c>
      <c r="U144">
        <v>35</v>
      </c>
      <c r="V144">
        <v>3</v>
      </c>
      <c r="W144">
        <v>37</v>
      </c>
      <c r="X144">
        <f>INDEX(Weights!$B$1:$B$36,MATCH(Fixtures!F144,Weights!$A$1:$A$36,0))</f>
        <v>20</v>
      </c>
      <c r="Y144">
        <f t="shared" si="9"/>
        <v>460</v>
      </c>
    </row>
    <row r="145" spans="1:27" x14ac:dyDescent="0.25">
      <c r="A145">
        <v>2019</v>
      </c>
      <c r="B145">
        <v>11</v>
      </c>
      <c r="C145">
        <v>15</v>
      </c>
      <c r="D145" t="s">
        <v>0</v>
      </c>
      <c r="E145" t="s">
        <v>15</v>
      </c>
      <c r="F145" t="s">
        <v>2</v>
      </c>
      <c r="G145" t="s">
        <v>0</v>
      </c>
      <c r="H145">
        <v>99</v>
      </c>
      <c r="I145">
        <v>58</v>
      </c>
      <c r="J145">
        <v>1428</v>
      </c>
      <c r="K145">
        <v>1608</v>
      </c>
      <c r="L145">
        <v>39</v>
      </c>
      <c r="M145">
        <v>5</v>
      </c>
      <c r="N145">
        <v>25</v>
      </c>
      <c r="O145">
        <v>15</v>
      </c>
      <c r="P145">
        <v>37</v>
      </c>
      <c r="Q145">
        <v>23</v>
      </c>
      <c r="R145">
        <v>43</v>
      </c>
      <c r="S145">
        <v>27</v>
      </c>
      <c r="T145">
        <v>46</v>
      </c>
      <c r="U145">
        <v>29</v>
      </c>
      <c r="V145">
        <v>49</v>
      </c>
      <c r="W145">
        <v>31</v>
      </c>
      <c r="X145">
        <f>INDEX(Weights!$B$1:$B$36,MATCH(Fixtures!F145,Weights!$A$1:$A$36,0))</f>
        <v>40</v>
      </c>
      <c r="Y145">
        <f t="shared" si="9"/>
        <v>80</v>
      </c>
      <c r="Z145" t="str">
        <f>INDEX(Ratings!$A$2:$A$56,MATCH(Fixtures!G145,Ratings!$B$2:$B$56,0))</f>
        <v>J</v>
      </c>
      <c r="AA145" t="str">
        <f t="shared" ref="AA145:AA187" si="11">"['"&amp;Z145&amp;"','"&amp;G145&amp;"',['"&amp;D145&amp;"','"&amp;E145&amp;"']],"</f>
        <v>['J','AM',['AM','GR']],</v>
      </c>
    </row>
    <row r="146" spans="1:27" x14ac:dyDescent="0.25">
      <c r="A146">
        <v>2019</v>
      </c>
      <c r="B146">
        <v>11</v>
      </c>
      <c r="C146">
        <v>15</v>
      </c>
      <c r="D146" t="s">
        <v>14</v>
      </c>
      <c r="E146" t="s">
        <v>16</v>
      </c>
      <c r="F146" t="s">
        <v>2</v>
      </c>
      <c r="G146" t="s">
        <v>14</v>
      </c>
      <c r="H146">
        <v>33</v>
      </c>
      <c r="I146">
        <v>11</v>
      </c>
      <c r="J146">
        <v>1751</v>
      </c>
      <c r="K146">
        <v>1915</v>
      </c>
      <c r="L146">
        <v>41</v>
      </c>
      <c r="M146">
        <v>4</v>
      </c>
      <c r="N146">
        <v>24</v>
      </c>
      <c r="O146">
        <v>16</v>
      </c>
      <c r="P146">
        <v>35</v>
      </c>
      <c r="Q146">
        <v>25</v>
      </c>
      <c r="R146">
        <v>41</v>
      </c>
      <c r="S146">
        <v>29</v>
      </c>
      <c r="T146">
        <v>44</v>
      </c>
      <c r="U146">
        <v>31</v>
      </c>
      <c r="V146">
        <v>47</v>
      </c>
      <c r="W146">
        <v>33</v>
      </c>
      <c r="X146">
        <f>INDEX(Weights!$B$1:$B$36,MATCH(Fixtures!F146,Weights!$A$1:$A$36,0))</f>
        <v>40</v>
      </c>
      <c r="Y146">
        <f t="shared" si="9"/>
        <v>64</v>
      </c>
      <c r="Z146" t="str">
        <f>INDEX(Ratings!$A$2:$A$56,MATCH(Fixtures!G146,Ratings!$B$2:$B$56,0))</f>
        <v>J</v>
      </c>
      <c r="AA146" t="str">
        <f t="shared" si="11"/>
        <v>['J','BA',['BA','IT']],</v>
      </c>
    </row>
    <row r="147" spans="1:27" x14ac:dyDescent="0.25">
      <c r="A147">
        <v>2019</v>
      </c>
      <c r="B147">
        <v>11</v>
      </c>
      <c r="C147">
        <v>15</v>
      </c>
      <c r="D147" t="s">
        <v>52</v>
      </c>
      <c r="E147" t="s">
        <v>57</v>
      </c>
      <c r="F147" t="s">
        <v>2</v>
      </c>
      <c r="G147" t="s">
        <v>52</v>
      </c>
      <c r="H147">
        <v>15</v>
      </c>
      <c r="I147">
        <v>180</v>
      </c>
      <c r="J147">
        <v>1885</v>
      </c>
      <c r="K147">
        <v>1095</v>
      </c>
      <c r="L147">
        <v>99.4</v>
      </c>
      <c r="M147">
        <v>-20</v>
      </c>
      <c r="N147">
        <v>0</v>
      </c>
      <c r="O147">
        <v>40</v>
      </c>
      <c r="P147">
        <v>0</v>
      </c>
      <c r="Q147">
        <v>60</v>
      </c>
      <c r="R147">
        <v>0</v>
      </c>
      <c r="S147">
        <v>70</v>
      </c>
      <c r="T147">
        <v>0</v>
      </c>
      <c r="U147">
        <v>75</v>
      </c>
      <c r="V147">
        <v>0</v>
      </c>
      <c r="W147">
        <v>80</v>
      </c>
      <c r="X147">
        <f>INDEX(Weights!$B$1:$B$36,MATCH(Fixtures!F147,Weights!$A$1:$A$36,0))</f>
        <v>40</v>
      </c>
      <c r="Y147">
        <f t="shared" si="9"/>
        <v>890</v>
      </c>
      <c r="Z147" t="str">
        <f>INDEX(Ratings!$A$2:$A$56,MATCH(Fixtures!G147,Ratings!$B$2:$B$56,0))</f>
        <v>D</v>
      </c>
      <c r="AA147" t="str">
        <f t="shared" si="11"/>
        <v>['D','DK',['DK','GI']],</v>
      </c>
    </row>
    <row r="148" spans="1:27" x14ac:dyDescent="0.25">
      <c r="A148">
        <v>2019</v>
      </c>
      <c r="B148">
        <v>11</v>
      </c>
      <c r="C148">
        <v>15</v>
      </c>
      <c r="D148" t="s">
        <v>13</v>
      </c>
      <c r="E148" t="s">
        <v>1</v>
      </c>
      <c r="F148" t="s">
        <v>2</v>
      </c>
      <c r="G148" t="s">
        <v>13</v>
      </c>
      <c r="H148">
        <v>45</v>
      </c>
      <c r="I148">
        <v>174</v>
      </c>
      <c r="J148">
        <v>1674</v>
      </c>
      <c r="K148">
        <v>1124</v>
      </c>
      <c r="L148">
        <v>98</v>
      </c>
      <c r="M148">
        <v>-19</v>
      </c>
      <c r="N148">
        <v>1</v>
      </c>
      <c r="O148">
        <v>39</v>
      </c>
      <c r="P148">
        <v>1</v>
      </c>
      <c r="Q148">
        <v>59</v>
      </c>
      <c r="R148">
        <v>2</v>
      </c>
      <c r="S148">
        <v>68</v>
      </c>
      <c r="T148">
        <v>2</v>
      </c>
      <c r="U148">
        <v>73</v>
      </c>
      <c r="V148">
        <v>2</v>
      </c>
      <c r="W148">
        <v>78</v>
      </c>
      <c r="X148">
        <f>INDEX(Weights!$B$1:$B$36,MATCH(Fixtures!F148,Weights!$A$1:$A$36,0))</f>
        <v>40</v>
      </c>
      <c r="Y148">
        <f t="shared" si="9"/>
        <v>650</v>
      </c>
      <c r="Z148" t="str">
        <f>INDEX(Ratings!$A$2:$A$56,MATCH(Fixtures!G148,Ratings!$B$2:$B$56,0))</f>
        <v>J</v>
      </c>
      <c r="AA148" t="str">
        <f t="shared" si="11"/>
        <v>['J','FI',['FI','LI']],</v>
      </c>
    </row>
    <row r="149" spans="1:27" x14ac:dyDescent="0.25">
      <c r="A149">
        <v>2019</v>
      </c>
      <c r="B149">
        <v>11</v>
      </c>
      <c r="C149">
        <v>15</v>
      </c>
      <c r="D149" t="s">
        <v>66</v>
      </c>
      <c r="E149" t="s">
        <v>54</v>
      </c>
      <c r="F149" t="s">
        <v>2</v>
      </c>
      <c r="G149" t="s">
        <v>66</v>
      </c>
      <c r="H149">
        <v>44</v>
      </c>
      <c r="I149">
        <v>150</v>
      </c>
      <c r="J149">
        <v>1677</v>
      </c>
      <c r="K149">
        <v>1233</v>
      </c>
      <c r="L149">
        <v>96</v>
      </c>
      <c r="M149">
        <v>-18</v>
      </c>
      <c r="N149">
        <v>2</v>
      </c>
      <c r="O149">
        <v>38</v>
      </c>
      <c r="P149">
        <v>3</v>
      </c>
      <c r="Q149">
        <v>57</v>
      </c>
      <c r="R149">
        <v>3</v>
      </c>
      <c r="S149">
        <v>67</v>
      </c>
      <c r="T149">
        <v>3</v>
      </c>
      <c r="U149">
        <v>72</v>
      </c>
      <c r="V149">
        <v>3</v>
      </c>
      <c r="W149">
        <v>77</v>
      </c>
      <c r="X149">
        <f>INDEX(Weights!$B$1:$B$36,MATCH(Fixtures!F149,Weights!$A$1:$A$36,0))</f>
        <v>40</v>
      </c>
      <c r="Y149">
        <f t="shared" si="9"/>
        <v>544</v>
      </c>
      <c r="Z149" t="str">
        <f>INDEX(Ratings!$A$2:$A$56,MATCH(Fixtures!G149,Ratings!$B$2:$B$56,0))</f>
        <v>F</v>
      </c>
      <c r="AA149" t="str">
        <f t="shared" si="11"/>
        <v>['F','NO',['NO','FO']],</v>
      </c>
    </row>
    <row r="150" spans="1:27" x14ac:dyDescent="0.25">
      <c r="A150">
        <v>2019</v>
      </c>
      <c r="B150">
        <v>11</v>
      </c>
      <c r="C150">
        <v>15</v>
      </c>
      <c r="D150" t="s">
        <v>67</v>
      </c>
      <c r="E150" t="s">
        <v>68</v>
      </c>
      <c r="F150" t="s">
        <v>2</v>
      </c>
      <c r="G150" t="s">
        <v>67</v>
      </c>
      <c r="H150">
        <v>36</v>
      </c>
      <c r="I150">
        <v>16</v>
      </c>
      <c r="J150">
        <v>1746</v>
      </c>
      <c r="K150">
        <v>1839</v>
      </c>
      <c r="L150">
        <v>51</v>
      </c>
      <c r="M150">
        <v>0</v>
      </c>
      <c r="N150">
        <v>20</v>
      </c>
      <c r="O150">
        <v>20</v>
      </c>
      <c r="P150">
        <v>29</v>
      </c>
      <c r="Q150">
        <v>31</v>
      </c>
      <c r="R150">
        <v>34</v>
      </c>
      <c r="S150">
        <v>36</v>
      </c>
      <c r="T150">
        <v>37</v>
      </c>
      <c r="U150">
        <v>38</v>
      </c>
      <c r="V150">
        <v>39</v>
      </c>
      <c r="W150">
        <v>41</v>
      </c>
      <c r="X150">
        <f>INDEX(Weights!$B$1:$B$36,MATCH(Fixtures!F150,Weights!$A$1:$A$36,0))</f>
        <v>40</v>
      </c>
      <c r="Y150">
        <f t="shared" si="9"/>
        <v>7</v>
      </c>
      <c r="Z150" t="str">
        <f>INDEX(Ratings!$A$2:$A$56,MATCH(Fixtures!G150,Ratings!$B$2:$B$56,0))</f>
        <v>F</v>
      </c>
      <c r="AA150" t="str">
        <f t="shared" si="11"/>
        <v>['F','RO',['RO','SE']],</v>
      </c>
    </row>
    <row r="151" spans="1:27" x14ac:dyDescent="0.25">
      <c r="A151">
        <v>2019</v>
      </c>
      <c r="B151">
        <v>11</v>
      </c>
      <c r="C151">
        <v>15</v>
      </c>
      <c r="D151" t="s">
        <v>55</v>
      </c>
      <c r="E151" t="s">
        <v>69</v>
      </c>
      <c r="F151" t="s">
        <v>2</v>
      </c>
      <c r="G151" t="s">
        <v>55</v>
      </c>
      <c r="H151">
        <v>4</v>
      </c>
      <c r="I151">
        <v>162</v>
      </c>
      <c r="J151">
        <v>2017</v>
      </c>
      <c r="K151">
        <v>1196</v>
      </c>
      <c r="L151">
        <v>99.5</v>
      </c>
      <c r="M151">
        <v>-20</v>
      </c>
      <c r="N151">
        <v>0</v>
      </c>
      <c r="O151">
        <v>40</v>
      </c>
      <c r="P151">
        <v>0</v>
      </c>
      <c r="Q151">
        <v>60</v>
      </c>
      <c r="R151">
        <v>0</v>
      </c>
      <c r="S151">
        <v>70</v>
      </c>
      <c r="T151">
        <v>0</v>
      </c>
      <c r="U151">
        <v>75</v>
      </c>
      <c r="V151">
        <v>0</v>
      </c>
      <c r="W151">
        <v>80</v>
      </c>
      <c r="X151">
        <f>INDEX(Weights!$B$1:$B$36,MATCH(Fixtures!F151,Weights!$A$1:$A$36,0))</f>
        <v>40</v>
      </c>
      <c r="Y151">
        <f t="shared" si="9"/>
        <v>921</v>
      </c>
      <c r="Z151" t="str">
        <f>INDEX(Ratings!$A$2:$A$56,MATCH(Fixtures!G151,Ratings!$B$2:$B$56,0))</f>
        <v>F</v>
      </c>
      <c r="AA151" t="str">
        <f t="shared" si="11"/>
        <v>['F','ES',['ES','MT']],</v>
      </c>
    </row>
    <row r="152" spans="1:27" x14ac:dyDescent="0.25">
      <c r="A152">
        <v>2019</v>
      </c>
      <c r="B152">
        <v>11</v>
      </c>
      <c r="C152">
        <v>15</v>
      </c>
      <c r="D152" t="s">
        <v>131</v>
      </c>
      <c r="E152" t="s">
        <v>56</v>
      </c>
      <c r="F152" t="s">
        <v>2</v>
      </c>
      <c r="G152" t="s">
        <v>131</v>
      </c>
      <c r="H152">
        <v>14</v>
      </c>
      <c r="I152">
        <v>72</v>
      </c>
      <c r="J152">
        <v>1898</v>
      </c>
      <c r="K152">
        <v>1533</v>
      </c>
      <c r="L152">
        <v>94</v>
      </c>
      <c r="M152">
        <v>-17</v>
      </c>
      <c r="N152">
        <v>3</v>
      </c>
      <c r="O152">
        <v>37</v>
      </c>
      <c r="P152">
        <v>4</v>
      </c>
      <c r="Q152">
        <v>56</v>
      </c>
      <c r="R152">
        <v>5</v>
      </c>
      <c r="S152">
        <v>65</v>
      </c>
      <c r="T152">
        <v>5</v>
      </c>
      <c r="U152">
        <v>70</v>
      </c>
      <c r="V152">
        <v>5</v>
      </c>
      <c r="W152">
        <v>75</v>
      </c>
      <c r="X152">
        <f>INDEX(Weights!$B$1:$B$36,MATCH(Fixtures!F152,Weights!$A$1:$A$36,0))</f>
        <v>40</v>
      </c>
      <c r="Y152">
        <f t="shared" si="9"/>
        <v>465</v>
      </c>
      <c r="Z152" t="str">
        <f>INDEX(Ratings!$A$2:$A$56,MATCH(Fixtures!G152,Ratings!$B$2:$B$56,0))</f>
        <v>D</v>
      </c>
      <c r="AA152" t="str">
        <f t="shared" si="11"/>
        <v>['D','CH',['CH','GE']],</v>
      </c>
    </row>
    <row r="153" spans="1:27" x14ac:dyDescent="0.25">
      <c r="A153">
        <v>2019</v>
      </c>
      <c r="B153">
        <v>11</v>
      </c>
      <c r="C153">
        <v>16</v>
      </c>
      <c r="D153" t="s">
        <v>48</v>
      </c>
      <c r="E153" t="s">
        <v>64</v>
      </c>
      <c r="F153" t="s">
        <v>2</v>
      </c>
      <c r="G153" t="s">
        <v>48</v>
      </c>
      <c r="H153">
        <v>39</v>
      </c>
      <c r="I153">
        <v>76</v>
      </c>
      <c r="J153">
        <v>1710</v>
      </c>
      <c r="K153">
        <v>1523</v>
      </c>
      <c r="L153">
        <v>84</v>
      </c>
      <c r="M153">
        <v>-14</v>
      </c>
      <c r="N153">
        <v>6</v>
      </c>
      <c r="O153">
        <v>34</v>
      </c>
      <c r="P153">
        <v>10</v>
      </c>
      <c r="Q153">
        <v>50</v>
      </c>
      <c r="R153">
        <v>11</v>
      </c>
      <c r="S153">
        <v>59</v>
      </c>
      <c r="T153">
        <v>12</v>
      </c>
      <c r="U153">
        <v>63</v>
      </c>
      <c r="V153">
        <v>13</v>
      </c>
      <c r="W153">
        <v>67</v>
      </c>
      <c r="X153">
        <f>INDEX(Weights!$B$1:$B$36,MATCH(Fixtures!F153,Weights!$A$1:$A$36,0))</f>
        <v>40</v>
      </c>
      <c r="Y153">
        <f t="shared" si="9"/>
        <v>287</v>
      </c>
      <c r="Z153" t="str">
        <f>INDEX(Ratings!$A$2:$A$56,MATCH(Fixtures!G153,Ratings!$B$2:$B$56,0))</f>
        <v>G</v>
      </c>
      <c r="AA153" t="str">
        <f t="shared" si="11"/>
        <v>['G','AT',['AT','NM']],</v>
      </c>
    </row>
    <row r="154" spans="1:27" x14ac:dyDescent="0.25">
      <c r="A154">
        <v>2019</v>
      </c>
      <c r="B154">
        <v>11</v>
      </c>
      <c r="C154">
        <v>16</v>
      </c>
      <c r="D154" t="s">
        <v>3</v>
      </c>
      <c r="E154" t="s">
        <v>10</v>
      </c>
      <c r="F154" t="s">
        <v>2</v>
      </c>
      <c r="G154" t="s">
        <v>3</v>
      </c>
      <c r="H154">
        <v>110</v>
      </c>
      <c r="I154">
        <v>28</v>
      </c>
      <c r="J154">
        <v>1378</v>
      </c>
      <c r="K154">
        <v>1767</v>
      </c>
      <c r="L154">
        <v>16</v>
      </c>
      <c r="M154">
        <v>14</v>
      </c>
      <c r="N154">
        <v>34</v>
      </c>
      <c r="O154">
        <v>6</v>
      </c>
      <c r="P154">
        <v>50</v>
      </c>
      <c r="Q154">
        <v>10</v>
      </c>
      <c r="R154">
        <v>59</v>
      </c>
      <c r="S154">
        <v>11</v>
      </c>
      <c r="T154">
        <v>63</v>
      </c>
      <c r="U154">
        <v>12</v>
      </c>
      <c r="V154">
        <v>67</v>
      </c>
      <c r="W154">
        <v>13</v>
      </c>
      <c r="X154">
        <f>INDEX(Weights!$B$1:$B$36,MATCH(Fixtures!F154,Weights!$A$1:$A$36,0))</f>
        <v>40</v>
      </c>
      <c r="Y154">
        <f t="shared" si="9"/>
        <v>289</v>
      </c>
      <c r="Z154" t="str">
        <f>INDEX(Ratings!$A$2:$A$56,MATCH(Fixtures!G154,Ratings!$B$2:$B$56,0))</f>
        <v>E</v>
      </c>
      <c r="AA154" t="str">
        <f t="shared" si="11"/>
        <v>['E','AZ',['AZ','WA']],</v>
      </c>
    </row>
    <row r="155" spans="1:27" x14ac:dyDescent="0.25">
      <c r="A155">
        <v>2019</v>
      </c>
      <c r="B155">
        <v>11</v>
      </c>
      <c r="C155">
        <v>16</v>
      </c>
      <c r="D155" t="s">
        <v>9</v>
      </c>
      <c r="E155" t="s">
        <v>90</v>
      </c>
      <c r="F155" t="s">
        <v>2</v>
      </c>
      <c r="G155" t="s">
        <v>9</v>
      </c>
      <c r="H155">
        <v>12</v>
      </c>
      <c r="I155">
        <v>34</v>
      </c>
      <c r="J155">
        <v>1903</v>
      </c>
      <c r="K155">
        <v>1750</v>
      </c>
      <c r="L155">
        <v>81</v>
      </c>
      <c r="M155">
        <v>-12</v>
      </c>
      <c r="N155">
        <v>8</v>
      </c>
      <c r="O155">
        <v>32</v>
      </c>
      <c r="P155">
        <v>11</v>
      </c>
      <c r="Q155">
        <v>49</v>
      </c>
      <c r="R155">
        <v>13</v>
      </c>
      <c r="S155">
        <v>57</v>
      </c>
      <c r="T155">
        <v>14</v>
      </c>
      <c r="U155">
        <v>61</v>
      </c>
      <c r="V155">
        <v>15</v>
      </c>
      <c r="W155">
        <v>65</v>
      </c>
      <c r="X155">
        <f>INDEX(Weights!$B$1:$B$36,MATCH(Fixtures!F155,Weights!$A$1:$A$36,0))</f>
        <v>40</v>
      </c>
      <c r="Y155">
        <f t="shared" si="9"/>
        <v>253</v>
      </c>
      <c r="Z155" t="str">
        <f>INDEX(Ratings!$A$2:$A$56,MATCH(Fixtures!G155,Ratings!$B$2:$B$56,0))</f>
        <v>E</v>
      </c>
      <c r="AA155" t="str">
        <f t="shared" si="11"/>
        <v>['E','HR',['HR','SK']],</v>
      </c>
    </row>
    <row r="156" spans="1:27" x14ac:dyDescent="0.25">
      <c r="A156">
        <v>2019</v>
      </c>
      <c r="B156">
        <v>11</v>
      </c>
      <c r="C156">
        <v>16</v>
      </c>
      <c r="D156" t="s">
        <v>24</v>
      </c>
      <c r="E156" t="s">
        <v>23</v>
      </c>
      <c r="F156" t="s">
        <v>2</v>
      </c>
      <c r="G156" t="s">
        <v>24</v>
      </c>
      <c r="H156">
        <v>103</v>
      </c>
      <c r="I156">
        <v>48</v>
      </c>
      <c r="J156">
        <v>1408</v>
      </c>
      <c r="K156">
        <v>1669</v>
      </c>
      <c r="L156">
        <v>28</v>
      </c>
      <c r="M156">
        <v>9</v>
      </c>
      <c r="N156">
        <v>29</v>
      </c>
      <c r="O156">
        <v>11</v>
      </c>
      <c r="P156">
        <v>43</v>
      </c>
      <c r="Q156">
        <v>17</v>
      </c>
      <c r="R156">
        <v>50</v>
      </c>
      <c r="S156">
        <v>20</v>
      </c>
      <c r="T156">
        <v>54</v>
      </c>
      <c r="U156">
        <v>21</v>
      </c>
      <c r="V156">
        <v>57</v>
      </c>
      <c r="W156">
        <v>23</v>
      </c>
      <c r="X156">
        <f>INDEX(Weights!$B$1:$B$36,MATCH(Fixtures!F156,Weights!$A$1:$A$36,0))</f>
        <v>40</v>
      </c>
      <c r="Y156">
        <f t="shared" si="9"/>
        <v>161</v>
      </c>
      <c r="Z156" t="str">
        <f>INDEX(Ratings!$A$2:$A$56,MATCH(Fixtures!G156,Ratings!$B$2:$B$56,0))</f>
        <v>I</v>
      </c>
      <c r="AA156" t="str">
        <f t="shared" si="11"/>
        <v>['I','CY',['CY','SQ']],</v>
      </c>
    </row>
    <row r="157" spans="1:27" x14ac:dyDescent="0.25">
      <c r="A157">
        <v>2019</v>
      </c>
      <c r="B157">
        <v>11</v>
      </c>
      <c r="C157">
        <v>16</v>
      </c>
      <c r="D157" t="s">
        <v>6</v>
      </c>
      <c r="E157" t="s">
        <v>5</v>
      </c>
      <c r="F157" t="s">
        <v>2</v>
      </c>
      <c r="G157" t="s">
        <v>6</v>
      </c>
      <c r="H157">
        <v>6</v>
      </c>
      <c r="I157">
        <v>78</v>
      </c>
      <c r="J157">
        <v>1968</v>
      </c>
      <c r="K157">
        <v>1517</v>
      </c>
      <c r="L157">
        <v>96</v>
      </c>
      <c r="M157">
        <v>-18</v>
      </c>
      <c r="N157">
        <v>2</v>
      </c>
      <c r="O157">
        <v>38</v>
      </c>
      <c r="P157">
        <v>2</v>
      </c>
      <c r="Q157">
        <v>58</v>
      </c>
      <c r="R157">
        <v>3</v>
      </c>
      <c r="S157">
        <v>67</v>
      </c>
      <c r="T157">
        <v>3</v>
      </c>
      <c r="U157">
        <v>72</v>
      </c>
      <c r="V157">
        <v>3</v>
      </c>
      <c r="W157">
        <v>77</v>
      </c>
      <c r="X157">
        <f>INDEX(Weights!$B$1:$B$36,MATCH(Fixtures!F157,Weights!$A$1:$A$36,0))</f>
        <v>40</v>
      </c>
      <c r="Y157">
        <f t="shared" si="9"/>
        <v>551</v>
      </c>
      <c r="Z157" t="str">
        <f>INDEX(Ratings!$A$2:$A$56,MATCH(Fixtures!G157,Ratings!$B$2:$B$56,0))</f>
        <v>C</v>
      </c>
      <c r="AA157" t="str">
        <f t="shared" si="11"/>
        <v>['C','DE',['DE','BY']],</v>
      </c>
    </row>
    <row r="158" spans="1:27" x14ac:dyDescent="0.25">
      <c r="A158">
        <v>2019</v>
      </c>
      <c r="B158">
        <v>11</v>
      </c>
      <c r="C158">
        <v>16</v>
      </c>
      <c r="D158" t="s">
        <v>59</v>
      </c>
      <c r="E158" t="s">
        <v>65</v>
      </c>
      <c r="F158" t="s">
        <v>2</v>
      </c>
      <c r="G158" t="s">
        <v>59</v>
      </c>
      <c r="H158">
        <v>57</v>
      </c>
      <c r="I158">
        <v>23</v>
      </c>
      <c r="J158">
        <v>1609</v>
      </c>
      <c r="K158">
        <v>1792</v>
      </c>
      <c r="L158">
        <v>38</v>
      </c>
      <c r="M158">
        <v>5</v>
      </c>
      <c r="N158">
        <v>25</v>
      </c>
      <c r="O158">
        <v>15</v>
      </c>
      <c r="P158">
        <v>37</v>
      </c>
      <c r="Q158">
        <v>23</v>
      </c>
      <c r="R158">
        <v>43</v>
      </c>
      <c r="S158">
        <v>27</v>
      </c>
      <c r="T158">
        <v>46</v>
      </c>
      <c r="U158">
        <v>29</v>
      </c>
      <c r="V158">
        <v>49</v>
      </c>
      <c r="W158">
        <v>31</v>
      </c>
      <c r="X158">
        <f>INDEX(Weights!$B$1:$B$36,MATCH(Fixtures!F158,Weights!$A$1:$A$36,0))</f>
        <v>40</v>
      </c>
      <c r="Y158">
        <f t="shared" si="9"/>
        <v>83</v>
      </c>
      <c r="Z158" t="str">
        <f>INDEX(Ratings!$A$2:$A$56,MATCH(Fixtures!G158,Ratings!$B$2:$B$56,0))</f>
        <v>G</v>
      </c>
      <c r="AA158" t="str">
        <f t="shared" si="11"/>
        <v>['G','IL',['IL','PL']],</v>
      </c>
    </row>
    <row r="159" spans="1:27" x14ac:dyDescent="0.25">
      <c r="A159">
        <v>2019</v>
      </c>
      <c r="B159">
        <v>11</v>
      </c>
      <c r="C159">
        <v>16</v>
      </c>
      <c r="D159" t="s">
        <v>12</v>
      </c>
      <c r="E159" t="s">
        <v>104</v>
      </c>
      <c r="F159" t="s">
        <v>2</v>
      </c>
      <c r="G159" t="s">
        <v>12</v>
      </c>
      <c r="H159">
        <v>49</v>
      </c>
      <c r="I159">
        <v>5</v>
      </c>
      <c r="J159">
        <v>1661</v>
      </c>
      <c r="K159">
        <v>2000</v>
      </c>
      <c r="L159">
        <v>20</v>
      </c>
      <c r="M159">
        <v>12</v>
      </c>
      <c r="N159">
        <v>32</v>
      </c>
      <c r="O159">
        <v>8</v>
      </c>
      <c r="P159">
        <v>48</v>
      </c>
      <c r="Q159">
        <v>12</v>
      </c>
      <c r="R159">
        <v>56</v>
      </c>
      <c r="S159">
        <v>14</v>
      </c>
      <c r="T159">
        <v>60</v>
      </c>
      <c r="U159">
        <v>15</v>
      </c>
      <c r="V159">
        <v>64</v>
      </c>
      <c r="W159">
        <v>16</v>
      </c>
      <c r="X159">
        <f>INDEX(Weights!$B$1:$B$36,MATCH(Fixtures!F159,Weights!$A$1:$A$36,0))</f>
        <v>40</v>
      </c>
      <c r="Y159">
        <f t="shared" si="9"/>
        <v>239</v>
      </c>
      <c r="Z159" t="str">
        <f>INDEX(Ratings!$A$2:$A$56,MATCH(Fixtures!G159,Ratings!$B$2:$B$56,0))</f>
        <v>C</v>
      </c>
      <c r="AA159" t="str">
        <f t="shared" si="11"/>
        <v>['C','EI',['EI','NL']],</v>
      </c>
    </row>
    <row r="160" spans="1:27" x14ac:dyDescent="0.25">
      <c r="A160">
        <v>2019</v>
      </c>
      <c r="B160">
        <v>11</v>
      </c>
      <c r="C160">
        <v>16</v>
      </c>
      <c r="D160" t="s">
        <v>21</v>
      </c>
      <c r="E160" t="s">
        <v>7</v>
      </c>
      <c r="F160" t="s">
        <v>2</v>
      </c>
      <c r="G160" t="s">
        <v>21</v>
      </c>
      <c r="H160">
        <v>31</v>
      </c>
      <c r="I160">
        <v>3</v>
      </c>
      <c r="J160">
        <v>1761</v>
      </c>
      <c r="K160">
        <v>2045</v>
      </c>
      <c r="L160">
        <v>26</v>
      </c>
      <c r="M160">
        <v>10</v>
      </c>
      <c r="N160">
        <v>30</v>
      </c>
      <c r="O160">
        <v>10</v>
      </c>
      <c r="P160">
        <v>45</v>
      </c>
      <c r="Q160">
        <v>15</v>
      </c>
      <c r="R160">
        <v>52</v>
      </c>
      <c r="S160">
        <v>18</v>
      </c>
      <c r="T160">
        <v>56</v>
      </c>
      <c r="U160">
        <v>19</v>
      </c>
      <c r="V160">
        <v>59</v>
      </c>
      <c r="W160">
        <v>21</v>
      </c>
      <c r="X160">
        <f>INDEX(Weights!$B$1:$B$36,MATCH(Fixtures!F160,Weights!$A$1:$A$36,0))</f>
        <v>40</v>
      </c>
      <c r="Y160">
        <f t="shared" si="9"/>
        <v>184</v>
      </c>
      <c r="Z160" t="str">
        <f>INDEX(Ratings!$A$2:$A$56,MATCH(Fixtures!G160,Ratings!$B$2:$B$56,0))</f>
        <v>I</v>
      </c>
      <c r="AA160" t="str">
        <f t="shared" si="11"/>
        <v>['I','RU',['RU','BE']],</v>
      </c>
    </row>
    <row r="161" spans="1:27" x14ac:dyDescent="0.25">
      <c r="A161">
        <v>2019</v>
      </c>
      <c r="B161">
        <v>11</v>
      </c>
      <c r="C161">
        <v>16</v>
      </c>
      <c r="D161" t="s">
        <v>22</v>
      </c>
      <c r="E161" t="s">
        <v>8</v>
      </c>
      <c r="F161" t="s">
        <v>2</v>
      </c>
      <c r="G161" t="s">
        <v>22</v>
      </c>
      <c r="H161">
        <v>204</v>
      </c>
      <c r="I161">
        <v>108</v>
      </c>
      <c r="J161">
        <v>832</v>
      </c>
      <c r="K161">
        <v>1383</v>
      </c>
      <c r="L161">
        <v>7</v>
      </c>
      <c r="M161">
        <v>17</v>
      </c>
      <c r="N161">
        <v>37</v>
      </c>
      <c r="O161">
        <v>3</v>
      </c>
      <c r="P161">
        <v>56</v>
      </c>
      <c r="Q161">
        <v>4</v>
      </c>
      <c r="R161">
        <v>65</v>
      </c>
      <c r="S161">
        <v>5</v>
      </c>
      <c r="T161">
        <v>70</v>
      </c>
      <c r="U161">
        <v>5</v>
      </c>
      <c r="V161">
        <v>74</v>
      </c>
      <c r="W161">
        <v>6</v>
      </c>
      <c r="X161">
        <f>INDEX(Weights!$B$1:$B$36,MATCH(Fixtures!F161,Weights!$A$1:$A$36,0))</f>
        <v>40</v>
      </c>
      <c r="Y161">
        <f t="shared" si="9"/>
        <v>451</v>
      </c>
      <c r="Z161" t="str">
        <f>INDEX(Ratings!$A$2:$A$56,MATCH(Fixtures!G161,Ratings!$B$2:$B$56,0))</f>
        <v>I</v>
      </c>
      <c r="AA161" t="str">
        <f t="shared" si="11"/>
        <v>['I','SM',['SM','KZ']],</v>
      </c>
    </row>
    <row r="162" spans="1:27" x14ac:dyDescent="0.25">
      <c r="A162">
        <v>2019</v>
      </c>
      <c r="B162">
        <v>11</v>
      </c>
      <c r="C162">
        <v>16</v>
      </c>
      <c r="D162" t="s">
        <v>49</v>
      </c>
      <c r="E162" t="s">
        <v>58</v>
      </c>
      <c r="F162" t="s">
        <v>2</v>
      </c>
      <c r="G162" t="s">
        <v>49</v>
      </c>
      <c r="H162">
        <v>69</v>
      </c>
      <c r="I162">
        <v>143</v>
      </c>
      <c r="J162">
        <v>1551</v>
      </c>
      <c r="K162">
        <v>1271</v>
      </c>
      <c r="L162">
        <v>90</v>
      </c>
      <c r="M162">
        <v>-16</v>
      </c>
      <c r="N162">
        <v>4</v>
      </c>
      <c r="O162">
        <v>36</v>
      </c>
      <c r="P162">
        <v>6</v>
      </c>
      <c r="Q162">
        <v>54</v>
      </c>
      <c r="R162">
        <v>7</v>
      </c>
      <c r="S162">
        <v>63</v>
      </c>
      <c r="T162">
        <v>8</v>
      </c>
      <c r="U162">
        <v>67</v>
      </c>
      <c r="V162">
        <v>8</v>
      </c>
      <c r="W162">
        <v>72</v>
      </c>
      <c r="X162">
        <f>INDEX(Weights!$B$1:$B$36,MATCH(Fixtures!F162,Weights!$A$1:$A$36,0))</f>
        <v>40</v>
      </c>
      <c r="Y162">
        <f t="shared" si="9"/>
        <v>380</v>
      </c>
      <c r="Z162" t="str">
        <f>INDEX(Ratings!$A$2:$A$56,MATCH(Fixtures!G162,Ratings!$B$2:$B$56,0))</f>
        <v>G</v>
      </c>
      <c r="AA162" t="str">
        <f t="shared" si="11"/>
        <v>['G','SI',['SI','LV']],</v>
      </c>
    </row>
    <row r="163" spans="1:27" x14ac:dyDescent="0.25">
      <c r="A163">
        <v>2019</v>
      </c>
      <c r="B163">
        <v>11</v>
      </c>
      <c r="C163">
        <v>17</v>
      </c>
      <c r="D163" t="s">
        <v>18</v>
      </c>
      <c r="E163" t="s">
        <v>26</v>
      </c>
      <c r="F163" t="s">
        <v>2</v>
      </c>
      <c r="G163" t="s">
        <v>18</v>
      </c>
      <c r="H163">
        <v>84</v>
      </c>
      <c r="I163">
        <v>2</v>
      </c>
      <c r="J163">
        <v>1494</v>
      </c>
      <c r="K163">
        <v>2050</v>
      </c>
      <c r="L163">
        <v>7</v>
      </c>
      <c r="M163">
        <v>17</v>
      </c>
      <c r="N163">
        <v>37</v>
      </c>
      <c r="O163">
        <v>3</v>
      </c>
      <c r="P163">
        <v>56</v>
      </c>
      <c r="Q163">
        <v>4</v>
      </c>
      <c r="R163">
        <v>65</v>
      </c>
      <c r="S163">
        <v>5</v>
      </c>
      <c r="T163">
        <v>70</v>
      </c>
      <c r="U163">
        <v>5</v>
      </c>
      <c r="V163">
        <v>75</v>
      </c>
      <c r="W163">
        <v>5</v>
      </c>
      <c r="X163">
        <f>INDEX(Weights!$B$1:$B$36,MATCH(Fixtures!F163,Weights!$A$1:$A$36,0))</f>
        <v>40</v>
      </c>
      <c r="Y163">
        <f t="shared" si="9"/>
        <v>456</v>
      </c>
      <c r="Z163" t="str">
        <f>INDEX(Ratings!$A$2:$A$56,MATCH(Fixtures!G163,Ratings!$B$2:$B$56,0))</f>
        <v>H</v>
      </c>
      <c r="AA163" t="str">
        <f t="shared" si="11"/>
        <v>['H','AL',['AL','FR']],</v>
      </c>
    </row>
    <row r="164" spans="1:27" x14ac:dyDescent="0.25">
      <c r="A164">
        <v>2019</v>
      </c>
      <c r="B164">
        <v>11</v>
      </c>
      <c r="C164">
        <v>17</v>
      </c>
      <c r="D164" t="s">
        <v>20</v>
      </c>
      <c r="E164" t="s">
        <v>25</v>
      </c>
      <c r="F164" t="s">
        <v>2</v>
      </c>
      <c r="G164" t="s">
        <v>20</v>
      </c>
      <c r="H164">
        <v>185</v>
      </c>
      <c r="I164">
        <v>25</v>
      </c>
      <c r="J164">
        <v>1063</v>
      </c>
      <c r="K164">
        <v>1780</v>
      </c>
      <c r="L164">
        <v>3</v>
      </c>
      <c r="M164">
        <v>19</v>
      </c>
      <c r="N164">
        <v>39</v>
      </c>
      <c r="O164">
        <v>1</v>
      </c>
      <c r="P164">
        <v>58</v>
      </c>
      <c r="Q164">
        <v>2</v>
      </c>
      <c r="R164">
        <v>68</v>
      </c>
      <c r="S164">
        <v>2</v>
      </c>
      <c r="T164">
        <v>73</v>
      </c>
      <c r="U164">
        <v>2</v>
      </c>
      <c r="V164">
        <v>78</v>
      </c>
      <c r="W164">
        <v>2</v>
      </c>
      <c r="X164">
        <f>INDEX(Weights!$B$1:$B$36,MATCH(Fixtures!F164,Weights!$A$1:$A$36,0))</f>
        <v>40</v>
      </c>
      <c r="Y164">
        <f t="shared" si="9"/>
        <v>617</v>
      </c>
      <c r="Z164" t="str">
        <f>INDEX(Ratings!$A$2:$A$56,MATCH(Fixtures!G164,Ratings!$B$2:$B$56,0))</f>
        <v>H</v>
      </c>
      <c r="AA164" t="str">
        <f t="shared" si="11"/>
        <v>['H','AD',['AD','TR']],</v>
      </c>
    </row>
    <row r="165" spans="1:27" x14ac:dyDescent="0.25">
      <c r="A165">
        <v>2019</v>
      </c>
      <c r="B165">
        <v>11</v>
      </c>
      <c r="C165">
        <v>17</v>
      </c>
      <c r="D165" t="s">
        <v>51</v>
      </c>
      <c r="E165" t="s">
        <v>50</v>
      </c>
      <c r="F165" t="s">
        <v>2</v>
      </c>
      <c r="G165" t="s">
        <v>51</v>
      </c>
      <c r="H165">
        <v>56</v>
      </c>
      <c r="I165">
        <v>38</v>
      </c>
      <c r="J165">
        <v>1610</v>
      </c>
      <c r="K165">
        <v>1725</v>
      </c>
      <c r="L165">
        <v>48</v>
      </c>
      <c r="M165">
        <v>1</v>
      </c>
      <c r="N165">
        <v>21</v>
      </c>
      <c r="O165">
        <v>19</v>
      </c>
      <c r="P165">
        <v>31</v>
      </c>
      <c r="Q165">
        <v>29</v>
      </c>
      <c r="R165">
        <v>37</v>
      </c>
      <c r="S165">
        <v>33</v>
      </c>
      <c r="T165">
        <v>39</v>
      </c>
      <c r="U165">
        <v>36</v>
      </c>
      <c r="V165">
        <v>42</v>
      </c>
      <c r="W165">
        <v>38</v>
      </c>
      <c r="X165">
        <f>INDEX(Weights!$B$1:$B$36,MATCH(Fixtures!F165,Weights!$A$1:$A$36,0))</f>
        <v>40</v>
      </c>
      <c r="Y165">
        <f t="shared" si="9"/>
        <v>15</v>
      </c>
      <c r="Z165" t="str">
        <f>INDEX(Ratings!$A$2:$A$56,MATCH(Fixtures!G165,Ratings!$B$2:$B$56,0))</f>
        <v>A</v>
      </c>
      <c r="AA165" t="str">
        <f t="shared" si="11"/>
        <v>['A','BG',['BG','CZ']],</v>
      </c>
    </row>
    <row r="166" spans="1:27" x14ac:dyDescent="0.25">
      <c r="A166">
        <v>2019</v>
      </c>
      <c r="B166">
        <v>11</v>
      </c>
      <c r="C166">
        <v>17</v>
      </c>
      <c r="D166" t="s">
        <v>63</v>
      </c>
      <c r="E166" t="s">
        <v>105</v>
      </c>
      <c r="F166" t="s">
        <v>2</v>
      </c>
      <c r="G166" t="s">
        <v>63</v>
      </c>
      <c r="H166">
        <v>79</v>
      </c>
      <c r="I166">
        <v>9</v>
      </c>
      <c r="J166">
        <v>1514</v>
      </c>
      <c r="K166">
        <v>1943</v>
      </c>
      <c r="L166">
        <v>13</v>
      </c>
      <c r="M166">
        <v>15</v>
      </c>
      <c r="N166">
        <v>35</v>
      </c>
      <c r="O166">
        <v>5</v>
      </c>
      <c r="P166">
        <v>52</v>
      </c>
      <c r="Q166">
        <v>8</v>
      </c>
      <c r="R166">
        <v>61</v>
      </c>
      <c r="S166">
        <v>9</v>
      </c>
      <c r="T166">
        <v>65</v>
      </c>
      <c r="U166">
        <v>10</v>
      </c>
      <c r="V166">
        <v>70</v>
      </c>
      <c r="W166">
        <v>10</v>
      </c>
      <c r="X166">
        <f>INDEX(Weights!$B$1:$B$36,MATCH(Fixtures!F166,Weights!$A$1:$A$36,0))</f>
        <v>40</v>
      </c>
      <c r="Y166">
        <f t="shared" si="9"/>
        <v>329</v>
      </c>
      <c r="Z166" t="str">
        <f>INDEX(Ratings!$A$2:$A$56,MATCH(Fixtures!G166,Ratings!$B$2:$B$56,0))</f>
        <v>A</v>
      </c>
      <c r="AA166" t="str">
        <f t="shared" si="11"/>
        <v>['A','KO',['KO','EN']],</v>
      </c>
    </row>
    <row r="167" spans="1:27" x14ac:dyDescent="0.25">
      <c r="A167">
        <v>2019</v>
      </c>
      <c r="B167">
        <v>11</v>
      </c>
      <c r="C167">
        <v>17</v>
      </c>
      <c r="D167" t="s">
        <v>61</v>
      </c>
      <c r="E167" t="s">
        <v>34</v>
      </c>
      <c r="F167" t="s">
        <v>2</v>
      </c>
      <c r="G167" t="s">
        <v>61</v>
      </c>
      <c r="H167">
        <v>118</v>
      </c>
      <c r="I167">
        <v>7</v>
      </c>
      <c r="J167">
        <v>1357</v>
      </c>
      <c r="K167">
        <v>1960</v>
      </c>
      <c r="L167">
        <v>5</v>
      </c>
      <c r="M167">
        <v>18</v>
      </c>
      <c r="N167">
        <v>38</v>
      </c>
      <c r="O167">
        <v>2</v>
      </c>
      <c r="P167">
        <v>57</v>
      </c>
      <c r="Q167">
        <v>3</v>
      </c>
      <c r="R167">
        <v>66</v>
      </c>
      <c r="S167">
        <v>4</v>
      </c>
      <c r="T167">
        <v>71</v>
      </c>
      <c r="U167">
        <v>4</v>
      </c>
      <c r="V167">
        <v>76</v>
      </c>
      <c r="W167">
        <v>4</v>
      </c>
      <c r="X167">
        <f>INDEX(Weights!$B$1:$B$36,MATCH(Fixtures!F167,Weights!$A$1:$A$36,0))</f>
        <v>40</v>
      </c>
      <c r="Y167">
        <f t="shared" si="9"/>
        <v>503</v>
      </c>
      <c r="Z167" t="str">
        <f>INDEX(Ratings!$A$2:$A$56,MATCH(Fixtures!G167,Ratings!$B$2:$B$56,0))</f>
        <v>B</v>
      </c>
      <c r="AA167" t="str">
        <f t="shared" si="11"/>
        <v>['B','LU',['LU','PT']],</v>
      </c>
    </row>
    <row r="168" spans="1:27" x14ac:dyDescent="0.25">
      <c r="A168">
        <v>2019</v>
      </c>
      <c r="B168">
        <v>11</v>
      </c>
      <c r="C168">
        <v>17</v>
      </c>
      <c r="D168" t="s">
        <v>19</v>
      </c>
      <c r="E168" t="s">
        <v>17</v>
      </c>
      <c r="F168" t="s">
        <v>2</v>
      </c>
      <c r="G168" t="s">
        <v>19</v>
      </c>
      <c r="H168">
        <v>134</v>
      </c>
      <c r="I168">
        <v>46</v>
      </c>
      <c r="J168">
        <v>1315</v>
      </c>
      <c r="K168">
        <v>1673</v>
      </c>
      <c r="L168">
        <v>18</v>
      </c>
      <c r="M168">
        <v>13</v>
      </c>
      <c r="N168">
        <v>33</v>
      </c>
      <c r="O168">
        <v>7</v>
      </c>
      <c r="P168">
        <v>49</v>
      </c>
      <c r="Q168">
        <v>11</v>
      </c>
      <c r="R168">
        <v>57</v>
      </c>
      <c r="S168">
        <v>13</v>
      </c>
      <c r="T168">
        <v>61</v>
      </c>
      <c r="U168">
        <v>14</v>
      </c>
      <c r="V168">
        <v>65</v>
      </c>
      <c r="W168">
        <v>15</v>
      </c>
      <c r="X168">
        <f>INDEX(Weights!$B$1:$B$36,MATCH(Fixtures!F168,Weights!$A$1:$A$36,0))</f>
        <v>40</v>
      </c>
      <c r="Y168">
        <f t="shared" si="9"/>
        <v>258</v>
      </c>
      <c r="Z168" t="str">
        <f>INDEX(Ratings!$A$2:$A$56,MATCH(Fixtures!G168,Ratings!$B$2:$B$56,0))</f>
        <v>H</v>
      </c>
      <c r="AA168" t="str">
        <f t="shared" si="11"/>
        <v>['H','MD',['MD','IS']],</v>
      </c>
    </row>
    <row r="169" spans="1:27" x14ac:dyDescent="0.25">
      <c r="A169">
        <v>2019</v>
      </c>
      <c r="B169">
        <v>11</v>
      </c>
      <c r="C169">
        <v>17</v>
      </c>
      <c r="D169" t="s">
        <v>71</v>
      </c>
      <c r="E169" t="s">
        <v>70</v>
      </c>
      <c r="F169" t="s">
        <v>2</v>
      </c>
      <c r="G169" t="s">
        <v>71</v>
      </c>
      <c r="H169">
        <v>21</v>
      </c>
      <c r="I169">
        <v>20</v>
      </c>
      <c r="J169">
        <v>1793</v>
      </c>
      <c r="K169">
        <v>1823</v>
      </c>
      <c r="L169">
        <v>60</v>
      </c>
      <c r="M169">
        <v>-4</v>
      </c>
      <c r="N169">
        <v>16</v>
      </c>
      <c r="O169">
        <v>24</v>
      </c>
      <c r="P169">
        <v>24</v>
      </c>
      <c r="Q169">
        <v>36</v>
      </c>
      <c r="R169">
        <v>28</v>
      </c>
      <c r="S169">
        <v>42</v>
      </c>
      <c r="T169">
        <v>30</v>
      </c>
      <c r="U169">
        <v>45</v>
      </c>
      <c r="V169">
        <v>32</v>
      </c>
      <c r="W169">
        <v>48</v>
      </c>
      <c r="X169">
        <f>INDEX(Weights!$B$1:$B$36,MATCH(Fixtures!F169,Weights!$A$1:$A$36,0))</f>
        <v>40</v>
      </c>
      <c r="Y169">
        <f t="shared" si="9"/>
        <v>70</v>
      </c>
      <c r="Z169" t="str">
        <f>INDEX(Ratings!$A$2:$A$56,MATCH(Fixtures!G169,Ratings!$B$2:$B$56,0))</f>
        <v>B</v>
      </c>
      <c r="AA169" t="str">
        <f t="shared" si="11"/>
        <v>['B','RS',['RS','UA']],</v>
      </c>
    </row>
    <row r="170" spans="1:27" x14ac:dyDescent="0.25">
      <c r="A170">
        <v>2019</v>
      </c>
      <c r="B170">
        <v>11</v>
      </c>
      <c r="C170">
        <v>18</v>
      </c>
      <c r="D170" t="s">
        <v>57</v>
      </c>
      <c r="E170" t="s">
        <v>131</v>
      </c>
      <c r="F170" t="s">
        <v>2</v>
      </c>
      <c r="G170" t="s">
        <v>57</v>
      </c>
      <c r="H170">
        <v>180</v>
      </c>
      <c r="I170">
        <v>14</v>
      </c>
      <c r="J170">
        <v>1095</v>
      </c>
      <c r="K170">
        <v>1898</v>
      </c>
      <c r="L170">
        <v>1.7</v>
      </c>
      <c r="M170">
        <v>19</v>
      </c>
      <c r="N170">
        <v>39</v>
      </c>
      <c r="O170">
        <v>1</v>
      </c>
      <c r="P170">
        <v>59</v>
      </c>
      <c r="Q170">
        <v>1</v>
      </c>
      <c r="R170">
        <v>69</v>
      </c>
      <c r="S170">
        <v>1</v>
      </c>
      <c r="T170">
        <v>74</v>
      </c>
      <c r="U170">
        <v>1</v>
      </c>
      <c r="V170">
        <v>79</v>
      </c>
      <c r="W170">
        <v>1</v>
      </c>
      <c r="X170">
        <f>INDEX(Weights!$B$1:$B$36,MATCH(Fixtures!F170,Weights!$A$1:$A$36,0))</f>
        <v>40</v>
      </c>
      <c r="Y170">
        <f t="shared" si="9"/>
        <v>703</v>
      </c>
      <c r="Z170" t="str">
        <f>INDEX(Ratings!$A$2:$A$56,MATCH(Fixtures!G170,Ratings!$B$2:$B$56,0))</f>
        <v>D</v>
      </c>
      <c r="AA170" t="str">
        <f t="shared" si="11"/>
        <v>['D','GI',['GI','CH']],</v>
      </c>
    </row>
    <row r="171" spans="1:27" x14ac:dyDescent="0.25">
      <c r="A171">
        <v>2019</v>
      </c>
      <c r="B171">
        <v>11</v>
      </c>
      <c r="C171">
        <v>18</v>
      </c>
      <c r="D171" t="s">
        <v>15</v>
      </c>
      <c r="E171" t="s">
        <v>13</v>
      </c>
      <c r="F171" t="s">
        <v>2</v>
      </c>
      <c r="G171" t="s">
        <v>15</v>
      </c>
      <c r="H171">
        <v>58</v>
      </c>
      <c r="I171">
        <v>45</v>
      </c>
      <c r="J171">
        <v>1608</v>
      </c>
      <c r="K171">
        <v>1674</v>
      </c>
      <c r="L171">
        <v>55</v>
      </c>
      <c r="M171">
        <v>-2</v>
      </c>
      <c r="N171">
        <v>18</v>
      </c>
      <c r="O171">
        <v>22</v>
      </c>
      <c r="P171">
        <v>27</v>
      </c>
      <c r="Q171">
        <v>33</v>
      </c>
      <c r="R171">
        <v>32</v>
      </c>
      <c r="S171">
        <v>38</v>
      </c>
      <c r="T171">
        <v>34</v>
      </c>
      <c r="U171">
        <v>41</v>
      </c>
      <c r="V171">
        <v>36</v>
      </c>
      <c r="W171">
        <v>44</v>
      </c>
      <c r="X171">
        <f>INDEX(Weights!$B$1:$B$36,MATCH(Fixtures!F171,Weights!$A$1:$A$36,0))</f>
        <v>40</v>
      </c>
      <c r="Y171">
        <f t="shared" si="9"/>
        <v>34</v>
      </c>
      <c r="Z171" t="str">
        <f>INDEX(Ratings!$A$2:$A$56,MATCH(Fixtures!G171,Ratings!$B$2:$B$56,0))</f>
        <v>J</v>
      </c>
      <c r="AA171" t="str">
        <f t="shared" si="11"/>
        <v>['J','GR',['GR','FI']],</v>
      </c>
    </row>
    <row r="172" spans="1:27" x14ac:dyDescent="0.25">
      <c r="A172">
        <v>2019</v>
      </c>
      <c r="B172">
        <v>11</v>
      </c>
      <c r="C172">
        <v>18</v>
      </c>
      <c r="D172" t="s">
        <v>53</v>
      </c>
      <c r="E172" t="s">
        <v>52</v>
      </c>
      <c r="F172" t="s">
        <v>2</v>
      </c>
      <c r="G172" t="s">
        <v>53</v>
      </c>
      <c r="H172">
        <v>37</v>
      </c>
      <c r="I172">
        <v>15</v>
      </c>
      <c r="J172">
        <v>1728</v>
      </c>
      <c r="K172">
        <v>1885</v>
      </c>
      <c r="L172">
        <v>42</v>
      </c>
      <c r="M172">
        <v>3</v>
      </c>
      <c r="N172">
        <v>23</v>
      </c>
      <c r="O172">
        <v>17</v>
      </c>
      <c r="P172">
        <v>35</v>
      </c>
      <c r="Q172">
        <v>25</v>
      </c>
      <c r="R172">
        <v>41</v>
      </c>
      <c r="S172">
        <v>29</v>
      </c>
      <c r="T172">
        <v>44</v>
      </c>
      <c r="U172">
        <v>31</v>
      </c>
      <c r="V172">
        <v>47</v>
      </c>
      <c r="W172">
        <v>33</v>
      </c>
      <c r="X172">
        <f>INDEX(Weights!$B$1:$B$36,MATCH(Fixtures!F172,Weights!$A$1:$A$36,0))</f>
        <v>40</v>
      </c>
      <c r="Y172">
        <f t="shared" si="9"/>
        <v>57</v>
      </c>
      <c r="Z172" t="str">
        <f>INDEX(Ratings!$A$2:$A$56,MATCH(Fixtures!G172,Ratings!$B$2:$B$56,0))</f>
        <v>D</v>
      </c>
      <c r="AA172" t="str">
        <f t="shared" si="11"/>
        <v>['D','IE',['IE','DK']],</v>
      </c>
    </row>
    <row r="173" spans="1:27" x14ac:dyDescent="0.25">
      <c r="A173">
        <v>2019</v>
      </c>
      <c r="B173">
        <v>11</v>
      </c>
      <c r="C173">
        <v>18</v>
      </c>
      <c r="D173" t="s">
        <v>16</v>
      </c>
      <c r="E173" t="s">
        <v>0</v>
      </c>
      <c r="F173" t="s">
        <v>2</v>
      </c>
      <c r="G173" t="s">
        <v>16</v>
      </c>
      <c r="H173">
        <v>11</v>
      </c>
      <c r="I173">
        <v>99</v>
      </c>
      <c r="J173">
        <v>1915</v>
      </c>
      <c r="K173">
        <v>1428</v>
      </c>
      <c r="L173">
        <v>97</v>
      </c>
      <c r="M173">
        <v>-19</v>
      </c>
      <c r="N173">
        <v>1</v>
      </c>
      <c r="O173">
        <v>39</v>
      </c>
      <c r="P173">
        <v>2</v>
      </c>
      <c r="Q173">
        <v>58</v>
      </c>
      <c r="R173">
        <v>2</v>
      </c>
      <c r="S173">
        <v>68</v>
      </c>
      <c r="T173">
        <v>2</v>
      </c>
      <c r="U173">
        <v>73</v>
      </c>
      <c r="V173">
        <v>3</v>
      </c>
      <c r="W173">
        <v>77</v>
      </c>
      <c r="X173">
        <f>INDEX(Weights!$B$1:$B$36,MATCH(Fixtures!F173,Weights!$A$1:$A$36,0))</f>
        <v>40</v>
      </c>
      <c r="Y173">
        <f t="shared" si="9"/>
        <v>587</v>
      </c>
      <c r="Z173" t="str">
        <f>INDEX(Ratings!$A$2:$A$56,MATCH(Fixtures!G173,Ratings!$B$2:$B$56,0))</f>
        <v>J</v>
      </c>
      <c r="AA173" t="str">
        <f t="shared" si="11"/>
        <v>['J','IT',['IT','AM']],</v>
      </c>
    </row>
    <row r="174" spans="1:27" x14ac:dyDescent="0.25">
      <c r="A174">
        <v>2019</v>
      </c>
      <c r="B174">
        <v>11</v>
      </c>
      <c r="C174">
        <v>18</v>
      </c>
      <c r="D174" t="s">
        <v>1</v>
      </c>
      <c r="E174" t="s">
        <v>14</v>
      </c>
      <c r="F174" t="s">
        <v>2</v>
      </c>
      <c r="G174" t="s">
        <v>1</v>
      </c>
      <c r="H174">
        <v>174</v>
      </c>
      <c r="I174">
        <v>33</v>
      </c>
      <c r="J174">
        <v>1124</v>
      </c>
      <c r="K174">
        <v>1751</v>
      </c>
      <c r="L174">
        <v>5</v>
      </c>
      <c r="M174">
        <v>18</v>
      </c>
      <c r="N174">
        <v>38</v>
      </c>
      <c r="O174">
        <v>2</v>
      </c>
      <c r="P174">
        <v>57</v>
      </c>
      <c r="Q174">
        <v>3</v>
      </c>
      <c r="R174">
        <v>67</v>
      </c>
      <c r="S174">
        <v>3</v>
      </c>
      <c r="T174">
        <v>72</v>
      </c>
      <c r="U174">
        <v>3</v>
      </c>
      <c r="V174">
        <v>76</v>
      </c>
      <c r="W174">
        <v>4</v>
      </c>
      <c r="X174">
        <f>INDEX(Weights!$B$1:$B$36,MATCH(Fixtures!F174,Weights!$A$1:$A$36,0))</f>
        <v>40</v>
      </c>
      <c r="Y174">
        <f t="shared" si="9"/>
        <v>527</v>
      </c>
      <c r="Z174" t="str">
        <f>INDEX(Ratings!$A$2:$A$56,MATCH(Fixtures!G174,Ratings!$B$2:$B$56,0))</f>
        <v>J</v>
      </c>
      <c r="AA174" t="str">
        <f t="shared" si="11"/>
        <v>['J','LI',['LI','BA']],</v>
      </c>
    </row>
    <row r="175" spans="1:27" x14ac:dyDescent="0.25">
      <c r="A175">
        <v>2019</v>
      </c>
      <c r="B175">
        <v>11</v>
      </c>
      <c r="C175">
        <v>18</v>
      </c>
      <c r="D175" t="s">
        <v>69</v>
      </c>
      <c r="E175" t="s">
        <v>66</v>
      </c>
      <c r="F175" t="s">
        <v>2</v>
      </c>
      <c r="G175" t="s">
        <v>69</v>
      </c>
      <c r="H175">
        <v>162</v>
      </c>
      <c r="I175">
        <v>44</v>
      </c>
      <c r="J175">
        <v>1196</v>
      </c>
      <c r="K175">
        <v>1677</v>
      </c>
      <c r="L175">
        <v>10</v>
      </c>
      <c r="M175">
        <v>16</v>
      </c>
      <c r="N175">
        <v>36</v>
      </c>
      <c r="O175">
        <v>4</v>
      </c>
      <c r="P175">
        <v>54</v>
      </c>
      <c r="Q175">
        <v>6</v>
      </c>
      <c r="R175">
        <v>63</v>
      </c>
      <c r="S175">
        <v>7</v>
      </c>
      <c r="T175">
        <v>67</v>
      </c>
      <c r="U175">
        <v>8</v>
      </c>
      <c r="V175">
        <v>72</v>
      </c>
      <c r="W175">
        <v>8</v>
      </c>
      <c r="X175">
        <f>INDEX(Weights!$B$1:$B$36,MATCH(Fixtures!F175,Weights!$A$1:$A$36,0))</f>
        <v>40</v>
      </c>
      <c r="Y175">
        <f t="shared" si="9"/>
        <v>381</v>
      </c>
      <c r="Z175" t="str">
        <f>INDEX(Ratings!$A$2:$A$56,MATCH(Fixtures!G175,Ratings!$B$2:$B$56,0))</f>
        <v>F</v>
      </c>
      <c r="AA175" t="str">
        <f t="shared" si="11"/>
        <v>['F','MT',['MT','NO']],</v>
      </c>
    </row>
    <row r="176" spans="1:27" x14ac:dyDescent="0.25">
      <c r="A176">
        <v>2019</v>
      </c>
      <c r="B176">
        <v>11</v>
      </c>
      <c r="C176">
        <v>18</v>
      </c>
      <c r="D176" t="s">
        <v>55</v>
      </c>
      <c r="E176" t="s">
        <v>67</v>
      </c>
      <c r="F176" t="s">
        <v>2</v>
      </c>
      <c r="G176" t="s">
        <v>55</v>
      </c>
      <c r="H176">
        <v>4</v>
      </c>
      <c r="I176">
        <v>36</v>
      </c>
      <c r="J176">
        <v>2017</v>
      </c>
      <c r="K176">
        <v>1746</v>
      </c>
      <c r="L176">
        <v>89</v>
      </c>
      <c r="M176">
        <v>-16</v>
      </c>
      <c r="N176">
        <v>4</v>
      </c>
      <c r="O176">
        <v>36</v>
      </c>
      <c r="P176">
        <v>6</v>
      </c>
      <c r="Q176">
        <v>54</v>
      </c>
      <c r="R176">
        <v>7</v>
      </c>
      <c r="S176">
        <v>63</v>
      </c>
      <c r="T176">
        <v>8</v>
      </c>
      <c r="U176">
        <v>67</v>
      </c>
      <c r="V176">
        <v>8</v>
      </c>
      <c r="W176">
        <v>72</v>
      </c>
      <c r="X176">
        <f>INDEX(Weights!$B$1:$B$36,MATCH(Fixtures!F176,Weights!$A$1:$A$36,0))</f>
        <v>40</v>
      </c>
      <c r="Y176">
        <f t="shared" si="9"/>
        <v>371</v>
      </c>
      <c r="Z176" t="str">
        <f>INDEX(Ratings!$A$2:$A$56,MATCH(Fixtures!G176,Ratings!$B$2:$B$56,0))</f>
        <v>F</v>
      </c>
      <c r="AA176" t="str">
        <f t="shared" si="11"/>
        <v>['F','ES',['ES','RO']],</v>
      </c>
    </row>
    <row r="177" spans="1:27" x14ac:dyDescent="0.25">
      <c r="A177">
        <v>2019</v>
      </c>
      <c r="B177">
        <v>11</v>
      </c>
      <c r="C177">
        <v>18</v>
      </c>
      <c r="D177" t="s">
        <v>68</v>
      </c>
      <c r="E177" t="s">
        <v>54</v>
      </c>
      <c r="F177" t="s">
        <v>2</v>
      </c>
      <c r="G177" t="s">
        <v>68</v>
      </c>
      <c r="H177">
        <v>16</v>
      </c>
      <c r="I177">
        <v>150</v>
      </c>
      <c r="J177">
        <v>1839</v>
      </c>
      <c r="K177">
        <v>1233</v>
      </c>
      <c r="L177">
        <v>98.3</v>
      </c>
      <c r="M177">
        <v>-19</v>
      </c>
      <c r="N177">
        <v>1</v>
      </c>
      <c r="O177">
        <v>39</v>
      </c>
      <c r="P177">
        <v>1</v>
      </c>
      <c r="Q177">
        <v>59</v>
      </c>
      <c r="R177">
        <v>1</v>
      </c>
      <c r="S177">
        <v>69</v>
      </c>
      <c r="T177">
        <v>1</v>
      </c>
      <c r="U177">
        <v>74</v>
      </c>
      <c r="V177">
        <v>1</v>
      </c>
      <c r="W177">
        <v>79</v>
      </c>
      <c r="X177">
        <f>INDEX(Weights!$B$1:$B$36,MATCH(Fixtures!F177,Weights!$A$1:$A$36,0))</f>
        <v>40</v>
      </c>
      <c r="Y177">
        <f t="shared" si="9"/>
        <v>706</v>
      </c>
      <c r="Z177" t="str">
        <f>INDEX(Ratings!$A$2:$A$56,MATCH(Fixtures!G177,Ratings!$B$2:$B$56,0))</f>
        <v>F</v>
      </c>
      <c r="AA177" t="str">
        <f t="shared" si="11"/>
        <v>['F','SE',['SE','FO']],</v>
      </c>
    </row>
    <row r="178" spans="1:27" x14ac:dyDescent="0.25">
      <c r="A178">
        <v>2019</v>
      </c>
      <c r="B178">
        <v>11</v>
      </c>
      <c r="C178">
        <v>19</v>
      </c>
      <c r="D178" t="s">
        <v>7</v>
      </c>
      <c r="E178" t="s">
        <v>24</v>
      </c>
      <c r="F178" t="s">
        <v>2</v>
      </c>
      <c r="G178" t="s">
        <v>7</v>
      </c>
      <c r="H178">
        <v>3</v>
      </c>
      <c r="I178">
        <v>103</v>
      </c>
      <c r="J178">
        <v>2045</v>
      </c>
      <c r="K178">
        <v>1408</v>
      </c>
      <c r="L178">
        <v>98.6</v>
      </c>
      <c r="M178">
        <v>-19</v>
      </c>
      <c r="N178">
        <v>1</v>
      </c>
      <c r="O178">
        <v>39</v>
      </c>
      <c r="P178">
        <v>1</v>
      </c>
      <c r="Q178">
        <v>59</v>
      </c>
      <c r="R178">
        <v>1</v>
      </c>
      <c r="S178">
        <v>69</v>
      </c>
      <c r="T178">
        <v>1</v>
      </c>
      <c r="U178">
        <v>74</v>
      </c>
      <c r="V178">
        <v>1</v>
      </c>
      <c r="W178">
        <v>79</v>
      </c>
      <c r="X178">
        <f>INDEX(Weights!$B$1:$B$36,MATCH(Fixtures!F178,Weights!$A$1:$A$36,0))</f>
        <v>40</v>
      </c>
      <c r="Y178">
        <f t="shared" si="9"/>
        <v>737</v>
      </c>
      <c r="Z178" t="str">
        <f>INDEX(Ratings!$A$2:$A$56,MATCH(Fixtures!G178,Ratings!$B$2:$B$56,0))</f>
        <v>I</v>
      </c>
      <c r="AA178" t="str">
        <f t="shared" si="11"/>
        <v>['I','BE',['BE','CY']],</v>
      </c>
    </row>
    <row r="179" spans="1:27" x14ac:dyDescent="0.25">
      <c r="A179">
        <v>2019</v>
      </c>
      <c r="B179">
        <v>11</v>
      </c>
      <c r="C179">
        <v>19</v>
      </c>
      <c r="D179" t="s">
        <v>6</v>
      </c>
      <c r="E179" t="s">
        <v>12</v>
      </c>
      <c r="F179" t="s">
        <v>2</v>
      </c>
      <c r="G179" t="s">
        <v>6</v>
      </c>
      <c r="H179">
        <v>6</v>
      </c>
      <c r="I179">
        <v>49</v>
      </c>
      <c r="J179">
        <v>1968</v>
      </c>
      <c r="K179">
        <v>1661</v>
      </c>
      <c r="L179">
        <v>91</v>
      </c>
      <c r="M179">
        <v>-16</v>
      </c>
      <c r="N179">
        <v>4</v>
      </c>
      <c r="O179">
        <v>36</v>
      </c>
      <c r="P179">
        <v>5</v>
      </c>
      <c r="Q179">
        <v>55</v>
      </c>
      <c r="R179">
        <v>6</v>
      </c>
      <c r="S179">
        <v>64</v>
      </c>
      <c r="T179">
        <v>7</v>
      </c>
      <c r="U179">
        <v>68</v>
      </c>
      <c r="V179">
        <v>7</v>
      </c>
      <c r="W179">
        <v>73</v>
      </c>
      <c r="X179">
        <f>INDEX(Weights!$B$1:$B$36,MATCH(Fixtures!F179,Weights!$A$1:$A$36,0))</f>
        <v>40</v>
      </c>
      <c r="Y179">
        <f t="shared" si="9"/>
        <v>407</v>
      </c>
      <c r="Z179" t="str">
        <f>INDEX(Ratings!$A$2:$A$56,MATCH(Fixtures!G179,Ratings!$B$2:$B$56,0))</f>
        <v>C</v>
      </c>
      <c r="AA179" t="str">
        <f t="shared" si="11"/>
        <v>['C','DE',['DE','EI']],</v>
      </c>
    </row>
    <row r="180" spans="1:27" x14ac:dyDescent="0.25">
      <c r="A180">
        <v>2019</v>
      </c>
      <c r="B180">
        <v>11</v>
      </c>
      <c r="C180">
        <v>19</v>
      </c>
      <c r="D180" t="s">
        <v>58</v>
      </c>
      <c r="E180" t="s">
        <v>48</v>
      </c>
      <c r="F180" t="s">
        <v>2</v>
      </c>
      <c r="G180" t="s">
        <v>58</v>
      </c>
      <c r="H180">
        <v>143</v>
      </c>
      <c r="I180">
        <v>39</v>
      </c>
      <c r="J180">
        <v>1271</v>
      </c>
      <c r="K180">
        <v>1710</v>
      </c>
      <c r="L180">
        <v>12</v>
      </c>
      <c r="M180">
        <v>15</v>
      </c>
      <c r="N180">
        <v>35</v>
      </c>
      <c r="O180">
        <v>5</v>
      </c>
      <c r="P180">
        <v>53</v>
      </c>
      <c r="Q180">
        <v>7</v>
      </c>
      <c r="R180">
        <v>61</v>
      </c>
      <c r="S180">
        <v>9</v>
      </c>
      <c r="T180">
        <v>66</v>
      </c>
      <c r="U180">
        <v>9</v>
      </c>
      <c r="V180">
        <v>70</v>
      </c>
      <c r="W180">
        <v>10</v>
      </c>
      <c r="X180">
        <f>INDEX(Weights!$B$1:$B$36,MATCH(Fixtures!F180,Weights!$A$1:$A$36,0))</f>
        <v>40</v>
      </c>
      <c r="Y180">
        <f t="shared" si="9"/>
        <v>339</v>
      </c>
      <c r="Z180" t="str">
        <f>INDEX(Ratings!$A$2:$A$56,MATCH(Fixtures!G180,Ratings!$B$2:$B$56,0))</f>
        <v>G</v>
      </c>
      <c r="AA180" t="str">
        <f t="shared" si="11"/>
        <v>['G','LV',['LV','AT']],</v>
      </c>
    </row>
    <row r="181" spans="1:27" x14ac:dyDescent="0.25">
      <c r="A181">
        <v>2019</v>
      </c>
      <c r="B181">
        <v>11</v>
      </c>
      <c r="C181">
        <v>19</v>
      </c>
      <c r="D181" t="s">
        <v>104</v>
      </c>
      <c r="E181" t="s">
        <v>11</v>
      </c>
      <c r="F181" t="s">
        <v>2</v>
      </c>
      <c r="G181" t="s">
        <v>104</v>
      </c>
      <c r="H181">
        <v>5</v>
      </c>
      <c r="I181">
        <v>90</v>
      </c>
      <c r="J181">
        <v>2000</v>
      </c>
      <c r="K181">
        <v>1463</v>
      </c>
      <c r="L181">
        <v>98</v>
      </c>
      <c r="M181">
        <v>-19</v>
      </c>
      <c r="N181">
        <v>1</v>
      </c>
      <c r="O181">
        <v>39</v>
      </c>
      <c r="P181">
        <v>1</v>
      </c>
      <c r="Q181">
        <v>59</v>
      </c>
      <c r="R181">
        <v>2</v>
      </c>
      <c r="S181">
        <v>68</v>
      </c>
      <c r="T181">
        <v>2</v>
      </c>
      <c r="U181">
        <v>73</v>
      </c>
      <c r="V181">
        <v>2</v>
      </c>
      <c r="W181">
        <v>78</v>
      </c>
      <c r="X181">
        <f>INDEX(Weights!$B$1:$B$36,MATCH(Fixtures!F181,Weights!$A$1:$A$36,0))</f>
        <v>40</v>
      </c>
      <c r="Y181">
        <f t="shared" si="9"/>
        <v>637</v>
      </c>
      <c r="Z181" t="str">
        <f>INDEX(Ratings!$A$2:$A$56,MATCH(Fixtures!G181,Ratings!$B$2:$B$56,0))</f>
        <v>C</v>
      </c>
      <c r="AA181" t="str">
        <f t="shared" si="11"/>
        <v>['C','NL',['NL','EE']],</v>
      </c>
    </row>
    <row r="182" spans="1:27" x14ac:dyDescent="0.25">
      <c r="A182">
        <v>2019</v>
      </c>
      <c r="B182">
        <v>11</v>
      </c>
      <c r="C182">
        <v>19</v>
      </c>
      <c r="D182" t="s">
        <v>64</v>
      </c>
      <c r="E182" t="s">
        <v>59</v>
      </c>
      <c r="F182" t="s">
        <v>2</v>
      </c>
      <c r="G182" t="s">
        <v>64</v>
      </c>
      <c r="H182">
        <v>76</v>
      </c>
      <c r="I182">
        <v>57</v>
      </c>
      <c r="J182">
        <v>1523</v>
      </c>
      <c r="K182">
        <v>1609</v>
      </c>
      <c r="L182">
        <v>52</v>
      </c>
      <c r="M182">
        <v>-1</v>
      </c>
      <c r="N182">
        <v>19</v>
      </c>
      <c r="O182">
        <v>21</v>
      </c>
      <c r="P182">
        <v>29</v>
      </c>
      <c r="Q182">
        <v>31</v>
      </c>
      <c r="R182">
        <v>34</v>
      </c>
      <c r="S182">
        <v>36</v>
      </c>
      <c r="T182">
        <v>36</v>
      </c>
      <c r="U182">
        <v>39</v>
      </c>
      <c r="V182">
        <v>38</v>
      </c>
      <c r="W182">
        <v>42</v>
      </c>
      <c r="X182">
        <f>INDEX(Weights!$B$1:$B$36,MATCH(Fixtures!F182,Weights!$A$1:$A$36,0))</f>
        <v>40</v>
      </c>
      <c r="Y182">
        <f t="shared" si="9"/>
        <v>14</v>
      </c>
      <c r="Z182" t="str">
        <f>INDEX(Ratings!$A$2:$A$56,MATCH(Fixtures!G182,Ratings!$B$2:$B$56,0))</f>
        <v>G</v>
      </c>
      <c r="AA182" t="str">
        <f t="shared" si="11"/>
        <v>['G','NM',['NM','IL']],</v>
      </c>
    </row>
    <row r="183" spans="1:27" x14ac:dyDescent="0.25">
      <c r="A183">
        <v>2019</v>
      </c>
      <c r="B183">
        <v>11</v>
      </c>
      <c r="C183">
        <v>19</v>
      </c>
      <c r="D183" t="s">
        <v>65</v>
      </c>
      <c r="E183" t="s">
        <v>49</v>
      </c>
      <c r="F183" t="s">
        <v>2</v>
      </c>
      <c r="G183" t="s">
        <v>65</v>
      </c>
      <c r="H183">
        <v>23</v>
      </c>
      <c r="I183">
        <v>69</v>
      </c>
      <c r="J183">
        <v>1792</v>
      </c>
      <c r="K183">
        <v>1551</v>
      </c>
      <c r="L183">
        <v>88</v>
      </c>
      <c r="M183">
        <v>-15</v>
      </c>
      <c r="N183">
        <v>5</v>
      </c>
      <c r="O183">
        <v>35</v>
      </c>
      <c r="P183">
        <v>7</v>
      </c>
      <c r="Q183">
        <v>53</v>
      </c>
      <c r="R183">
        <v>9</v>
      </c>
      <c r="S183">
        <v>61</v>
      </c>
      <c r="T183">
        <v>9</v>
      </c>
      <c r="U183">
        <v>66</v>
      </c>
      <c r="V183">
        <v>10</v>
      </c>
      <c r="W183">
        <v>70</v>
      </c>
      <c r="X183">
        <f>INDEX(Weights!$B$1:$B$36,MATCH(Fixtures!F183,Weights!$A$1:$A$36,0))</f>
        <v>40</v>
      </c>
      <c r="Y183">
        <f t="shared" si="9"/>
        <v>341</v>
      </c>
      <c r="Z183" t="str">
        <f>INDEX(Ratings!$A$2:$A$56,MATCH(Fixtures!G183,Ratings!$B$2:$B$56,0))</f>
        <v>G</v>
      </c>
      <c r="AA183" t="str">
        <f t="shared" si="11"/>
        <v>['G','PL',['PL','SI']],</v>
      </c>
    </row>
    <row r="184" spans="1:27" x14ac:dyDescent="0.25">
      <c r="A184">
        <v>2019</v>
      </c>
      <c r="B184">
        <v>11</v>
      </c>
      <c r="C184">
        <v>19</v>
      </c>
      <c r="D184" t="s">
        <v>22</v>
      </c>
      <c r="E184" t="s">
        <v>21</v>
      </c>
      <c r="F184" t="s">
        <v>2</v>
      </c>
      <c r="G184" t="s">
        <v>22</v>
      </c>
      <c r="H184">
        <v>204</v>
      </c>
      <c r="I184">
        <v>31</v>
      </c>
      <c r="J184">
        <v>832</v>
      </c>
      <c r="K184">
        <v>1761</v>
      </c>
      <c r="L184">
        <v>0.8</v>
      </c>
      <c r="M184">
        <v>20</v>
      </c>
      <c r="N184">
        <v>40</v>
      </c>
      <c r="O184">
        <v>0</v>
      </c>
      <c r="P184">
        <v>59</v>
      </c>
      <c r="Q184">
        <v>1</v>
      </c>
      <c r="R184">
        <v>69</v>
      </c>
      <c r="S184">
        <v>1</v>
      </c>
      <c r="T184">
        <v>74</v>
      </c>
      <c r="U184">
        <v>1</v>
      </c>
      <c r="V184">
        <v>79</v>
      </c>
      <c r="W184">
        <v>1</v>
      </c>
      <c r="X184">
        <f>INDEX(Weights!$B$1:$B$36,MATCH(Fixtures!F184,Weights!$A$1:$A$36,0))</f>
        <v>40</v>
      </c>
      <c r="Y184">
        <f t="shared" si="9"/>
        <v>829</v>
      </c>
      <c r="Z184" t="str">
        <f>INDEX(Ratings!$A$2:$A$56,MATCH(Fixtures!G184,Ratings!$B$2:$B$56,0))</f>
        <v>I</v>
      </c>
      <c r="AA184" t="str">
        <f t="shared" si="11"/>
        <v>['I','SM',['SM','RU']],</v>
      </c>
    </row>
    <row r="185" spans="1:27" x14ac:dyDescent="0.25">
      <c r="A185">
        <v>2019</v>
      </c>
      <c r="B185">
        <v>11</v>
      </c>
      <c r="C185">
        <v>19</v>
      </c>
      <c r="D185" t="s">
        <v>23</v>
      </c>
      <c r="E185" t="s">
        <v>8</v>
      </c>
      <c r="F185" t="s">
        <v>2</v>
      </c>
      <c r="G185" t="s">
        <v>23</v>
      </c>
      <c r="H185">
        <v>48</v>
      </c>
      <c r="I185">
        <v>108</v>
      </c>
      <c r="J185">
        <v>1669</v>
      </c>
      <c r="K185">
        <v>1383</v>
      </c>
      <c r="L185">
        <v>90</v>
      </c>
      <c r="M185">
        <v>-16</v>
      </c>
      <c r="N185">
        <v>4</v>
      </c>
      <c r="O185">
        <v>36</v>
      </c>
      <c r="P185">
        <v>6</v>
      </c>
      <c r="Q185">
        <v>54</v>
      </c>
      <c r="R185">
        <v>7</v>
      </c>
      <c r="S185">
        <v>63</v>
      </c>
      <c r="T185">
        <v>7</v>
      </c>
      <c r="U185">
        <v>68</v>
      </c>
      <c r="V185">
        <v>8</v>
      </c>
      <c r="W185">
        <v>72</v>
      </c>
      <c r="X185">
        <f>INDEX(Weights!$B$1:$B$36,MATCH(Fixtures!F185,Weights!$A$1:$A$36,0))</f>
        <v>40</v>
      </c>
      <c r="Y185">
        <f t="shared" si="9"/>
        <v>386</v>
      </c>
      <c r="Z185" t="str">
        <f>INDEX(Ratings!$A$2:$A$56,MATCH(Fixtures!G185,Ratings!$B$2:$B$56,0))</f>
        <v>I</v>
      </c>
      <c r="AA185" t="str">
        <f t="shared" si="11"/>
        <v>['I','SQ',['SQ','KZ']],</v>
      </c>
    </row>
    <row r="186" spans="1:27" x14ac:dyDescent="0.25">
      <c r="A186">
        <v>2019</v>
      </c>
      <c r="B186">
        <v>11</v>
      </c>
      <c r="C186">
        <v>19</v>
      </c>
      <c r="D186" t="s">
        <v>90</v>
      </c>
      <c r="E186" t="s">
        <v>3</v>
      </c>
      <c r="F186" t="s">
        <v>2</v>
      </c>
      <c r="G186" t="s">
        <v>90</v>
      </c>
      <c r="H186">
        <v>34</v>
      </c>
      <c r="I186">
        <v>110</v>
      </c>
      <c r="J186">
        <v>1750</v>
      </c>
      <c r="K186">
        <v>1378</v>
      </c>
      <c r="L186">
        <v>94</v>
      </c>
      <c r="M186">
        <v>-18</v>
      </c>
      <c r="N186">
        <v>2</v>
      </c>
      <c r="O186">
        <v>38</v>
      </c>
      <c r="P186">
        <v>4</v>
      </c>
      <c r="Q186">
        <v>56</v>
      </c>
      <c r="R186">
        <v>4</v>
      </c>
      <c r="S186">
        <v>66</v>
      </c>
      <c r="T186">
        <v>5</v>
      </c>
      <c r="U186">
        <v>70</v>
      </c>
      <c r="V186">
        <v>5</v>
      </c>
      <c r="W186">
        <v>75</v>
      </c>
      <c r="X186">
        <f>INDEX(Weights!$B$1:$B$36,MATCH(Fixtures!F186,Weights!$A$1:$A$36,0))</f>
        <v>40</v>
      </c>
      <c r="Y186">
        <f t="shared" si="9"/>
        <v>472</v>
      </c>
      <c r="Z186" t="str">
        <f>INDEX(Ratings!$A$2:$A$56,MATCH(Fixtures!G186,Ratings!$B$2:$B$56,0))</f>
        <v>E</v>
      </c>
      <c r="AA186" t="str">
        <f t="shared" si="11"/>
        <v>['E','SK',['SK','AZ']],</v>
      </c>
    </row>
    <row r="187" spans="1:27" x14ac:dyDescent="0.25">
      <c r="A187">
        <v>2019</v>
      </c>
      <c r="B187">
        <v>11</v>
      </c>
      <c r="C187">
        <v>19</v>
      </c>
      <c r="D187" t="s">
        <v>10</v>
      </c>
      <c r="E187" t="s">
        <v>4</v>
      </c>
      <c r="F187" t="s">
        <v>2</v>
      </c>
      <c r="G187" t="s">
        <v>10</v>
      </c>
      <c r="H187">
        <v>28</v>
      </c>
      <c r="I187">
        <v>51</v>
      </c>
      <c r="J187">
        <v>1767</v>
      </c>
      <c r="K187">
        <v>1649</v>
      </c>
      <c r="L187">
        <v>78</v>
      </c>
      <c r="M187">
        <v>-11</v>
      </c>
      <c r="N187">
        <v>9</v>
      </c>
      <c r="O187">
        <v>31</v>
      </c>
      <c r="P187">
        <v>13</v>
      </c>
      <c r="Q187">
        <v>47</v>
      </c>
      <c r="R187">
        <v>16</v>
      </c>
      <c r="S187">
        <v>54</v>
      </c>
      <c r="T187">
        <v>17</v>
      </c>
      <c r="U187">
        <v>58</v>
      </c>
      <c r="V187">
        <v>18</v>
      </c>
      <c r="W187">
        <v>62</v>
      </c>
      <c r="X187">
        <f>INDEX(Weights!$B$1:$B$36,MATCH(Fixtures!F187,Weights!$A$1:$A$36,0))</f>
        <v>40</v>
      </c>
      <c r="Y187">
        <f t="shared" si="9"/>
        <v>218</v>
      </c>
      <c r="Z187" t="str">
        <f>INDEX(Ratings!$A$2:$A$56,MATCH(Fixtures!G187,Ratings!$B$2:$B$56,0))</f>
        <v>E</v>
      </c>
      <c r="AA187" t="str">
        <f t="shared" si="11"/>
        <v>['E','WA',['WA','HU']],</v>
      </c>
    </row>
    <row r="188" spans="1:27" x14ac:dyDescent="0.25">
      <c r="A188">
        <v>2019</v>
      </c>
      <c r="B188">
        <v>11</v>
      </c>
      <c r="C188">
        <v>19</v>
      </c>
      <c r="D188" t="s">
        <v>9</v>
      </c>
      <c r="E188" t="s">
        <v>56</v>
      </c>
      <c r="F188" t="s">
        <v>33</v>
      </c>
      <c r="G188" t="s">
        <v>9</v>
      </c>
      <c r="H188">
        <v>12</v>
      </c>
      <c r="I188">
        <v>72</v>
      </c>
      <c r="J188">
        <v>1903</v>
      </c>
      <c r="K188">
        <v>1533</v>
      </c>
      <c r="L188">
        <v>94</v>
      </c>
      <c r="M188">
        <v>-9</v>
      </c>
      <c r="N188">
        <v>1</v>
      </c>
      <c r="O188">
        <v>19</v>
      </c>
      <c r="P188">
        <v>2</v>
      </c>
      <c r="Q188">
        <v>28</v>
      </c>
      <c r="R188">
        <v>2</v>
      </c>
      <c r="S188">
        <v>33</v>
      </c>
      <c r="T188">
        <v>2</v>
      </c>
      <c r="U188">
        <v>35</v>
      </c>
      <c r="V188">
        <v>3</v>
      </c>
      <c r="W188">
        <v>37</v>
      </c>
      <c r="X188">
        <f>INDEX(Weights!$B$1:$B$36,MATCH(Fixtures!F188,Weights!$A$1:$A$36,0))</f>
        <v>20</v>
      </c>
      <c r="Y188">
        <f t="shared" si="9"/>
        <v>470</v>
      </c>
    </row>
    <row r="189" spans="1:27" x14ac:dyDescent="0.25">
      <c r="A189">
        <v>2019</v>
      </c>
      <c r="B189">
        <v>11</v>
      </c>
      <c r="C189">
        <v>19</v>
      </c>
      <c r="D189" t="s">
        <v>62</v>
      </c>
      <c r="E189" t="s">
        <v>5</v>
      </c>
      <c r="F189" t="s">
        <v>33</v>
      </c>
      <c r="G189" t="s">
        <v>62</v>
      </c>
      <c r="H189">
        <v>63</v>
      </c>
      <c r="I189">
        <v>78</v>
      </c>
      <c r="J189">
        <v>1574</v>
      </c>
      <c r="K189">
        <v>1517</v>
      </c>
      <c r="L189">
        <v>71</v>
      </c>
      <c r="M189">
        <v>-4</v>
      </c>
      <c r="N189">
        <v>6</v>
      </c>
      <c r="O189">
        <v>14</v>
      </c>
      <c r="P189">
        <v>9</v>
      </c>
      <c r="Q189">
        <v>21</v>
      </c>
      <c r="R189">
        <v>10</v>
      </c>
      <c r="S189">
        <v>25</v>
      </c>
      <c r="T189">
        <v>11</v>
      </c>
      <c r="U189">
        <v>27</v>
      </c>
      <c r="V189">
        <v>12</v>
      </c>
      <c r="W189">
        <v>28</v>
      </c>
      <c r="X189">
        <f>INDEX(Weights!$B$1:$B$36,MATCH(Fixtures!F189,Weights!$A$1:$A$36,0))</f>
        <v>20</v>
      </c>
      <c r="Y189">
        <f t="shared" si="9"/>
        <v>157</v>
      </c>
    </row>
    <row r="191" spans="1:27" x14ac:dyDescent="0.25">
      <c r="A191">
        <v>2019</v>
      </c>
      <c r="B191">
        <v>6</v>
      </c>
      <c r="C191">
        <v>14</v>
      </c>
      <c r="D191" t="s">
        <v>121</v>
      </c>
      <c r="E191" t="s">
        <v>137</v>
      </c>
      <c r="F191" t="s">
        <v>164</v>
      </c>
      <c r="G191" t="s">
        <v>121</v>
      </c>
      <c r="H191">
        <v>1</v>
      </c>
      <c r="I191">
        <v>52</v>
      </c>
      <c r="J191">
        <v>2135</v>
      </c>
      <c r="K191">
        <v>1637</v>
      </c>
      <c r="L191">
        <v>97</v>
      </c>
      <c r="M191">
        <v>-23</v>
      </c>
      <c r="N191">
        <v>2</v>
      </c>
      <c r="O191">
        <v>48</v>
      </c>
      <c r="P191">
        <v>2</v>
      </c>
      <c r="Q191">
        <v>73</v>
      </c>
      <c r="R191">
        <v>3</v>
      </c>
      <c r="S191">
        <v>85</v>
      </c>
      <c r="T191">
        <v>3</v>
      </c>
      <c r="U191">
        <v>91</v>
      </c>
      <c r="V191">
        <v>3</v>
      </c>
      <c r="W191">
        <v>97</v>
      </c>
      <c r="X191">
        <f>INDEX(Weights!$B$1:$B$36,MATCH(Fixtures!F191,Weights!$A$1:$A$36,0))</f>
        <v>50</v>
      </c>
      <c r="Y191">
        <f t="shared" si="9"/>
        <v>598</v>
      </c>
      <c r="Z191" t="str">
        <f>INDEX(Ratings!$A:A,MATCH(Fixtures!D191,Ratings!$B:B,0))</f>
        <v>A</v>
      </c>
      <c r="AA191" t="str">
        <f t="shared" ref="AA191:AA245" si="12">"['"&amp;Z191&amp;"','"&amp;G191&amp;"',['"&amp;D191&amp;"','"&amp;E191&amp;"']],"</f>
        <v>['A','BR',['BR','BO']],</v>
      </c>
    </row>
    <row r="192" spans="1:27" x14ac:dyDescent="0.25">
      <c r="A192">
        <v>2019</v>
      </c>
      <c r="B192">
        <v>6</v>
      </c>
      <c r="C192">
        <v>15</v>
      </c>
      <c r="D192" t="s">
        <v>44</v>
      </c>
      <c r="E192" t="s">
        <v>135</v>
      </c>
      <c r="F192" t="s">
        <v>164</v>
      </c>
      <c r="G192" t="s">
        <v>121</v>
      </c>
      <c r="H192">
        <v>13</v>
      </c>
      <c r="I192">
        <v>7</v>
      </c>
      <c r="J192">
        <v>1902</v>
      </c>
      <c r="K192">
        <v>1974</v>
      </c>
      <c r="L192">
        <v>40</v>
      </c>
      <c r="M192">
        <v>5</v>
      </c>
      <c r="N192">
        <v>30</v>
      </c>
      <c r="O192">
        <v>20</v>
      </c>
      <c r="P192">
        <v>45</v>
      </c>
      <c r="Q192">
        <v>30</v>
      </c>
      <c r="R192">
        <v>53</v>
      </c>
      <c r="S192">
        <v>35</v>
      </c>
      <c r="T192">
        <v>56</v>
      </c>
      <c r="U192">
        <v>37</v>
      </c>
      <c r="V192">
        <v>60</v>
      </c>
      <c r="W192">
        <v>40</v>
      </c>
      <c r="X192">
        <f>INDEX(Weights!$B$1:$B$36,MATCH(Fixtures!F192,Weights!$A$1:$A$36,0))</f>
        <v>50</v>
      </c>
      <c r="Y192">
        <f t="shared" si="9"/>
        <v>72</v>
      </c>
      <c r="Z192" t="str">
        <f>INDEX(Ratings!$A:A,MATCH(Fixtures!D192,Ratings!$B:B,0))</f>
        <v>B</v>
      </c>
      <c r="AA192" t="str">
        <f t="shared" si="12"/>
        <v>['B','BR',['AR','CO']],</v>
      </c>
    </row>
    <row r="193" spans="1:27" x14ac:dyDescent="0.25">
      <c r="A193">
        <v>2019</v>
      </c>
      <c r="B193">
        <v>6</v>
      </c>
      <c r="C193">
        <v>15</v>
      </c>
      <c r="D193" t="s">
        <v>128</v>
      </c>
      <c r="E193" t="s">
        <v>124</v>
      </c>
      <c r="F193" t="s">
        <v>164</v>
      </c>
      <c r="G193" t="s">
        <v>121</v>
      </c>
      <c r="H193">
        <v>20</v>
      </c>
      <c r="I193">
        <v>25</v>
      </c>
      <c r="J193">
        <v>1821</v>
      </c>
      <c r="K193">
        <v>1785</v>
      </c>
      <c r="L193">
        <v>55</v>
      </c>
      <c r="M193">
        <v>-3</v>
      </c>
      <c r="N193">
        <v>22</v>
      </c>
      <c r="O193">
        <v>28</v>
      </c>
      <c r="P193">
        <v>34</v>
      </c>
      <c r="Q193">
        <v>41</v>
      </c>
      <c r="R193">
        <v>39</v>
      </c>
      <c r="S193">
        <v>48</v>
      </c>
      <c r="T193">
        <v>42</v>
      </c>
      <c r="U193">
        <v>52</v>
      </c>
      <c r="V193">
        <v>45</v>
      </c>
      <c r="W193">
        <v>55</v>
      </c>
      <c r="X193">
        <f>INDEX(Weights!$B$1:$B$36,MATCH(Fixtures!F193,Weights!$A$1:$A$36,0))</f>
        <v>50</v>
      </c>
      <c r="Y193">
        <f t="shared" si="9"/>
        <v>36</v>
      </c>
      <c r="Z193" t="str">
        <f>INDEX(Ratings!$A:A,MATCH(Fixtures!D193,Ratings!$B:B,0))</f>
        <v>A</v>
      </c>
      <c r="AA193" t="str">
        <f t="shared" si="12"/>
        <v>['A','BR',['PE','VE']],</v>
      </c>
    </row>
    <row r="194" spans="1:27" x14ac:dyDescent="0.25">
      <c r="A194">
        <v>2019</v>
      </c>
      <c r="B194">
        <v>6</v>
      </c>
      <c r="C194">
        <v>16</v>
      </c>
      <c r="D194" t="s">
        <v>138</v>
      </c>
      <c r="E194" t="s">
        <v>46</v>
      </c>
      <c r="F194" t="s">
        <v>164</v>
      </c>
      <c r="G194" t="s">
        <v>121</v>
      </c>
      <c r="H194">
        <v>32</v>
      </c>
      <c r="I194">
        <v>10</v>
      </c>
      <c r="J194">
        <v>1752</v>
      </c>
      <c r="K194">
        <v>1935</v>
      </c>
      <c r="L194">
        <v>26</v>
      </c>
      <c r="M194">
        <v>12</v>
      </c>
      <c r="N194">
        <v>37</v>
      </c>
      <c r="O194">
        <v>13</v>
      </c>
      <c r="P194">
        <v>56</v>
      </c>
      <c r="Q194">
        <v>19</v>
      </c>
      <c r="R194">
        <v>65</v>
      </c>
      <c r="S194">
        <v>23</v>
      </c>
      <c r="T194">
        <v>70</v>
      </c>
      <c r="U194">
        <v>24</v>
      </c>
      <c r="V194">
        <v>74</v>
      </c>
      <c r="W194">
        <v>26</v>
      </c>
      <c r="X194">
        <f>INDEX(Weights!$B$1:$B$36,MATCH(Fixtures!F194,Weights!$A$1:$A$36,0))</f>
        <v>50</v>
      </c>
      <c r="Y194">
        <f t="shared" si="9"/>
        <v>183</v>
      </c>
      <c r="Z194" t="str">
        <f>INDEX(Ratings!$A:A,MATCH(Fixtures!D194,Ratings!$B:B,0))</f>
        <v>C</v>
      </c>
      <c r="AA194" t="str">
        <f t="shared" si="12"/>
        <v>['C','BR',['EC','UY']],</v>
      </c>
    </row>
    <row r="195" spans="1:27" x14ac:dyDescent="0.25">
      <c r="A195">
        <v>2019</v>
      </c>
      <c r="B195">
        <v>6</v>
      </c>
      <c r="C195">
        <v>16</v>
      </c>
      <c r="D195" t="s">
        <v>126</v>
      </c>
      <c r="E195" t="s">
        <v>122</v>
      </c>
      <c r="F195" t="s">
        <v>164</v>
      </c>
      <c r="G195" t="s">
        <v>121</v>
      </c>
      <c r="H195">
        <v>41</v>
      </c>
      <c r="I195">
        <v>28</v>
      </c>
      <c r="J195">
        <v>1708</v>
      </c>
      <c r="K195">
        <v>1770</v>
      </c>
      <c r="L195">
        <v>41</v>
      </c>
      <c r="M195">
        <v>4</v>
      </c>
      <c r="N195">
        <v>29</v>
      </c>
      <c r="O195">
        <v>21</v>
      </c>
      <c r="P195">
        <v>44</v>
      </c>
      <c r="Q195">
        <v>31</v>
      </c>
      <c r="R195">
        <v>51</v>
      </c>
      <c r="S195">
        <v>36</v>
      </c>
      <c r="T195">
        <v>55</v>
      </c>
      <c r="U195">
        <v>39</v>
      </c>
      <c r="V195">
        <v>59</v>
      </c>
      <c r="W195">
        <v>41</v>
      </c>
      <c r="X195">
        <f>INDEX(Weights!$B$1:$B$36,MATCH(Fixtures!F195,Weights!$A$1:$A$36,0))</f>
        <v>50</v>
      </c>
      <c r="Y195">
        <f t="shared" ref="Y195:Y210" si="13">ABS(J195-K195+IF(D195=G195,100,0))</f>
        <v>62</v>
      </c>
      <c r="Z195" t="str">
        <f>INDEX(Ratings!$A:A,MATCH(Fixtures!D195,Ratings!$B:B,0))</f>
        <v>B</v>
      </c>
      <c r="AA195" t="str">
        <f t="shared" si="12"/>
        <v>['B','BR',['PY','QA']],</v>
      </c>
    </row>
    <row r="196" spans="1:27" x14ac:dyDescent="0.25">
      <c r="A196">
        <v>2019</v>
      </c>
      <c r="B196">
        <v>6</v>
      </c>
      <c r="C196">
        <v>17</v>
      </c>
      <c r="D196" t="s">
        <v>102</v>
      </c>
      <c r="E196" t="s">
        <v>132</v>
      </c>
      <c r="F196" t="s">
        <v>164</v>
      </c>
      <c r="G196" t="s">
        <v>121</v>
      </c>
      <c r="H196">
        <v>17</v>
      </c>
      <c r="I196">
        <v>27</v>
      </c>
      <c r="J196">
        <v>1836</v>
      </c>
      <c r="K196">
        <v>1772</v>
      </c>
      <c r="L196">
        <v>59</v>
      </c>
      <c r="M196">
        <v>-5</v>
      </c>
      <c r="N196">
        <v>20</v>
      </c>
      <c r="O196">
        <v>30</v>
      </c>
      <c r="P196">
        <v>31</v>
      </c>
      <c r="Q196">
        <v>44</v>
      </c>
      <c r="R196">
        <v>36</v>
      </c>
      <c r="S196">
        <v>52</v>
      </c>
      <c r="T196">
        <v>38</v>
      </c>
      <c r="U196">
        <v>55</v>
      </c>
      <c r="V196">
        <v>41</v>
      </c>
      <c r="W196">
        <v>59</v>
      </c>
      <c r="X196">
        <f>INDEX(Weights!$B$1:$B$36,MATCH(Fixtures!F196,Weights!$A$1:$A$36,0))</f>
        <v>50</v>
      </c>
      <c r="Y196">
        <f t="shared" si="13"/>
        <v>64</v>
      </c>
      <c r="Z196" t="str">
        <f>INDEX(Ratings!$A:A,MATCH(Fixtures!D196,Ratings!$B:B,0))</f>
        <v>C</v>
      </c>
      <c r="AA196" t="str">
        <f t="shared" si="12"/>
        <v>['C','BR',['CL','JP']],</v>
      </c>
    </row>
    <row r="197" spans="1:27" x14ac:dyDescent="0.25">
      <c r="A197">
        <v>2019</v>
      </c>
      <c r="B197">
        <v>6</v>
      </c>
      <c r="C197">
        <v>18</v>
      </c>
      <c r="D197" t="s">
        <v>137</v>
      </c>
      <c r="E197" t="s">
        <v>128</v>
      </c>
      <c r="F197" t="s">
        <v>164</v>
      </c>
      <c r="G197" t="s">
        <v>121</v>
      </c>
      <c r="H197">
        <v>52</v>
      </c>
      <c r="I197">
        <v>20</v>
      </c>
      <c r="J197">
        <v>1637</v>
      </c>
      <c r="K197">
        <v>1821</v>
      </c>
      <c r="L197">
        <v>26</v>
      </c>
      <c r="M197">
        <v>12</v>
      </c>
      <c r="N197">
        <v>37</v>
      </c>
      <c r="O197">
        <v>13</v>
      </c>
      <c r="P197">
        <v>56</v>
      </c>
      <c r="Q197">
        <v>19</v>
      </c>
      <c r="R197">
        <v>65</v>
      </c>
      <c r="S197">
        <v>23</v>
      </c>
      <c r="T197">
        <v>70</v>
      </c>
      <c r="U197">
        <v>24</v>
      </c>
      <c r="V197">
        <v>74</v>
      </c>
      <c r="W197">
        <v>26</v>
      </c>
      <c r="X197">
        <f>INDEX(Weights!$B$1:$B$36,MATCH(Fixtures!F197,Weights!$A$1:$A$36,0))</f>
        <v>50</v>
      </c>
      <c r="Y197">
        <f t="shared" si="13"/>
        <v>184</v>
      </c>
      <c r="Z197" t="str">
        <f>INDEX(Ratings!$A:A,MATCH(Fixtures!D197,Ratings!$B:B,0))</f>
        <v>A</v>
      </c>
      <c r="AA197" t="str">
        <f t="shared" si="12"/>
        <v>['A','BR',['BO','PE']],</v>
      </c>
    </row>
    <row r="198" spans="1:27" x14ac:dyDescent="0.25">
      <c r="A198">
        <v>2019</v>
      </c>
      <c r="B198">
        <v>6</v>
      </c>
      <c r="C198">
        <v>18</v>
      </c>
      <c r="D198" t="s">
        <v>121</v>
      </c>
      <c r="E198" t="s">
        <v>124</v>
      </c>
      <c r="F198" t="s">
        <v>164</v>
      </c>
      <c r="G198" t="s">
        <v>121</v>
      </c>
      <c r="H198">
        <v>1</v>
      </c>
      <c r="I198">
        <v>25</v>
      </c>
      <c r="J198">
        <v>2135</v>
      </c>
      <c r="K198">
        <v>1785</v>
      </c>
      <c r="L198">
        <v>93</v>
      </c>
      <c r="M198">
        <v>-22</v>
      </c>
      <c r="N198">
        <v>3</v>
      </c>
      <c r="O198">
        <v>47</v>
      </c>
      <c r="P198">
        <v>5</v>
      </c>
      <c r="Q198">
        <v>70</v>
      </c>
      <c r="R198">
        <v>6</v>
      </c>
      <c r="S198">
        <v>81</v>
      </c>
      <c r="T198">
        <v>7</v>
      </c>
      <c r="U198">
        <v>87</v>
      </c>
      <c r="V198">
        <v>7</v>
      </c>
      <c r="W198">
        <v>93</v>
      </c>
      <c r="X198">
        <f>INDEX(Weights!$B$1:$B$36,MATCH(Fixtures!F198,Weights!$A$1:$A$36,0))</f>
        <v>50</v>
      </c>
      <c r="Y198">
        <f t="shared" si="13"/>
        <v>450</v>
      </c>
      <c r="Z198" t="str">
        <f>INDEX(Ratings!$A:A,MATCH(Fixtures!D198,Ratings!$B:B,0))</f>
        <v>A</v>
      </c>
      <c r="AA198" t="str">
        <f t="shared" si="12"/>
        <v>['A','BR',['BR','VE']],</v>
      </c>
    </row>
    <row r="199" spans="1:27" x14ac:dyDescent="0.25">
      <c r="A199">
        <v>2019</v>
      </c>
      <c r="B199">
        <v>6</v>
      </c>
      <c r="C199">
        <v>19</v>
      </c>
      <c r="D199" t="s">
        <v>44</v>
      </c>
      <c r="E199" t="s">
        <v>126</v>
      </c>
      <c r="F199" t="s">
        <v>164</v>
      </c>
      <c r="G199" t="s">
        <v>121</v>
      </c>
      <c r="H199">
        <v>13</v>
      </c>
      <c r="I199">
        <v>41</v>
      </c>
      <c r="J199">
        <v>1902</v>
      </c>
      <c r="K199">
        <v>1708</v>
      </c>
      <c r="L199">
        <v>75</v>
      </c>
      <c r="M199">
        <v>-13</v>
      </c>
      <c r="N199">
        <v>12</v>
      </c>
      <c r="O199">
        <v>38</v>
      </c>
      <c r="P199">
        <v>18</v>
      </c>
      <c r="Q199">
        <v>57</v>
      </c>
      <c r="R199">
        <v>22</v>
      </c>
      <c r="S199">
        <v>66</v>
      </c>
      <c r="T199">
        <v>23</v>
      </c>
      <c r="U199">
        <v>71</v>
      </c>
      <c r="V199">
        <v>25</v>
      </c>
      <c r="W199">
        <v>75</v>
      </c>
      <c r="X199">
        <f>INDEX(Weights!$B$1:$B$36,MATCH(Fixtures!F199,Weights!$A$1:$A$36,0))</f>
        <v>50</v>
      </c>
      <c r="Y199">
        <f t="shared" si="13"/>
        <v>194</v>
      </c>
      <c r="Z199" t="str">
        <f>INDEX(Ratings!$A:A,MATCH(Fixtures!D199,Ratings!$B:B,0))</f>
        <v>B</v>
      </c>
      <c r="AA199" t="str">
        <f t="shared" si="12"/>
        <v>['B','BR',['AR','PY']],</v>
      </c>
    </row>
    <row r="200" spans="1:27" x14ac:dyDescent="0.25">
      <c r="A200">
        <v>2019</v>
      </c>
      <c r="B200">
        <v>6</v>
      </c>
      <c r="C200">
        <v>19</v>
      </c>
      <c r="D200" t="s">
        <v>135</v>
      </c>
      <c r="E200" t="s">
        <v>122</v>
      </c>
      <c r="F200" t="s">
        <v>164</v>
      </c>
      <c r="G200" t="s">
        <v>121</v>
      </c>
      <c r="H200">
        <v>7</v>
      </c>
      <c r="I200">
        <v>28</v>
      </c>
      <c r="J200">
        <v>1974</v>
      </c>
      <c r="K200">
        <v>1770</v>
      </c>
      <c r="L200">
        <v>76</v>
      </c>
      <c r="M200">
        <v>-13</v>
      </c>
      <c r="N200">
        <v>12</v>
      </c>
      <c r="O200">
        <v>38</v>
      </c>
      <c r="P200">
        <v>18</v>
      </c>
      <c r="Q200">
        <v>57</v>
      </c>
      <c r="R200">
        <v>21</v>
      </c>
      <c r="S200">
        <v>67</v>
      </c>
      <c r="T200">
        <v>22</v>
      </c>
      <c r="U200">
        <v>72</v>
      </c>
      <c r="V200">
        <v>24</v>
      </c>
      <c r="W200">
        <v>76</v>
      </c>
      <c r="X200">
        <f>INDEX(Weights!$B$1:$B$36,MATCH(Fixtures!F200,Weights!$A$1:$A$36,0))</f>
        <v>50</v>
      </c>
      <c r="Y200">
        <f t="shared" si="13"/>
        <v>204</v>
      </c>
      <c r="Z200" t="str">
        <f>INDEX(Ratings!$A:A,MATCH(Fixtures!D200,Ratings!$B:B,0))</f>
        <v>B</v>
      </c>
      <c r="AA200" t="str">
        <f t="shared" si="12"/>
        <v>['B','BR',['CO','QA']],</v>
      </c>
    </row>
    <row r="201" spans="1:27" x14ac:dyDescent="0.25">
      <c r="A201">
        <v>2019</v>
      </c>
      <c r="B201">
        <v>6</v>
      </c>
      <c r="C201">
        <v>20</v>
      </c>
      <c r="D201" t="s">
        <v>132</v>
      </c>
      <c r="E201" t="s">
        <v>46</v>
      </c>
      <c r="F201" t="s">
        <v>164</v>
      </c>
      <c r="G201" t="s">
        <v>121</v>
      </c>
      <c r="H201">
        <v>27</v>
      </c>
      <c r="I201">
        <v>10</v>
      </c>
      <c r="J201">
        <v>1772</v>
      </c>
      <c r="K201">
        <v>1935</v>
      </c>
      <c r="L201">
        <v>28</v>
      </c>
      <c r="M201">
        <v>11</v>
      </c>
      <c r="N201">
        <v>36</v>
      </c>
      <c r="O201">
        <v>14</v>
      </c>
      <c r="P201">
        <v>54</v>
      </c>
      <c r="Q201">
        <v>21</v>
      </c>
      <c r="R201">
        <v>63</v>
      </c>
      <c r="S201">
        <v>25</v>
      </c>
      <c r="T201">
        <v>67</v>
      </c>
      <c r="U201">
        <v>26</v>
      </c>
      <c r="V201">
        <v>72</v>
      </c>
      <c r="W201">
        <v>28</v>
      </c>
      <c r="X201">
        <f>INDEX(Weights!$B$1:$B$36,MATCH(Fixtures!F201,Weights!$A$1:$A$36,0))</f>
        <v>50</v>
      </c>
      <c r="Y201">
        <f t="shared" si="13"/>
        <v>163</v>
      </c>
      <c r="Z201" t="str">
        <f>INDEX(Ratings!$A:A,MATCH(Fixtures!D201,Ratings!$B:B,0))</f>
        <v>C</v>
      </c>
      <c r="AA201" t="str">
        <f t="shared" si="12"/>
        <v>['C','BR',['JP','UY']],</v>
      </c>
    </row>
    <row r="202" spans="1:27" x14ac:dyDescent="0.25">
      <c r="A202">
        <v>2019</v>
      </c>
      <c r="B202">
        <v>6</v>
      </c>
      <c r="C202">
        <v>21</v>
      </c>
      <c r="D202" t="s">
        <v>102</v>
      </c>
      <c r="E202" t="s">
        <v>138</v>
      </c>
      <c r="F202" t="s">
        <v>164</v>
      </c>
      <c r="G202" t="s">
        <v>121</v>
      </c>
      <c r="H202">
        <v>17</v>
      </c>
      <c r="I202">
        <v>32</v>
      </c>
      <c r="J202">
        <v>1836</v>
      </c>
      <c r="K202">
        <v>1752</v>
      </c>
      <c r="L202">
        <v>62</v>
      </c>
      <c r="M202">
        <v>-6</v>
      </c>
      <c r="N202">
        <v>19</v>
      </c>
      <c r="O202">
        <v>31</v>
      </c>
      <c r="P202">
        <v>29</v>
      </c>
      <c r="Q202">
        <v>46</v>
      </c>
      <c r="R202">
        <v>33</v>
      </c>
      <c r="S202">
        <v>54</v>
      </c>
      <c r="T202">
        <v>36</v>
      </c>
      <c r="U202">
        <v>58</v>
      </c>
      <c r="V202">
        <v>38</v>
      </c>
      <c r="W202">
        <v>62</v>
      </c>
      <c r="X202">
        <f>INDEX(Weights!$B$1:$B$36,MATCH(Fixtures!F202,Weights!$A$1:$A$36,0))</f>
        <v>50</v>
      </c>
      <c r="Y202">
        <f t="shared" si="13"/>
        <v>84</v>
      </c>
      <c r="Z202" t="str">
        <f>INDEX(Ratings!$A:A,MATCH(Fixtures!D202,Ratings!$B:B,0))</f>
        <v>C</v>
      </c>
      <c r="AA202" t="str">
        <f t="shared" si="12"/>
        <v>['C','BR',['CL','EC']],</v>
      </c>
    </row>
    <row r="203" spans="1:27" x14ac:dyDescent="0.25">
      <c r="A203">
        <v>2019</v>
      </c>
      <c r="B203">
        <v>6</v>
      </c>
      <c r="C203">
        <v>22</v>
      </c>
      <c r="D203" t="s">
        <v>137</v>
      </c>
      <c r="E203" t="s">
        <v>124</v>
      </c>
      <c r="F203" t="s">
        <v>164</v>
      </c>
      <c r="G203" t="s">
        <v>121</v>
      </c>
      <c r="H203">
        <v>52</v>
      </c>
      <c r="I203">
        <v>25</v>
      </c>
      <c r="J203">
        <v>1637</v>
      </c>
      <c r="K203">
        <v>1785</v>
      </c>
      <c r="L203">
        <v>30</v>
      </c>
      <c r="M203">
        <v>10</v>
      </c>
      <c r="N203">
        <v>35</v>
      </c>
      <c r="O203">
        <v>15</v>
      </c>
      <c r="P203">
        <v>53</v>
      </c>
      <c r="Q203">
        <v>22</v>
      </c>
      <c r="R203">
        <v>61</v>
      </c>
      <c r="S203">
        <v>26</v>
      </c>
      <c r="T203">
        <v>66</v>
      </c>
      <c r="U203">
        <v>28</v>
      </c>
      <c r="V203">
        <v>70</v>
      </c>
      <c r="W203">
        <v>30</v>
      </c>
      <c r="X203">
        <f>INDEX(Weights!$B$1:$B$36,MATCH(Fixtures!F203,Weights!$A$1:$A$36,0))</f>
        <v>50</v>
      </c>
      <c r="Y203">
        <f t="shared" si="13"/>
        <v>148</v>
      </c>
      <c r="Z203" t="str">
        <f>INDEX(Ratings!$A:A,MATCH(Fixtures!D203,Ratings!$B:B,0))</f>
        <v>A</v>
      </c>
      <c r="AA203" t="str">
        <f t="shared" si="12"/>
        <v>['A','BR',['BO','VE']],</v>
      </c>
    </row>
    <row r="204" spans="1:27" x14ac:dyDescent="0.25">
      <c r="A204">
        <v>2019</v>
      </c>
      <c r="B204">
        <v>6</v>
      </c>
      <c r="C204">
        <v>22</v>
      </c>
      <c r="D204" t="s">
        <v>121</v>
      </c>
      <c r="E204" t="s">
        <v>128</v>
      </c>
      <c r="F204" t="s">
        <v>164</v>
      </c>
      <c r="G204" t="s">
        <v>121</v>
      </c>
      <c r="H204">
        <v>1</v>
      </c>
      <c r="I204">
        <v>20</v>
      </c>
      <c r="J204">
        <v>2135</v>
      </c>
      <c r="K204">
        <v>1821</v>
      </c>
      <c r="L204">
        <v>92</v>
      </c>
      <c r="M204">
        <v>-21</v>
      </c>
      <c r="N204">
        <v>4</v>
      </c>
      <c r="O204">
        <v>46</v>
      </c>
      <c r="P204">
        <v>6</v>
      </c>
      <c r="Q204">
        <v>69</v>
      </c>
      <c r="R204">
        <v>7</v>
      </c>
      <c r="S204">
        <v>80</v>
      </c>
      <c r="T204">
        <v>8</v>
      </c>
      <c r="U204">
        <v>86</v>
      </c>
      <c r="V204">
        <v>8</v>
      </c>
      <c r="W204">
        <v>92</v>
      </c>
      <c r="X204">
        <f>INDEX(Weights!$B$1:$B$36,MATCH(Fixtures!F204,Weights!$A$1:$A$36,0))</f>
        <v>50</v>
      </c>
      <c r="Y204">
        <f t="shared" si="13"/>
        <v>414</v>
      </c>
      <c r="Z204" t="str">
        <f>INDEX(Ratings!$A:A,MATCH(Fixtures!D204,Ratings!$B:B,0))</f>
        <v>A</v>
      </c>
      <c r="AA204" t="str">
        <f t="shared" si="12"/>
        <v>['A','BR',['BR','PE']],</v>
      </c>
    </row>
    <row r="205" spans="1:27" x14ac:dyDescent="0.25">
      <c r="A205">
        <v>2019</v>
      </c>
      <c r="B205">
        <v>6</v>
      </c>
      <c r="C205">
        <v>23</v>
      </c>
      <c r="D205" t="s">
        <v>44</v>
      </c>
      <c r="E205" t="s">
        <v>122</v>
      </c>
      <c r="F205" t="s">
        <v>164</v>
      </c>
      <c r="G205" t="s">
        <v>121</v>
      </c>
      <c r="H205">
        <v>13</v>
      </c>
      <c r="I205">
        <v>28</v>
      </c>
      <c r="J205">
        <v>1902</v>
      </c>
      <c r="K205">
        <v>1770</v>
      </c>
      <c r="L205">
        <v>68</v>
      </c>
      <c r="M205">
        <v>-9</v>
      </c>
      <c r="N205">
        <v>16</v>
      </c>
      <c r="O205">
        <v>34</v>
      </c>
      <c r="P205">
        <v>24</v>
      </c>
      <c r="Q205">
        <v>51</v>
      </c>
      <c r="R205">
        <v>28</v>
      </c>
      <c r="S205">
        <v>60</v>
      </c>
      <c r="T205">
        <v>30</v>
      </c>
      <c r="U205">
        <v>64</v>
      </c>
      <c r="V205">
        <v>32</v>
      </c>
      <c r="W205">
        <v>68</v>
      </c>
      <c r="X205">
        <f>INDEX(Weights!$B$1:$B$36,MATCH(Fixtures!F205,Weights!$A$1:$A$36,0))</f>
        <v>50</v>
      </c>
      <c r="Y205">
        <f t="shared" si="13"/>
        <v>132</v>
      </c>
      <c r="Z205" t="str">
        <f>INDEX(Ratings!$A:A,MATCH(Fixtures!D205,Ratings!$B:B,0))</f>
        <v>B</v>
      </c>
      <c r="AA205" t="str">
        <f t="shared" si="12"/>
        <v>['B','BR',['AR','QA']],</v>
      </c>
    </row>
    <row r="206" spans="1:27" x14ac:dyDescent="0.25">
      <c r="A206">
        <v>2019</v>
      </c>
      <c r="B206">
        <v>6</v>
      </c>
      <c r="C206">
        <v>23</v>
      </c>
      <c r="D206" t="s">
        <v>135</v>
      </c>
      <c r="E206" t="s">
        <v>126</v>
      </c>
      <c r="F206" t="s">
        <v>164</v>
      </c>
      <c r="G206" t="s">
        <v>121</v>
      </c>
      <c r="H206">
        <v>7</v>
      </c>
      <c r="I206">
        <v>41</v>
      </c>
      <c r="J206">
        <v>1974</v>
      </c>
      <c r="K206">
        <v>1708</v>
      </c>
      <c r="L206">
        <v>82</v>
      </c>
      <c r="M206">
        <v>-16</v>
      </c>
      <c r="N206">
        <v>9</v>
      </c>
      <c r="O206">
        <v>41</v>
      </c>
      <c r="P206">
        <v>13</v>
      </c>
      <c r="Q206">
        <v>62</v>
      </c>
      <c r="R206">
        <v>16</v>
      </c>
      <c r="S206">
        <v>72</v>
      </c>
      <c r="T206">
        <v>17</v>
      </c>
      <c r="U206">
        <v>77</v>
      </c>
      <c r="V206">
        <v>18</v>
      </c>
      <c r="W206">
        <v>82</v>
      </c>
      <c r="X206">
        <f>INDEX(Weights!$B$1:$B$36,MATCH(Fixtures!F206,Weights!$A$1:$A$36,0))</f>
        <v>50</v>
      </c>
      <c r="Y206">
        <f t="shared" si="13"/>
        <v>266</v>
      </c>
      <c r="Z206" t="str">
        <f>INDEX(Ratings!$A:A,MATCH(Fixtures!D206,Ratings!$B:B,0))</f>
        <v>B</v>
      </c>
      <c r="AA206" t="str">
        <f t="shared" si="12"/>
        <v>['B','BR',['CO','PY']],</v>
      </c>
    </row>
    <row r="207" spans="1:27" x14ac:dyDescent="0.25">
      <c r="A207">
        <v>2019</v>
      </c>
      <c r="B207">
        <v>6</v>
      </c>
      <c r="C207">
        <v>24</v>
      </c>
      <c r="D207" t="s">
        <v>102</v>
      </c>
      <c r="E207" t="s">
        <v>46</v>
      </c>
      <c r="F207" t="s">
        <v>164</v>
      </c>
      <c r="G207" t="s">
        <v>121</v>
      </c>
      <c r="H207">
        <v>17</v>
      </c>
      <c r="I207">
        <v>10</v>
      </c>
      <c r="J207">
        <v>1836</v>
      </c>
      <c r="K207">
        <v>1935</v>
      </c>
      <c r="L207">
        <v>36</v>
      </c>
      <c r="M207">
        <v>7</v>
      </c>
      <c r="N207">
        <v>32</v>
      </c>
      <c r="O207">
        <v>18</v>
      </c>
      <c r="P207">
        <v>48</v>
      </c>
      <c r="Q207">
        <v>27</v>
      </c>
      <c r="R207">
        <v>56</v>
      </c>
      <c r="S207">
        <v>32</v>
      </c>
      <c r="T207">
        <v>60</v>
      </c>
      <c r="U207">
        <v>34</v>
      </c>
      <c r="V207">
        <v>64</v>
      </c>
      <c r="W207">
        <v>36</v>
      </c>
      <c r="X207">
        <f>INDEX(Weights!$B$1:$B$36,MATCH(Fixtures!F207,Weights!$A$1:$A$36,0))</f>
        <v>50</v>
      </c>
      <c r="Y207">
        <f t="shared" si="13"/>
        <v>99</v>
      </c>
      <c r="Z207" t="str">
        <f>INDEX(Ratings!$A:A,MATCH(Fixtures!D207,Ratings!$B:B,0))</f>
        <v>C</v>
      </c>
      <c r="AA207" t="str">
        <f t="shared" si="12"/>
        <v>['C','BR',['CL','UY']],</v>
      </c>
    </row>
    <row r="208" spans="1:27" x14ac:dyDescent="0.25">
      <c r="A208">
        <v>2019</v>
      </c>
      <c r="B208">
        <v>6</v>
      </c>
      <c r="C208">
        <v>24</v>
      </c>
      <c r="D208" t="s">
        <v>138</v>
      </c>
      <c r="E208" t="s">
        <v>132</v>
      </c>
      <c r="F208" t="s">
        <v>164</v>
      </c>
      <c r="G208" t="s">
        <v>121</v>
      </c>
      <c r="H208">
        <v>32</v>
      </c>
      <c r="I208">
        <v>27</v>
      </c>
      <c r="J208">
        <v>1752</v>
      </c>
      <c r="K208">
        <v>1772</v>
      </c>
      <c r="L208">
        <v>47</v>
      </c>
      <c r="M208">
        <v>1</v>
      </c>
      <c r="N208">
        <v>26</v>
      </c>
      <c r="O208">
        <v>24</v>
      </c>
      <c r="P208">
        <v>40</v>
      </c>
      <c r="Q208">
        <v>35</v>
      </c>
      <c r="R208">
        <v>46</v>
      </c>
      <c r="S208">
        <v>41</v>
      </c>
      <c r="T208">
        <v>50</v>
      </c>
      <c r="U208">
        <v>44</v>
      </c>
      <c r="V208">
        <v>53</v>
      </c>
      <c r="W208">
        <v>47</v>
      </c>
      <c r="X208">
        <f>INDEX(Weights!$B$1:$B$36,MATCH(Fixtures!F208,Weights!$A$1:$A$36,0))</f>
        <v>50</v>
      </c>
      <c r="Y208">
        <f t="shared" si="13"/>
        <v>20</v>
      </c>
      <c r="Z208" t="str">
        <f>INDEX(Ratings!$A:A,MATCH(Fixtures!D208,Ratings!$B:B,0))</f>
        <v>C</v>
      </c>
      <c r="AA208" t="str">
        <f t="shared" si="12"/>
        <v>['C','BR',['EC','JP']],</v>
      </c>
    </row>
    <row r="210" spans="1:27" x14ac:dyDescent="0.25">
      <c r="A210">
        <v>2019</v>
      </c>
      <c r="B210">
        <v>6</v>
      </c>
      <c r="C210">
        <v>21</v>
      </c>
      <c r="D210" t="s">
        <v>151</v>
      </c>
      <c r="E210" t="s">
        <v>40</v>
      </c>
      <c r="F210" t="s">
        <v>44</v>
      </c>
      <c r="G210" t="s">
        <v>151</v>
      </c>
      <c r="H210">
        <v>58</v>
      </c>
      <c r="I210">
        <v>85</v>
      </c>
      <c r="J210">
        <v>1603</v>
      </c>
      <c r="K210">
        <v>1489</v>
      </c>
      <c r="L210">
        <v>77</v>
      </c>
      <c r="M210">
        <v>-14</v>
      </c>
      <c r="N210">
        <v>11</v>
      </c>
      <c r="O210">
        <v>39</v>
      </c>
      <c r="P210">
        <v>17</v>
      </c>
      <c r="Q210">
        <v>58</v>
      </c>
      <c r="R210">
        <v>20</v>
      </c>
      <c r="S210">
        <v>68</v>
      </c>
      <c r="T210">
        <v>21</v>
      </c>
      <c r="U210">
        <v>73</v>
      </c>
      <c r="V210">
        <v>23</v>
      </c>
      <c r="W210">
        <v>77</v>
      </c>
      <c r="X210">
        <f>INDEX(Weights!$B$1:$B$36,MATCH(Fixtures!F210,Weights!$A$1:$A$36,0))</f>
        <v>50</v>
      </c>
      <c r="Y210">
        <f t="shared" si="13"/>
        <v>214</v>
      </c>
      <c r="Z210" t="str">
        <f>INDEX(Ratings!$A:A,MATCH(Fixtures!D210,Ratings!$B:B,0))</f>
        <v>A</v>
      </c>
      <c r="AA210" t="str">
        <f t="shared" si="12"/>
        <v>['A','EG',['EG','ZW']],</v>
      </c>
    </row>
    <row r="211" spans="1:27" x14ac:dyDescent="0.25">
      <c r="A211">
        <v>2019</v>
      </c>
      <c r="B211">
        <v>6</v>
      </c>
      <c r="C211">
        <v>22</v>
      </c>
      <c r="D211" t="s">
        <v>188</v>
      </c>
      <c r="E211" t="s">
        <v>39</v>
      </c>
      <c r="F211" t="s">
        <v>44</v>
      </c>
      <c r="G211" t="s">
        <v>151</v>
      </c>
      <c r="H211">
        <v>117</v>
      </c>
      <c r="I211">
        <v>40</v>
      </c>
      <c r="J211">
        <v>1361</v>
      </c>
      <c r="K211">
        <v>1710</v>
      </c>
      <c r="L211">
        <v>12</v>
      </c>
      <c r="M211">
        <v>19</v>
      </c>
      <c r="N211">
        <v>44</v>
      </c>
      <c r="O211">
        <v>6</v>
      </c>
      <c r="P211">
        <v>66</v>
      </c>
      <c r="Q211">
        <v>9</v>
      </c>
      <c r="R211">
        <v>77</v>
      </c>
      <c r="S211">
        <v>10</v>
      </c>
      <c r="T211">
        <v>83</v>
      </c>
      <c r="U211">
        <v>11</v>
      </c>
      <c r="V211">
        <v>88</v>
      </c>
      <c r="W211">
        <v>12</v>
      </c>
      <c r="X211">
        <f>INDEX(Weights!$B$1:$B$36,MATCH(Fixtures!F211,Weights!$A$1:$A$36,0))</f>
        <v>50</v>
      </c>
      <c r="Y211">
        <f t="shared" ref="Y211:Y245" si="14">ABS(J211-K211+IF(D211=G211,100,0))</f>
        <v>349</v>
      </c>
      <c r="Z211" t="str">
        <f>INDEX(Ratings!$A:A,MATCH(Fixtures!D211,Ratings!$B:B,0))</f>
        <v>B</v>
      </c>
      <c r="AA211" t="str">
        <f t="shared" si="12"/>
        <v>['B','EG',['BI','NG']],</v>
      </c>
    </row>
    <row r="212" spans="1:27" x14ac:dyDescent="0.25">
      <c r="A212">
        <v>2019</v>
      </c>
      <c r="B212">
        <v>6</v>
      </c>
      <c r="C212">
        <v>22</v>
      </c>
      <c r="D212" t="s">
        <v>174</v>
      </c>
      <c r="E212" t="s">
        <v>134</v>
      </c>
      <c r="F212" t="s">
        <v>44</v>
      </c>
      <c r="G212" t="s">
        <v>151</v>
      </c>
      <c r="H212">
        <v>69</v>
      </c>
      <c r="I212">
        <v>96</v>
      </c>
      <c r="J212">
        <v>1552</v>
      </c>
      <c r="K212">
        <v>1434</v>
      </c>
      <c r="L212">
        <v>66</v>
      </c>
      <c r="M212">
        <v>-8</v>
      </c>
      <c r="N212">
        <v>17</v>
      </c>
      <c r="O212">
        <v>33</v>
      </c>
      <c r="P212">
        <v>25</v>
      </c>
      <c r="Q212">
        <v>50</v>
      </c>
      <c r="R212">
        <v>29</v>
      </c>
      <c r="S212">
        <v>58</v>
      </c>
      <c r="T212">
        <v>32</v>
      </c>
      <c r="U212">
        <v>62</v>
      </c>
      <c r="V212">
        <v>34</v>
      </c>
      <c r="W212">
        <v>66</v>
      </c>
      <c r="X212">
        <f>INDEX(Weights!$B$1:$B$36,MATCH(Fixtures!F212,Weights!$A$1:$A$36,0))</f>
        <v>50</v>
      </c>
      <c r="Y212">
        <f t="shared" si="14"/>
        <v>118</v>
      </c>
      <c r="Z212" t="str">
        <f>INDEX(Ratings!$A:A,MATCH(Fixtures!D212,Ratings!$B:B,0))</f>
        <v>A</v>
      </c>
      <c r="AA212" t="str">
        <f t="shared" si="12"/>
        <v>['A','EG',['CD','UG']],</v>
      </c>
    </row>
    <row r="213" spans="1:27" x14ac:dyDescent="0.25">
      <c r="A213">
        <v>2019</v>
      </c>
      <c r="B213">
        <v>6</v>
      </c>
      <c r="C213">
        <v>22</v>
      </c>
      <c r="D213" t="s">
        <v>84</v>
      </c>
      <c r="E213" t="s">
        <v>89</v>
      </c>
      <c r="F213" t="s">
        <v>44</v>
      </c>
      <c r="G213" t="s">
        <v>151</v>
      </c>
      <c r="H213">
        <v>93</v>
      </c>
      <c r="I213">
        <v>127</v>
      </c>
      <c r="J213">
        <v>1453</v>
      </c>
      <c r="K213">
        <v>1332</v>
      </c>
      <c r="L213">
        <v>67</v>
      </c>
      <c r="M213">
        <v>-8</v>
      </c>
      <c r="N213">
        <v>17</v>
      </c>
      <c r="O213">
        <v>33</v>
      </c>
      <c r="P213">
        <v>25</v>
      </c>
      <c r="Q213">
        <v>50</v>
      </c>
      <c r="R213">
        <v>29</v>
      </c>
      <c r="S213">
        <v>58</v>
      </c>
      <c r="T213">
        <v>31</v>
      </c>
      <c r="U213">
        <v>63</v>
      </c>
      <c r="V213">
        <v>33</v>
      </c>
      <c r="W213">
        <v>67</v>
      </c>
      <c r="X213">
        <f>INDEX(Weights!$B$1:$B$36,MATCH(Fixtures!F213,Weights!$A$1:$A$36,0))</f>
        <v>50</v>
      </c>
      <c r="Y213">
        <f t="shared" si="14"/>
        <v>121</v>
      </c>
      <c r="Z213" t="str">
        <f>INDEX(Ratings!$A:A,MATCH(Fixtures!D213,Ratings!$B:B,0))</f>
        <v>B</v>
      </c>
      <c r="AA213" t="str">
        <f t="shared" si="12"/>
        <v>['B','EG',['GN','MG']],</v>
      </c>
    </row>
    <row r="214" spans="1:27" x14ac:dyDescent="0.25">
      <c r="A214">
        <v>2019</v>
      </c>
      <c r="B214">
        <v>6</v>
      </c>
      <c r="C214">
        <v>23</v>
      </c>
      <c r="D214" t="s">
        <v>147</v>
      </c>
      <c r="E214" t="s">
        <v>88</v>
      </c>
      <c r="F214" t="s">
        <v>44</v>
      </c>
      <c r="G214" t="s">
        <v>151</v>
      </c>
      <c r="H214">
        <v>71</v>
      </c>
      <c r="I214">
        <v>106</v>
      </c>
      <c r="J214">
        <v>1541</v>
      </c>
      <c r="K214">
        <v>1392</v>
      </c>
      <c r="L214">
        <v>70</v>
      </c>
      <c r="M214">
        <v>-10</v>
      </c>
      <c r="N214">
        <v>15</v>
      </c>
      <c r="O214">
        <v>35</v>
      </c>
      <c r="P214">
        <v>22</v>
      </c>
      <c r="Q214">
        <v>53</v>
      </c>
      <c r="R214">
        <v>26</v>
      </c>
      <c r="S214">
        <v>61</v>
      </c>
      <c r="T214">
        <v>28</v>
      </c>
      <c r="U214">
        <v>66</v>
      </c>
      <c r="V214">
        <v>30</v>
      </c>
      <c r="W214">
        <v>70</v>
      </c>
      <c r="X214">
        <f>INDEX(Weights!$B$1:$B$36,MATCH(Fixtures!F214,Weights!$A$1:$A$36,0))</f>
        <v>50</v>
      </c>
      <c r="Y214">
        <f t="shared" si="14"/>
        <v>149</v>
      </c>
      <c r="Z214" t="str">
        <f>INDEX(Ratings!$A:A,MATCH(Fixtures!D214,Ratings!$B:B,0))</f>
        <v>C</v>
      </c>
      <c r="AA214" t="str">
        <f t="shared" si="12"/>
        <v>['C','EG',['DZ','KE']],</v>
      </c>
    </row>
    <row r="215" spans="1:27" x14ac:dyDescent="0.25">
      <c r="A215">
        <v>2019</v>
      </c>
      <c r="B215">
        <v>6</v>
      </c>
      <c r="C215">
        <v>23</v>
      </c>
      <c r="D215" t="s">
        <v>86</v>
      </c>
      <c r="E215" t="s">
        <v>30</v>
      </c>
      <c r="F215" t="s">
        <v>44</v>
      </c>
      <c r="G215" t="s">
        <v>151</v>
      </c>
      <c r="H215">
        <v>55</v>
      </c>
      <c r="I215">
        <v>77</v>
      </c>
      <c r="J215">
        <v>1613</v>
      </c>
      <c r="K215">
        <v>1521</v>
      </c>
      <c r="L215">
        <v>63</v>
      </c>
      <c r="M215">
        <v>-6</v>
      </c>
      <c r="N215">
        <v>19</v>
      </c>
      <c r="O215">
        <v>31</v>
      </c>
      <c r="P215">
        <v>28</v>
      </c>
      <c r="Q215">
        <v>47</v>
      </c>
      <c r="R215">
        <v>32</v>
      </c>
      <c r="S215">
        <v>55</v>
      </c>
      <c r="T215">
        <v>35</v>
      </c>
      <c r="U215">
        <v>59</v>
      </c>
      <c r="V215">
        <v>37</v>
      </c>
      <c r="W215">
        <v>63</v>
      </c>
      <c r="X215">
        <f>INDEX(Weights!$B$1:$B$36,MATCH(Fixtures!F215,Weights!$A$1:$A$36,0))</f>
        <v>50</v>
      </c>
      <c r="Y215">
        <f t="shared" si="14"/>
        <v>92</v>
      </c>
      <c r="Z215" t="str">
        <f>INDEX(Ratings!$A:A,MATCH(Fixtures!D215,Ratings!$B:B,0))</f>
        <v>D</v>
      </c>
      <c r="AA215" t="str">
        <f t="shared" si="12"/>
        <v>['D','EG',['CI','ZA']],</v>
      </c>
    </row>
    <row r="216" spans="1:27" x14ac:dyDescent="0.25">
      <c r="A216">
        <v>2019</v>
      </c>
      <c r="B216">
        <v>6</v>
      </c>
      <c r="C216">
        <v>23</v>
      </c>
      <c r="D216" t="s">
        <v>152</v>
      </c>
      <c r="E216" t="s">
        <v>176</v>
      </c>
      <c r="F216" t="s">
        <v>44</v>
      </c>
      <c r="G216" t="s">
        <v>151</v>
      </c>
      <c r="H216">
        <v>30</v>
      </c>
      <c r="I216">
        <v>115</v>
      </c>
      <c r="J216">
        <v>1764</v>
      </c>
      <c r="K216">
        <v>1367</v>
      </c>
      <c r="L216">
        <v>91</v>
      </c>
      <c r="M216">
        <v>-20</v>
      </c>
      <c r="N216">
        <v>5</v>
      </c>
      <c r="O216">
        <v>45</v>
      </c>
      <c r="P216">
        <v>7</v>
      </c>
      <c r="Q216">
        <v>68</v>
      </c>
      <c r="R216">
        <v>8</v>
      </c>
      <c r="S216">
        <v>79</v>
      </c>
      <c r="T216">
        <v>9</v>
      </c>
      <c r="U216">
        <v>85</v>
      </c>
      <c r="V216">
        <v>9</v>
      </c>
      <c r="W216">
        <v>91</v>
      </c>
      <c r="X216">
        <f>INDEX(Weights!$B$1:$B$36,MATCH(Fixtures!F216,Weights!$A$1:$A$36,0))</f>
        <v>50</v>
      </c>
      <c r="Y216">
        <f t="shared" si="14"/>
        <v>397</v>
      </c>
      <c r="Z216" t="str">
        <f>INDEX(Ratings!$A:A,MATCH(Fixtures!D216,Ratings!$B:B,0))</f>
        <v>C</v>
      </c>
      <c r="AA216" t="str">
        <f t="shared" si="12"/>
        <v>['C','EG',['SN','TZ']],</v>
      </c>
    </row>
    <row r="217" spans="1:27" x14ac:dyDescent="0.25">
      <c r="A217">
        <v>2019</v>
      </c>
      <c r="B217">
        <v>6</v>
      </c>
      <c r="C217">
        <v>24</v>
      </c>
      <c r="D217" t="s">
        <v>31</v>
      </c>
      <c r="E217" t="s">
        <v>96</v>
      </c>
      <c r="F217" t="s">
        <v>44</v>
      </c>
      <c r="G217" t="s">
        <v>151</v>
      </c>
      <c r="H217">
        <v>116</v>
      </c>
      <c r="I217">
        <v>50</v>
      </c>
      <c r="J217">
        <v>1362</v>
      </c>
      <c r="K217">
        <v>1651</v>
      </c>
      <c r="L217">
        <v>16</v>
      </c>
      <c r="M217">
        <v>17</v>
      </c>
      <c r="N217">
        <v>42</v>
      </c>
      <c r="O217">
        <v>8</v>
      </c>
      <c r="P217">
        <v>63</v>
      </c>
      <c r="Q217">
        <v>12</v>
      </c>
      <c r="R217">
        <v>74</v>
      </c>
      <c r="S217">
        <v>14</v>
      </c>
      <c r="T217">
        <v>79</v>
      </c>
      <c r="U217">
        <v>15</v>
      </c>
      <c r="V217">
        <v>84</v>
      </c>
      <c r="W217">
        <v>16</v>
      </c>
      <c r="X217">
        <f>INDEX(Weights!$B$1:$B$36,MATCH(Fixtures!F217,Weights!$A$1:$A$36,0))</f>
        <v>50</v>
      </c>
      <c r="Y217">
        <f t="shared" si="14"/>
        <v>289</v>
      </c>
      <c r="Z217" t="str">
        <f>INDEX(Ratings!$A:A,MATCH(Fixtures!D217,Ratings!$B:B,0))</f>
        <v>E</v>
      </c>
      <c r="AA217" t="str">
        <f t="shared" si="12"/>
        <v>['E','EG',['AO','TN']],</v>
      </c>
    </row>
    <row r="218" spans="1:27" x14ac:dyDescent="0.25">
      <c r="A218">
        <v>2019</v>
      </c>
      <c r="B218">
        <v>6</v>
      </c>
      <c r="C218">
        <v>24</v>
      </c>
      <c r="D218" t="s">
        <v>153</v>
      </c>
      <c r="E218" t="s">
        <v>149</v>
      </c>
      <c r="F218" t="s">
        <v>44</v>
      </c>
      <c r="G218" t="s">
        <v>151</v>
      </c>
      <c r="H218">
        <v>74</v>
      </c>
      <c r="I218">
        <v>121</v>
      </c>
      <c r="J218">
        <v>1529</v>
      </c>
      <c r="K218">
        <v>1344</v>
      </c>
      <c r="L218">
        <v>74</v>
      </c>
      <c r="M218">
        <v>-12</v>
      </c>
      <c r="N218">
        <v>13</v>
      </c>
      <c r="O218">
        <v>37</v>
      </c>
      <c r="P218">
        <v>19</v>
      </c>
      <c r="Q218">
        <v>56</v>
      </c>
      <c r="R218">
        <v>22</v>
      </c>
      <c r="S218">
        <v>65</v>
      </c>
      <c r="T218">
        <v>24</v>
      </c>
      <c r="U218">
        <v>70</v>
      </c>
      <c r="V218">
        <v>26</v>
      </c>
      <c r="W218">
        <v>74</v>
      </c>
      <c r="X218">
        <f>INDEX(Weights!$B$1:$B$36,MATCH(Fixtures!F218,Weights!$A$1:$A$36,0))</f>
        <v>50</v>
      </c>
      <c r="Y218">
        <f t="shared" si="14"/>
        <v>185</v>
      </c>
      <c r="Z218" t="str">
        <f>INDEX(Ratings!$A:A,MATCH(Fixtures!D218,Ratings!$B:B,0))</f>
        <v>E</v>
      </c>
      <c r="AA218" t="str">
        <f t="shared" si="12"/>
        <v>['E','EG',['ML','MR']],</v>
      </c>
    </row>
    <row r="219" spans="1:27" x14ac:dyDescent="0.25">
      <c r="A219">
        <v>2019</v>
      </c>
      <c r="B219">
        <v>6</v>
      </c>
      <c r="C219">
        <v>24</v>
      </c>
      <c r="D219" t="s">
        <v>85</v>
      </c>
      <c r="E219" t="s">
        <v>142</v>
      </c>
      <c r="F219" t="s">
        <v>44</v>
      </c>
      <c r="G219" t="s">
        <v>151</v>
      </c>
      <c r="H219">
        <v>42</v>
      </c>
      <c r="I219">
        <v>112</v>
      </c>
      <c r="J219">
        <v>1706</v>
      </c>
      <c r="K219">
        <v>1372</v>
      </c>
      <c r="L219">
        <v>87</v>
      </c>
      <c r="M219">
        <v>-19</v>
      </c>
      <c r="N219">
        <v>6</v>
      </c>
      <c r="O219">
        <v>44</v>
      </c>
      <c r="P219">
        <v>10</v>
      </c>
      <c r="Q219">
        <v>65</v>
      </c>
      <c r="R219">
        <v>11</v>
      </c>
      <c r="S219">
        <v>76</v>
      </c>
      <c r="T219">
        <v>12</v>
      </c>
      <c r="U219">
        <v>82</v>
      </c>
      <c r="V219">
        <v>13</v>
      </c>
      <c r="W219">
        <v>87</v>
      </c>
      <c r="X219">
        <f>INDEX(Weights!$B$1:$B$36,MATCH(Fixtures!F219,Weights!$A$1:$A$36,0))</f>
        <v>50</v>
      </c>
      <c r="Y219">
        <f t="shared" si="14"/>
        <v>334</v>
      </c>
      <c r="Z219" t="str">
        <f>INDEX(Ratings!$A:A,MATCH(Fixtures!D219,Ratings!$B:B,0))</f>
        <v>D</v>
      </c>
      <c r="AA219" t="str">
        <f t="shared" si="12"/>
        <v>['D','EG',['MA','NA']],</v>
      </c>
    </row>
    <row r="220" spans="1:27" x14ac:dyDescent="0.25">
      <c r="A220">
        <v>2019</v>
      </c>
      <c r="B220">
        <v>6</v>
      </c>
      <c r="C220">
        <v>25</v>
      </c>
      <c r="D220" t="s">
        <v>169</v>
      </c>
      <c r="E220" t="s">
        <v>148</v>
      </c>
      <c r="F220" t="s">
        <v>44</v>
      </c>
      <c r="G220" t="s">
        <v>151</v>
      </c>
      <c r="H220">
        <v>104</v>
      </c>
      <c r="I220">
        <v>53</v>
      </c>
      <c r="J220">
        <v>1403</v>
      </c>
      <c r="K220">
        <v>1617</v>
      </c>
      <c r="L220">
        <v>23</v>
      </c>
      <c r="M220">
        <v>14</v>
      </c>
      <c r="N220">
        <v>39</v>
      </c>
      <c r="O220">
        <v>11</v>
      </c>
      <c r="P220">
        <v>58</v>
      </c>
      <c r="Q220">
        <v>17</v>
      </c>
      <c r="R220">
        <v>68</v>
      </c>
      <c r="S220">
        <v>20</v>
      </c>
      <c r="T220">
        <v>73</v>
      </c>
      <c r="U220">
        <v>21</v>
      </c>
      <c r="V220">
        <v>77</v>
      </c>
      <c r="W220">
        <v>23</v>
      </c>
      <c r="X220">
        <f>INDEX(Weights!$B$1:$B$36,MATCH(Fixtures!F220,Weights!$A$1:$A$36,0))</f>
        <v>50</v>
      </c>
      <c r="Y220">
        <f t="shared" si="14"/>
        <v>214</v>
      </c>
      <c r="Z220" t="str">
        <f>INDEX(Ratings!$A:A,MATCH(Fixtures!D220,Ratings!$B:B,0))</f>
        <v>F</v>
      </c>
      <c r="AA220" t="str">
        <f t="shared" si="12"/>
        <v>['F','EG',['BJ','GH']],</v>
      </c>
    </row>
    <row r="221" spans="1:27" x14ac:dyDescent="0.25">
      <c r="A221">
        <v>2019</v>
      </c>
      <c r="B221">
        <v>6</v>
      </c>
      <c r="C221">
        <v>25</v>
      </c>
      <c r="D221" t="s">
        <v>190</v>
      </c>
      <c r="E221" t="s">
        <v>32</v>
      </c>
      <c r="F221" t="s">
        <v>44</v>
      </c>
      <c r="G221" t="s">
        <v>151</v>
      </c>
      <c r="H221">
        <v>57</v>
      </c>
      <c r="I221">
        <v>139</v>
      </c>
      <c r="J221">
        <v>1607</v>
      </c>
      <c r="K221">
        <v>1294</v>
      </c>
      <c r="L221">
        <v>86</v>
      </c>
      <c r="M221">
        <v>-18</v>
      </c>
      <c r="N221">
        <v>7</v>
      </c>
      <c r="O221">
        <v>43</v>
      </c>
      <c r="P221">
        <v>11</v>
      </c>
      <c r="Q221">
        <v>64</v>
      </c>
      <c r="R221">
        <v>12</v>
      </c>
      <c r="S221">
        <v>75</v>
      </c>
      <c r="T221">
        <v>13</v>
      </c>
      <c r="U221">
        <v>80</v>
      </c>
      <c r="V221">
        <v>14</v>
      </c>
      <c r="W221">
        <v>86</v>
      </c>
      <c r="X221">
        <f>INDEX(Weights!$B$1:$B$36,MATCH(Fixtures!F221,Weights!$A$1:$A$36,0))</f>
        <v>50</v>
      </c>
      <c r="Y221">
        <f t="shared" si="14"/>
        <v>313</v>
      </c>
      <c r="Z221" t="str">
        <f>INDEX(Ratings!$A:A,MATCH(Fixtures!D221,Ratings!$B:B,0))</f>
        <v>F</v>
      </c>
      <c r="AA221" t="str">
        <f t="shared" si="12"/>
        <v>['F','EG',['CM','GW']],</v>
      </c>
    </row>
    <row r="222" spans="1:27" x14ac:dyDescent="0.25">
      <c r="A222">
        <v>2019</v>
      </c>
      <c r="B222">
        <v>6</v>
      </c>
      <c r="C222">
        <v>26</v>
      </c>
      <c r="D222" t="s">
        <v>188</v>
      </c>
      <c r="E222" t="s">
        <v>89</v>
      </c>
      <c r="F222" t="s">
        <v>44</v>
      </c>
      <c r="G222" t="s">
        <v>151</v>
      </c>
      <c r="H222">
        <v>117</v>
      </c>
      <c r="I222">
        <v>127</v>
      </c>
      <c r="J222">
        <v>1361</v>
      </c>
      <c r="K222">
        <v>1332</v>
      </c>
      <c r="L222">
        <v>54</v>
      </c>
      <c r="M222">
        <v>-2</v>
      </c>
      <c r="N222">
        <v>23</v>
      </c>
      <c r="O222">
        <v>27</v>
      </c>
      <c r="P222">
        <v>34</v>
      </c>
      <c r="Q222">
        <v>41</v>
      </c>
      <c r="R222">
        <v>40</v>
      </c>
      <c r="S222">
        <v>47</v>
      </c>
      <c r="T222">
        <v>43</v>
      </c>
      <c r="U222">
        <v>51</v>
      </c>
      <c r="V222">
        <v>46</v>
      </c>
      <c r="W222">
        <v>54</v>
      </c>
      <c r="X222">
        <f>INDEX(Weights!$B$1:$B$36,MATCH(Fixtures!F222,Weights!$A$1:$A$36,0))</f>
        <v>50</v>
      </c>
      <c r="Y222">
        <f t="shared" si="14"/>
        <v>29</v>
      </c>
      <c r="Z222" t="str">
        <f>INDEX(Ratings!$A:A,MATCH(Fixtures!D222,Ratings!$B:B,0))</f>
        <v>B</v>
      </c>
      <c r="AA222" t="str">
        <f t="shared" si="12"/>
        <v>['B','EG',['BI','MG']],</v>
      </c>
    </row>
    <row r="223" spans="1:27" x14ac:dyDescent="0.25">
      <c r="A223">
        <v>2019</v>
      </c>
      <c r="B223">
        <v>6</v>
      </c>
      <c r="C223">
        <v>26</v>
      </c>
      <c r="D223" t="s">
        <v>151</v>
      </c>
      <c r="E223" t="s">
        <v>174</v>
      </c>
      <c r="F223" t="s">
        <v>44</v>
      </c>
      <c r="G223" t="s">
        <v>151</v>
      </c>
      <c r="H223">
        <v>58</v>
      </c>
      <c r="I223">
        <v>69</v>
      </c>
      <c r="J223">
        <v>1603</v>
      </c>
      <c r="K223">
        <v>1552</v>
      </c>
      <c r="L223">
        <v>70</v>
      </c>
      <c r="M223">
        <v>-10</v>
      </c>
      <c r="N223">
        <v>15</v>
      </c>
      <c r="O223">
        <v>35</v>
      </c>
      <c r="P223">
        <v>22</v>
      </c>
      <c r="Q223">
        <v>53</v>
      </c>
      <c r="R223">
        <v>26</v>
      </c>
      <c r="S223">
        <v>62</v>
      </c>
      <c r="T223">
        <v>28</v>
      </c>
      <c r="U223">
        <v>66</v>
      </c>
      <c r="V223">
        <v>30</v>
      </c>
      <c r="W223">
        <v>70</v>
      </c>
      <c r="X223">
        <f>INDEX(Weights!$B$1:$B$36,MATCH(Fixtures!F223,Weights!$A$1:$A$36,0))</f>
        <v>50</v>
      </c>
      <c r="Y223">
        <f t="shared" si="14"/>
        <v>151</v>
      </c>
      <c r="Z223" t="str">
        <f>INDEX(Ratings!$A:A,MATCH(Fixtures!D223,Ratings!$B:B,0))</f>
        <v>A</v>
      </c>
      <c r="AA223" t="str">
        <f t="shared" si="12"/>
        <v>['A','EG',['EG','CD']],</v>
      </c>
    </row>
    <row r="224" spans="1:27" x14ac:dyDescent="0.25">
      <c r="A224">
        <v>2019</v>
      </c>
      <c r="B224">
        <v>6</v>
      </c>
      <c r="C224">
        <v>26</v>
      </c>
      <c r="D224" t="s">
        <v>134</v>
      </c>
      <c r="E224" t="s">
        <v>40</v>
      </c>
      <c r="F224" t="s">
        <v>44</v>
      </c>
      <c r="G224" t="s">
        <v>151</v>
      </c>
      <c r="H224">
        <v>96</v>
      </c>
      <c r="I224">
        <v>85</v>
      </c>
      <c r="J224">
        <v>1434</v>
      </c>
      <c r="K224">
        <v>1489</v>
      </c>
      <c r="L224">
        <v>42</v>
      </c>
      <c r="M224">
        <v>4</v>
      </c>
      <c r="N224">
        <v>29</v>
      </c>
      <c r="O224">
        <v>21</v>
      </c>
      <c r="P224">
        <v>43</v>
      </c>
      <c r="Q224">
        <v>32</v>
      </c>
      <c r="R224">
        <v>51</v>
      </c>
      <c r="S224">
        <v>37</v>
      </c>
      <c r="T224">
        <v>54</v>
      </c>
      <c r="U224">
        <v>40</v>
      </c>
      <c r="V224">
        <v>58</v>
      </c>
      <c r="W224">
        <v>42</v>
      </c>
      <c r="X224">
        <f>INDEX(Weights!$B$1:$B$36,MATCH(Fixtures!F224,Weights!$A$1:$A$36,0))</f>
        <v>50</v>
      </c>
      <c r="Y224">
        <f t="shared" si="14"/>
        <v>55</v>
      </c>
      <c r="Z224" t="str">
        <f>INDEX(Ratings!$A:A,MATCH(Fixtures!D224,Ratings!$B:B,0))</f>
        <v>A</v>
      </c>
      <c r="AA224" t="str">
        <f t="shared" si="12"/>
        <v>['A','EG',['UG','ZW']],</v>
      </c>
    </row>
    <row r="225" spans="1:27" x14ac:dyDescent="0.25">
      <c r="A225">
        <v>2019</v>
      </c>
      <c r="B225">
        <v>6</v>
      </c>
      <c r="C225">
        <v>27</v>
      </c>
      <c r="D225" t="s">
        <v>147</v>
      </c>
      <c r="E225" t="s">
        <v>152</v>
      </c>
      <c r="F225" t="s">
        <v>44</v>
      </c>
      <c r="G225" t="s">
        <v>151</v>
      </c>
      <c r="H225">
        <v>71</v>
      </c>
      <c r="I225">
        <v>30</v>
      </c>
      <c r="J225">
        <v>1541</v>
      </c>
      <c r="K225">
        <v>1764</v>
      </c>
      <c r="L225">
        <v>22</v>
      </c>
      <c r="M225">
        <v>14</v>
      </c>
      <c r="N225">
        <v>39</v>
      </c>
      <c r="O225">
        <v>11</v>
      </c>
      <c r="P225">
        <v>59</v>
      </c>
      <c r="Q225">
        <v>16</v>
      </c>
      <c r="R225">
        <v>69</v>
      </c>
      <c r="S225">
        <v>19</v>
      </c>
      <c r="T225">
        <v>73</v>
      </c>
      <c r="U225">
        <v>20</v>
      </c>
      <c r="V225">
        <v>78</v>
      </c>
      <c r="W225">
        <v>22</v>
      </c>
      <c r="X225">
        <f>INDEX(Weights!$B$1:$B$36,MATCH(Fixtures!F225,Weights!$A$1:$A$36,0))</f>
        <v>50</v>
      </c>
      <c r="Y225">
        <f t="shared" si="14"/>
        <v>223</v>
      </c>
      <c r="Z225" t="str">
        <f>INDEX(Ratings!$A:A,MATCH(Fixtures!D225,Ratings!$B:B,0))</f>
        <v>C</v>
      </c>
      <c r="AA225" t="str">
        <f t="shared" si="12"/>
        <v>['C','EG',['DZ','SN']],</v>
      </c>
    </row>
    <row r="226" spans="1:27" x14ac:dyDescent="0.25">
      <c r="A226">
        <v>2019</v>
      </c>
      <c r="B226">
        <v>6</v>
      </c>
      <c r="C226">
        <v>27</v>
      </c>
      <c r="D226" t="s">
        <v>84</v>
      </c>
      <c r="E226" t="s">
        <v>39</v>
      </c>
      <c r="F226" t="s">
        <v>44</v>
      </c>
      <c r="G226" t="s">
        <v>151</v>
      </c>
      <c r="H226">
        <v>93</v>
      </c>
      <c r="I226">
        <v>40</v>
      </c>
      <c r="J226">
        <v>1453</v>
      </c>
      <c r="K226">
        <v>1710</v>
      </c>
      <c r="L226">
        <v>19</v>
      </c>
      <c r="M226">
        <v>16</v>
      </c>
      <c r="N226">
        <v>41</v>
      </c>
      <c r="O226">
        <v>9</v>
      </c>
      <c r="P226">
        <v>61</v>
      </c>
      <c r="Q226">
        <v>14</v>
      </c>
      <c r="R226">
        <v>71</v>
      </c>
      <c r="S226">
        <v>16</v>
      </c>
      <c r="T226">
        <v>76</v>
      </c>
      <c r="U226">
        <v>17</v>
      </c>
      <c r="V226">
        <v>81</v>
      </c>
      <c r="W226">
        <v>19</v>
      </c>
      <c r="X226">
        <f>INDEX(Weights!$B$1:$B$36,MATCH(Fixtures!F226,Weights!$A$1:$A$36,0))</f>
        <v>50</v>
      </c>
      <c r="Y226">
        <f t="shared" si="14"/>
        <v>257</v>
      </c>
      <c r="Z226" t="str">
        <f>INDEX(Ratings!$A:A,MATCH(Fixtures!D226,Ratings!$B:B,0))</f>
        <v>B</v>
      </c>
      <c r="AA226" t="str">
        <f t="shared" si="12"/>
        <v>['B','EG',['GN','NG']],</v>
      </c>
    </row>
    <row r="227" spans="1:27" x14ac:dyDescent="0.25">
      <c r="A227">
        <v>2019</v>
      </c>
      <c r="B227">
        <v>6</v>
      </c>
      <c r="C227">
        <v>27</v>
      </c>
      <c r="D227" t="s">
        <v>88</v>
      </c>
      <c r="E227" t="s">
        <v>176</v>
      </c>
      <c r="F227" t="s">
        <v>44</v>
      </c>
      <c r="G227" t="s">
        <v>151</v>
      </c>
      <c r="H227">
        <v>106</v>
      </c>
      <c r="I227">
        <v>115</v>
      </c>
      <c r="J227">
        <v>1392</v>
      </c>
      <c r="K227">
        <v>1367</v>
      </c>
      <c r="L227">
        <v>54</v>
      </c>
      <c r="M227">
        <v>-2</v>
      </c>
      <c r="N227">
        <v>23</v>
      </c>
      <c r="O227">
        <v>27</v>
      </c>
      <c r="P227">
        <v>35</v>
      </c>
      <c r="Q227">
        <v>40</v>
      </c>
      <c r="R227">
        <v>41</v>
      </c>
      <c r="S227">
        <v>47</v>
      </c>
      <c r="T227">
        <v>44</v>
      </c>
      <c r="U227">
        <v>50</v>
      </c>
      <c r="V227">
        <v>46</v>
      </c>
      <c r="W227">
        <v>54</v>
      </c>
      <c r="X227">
        <f>INDEX(Weights!$B$1:$B$36,MATCH(Fixtures!F227,Weights!$A$1:$A$36,0))</f>
        <v>50</v>
      </c>
      <c r="Y227">
        <f t="shared" si="14"/>
        <v>25</v>
      </c>
      <c r="Z227" t="str">
        <f>INDEX(Ratings!$A:A,MATCH(Fixtures!D227,Ratings!$B:B,0))</f>
        <v>C</v>
      </c>
      <c r="AA227" t="str">
        <f t="shared" si="12"/>
        <v>['C','EG',['KE','TZ']],</v>
      </c>
    </row>
    <row r="228" spans="1:27" x14ac:dyDescent="0.25">
      <c r="A228">
        <v>2019</v>
      </c>
      <c r="B228">
        <v>6</v>
      </c>
      <c r="C228">
        <v>28</v>
      </c>
      <c r="D228" t="s">
        <v>86</v>
      </c>
      <c r="E228" t="s">
        <v>85</v>
      </c>
      <c r="F228" t="s">
        <v>44</v>
      </c>
      <c r="G228" t="s">
        <v>151</v>
      </c>
      <c r="H228">
        <v>55</v>
      </c>
      <c r="I228">
        <v>42</v>
      </c>
      <c r="J228">
        <v>1613</v>
      </c>
      <c r="K228">
        <v>1706</v>
      </c>
      <c r="L228">
        <v>37</v>
      </c>
      <c r="M228">
        <v>7</v>
      </c>
      <c r="N228">
        <v>32</v>
      </c>
      <c r="O228">
        <v>18</v>
      </c>
      <c r="P228">
        <v>47</v>
      </c>
      <c r="Q228">
        <v>28</v>
      </c>
      <c r="R228">
        <v>55</v>
      </c>
      <c r="S228">
        <v>32</v>
      </c>
      <c r="T228">
        <v>59</v>
      </c>
      <c r="U228">
        <v>35</v>
      </c>
      <c r="V228">
        <v>63</v>
      </c>
      <c r="W228">
        <v>37</v>
      </c>
      <c r="X228">
        <f>INDEX(Weights!$B$1:$B$36,MATCH(Fixtures!F228,Weights!$A$1:$A$36,0))</f>
        <v>50</v>
      </c>
      <c r="Y228">
        <f t="shared" si="14"/>
        <v>93</v>
      </c>
      <c r="Z228" t="str">
        <f>INDEX(Ratings!$A:A,MATCH(Fixtures!D228,Ratings!$B:B,0))</f>
        <v>D</v>
      </c>
      <c r="AA228" t="str">
        <f t="shared" si="12"/>
        <v>['D','EG',['CI','MA']],</v>
      </c>
    </row>
    <row r="229" spans="1:27" x14ac:dyDescent="0.25">
      <c r="A229">
        <v>2019</v>
      </c>
      <c r="B229">
        <v>6</v>
      </c>
      <c r="C229">
        <v>28</v>
      </c>
      <c r="D229" t="s">
        <v>153</v>
      </c>
      <c r="E229" t="s">
        <v>96</v>
      </c>
      <c r="F229" t="s">
        <v>44</v>
      </c>
      <c r="G229" t="s">
        <v>151</v>
      </c>
      <c r="H229">
        <v>74</v>
      </c>
      <c r="I229">
        <v>50</v>
      </c>
      <c r="J229">
        <v>1529</v>
      </c>
      <c r="K229">
        <v>1651</v>
      </c>
      <c r="L229">
        <v>33</v>
      </c>
      <c r="M229">
        <v>8</v>
      </c>
      <c r="N229">
        <v>33</v>
      </c>
      <c r="O229">
        <v>17</v>
      </c>
      <c r="P229">
        <v>50</v>
      </c>
      <c r="Q229">
        <v>25</v>
      </c>
      <c r="R229">
        <v>59</v>
      </c>
      <c r="S229">
        <v>29</v>
      </c>
      <c r="T229">
        <v>63</v>
      </c>
      <c r="U229">
        <v>31</v>
      </c>
      <c r="V229">
        <v>67</v>
      </c>
      <c r="W229">
        <v>33</v>
      </c>
      <c r="X229">
        <f>INDEX(Weights!$B$1:$B$36,MATCH(Fixtures!F229,Weights!$A$1:$A$36,0))</f>
        <v>50</v>
      </c>
      <c r="Y229">
        <f t="shared" si="14"/>
        <v>122</v>
      </c>
      <c r="Z229" t="str">
        <f>INDEX(Ratings!$A:A,MATCH(Fixtures!D229,Ratings!$B:B,0))</f>
        <v>E</v>
      </c>
      <c r="AA229" t="str">
        <f t="shared" si="12"/>
        <v>['E','EG',['ML','TN']],</v>
      </c>
    </row>
    <row r="230" spans="1:27" x14ac:dyDescent="0.25">
      <c r="A230">
        <v>2019</v>
      </c>
      <c r="B230">
        <v>6</v>
      </c>
      <c r="C230">
        <v>28</v>
      </c>
      <c r="D230" t="s">
        <v>142</v>
      </c>
      <c r="E230" t="s">
        <v>30</v>
      </c>
      <c r="F230" t="s">
        <v>44</v>
      </c>
      <c r="G230" t="s">
        <v>151</v>
      </c>
      <c r="H230">
        <v>112</v>
      </c>
      <c r="I230">
        <v>77</v>
      </c>
      <c r="J230">
        <v>1372</v>
      </c>
      <c r="K230">
        <v>1521</v>
      </c>
      <c r="L230">
        <v>30</v>
      </c>
      <c r="M230">
        <v>10</v>
      </c>
      <c r="N230">
        <v>35</v>
      </c>
      <c r="O230">
        <v>15</v>
      </c>
      <c r="P230">
        <v>53</v>
      </c>
      <c r="Q230">
        <v>22</v>
      </c>
      <c r="R230">
        <v>61</v>
      </c>
      <c r="S230">
        <v>26</v>
      </c>
      <c r="T230">
        <v>66</v>
      </c>
      <c r="U230">
        <v>28</v>
      </c>
      <c r="V230">
        <v>70</v>
      </c>
      <c r="W230">
        <v>30</v>
      </c>
      <c r="X230">
        <f>INDEX(Weights!$B$1:$B$36,MATCH(Fixtures!F230,Weights!$A$1:$A$36,0))</f>
        <v>50</v>
      </c>
      <c r="Y230">
        <f t="shared" si="14"/>
        <v>149</v>
      </c>
      <c r="Z230" t="str">
        <f>INDEX(Ratings!$A:A,MATCH(Fixtures!D230,Ratings!$B:B,0))</f>
        <v>D</v>
      </c>
      <c r="AA230" t="str">
        <f t="shared" si="12"/>
        <v>['D','EG',['NA','ZA']],</v>
      </c>
    </row>
    <row r="231" spans="1:27" x14ac:dyDescent="0.25">
      <c r="A231">
        <v>2019</v>
      </c>
      <c r="B231">
        <v>6</v>
      </c>
      <c r="C231">
        <v>29</v>
      </c>
      <c r="D231" t="s">
        <v>31</v>
      </c>
      <c r="E231" t="s">
        <v>149</v>
      </c>
      <c r="F231" t="s">
        <v>44</v>
      </c>
      <c r="G231" t="s">
        <v>151</v>
      </c>
      <c r="H231">
        <v>116</v>
      </c>
      <c r="I231">
        <v>121</v>
      </c>
      <c r="J231">
        <v>1362</v>
      </c>
      <c r="K231">
        <v>1344</v>
      </c>
      <c r="L231">
        <v>53</v>
      </c>
      <c r="M231">
        <v>-1</v>
      </c>
      <c r="N231">
        <v>24</v>
      </c>
      <c r="O231">
        <v>26</v>
      </c>
      <c r="P231">
        <v>36</v>
      </c>
      <c r="Q231">
        <v>39</v>
      </c>
      <c r="R231">
        <v>41</v>
      </c>
      <c r="S231">
        <v>46</v>
      </c>
      <c r="T231">
        <v>44</v>
      </c>
      <c r="U231">
        <v>49</v>
      </c>
      <c r="V231">
        <v>47</v>
      </c>
      <c r="W231">
        <v>53</v>
      </c>
      <c r="X231">
        <f>INDEX(Weights!$B$1:$B$36,MATCH(Fixtures!F231,Weights!$A$1:$A$36,0))</f>
        <v>50</v>
      </c>
      <c r="Y231">
        <f t="shared" si="14"/>
        <v>18</v>
      </c>
      <c r="Z231" t="str">
        <f>INDEX(Ratings!$A:A,MATCH(Fixtures!D231,Ratings!$B:B,0))</f>
        <v>E</v>
      </c>
      <c r="AA231" t="str">
        <f t="shared" si="12"/>
        <v>['E','EG',['AO','MR']],</v>
      </c>
    </row>
    <row r="232" spans="1:27" x14ac:dyDescent="0.25">
      <c r="A232">
        <v>2019</v>
      </c>
      <c r="B232">
        <v>6</v>
      </c>
      <c r="C232">
        <v>29</v>
      </c>
      <c r="D232" t="s">
        <v>169</v>
      </c>
      <c r="E232" t="s">
        <v>32</v>
      </c>
      <c r="F232" t="s">
        <v>44</v>
      </c>
      <c r="G232" t="s">
        <v>151</v>
      </c>
      <c r="H232">
        <v>104</v>
      </c>
      <c r="I232">
        <v>139</v>
      </c>
      <c r="J232">
        <v>1403</v>
      </c>
      <c r="K232">
        <v>1294</v>
      </c>
      <c r="L232">
        <v>65</v>
      </c>
      <c r="M232">
        <v>-8</v>
      </c>
      <c r="N232">
        <v>17</v>
      </c>
      <c r="O232">
        <v>33</v>
      </c>
      <c r="P232">
        <v>26</v>
      </c>
      <c r="Q232">
        <v>49</v>
      </c>
      <c r="R232">
        <v>30</v>
      </c>
      <c r="S232">
        <v>57</v>
      </c>
      <c r="T232">
        <v>33</v>
      </c>
      <c r="U232">
        <v>61</v>
      </c>
      <c r="V232">
        <v>35</v>
      </c>
      <c r="W232">
        <v>65</v>
      </c>
      <c r="X232">
        <f>INDEX(Weights!$B$1:$B$36,MATCH(Fixtures!F232,Weights!$A$1:$A$36,0))</f>
        <v>50</v>
      </c>
      <c r="Y232">
        <f t="shared" si="14"/>
        <v>109</v>
      </c>
      <c r="Z232" t="str">
        <f>INDEX(Ratings!$A:A,MATCH(Fixtures!D232,Ratings!$B:B,0))</f>
        <v>F</v>
      </c>
      <c r="AA232" t="str">
        <f t="shared" si="12"/>
        <v>['F','EG',['BJ','GW']],</v>
      </c>
    </row>
    <row r="233" spans="1:27" x14ac:dyDescent="0.25">
      <c r="A233">
        <v>2019</v>
      </c>
      <c r="B233">
        <v>6</v>
      </c>
      <c r="C233">
        <v>29</v>
      </c>
      <c r="D233" t="s">
        <v>190</v>
      </c>
      <c r="E233" t="s">
        <v>148</v>
      </c>
      <c r="F233" t="s">
        <v>44</v>
      </c>
      <c r="G233" t="s">
        <v>151</v>
      </c>
      <c r="H233">
        <v>57</v>
      </c>
      <c r="I233">
        <v>53</v>
      </c>
      <c r="J233">
        <v>1607</v>
      </c>
      <c r="K233">
        <v>1617</v>
      </c>
      <c r="L233">
        <v>49</v>
      </c>
      <c r="M233">
        <v>1</v>
      </c>
      <c r="N233">
        <v>26</v>
      </c>
      <c r="O233">
        <v>24</v>
      </c>
      <c r="P233">
        <v>39</v>
      </c>
      <c r="Q233">
        <v>36</v>
      </c>
      <c r="R233">
        <v>45</v>
      </c>
      <c r="S233">
        <v>42</v>
      </c>
      <c r="T233">
        <v>48</v>
      </c>
      <c r="U233">
        <v>46</v>
      </c>
      <c r="V233">
        <v>51</v>
      </c>
      <c r="W233">
        <v>49</v>
      </c>
      <c r="X233">
        <f>INDEX(Weights!$B$1:$B$36,MATCH(Fixtures!F233,Weights!$A$1:$A$36,0))</f>
        <v>50</v>
      </c>
      <c r="Y233">
        <f t="shared" si="14"/>
        <v>10</v>
      </c>
      <c r="Z233" t="str">
        <f>INDEX(Ratings!$A:A,MATCH(Fixtures!D233,Ratings!$B:B,0))</f>
        <v>F</v>
      </c>
      <c r="AA233" t="str">
        <f t="shared" si="12"/>
        <v>['F','EG',['CM','GH']],</v>
      </c>
    </row>
    <row r="234" spans="1:27" x14ac:dyDescent="0.25">
      <c r="A234">
        <v>2019</v>
      </c>
      <c r="B234">
        <v>6</v>
      </c>
      <c r="C234">
        <v>30</v>
      </c>
      <c r="D234" t="s">
        <v>188</v>
      </c>
      <c r="E234" t="s">
        <v>84</v>
      </c>
      <c r="F234" t="s">
        <v>44</v>
      </c>
      <c r="G234" t="s">
        <v>151</v>
      </c>
      <c r="H234">
        <v>117</v>
      </c>
      <c r="I234">
        <v>93</v>
      </c>
      <c r="J234">
        <v>1361</v>
      </c>
      <c r="K234">
        <v>1453</v>
      </c>
      <c r="L234">
        <v>37</v>
      </c>
      <c r="M234">
        <v>6</v>
      </c>
      <c r="N234">
        <v>31</v>
      </c>
      <c r="O234">
        <v>19</v>
      </c>
      <c r="P234">
        <v>47</v>
      </c>
      <c r="Q234">
        <v>28</v>
      </c>
      <c r="R234">
        <v>55</v>
      </c>
      <c r="S234">
        <v>32</v>
      </c>
      <c r="T234">
        <v>59</v>
      </c>
      <c r="U234">
        <v>35</v>
      </c>
      <c r="V234">
        <v>63</v>
      </c>
      <c r="W234">
        <v>37</v>
      </c>
      <c r="X234">
        <f>INDEX(Weights!$B$1:$B$36,MATCH(Fixtures!F234,Weights!$A$1:$A$36,0))</f>
        <v>50</v>
      </c>
      <c r="Y234">
        <f t="shared" si="14"/>
        <v>92</v>
      </c>
      <c r="Z234" t="str">
        <f>INDEX(Ratings!$A:A,MATCH(Fixtures!D234,Ratings!$B:B,0))</f>
        <v>B</v>
      </c>
      <c r="AA234" t="str">
        <f t="shared" si="12"/>
        <v>['B','EG',['BI','GN']],</v>
      </c>
    </row>
    <row r="235" spans="1:27" x14ac:dyDescent="0.25">
      <c r="A235">
        <v>2019</v>
      </c>
      <c r="B235">
        <v>6</v>
      </c>
      <c r="C235">
        <v>30</v>
      </c>
      <c r="D235" t="s">
        <v>174</v>
      </c>
      <c r="E235" t="s">
        <v>40</v>
      </c>
      <c r="F235" t="s">
        <v>44</v>
      </c>
      <c r="G235" t="s">
        <v>151</v>
      </c>
      <c r="H235">
        <v>69</v>
      </c>
      <c r="I235">
        <v>85</v>
      </c>
      <c r="J235">
        <v>1552</v>
      </c>
      <c r="K235">
        <v>1489</v>
      </c>
      <c r="L235">
        <v>59</v>
      </c>
      <c r="M235">
        <v>-4</v>
      </c>
      <c r="N235">
        <v>21</v>
      </c>
      <c r="O235">
        <v>29</v>
      </c>
      <c r="P235">
        <v>31</v>
      </c>
      <c r="Q235">
        <v>44</v>
      </c>
      <c r="R235">
        <v>36</v>
      </c>
      <c r="S235">
        <v>52</v>
      </c>
      <c r="T235">
        <v>38</v>
      </c>
      <c r="U235">
        <v>55</v>
      </c>
      <c r="V235">
        <v>41</v>
      </c>
      <c r="W235">
        <v>59</v>
      </c>
      <c r="X235">
        <f>INDEX(Weights!$B$1:$B$36,MATCH(Fixtures!F235,Weights!$A$1:$A$36,0))</f>
        <v>50</v>
      </c>
      <c r="Y235">
        <f t="shared" si="14"/>
        <v>63</v>
      </c>
      <c r="Z235" t="str">
        <f>INDEX(Ratings!$A:A,MATCH(Fixtures!D235,Ratings!$B:B,0))</f>
        <v>A</v>
      </c>
      <c r="AA235" t="str">
        <f t="shared" si="12"/>
        <v>['A','EG',['CD','ZW']],</v>
      </c>
    </row>
    <row r="236" spans="1:27" x14ac:dyDescent="0.25">
      <c r="A236">
        <v>2019</v>
      </c>
      <c r="B236">
        <v>6</v>
      </c>
      <c r="C236">
        <v>30</v>
      </c>
      <c r="D236" t="s">
        <v>151</v>
      </c>
      <c r="E236" t="s">
        <v>134</v>
      </c>
      <c r="F236" t="s">
        <v>44</v>
      </c>
      <c r="G236" t="s">
        <v>151</v>
      </c>
      <c r="H236">
        <v>58</v>
      </c>
      <c r="I236">
        <v>96</v>
      </c>
      <c r="J236">
        <v>1603</v>
      </c>
      <c r="K236">
        <v>1434</v>
      </c>
      <c r="L236">
        <v>82</v>
      </c>
      <c r="M236">
        <v>-16</v>
      </c>
      <c r="N236">
        <v>9</v>
      </c>
      <c r="O236">
        <v>41</v>
      </c>
      <c r="P236">
        <v>13</v>
      </c>
      <c r="Q236">
        <v>62</v>
      </c>
      <c r="R236">
        <v>15</v>
      </c>
      <c r="S236">
        <v>72</v>
      </c>
      <c r="T236">
        <v>16</v>
      </c>
      <c r="U236">
        <v>77</v>
      </c>
      <c r="V236">
        <v>18</v>
      </c>
      <c r="W236">
        <v>82</v>
      </c>
      <c r="X236">
        <f>INDEX(Weights!$B$1:$B$36,MATCH(Fixtures!F236,Weights!$A$1:$A$36,0))</f>
        <v>50</v>
      </c>
      <c r="Y236">
        <f t="shared" si="14"/>
        <v>269</v>
      </c>
      <c r="Z236" t="str">
        <f>INDEX(Ratings!$A:A,MATCH(Fixtures!D236,Ratings!$B:B,0))</f>
        <v>A</v>
      </c>
      <c r="AA236" t="str">
        <f t="shared" si="12"/>
        <v>['A','EG',['EG','UG']],</v>
      </c>
    </row>
    <row r="237" spans="1:27" x14ac:dyDescent="0.25">
      <c r="A237">
        <v>2019</v>
      </c>
      <c r="B237">
        <v>6</v>
      </c>
      <c r="C237">
        <v>30</v>
      </c>
      <c r="D237" t="s">
        <v>89</v>
      </c>
      <c r="E237" t="s">
        <v>39</v>
      </c>
      <c r="F237" t="s">
        <v>44</v>
      </c>
      <c r="G237" t="s">
        <v>151</v>
      </c>
      <c r="H237">
        <v>127</v>
      </c>
      <c r="I237">
        <v>40</v>
      </c>
      <c r="J237">
        <v>1332</v>
      </c>
      <c r="K237">
        <v>1710</v>
      </c>
      <c r="L237">
        <v>10</v>
      </c>
      <c r="M237">
        <v>20</v>
      </c>
      <c r="N237">
        <v>45</v>
      </c>
      <c r="O237">
        <v>5</v>
      </c>
      <c r="P237">
        <v>67</v>
      </c>
      <c r="Q237">
        <v>8</v>
      </c>
      <c r="R237">
        <v>79</v>
      </c>
      <c r="S237">
        <v>9</v>
      </c>
      <c r="T237">
        <v>84</v>
      </c>
      <c r="U237">
        <v>10</v>
      </c>
      <c r="V237">
        <v>90</v>
      </c>
      <c r="W237">
        <v>10</v>
      </c>
      <c r="X237">
        <f>INDEX(Weights!$B$1:$B$36,MATCH(Fixtures!F237,Weights!$A$1:$A$36,0))</f>
        <v>50</v>
      </c>
      <c r="Y237">
        <f t="shared" si="14"/>
        <v>378</v>
      </c>
      <c r="Z237" t="str">
        <f>INDEX(Ratings!$A:A,MATCH(Fixtures!D237,Ratings!$B:B,0))</f>
        <v>B</v>
      </c>
      <c r="AA237" t="str">
        <f t="shared" si="12"/>
        <v>['B','EG',['MG','NG']],</v>
      </c>
    </row>
    <row r="238" spans="1:27" x14ac:dyDescent="0.25">
      <c r="A238">
        <v>2019</v>
      </c>
      <c r="B238">
        <v>7</v>
      </c>
      <c r="C238">
        <v>1</v>
      </c>
      <c r="D238" t="s">
        <v>147</v>
      </c>
      <c r="E238" t="s">
        <v>176</v>
      </c>
      <c r="F238" t="s">
        <v>44</v>
      </c>
      <c r="G238" t="s">
        <v>151</v>
      </c>
      <c r="H238">
        <v>71</v>
      </c>
      <c r="I238">
        <v>115</v>
      </c>
      <c r="J238">
        <v>1541</v>
      </c>
      <c r="K238">
        <v>1367</v>
      </c>
      <c r="L238">
        <v>73</v>
      </c>
      <c r="M238">
        <v>-12</v>
      </c>
      <c r="N238">
        <v>13</v>
      </c>
      <c r="O238">
        <v>37</v>
      </c>
      <c r="P238">
        <v>20</v>
      </c>
      <c r="Q238">
        <v>55</v>
      </c>
      <c r="R238">
        <v>24</v>
      </c>
      <c r="S238">
        <v>64</v>
      </c>
      <c r="T238">
        <v>25</v>
      </c>
      <c r="U238">
        <v>69</v>
      </c>
      <c r="V238">
        <v>27</v>
      </c>
      <c r="W238">
        <v>73</v>
      </c>
      <c r="X238">
        <f>INDEX(Weights!$B$1:$B$36,MATCH(Fixtures!F238,Weights!$A$1:$A$36,0))</f>
        <v>50</v>
      </c>
      <c r="Y238">
        <f t="shared" si="14"/>
        <v>174</v>
      </c>
      <c r="Z238" t="str">
        <f>INDEX(Ratings!$A:A,MATCH(Fixtures!D238,Ratings!$B:B,0))</f>
        <v>C</v>
      </c>
      <c r="AA238" t="str">
        <f t="shared" si="12"/>
        <v>['C','EG',['DZ','TZ']],</v>
      </c>
    </row>
    <row r="239" spans="1:27" x14ac:dyDescent="0.25">
      <c r="A239">
        <v>2019</v>
      </c>
      <c r="B239">
        <v>7</v>
      </c>
      <c r="C239">
        <v>1</v>
      </c>
      <c r="D239" t="s">
        <v>86</v>
      </c>
      <c r="E239" t="s">
        <v>142</v>
      </c>
      <c r="F239" t="s">
        <v>44</v>
      </c>
      <c r="G239" t="s">
        <v>151</v>
      </c>
      <c r="H239">
        <v>55</v>
      </c>
      <c r="I239">
        <v>112</v>
      </c>
      <c r="J239">
        <v>1613</v>
      </c>
      <c r="K239">
        <v>1372</v>
      </c>
      <c r="L239">
        <v>80</v>
      </c>
      <c r="M239">
        <v>-15</v>
      </c>
      <c r="N239">
        <v>10</v>
      </c>
      <c r="O239">
        <v>40</v>
      </c>
      <c r="P239">
        <v>15</v>
      </c>
      <c r="Q239">
        <v>60</v>
      </c>
      <c r="R239">
        <v>17</v>
      </c>
      <c r="S239">
        <v>70</v>
      </c>
      <c r="T239">
        <v>19</v>
      </c>
      <c r="U239">
        <v>75</v>
      </c>
      <c r="V239">
        <v>20</v>
      </c>
      <c r="W239">
        <v>80</v>
      </c>
      <c r="X239">
        <f>INDEX(Weights!$B$1:$B$36,MATCH(Fixtures!F239,Weights!$A$1:$A$36,0))</f>
        <v>50</v>
      </c>
      <c r="Y239">
        <f t="shared" si="14"/>
        <v>241</v>
      </c>
      <c r="Z239" t="str">
        <f>INDEX(Ratings!$A:A,MATCH(Fixtures!D239,Ratings!$B:B,0))</f>
        <v>D</v>
      </c>
      <c r="AA239" t="str">
        <f t="shared" si="12"/>
        <v>['D','EG',['CI','NA']],</v>
      </c>
    </row>
    <row r="240" spans="1:27" x14ac:dyDescent="0.25">
      <c r="A240">
        <v>2019</v>
      </c>
      <c r="B240">
        <v>7</v>
      </c>
      <c r="C240">
        <v>1</v>
      </c>
      <c r="D240" t="s">
        <v>88</v>
      </c>
      <c r="E240" t="s">
        <v>152</v>
      </c>
      <c r="F240" t="s">
        <v>44</v>
      </c>
      <c r="G240" t="s">
        <v>151</v>
      </c>
      <c r="H240">
        <v>106</v>
      </c>
      <c r="I240">
        <v>30</v>
      </c>
      <c r="J240">
        <v>1392</v>
      </c>
      <c r="K240">
        <v>1764</v>
      </c>
      <c r="L240">
        <v>11</v>
      </c>
      <c r="M240">
        <v>20</v>
      </c>
      <c r="N240">
        <v>45</v>
      </c>
      <c r="O240">
        <v>5</v>
      </c>
      <c r="P240">
        <v>67</v>
      </c>
      <c r="Q240">
        <v>8</v>
      </c>
      <c r="R240">
        <v>78</v>
      </c>
      <c r="S240">
        <v>9</v>
      </c>
      <c r="T240">
        <v>84</v>
      </c>
      <c r="U240">
        <v>10</v>
      </c>
      <c r="V240">
        <v>89</v>
      </c>
      <c r="W240">
        <v>11</v>
      </c>
      <c r="X240">
        <f>INDEX(Weights!$B$1:$B$36,MATCH(Fixtures!F240,Weights!$A$1:$A$36,0))</f>
        <v>50</v>
      </c>
      <c r="Y240">
        <f t="shared" si="14"/>
        <v>372</v>
      </c>
      <c r="Z240" t="str">
        <f>INDEX(Ratings!$A:A,MATCH(Fixtures!D240,Ratings!$B:B,0))</f>
        <v>C</v>
      </c>
      <c r="AA240" t="str">
        <f t="shared" si="12"/>
        <v>['C','EG',['KE','SN']],</v>
      </c>
    </row>
    <row r="241" spans="1:27" x14ac:dyDescent="0.25">
      <c r="A241">
        <v>2019</v>
      </c>
      <c r="B241">
        <v>7</v>
      </c>
      <c r="C241">
        <v>1</v>
      </c>
      <c r="D241" t="s">
        <v>85</v>
      </c>
      <c r="E241" t="s">
        <v>30</v>
      </c>
      <c r="F241" t="s">
        <v>44</v>
      </c>
      <c r="G241" t="s">
        <v>151</v>
      </c>
      <c r="H241">
        <v>42</v>
      </c>
      <c r="I241">
        <v>77</v>
      </c>
      <c r="J241">
        <v>1706</v>
      </c>
      <c r="K241">
        <v>1521</v>
      </c>
      <c r="L241">
        <v>74</v>
      </c>
      <c r="M241">
        <v>-12</v>
      </c>
      <c r="N241">
        <v>13</v>
      </c>
      <c r="O241">
        <v>37</v>
      </c>
      <c r="P241">
        <v>19</v>
      </c>
      <c r="Q241">
        <v>56</v>
      </c>
      <c r="R241">
        <v>22</v>
      </c>
      <c r="S241">
        <v>65</v>
      </c>
      <c r="T241">
        <v>24</v>
      </c>
      <c r="U241">
        <v>70</v>
      </c>
      <c r="V241">
        <v>26</v>
      </c>
      <c r="W241">
        <v>74</v>
      </c>
      <c r="X241">
        <f>INDEX(Weights!$B$1:$B$36,MATCH(Fixtures!F241,Weights!$A$1:$A$36,0))</f>
        <v>50</v>
      </c>
      <c r="Y241">
        <f t="shared" si="14"/>
        <v>185</v>
      </c>
      <c r="Z241" t="str">
        <f>INDEX(Ratings!$A:A,MATCH(Fixtures!D241,Ratings!$B:B,0))</f>
        <v>D</v>
      </c>
      <c r="AA241" t="str">
        <f t="shared" si="12"/>
        <v>['D','EG',['MA','ZA']],</v>
      </c>
    </row>
    <row r="242" spans="1:27" x14ac:dyDescent="0.25">
      <c r="A242">
        <v>2019</v>
      </c>
      <c r="B242">
        <v>7</v>
      </c>
      <c r="C242">
        <v>2</v>
      </c>
      <c r="D242" t="s">
        <v>31</v>
      </c>
      <c r="E242" t="s">
        <v>153</v>
      </c>
      <c r="F242" t="s">
        <v>44</v>
      </c>
      <c r="G242" t="s">
        <v>151</v>
      </c>
      <c r="H242">
        <v>116</v>
      </c>
      <c r="I242">
        <v>74</v>
      </c>
      <c r="J242">
        <v>1362</v>
      </c>
      <c r="K242">
        <v>1529</v>
      </c>
      <c r="L242">
        <v>28</v>
      </c>
      <c r="M242">
        <v>11</v>
      </c>
      <c r="N242">
        <v>36</v>
      </c>
      <c r="O242">
        <v>14</v>
      </c>
      <c r="P242">
        <v>54</v>
      </c>
      <c r="Q242">
        <v>21</v>
      </c>
      <c r="R242">
        <v>63</v>
      </c>
      <c r="S242">
        <v>24</v>
      </c>
      <c r="T242">
        <v>68</v>
      </c>
      <c r="U242">
        <v>26</v>
      </c>
      <c r="V242">
        <v>72</v>
      </c>
      <c r="W242">
        <v>28</v>
      </c>
      <c r="X242">
        <f>INDEX(Weights!$B$1:$B$36,MATCH(Fixtures!F242,Weights!$A$1:$A$36,0))</f>
        <v>50</v>
      </c>
      <c r="Y242">
        <f t="shared" si="14"/>
        <v>167</v>
      </c>
      <c r="Z242" t="str">
        <f>INDEX(Ratings!$A:A,MATCH(Fixtures!D242,Ratings!$B:B,0))</f>
        <v>E</v>
      </c>
      <c r="AA242" t="str">
        <f t="shared" si="12"/>
        <v>['E','EG',['AO','ML']],</v>
      </c>
    </row>
    <row r="243" spans="1:27" x14ac:dyDescent="0.25">
      <c r="A243">
        <v>2019</v>
      </c>
      <c r="B243">
        <v>7</v>
      </c>
      <c r="C243">
        <v>2</v>
      </c>
      <c r="D243" t="s">
        <v>169</v>
      </c>
      <c r="E243" t="s">
        <v>190</v>
      </c>
      <c r="F243" t="s">
        <v>44</v>
      </c>
      <c r="G243" t="s">
        <v>151</v>
      </c>
      <c r="H243">
        <v>104</v>
      </c>
      <c r="I243">
        <v>57</v>
      </c>
      <c r="J243">
        <v>1403</v>
      </c>
      <c r="K243">
        <v>1607</v>
      </c>
      <c r="L243">
        <v>24</v>
      </c>
      <c r="M243">
        <v>13</v>
      </c>
      <c r="N243">
        <v>38</v>
      </c>
      <c r="O243">
        <v>12</v>
      </c>
      <c r="P243">
        <v>57</v>
      </c>
      <c r="Q243">
        <v>18</v>
      </c>
      <c r="R243">
        <v>67</v>
      </c>
      <c r="S243">
        <v>21</v>
      </c>
      <c r="T243">
        <v>72</v>
      </c>
      <c r="U243">
        <v>22</v>
      </c>
      <c r="V243">
        <v>76</v>
      </c>
      <c r="W243">
        <v>24</v>
      </c>
      <c r="X243">
        <f>INDEX(Weights!$B$1:$B$36,MATCH(Fixtures!F243,Weights!$A$1:$A$36,0))</f>
        <v>50</v>
      </c>
      <c r="Y243">
        <f t="shared" si="14"/>
        <v>204</v>
      </c>
      <c r="Z243" t="str">
        <f>INDEX(Ratings!$A:A,MATCH(Fixtures!D243,Ratings!$B:B,0))</f>
        <v>F</v>
      </c>
      <c r="AA243" t="str">
        <f t="shared" si="12"/>
        <v>['F','EG',['BJ','CM']],</v>
      </c>
    </row>
    <row r="244" spans="1:27" x14ac:dyDescent="0.25">
      <c r="A244">
        <v>2019</v>
      </c>
      <c r="B244">
        <v>7</v>
      </c>
      <c r="C244">
        <v>2</v>
      </c>
      <c r="D244" t="s">
        <v>148</v>
      </c>
      <c r="E244" t="s">
        <v>32</v>
      </c>
      <c r="F244" t="s">
        <v>44</v>
      </c>
      <c r="G244" t="s">
        <v>151</v>
      </c>
      <c r="H244">
        <v>53</v>
      </c>
      <c r="I244">
        <v>139</v>
      </c>
      <c r="J244">
        <v>1617</v>
      </c>
      <c r="K244">
        <v>1294</v>
      </c>
      <c r="L244">
        <v>87</v>
      </c>
      <c r="M244">
        <v>-18</v>
      </c>
      <c r="N244">
        <v>7</v>
      </c>
      <c r="O244">
        <v>43</v>
      </c>
      <c r="P244">
        <v>10</v>
      </c>
      <c r="Q244">
        <v>65</v>
      </c>
      <c r="R244">
        <v>12</v>
      </c>
      <c r="S244">
        <v>76</v>
      </c>
      <c r="T244">
        <v>13</v>
      </c>
      <c r="U244">
        <v>81</v>
      </c>
      <c r="V244">
        <v>13</v>
      </c>
      <c r="W244">
        <v>87</v>
      </c>
      <c r="X244">
        <f>INDEX(Weights!$B$1:$B$36,MATCH(Fixtures!F244,Weights!$A$1:$A$36,0))</f>
        <v>50</v>
      </c>
      <c r="Y244">
        <f t="shared" si="14"/>
        <v>323</v>
      </c>
      <c r="Z244" t="str">
        <f>INDEX(Ratings!$A:A,MATCH(Fixtures!D244,Ratings!$B:B,0))</f>
        <v>F</v>
      </c>
      <c r="AA244" t="str">
        <f t="shared" si="12"/>
        <v>['F','EG',['GH','GW']],</v>
      </c>
    </row>
    <row r="245" spans="1:27" x14ac:dyDescent="0.25">
      <c r="A245">
        <v>2019</v>
      </c>
      <c r="B245">
        <v>7</v>
      </c>
      <c r="C245">
        <v>2</v>
      </c>
      <c r="D245" t="s">
        <v>149</v>
      </c>
      <c r="E245" t="s">
        <v>96</v>
      </c>
      <c r="F245" t="s">
        <v>44</v>
      </c>
      <c r="G245" t="s">
        <v>151</v>
      </c>
      <c r="H245">
        <v>121</v>
      </c>
      <c r="I245">
        <v>50</v>
      </c>
      <c r="J245">
        <v>1344</v>
      </c>
      <c r="K245">
        <v>1651</v>
      </c>
      <c r="L245">
        <v>15</v>
      </c>
      <c r="M245">
        <v>18</v>
      </c>
      <c r="N245">
        <v>43</v>
      </c>
      <c r="O245">
        <v>7</v>
      </c>
      <c r="P245">
        <v>64</v>
      </c>
      <c r="Q245">
        <v>11</v>
      </c>
      <c r="R245">
        <v>75</v>
      </c>
      <c r="S245">
        <v>13</v>
      </c>
      <c r="T245">
        <v>80</v>
      </c>
      <c r="U245">
        <v>14</v>
      </c>
      <c r="V245">
        <v>85</v>
      </c>
      <c r="W245">
        <v>15</v>
      </c>
      <c r="X245">
        <f>INDEX(Weights!$B$1:$B$36,MATCH(Fixtures!F245,Weights!$A$1:$A$36,0))</f>
        <v>50</v>
      </c>
      <c r="Y245">
        <f t="shared" si="14"/>
        <v>307</v>
      </c>
      <c r="Z245" t="str">
        <f>INDEX(Ratings!$A:A,MATCH(Fixtures!D245,Ratings!$B:B,0))</f>
        <v>E</v>
      </c>
      <c r="AA245" t="str">
        <f t="shared" si="12"/>
        <v>['E','EG',['MR','TN']],</v>
      </c>
    </row>
    <row r="247" spans="1:27" x14ac:dyDescent="0.25">
      <c r="A247">
        <v>2019</v>
      </c>
      <c r="B247">
        <v>6</v>
      </c>
      <c r="C247">
        <v>15</v>
      </c>
      <c r="D247" t="s">
        <v>164</v>
      </c>
      <c r="E247" t="s">
        <v>182</v>
      </c>
      <c r="F247" t="s">
        <v>219</v>
      </c>
      <c r="G247" t="s">
        <v>125</v>
      </c>
      <c r="H247">
        <v>65</v>
      </c>
      <c r="I247">
        <v>89</v>
      </c>
      <c r="J247">
        <v>1567</v>
      </c>
      <c r="K247">
        <v>1464</v>
      </c>
      <c r="L247">
        <v>64</v>
      </c>
      <c r="M247">
        <v>-7</v>
      </c>
      <c r="N247">
        <v>18</v>
      </c>
      <c r="O247">
        <v>32</v>
      </c>
      <c r="P247">
        <v>27</v>
      </c>
      <c r="Q247">
        <v>48</v>
      </c>
      <c r="R247">
        <v>31</v>
      </c>
      <c r="S247">
        <v>56</v>
      </c>
      <c r="T247">
        <v>33</v>
      </c>
      <c r="U247">
        <v>60</v>
      </c>
      <c r="V247">
        <v>36</v>
      </c>
      <c r="W247">
        <v>64</v>
      </c>
      <c r="X247">
        <f>INDEX(Weights!$B$1:$B$36,MATCH(Fixtures!F247,Weights!$A$1:$A$36,0))</f>
        <v>50</v>
      </c>
      <c r="Y247">
        <f t="shared" ref="Y247" si="15">ABS(J247-K247+IF(D247=G247,100,0))</f>
        <v>103</v>
      </c>
      <c r="Z247" t="str">
        <f>INDEX(Ratings!$A:A,MATCH(Fixtures!D247,Ratings!$B:B,0))</f>
        <v>A</v>
      </c>
      <c r="AA247" t="str">
        <f t="shared" ref="AA247" si="16">"['"&amp;Z247&amp;"','"&amp;G247&amp;"',['"&amp;D247&amp;"','"&amp;E247&amp;"']],"</f>
        <v>['A','US',['CA','MQ']],</v>
      </c>
    </row>
    <row r="248" spans="1:27" x14ac:dyDescent="0.25">
      <c r="A248">
        <v>2019</v>
      </c>
      <c r="B248">
        <v>6</v>
      </c>
      <c r="C248">
        <v>15</v>
      </c>
      <c r="D248" t="s">
        <v>140</v>
      </c>
      <c r="E248" t="s">
        <v>123</v>
      </c>
      <c r="F248" t="s">
        <v>219</v>
      </c>
      <c r="G248" t="s">
        <v>125</v>
      </c>
      <c r="H248">
        <v>129</v>
      </c>
      <c r="I248">
        <v>16</v>
      </c>
      <c r="J248">
        <v>1330</v>
      </c>
      <c r="K248">
        <v>1837</v>
      </c>
      <c r="L248">
        <v>5</v>
      </c>
      <c r="M248">
        <v>22</v>
      </c>
      <c r="N248">
        <v>47</v>
      </c>
      <c r="O248">
        <v>3</v>
      </c>
      <c r="P248">
        <v>71</v>
      </c>
      <c r="Q248">
        <v>4</v>
      </c>
      <c r="R248">
        <v>83</v>
      </c>
      <c r="S248">
        <v>4</v>
      </c>
      <c r="T248">
        <v>89</v>
      </c>
      <c r="U248">
        <v>5</v>
      </c>
      <c r="V248">
        <v>95</v>
      </c>
      <c r="W248">
        <v>5</v>
      </c>
      <c r="X248">
        <f>INDEX(Weights!$B$1:$B$36,MATCH(Fixtures!F248,Weights!$A$1:$A$36,0))</f>
        <v>50</v>
      </c>
      <c r="Y248">
        <f t="shared" ref="Y248:Y270" si="17">ABS(J248-K248+IF(D248=G248,100,0))</f>
        <v>507</v>
      </c>
      <c r="Z248" t="str">
        <f>INDEX(Ratings!$A:A,MATCH(Fixtures!D248,Ratings!$B:B,0))</f>
        <v>A</v>
      </c>
      <c r="AA248" t="str">
        <f t="shared" ref="AA248:AA270" si="18">"['"&amp;Z248&amp;"','"&amp;G248&amp;"',['"&amp;D248&amp;"','"&amp;E248&amp;"']],"</f>
        <v>['A','US',['CU','MX']],</v>
      </c>
    </row>
    <row r="249" spans="1:27" x14ac:dyDescent="0.25">
      <c r="A249">
        <v>2019</v>
      </c>
      <c r="B249">
        <v>6</v>
      </c>
      <c r="C249">
        <v>16</v>
      </c>
      <c r="D249" t="s">
        <v>100</v>
      </c>
      <c r="E249" t="s">
        <v>103</v>
      </c>
      <c r="F249" t="s">
        <v>219</v>
      </c>
      <c r="G249" t="s">
        <v>129</v>
      </c>
      <c r="H249">
        <v>150</v>
      </c>
      <c r="I249">
        <v>78</v>
      </c>
      <c r="J249">
        <v>1230</v>
      </c>
      <c r="K249">
        <v>1513</v>
      </c>
      <c r="L249">
        <v>16</v>
      </c>
      <c r="M249">
        <v>17</v>
      </c>
      <c r="N249">
        <v>42</v>
      </c>
      <c r="O249">
        <v>8</v>
      </c>
      <c r="P249">
        <v>63</v>
      </c>
      <c r="Q249">
        <v>12</v>
      </c>
      <c r="R249">
        <v>73</v>
      </c>
      <c r="S249">
        <v>14</v>
      </c>
      <c r="T249">
        <v>78</v>
      </c>
      <c r="U249">
        <v>15</v>
      </c>
      <c r="V249">
        <v>84</v>
      </c>
      <c r="W249">
        <v>16</v>
      </c>
      <c r="X249">
        <f>INDEX(Weights!$B$1:$B$36,MATCH(Fixtures!F249,Weights!$A$1:$A$36,0))</f>
        <v>50</v>
      </c>
      <c r="Y249">
        <f t="shared" si="17"/>
        <v>283</v>
      </c>
      <c r="Z249" t="str">
        <f>INDEX(Ratings!$A:A,MATCH(Fixtures!D249,Ratings!$B:B,0))</f>
        <v>B</v>
      </c>
      <c r="AA249" t="str">
        <f t="shared" si="18"/>
        <v>['B','CR',['BM','HT']],</v>
      </c>
    </row>
    <row r="250" spans="1:27" x14ac:dyDescent="0.25">
      <c r="A250">
        <v>2019</v>
      </c>
      <c r="B250">
        <v>6</v>
      </c>
      <c r="C250">
        <v>16</v>
      </c>
      <c r="D250" t="s">
        <v>129</v>
      </c>
      <c r="E250" t="s">
        <v>45</v>
      </c>
      <c r="F250" t="s">
        <v>219</v>
      </c>
      <c r="G250" t="s">
        <v>129</v>
      </c>
      <c r="H250">
        <v>43</v>
      </c>
      <c r="I250">
        <v>138</v>
      </c>
      <c r="J250">
        <v>1701</v>
      </c>
      <c r="K250">
        <v>1298</v>
      </c>
      <c r="L250">
        <v>95</v>
      </c>
      <c r="M250">
        <v>-22</v>
      </c>
      <c r="N250">
        <v>3</v>
      </c>
      <c r="O250">
        <v>47</v>
      </c>
      <c r="P250">
        <v>4</v>
      </c>
      <c r="Q250">
        <v>71</v>
      </c>
      <c r="R250">
        <v>5</v>
      </c>
      <c r="S250">
        <v>83</v>
      </c>
      <c r="T250">
        <v>5</v>
      </c>
      <c r="U250">
        <v>89</v>
      </c>
      <c r="V250">
        <v>5</v>
      </c>
      <c r="W250">
        <v>95</v>
      </c>
      <c r="X250">
        <f>INDEX(Weights!$B$1:$B$36,MATCH(Fixtures!F250,Weights!$A$1:$A$36,0))</f>
        <v>50</v>
      </c>
      <c r="Y250">
        <f t="shared" si="17"/>
        <v>503</v>
      </c>
      <c r="Z250" t="str">
        <f>INDEX(Ratings!$A:A,MATCH(Fixtures!D250,Ratings!$B:B,0))</f>
        <v>B</v>
      </c>
      <c r="AA250" t="str">
        <f t="shared" si="18"/>
        <v>['B','CR',['CR','NI']],</v>
      </c>
    </row>
    <row r="251" spans="1:27" x14ac:dyDescent="0.25">
      <c r="A251">
        <v>2019</v>
      </c>
      <c r="B251">
        <v>6</v>
      </c>
      <c r="C251">
        <v>17</v>
      </c>
      <c r="D251" t="s">
        <v>35</v>
      </c>
      <c r="E251" t="s">
        <v>136</v>
      </c>
      <c r="F251" t="s">
        <v>219</v>
      </c>
      <c r="G251" t="s">
        <v>130</v>
      </c>
      <c r="H251">
        <v>128</v>
      </c>
      <c r="I251">
        <v>72</v>
      </c>
      <c r="J251">
        <v>1331</v>
      </c>
      <c r="K251">
        <v>1534</v>
      </c>
      <c r="L251">
        <v>24</v>
      </c>
      <c r="M251">
        <v>13</v>
      </c>
      <c r="N251">
        <v>38</v>
      </c>
      <c r="O251">
        <v>12</v>
      </c>
      <c r="P251">
        <v>57</v>
      </c>
      <c r="Q251">
        <v>18</v>
      </c>
      <c r="R251">
        <v>67</v>
      </c>
      <c r="S251">
        <v>21</v>
      </c>
      <c r="T251">
        <v>72</v>
      </c>
      <c r="U251">
        <v>22</v>
      </c>
      <c r="V251">
        <v>76</v>
      </c>
      <c r="W251">
        <v>24</v>
      </c>
      <c r="X251">
        <f>INDEX(Weights!$B$1:$B$36,MATCH(Fixtures!F251,Weights!$A$1:$A$36,0))</f>
        <v>50</v>
      </c>
      <c r="Y251">
        <f t="shared" si="17"/>
        <v>203</v>
      </c>
      <c r="Z251" t="str">
        <f>INDEX(Ratings!$A:A,MATCH(Fixtures!D251,Ratings!$B:B,0))</f>
        <v>C</v>
      </c>
      <c r="AA251" t="str">
        <f t="shared" si="18"/>
        <v>['C','JM',['CW','SV']],</v>
      </c>
    </row>
    <row r="252" spans="1:27" x14ac:dyDescent="0.25">
      <c r="A252">
        <v>2019</v>
      </c>
      <c r="B252">
        <v>6</v>
      </c>
      <c r="C252">
        <v>17</v>
      </c>
      <c r="D252" t="s">
        <v>130</v>
      </c>
      <c r="E252" t="s">
        <v>127</v>
      </c>
      <c r="F252" t="s">
        <v>219</v>
      </c>
      <c r="G252" t="s">
        <v>130</v>
      </c>
      <c r="H252">
        <v>68</v>
      </c>
      <c r="I252">
        <v>58</v>
      </c>
      <c r="J252">
        <v>1553</v>
      </c>
      <c r="K252">
        <v>1600</v>
      </c>
      <c r="L252">
        <v>58</v>
      </c>
      <c r="M252">
        <v>-4</v>
      </c>
      <c r="N252">
        <v>21</v>
      </c>
      <c r="O252">
        <v>29</v>
      </c>
      <c r="P252">
        <v>32</v>
      </c>
      <c r="Q252">
        <v>43</v>
      </c>
      <c r="R252">
        <v>37</v>
      </c>
      <c r="S252">
        <v>50</v>
      </c>
      <c r="T252">
        <v>40</v>
      </c>
      <c r="U252">
        <v>54</v>
      </c>
      <c r="V252">
        <v>42</v>
      </c>
      <c r="W252">
        <v>58</v>
      </c>
      <c r="X252">
        <f>INDEX(Weights!$B$1:$B$36,MATCH(Fixtures!F252,Weights!$A$1:$A$36,0))</f>
        <v>50</v>
      </c>
      <c r="Y252">
        <f t="shared" si="17"/>
        <v>53</v>
      </c>
      <c r="Z252" t="str">
        <f>INDEX(Ratings!$A:A,MATCH(Fixtures!D252,Ratings!$B:B,0))</f>
        <v>C</v>
      </c>
      <c r="AA252" t="str">
        <f t="shared" si="18"/>
        <v>['C','JM',['JM','HN']],</v>
      </c>
    </row>
    <row r="253" spans="1:27" x14ac:dyDescent="0.25">
      <c r="A253">
        <v>2019</v>
      </c>
      <c r="B253">
        <v>6</v>
      </c>
      <c r="C253">
        <v>18</v>
      </c>
      <c r="D253" t="s">
        <v>47</v>
      </c>
      <c r="E253" t="s">
        <v>133</v>
      </c>
      <c r="F253" t="s">
        <v>219</v>
      </c>
      <c r="G253" t="s">
        <v>125</v>
      </c>
      <c r="H253">
        <v>65</v>
      </c>
      <c r="I253">
        <v>99</v>
      </c>
      <c r="J253">
        <v>1567</v>
      </c>
      <c r="K253">
        <v>1431</v>
      </c>
      <c r="L253">
        <v>69</v>
      </c>
      <c r="M253">
        <v>-9</v>
      </c>
      <c r="N253">
        <v>16</v>
      </c>
      <c r="O253">
        <v>34</v>
      </c>
      <c r="P253">
        <v>24</v>
      </c>
      <c r="Q253">
        <v>51</v>
      </c>
      <c r="R253">
        <v>27</v>
      </c>
      <c r="S253">
        <v>60</v>
      </c>
      <c r="T253">
        <v>29</v>
      </c>
      <c r="U253">
        <v>64</v>
      </c>
      <c r="V253">
        <v>31</v>
      </c>
      <c r="W253">
        <v>69</v>
      </c>
      <c r="X253">
        <f>INDEX(Weights!$B$1:$B$36,MATCH(Fixtures!F253,Weights!$A$1:$A$36,0))</f>
        <v>50</v>
      </c>
      <c r="Y253">
        <f t="shared" si="17"/>
        <v>136</v>
      </c>
      <c r="Z253" t="str">
        <f>INDEX(Ratings!$A:A,MATCH(Fixtures!D253,Ratings!$B:B,0))</f>
        <v>D</v>
      </c>
      <c r="AA253" t="str">
        <f t="shared" si="18"/>
        <v>['D','US',['PA','TT']],</v>
      </c>
    </row>
    <row r="254" spans="1:27" x14ac:dyDescent="0.25">
      <c r="A254">
        <v>2019</v>
      </c>
      <c r="B254">
        <v>6</v>
      </c>
      <c r="C254">
        <v>18</v>
      </c>
      <c r="D254" t="s">
        <v>125</v>
      </c>
      <c r="E254" t="s">
        <v>101</v>
      </c>
      <c r="F254" t="s">
        <v>219</v>
      </c>
      <c r="G254" t="s">
        <v>125</v>
      </c>
      <c r="H254">
        <v>39</v>
      </c>
      <c r="I254">
        <v>166</v>
      </c>
      <c r="J254">
        <v>1727</v>
      </c>
      <c r="K254">
        <v>1180</v>
      </c>
      <c r="L254">
        <v>98</v>
      </c>
      <c r="M254">
        <v>-24</v>
      </c>
      <c r="N254">
        <v>1</v>
      </c>
      <c r="O254">
        <v>49</v>
      </c>
      <c r="P254">
        <v>2</v>
      </c>
      <c r="Q254">
        <v>73</v>
      </c>
      <c r="R254">
        <v>2</v>
      </c>
      <c r="S254">
        <v>85</v>
      </c>
      <c r="T254">
        <v>2</v>
      </c>
      <c r="U254">
        <v>92</v>
      </c>
      <c r="V254">
        <v>2</v>
      </c>
      <c r="W254">
        <v>98</v>
      </c>
      <c r="X254">
        <f>INDEX(Weights!$B$1:$B$36,MATCH(Fixtures!F254,Weights!$A$1:$A$36,0))</f>
        <v>50</v>
      </c>
      <c r="Y254">
        <f t="shared" si="17"/>
        <v>647</v>
      </c>
      <c r="Z254" t="str">
        <f>INDEX(Ratings!$A:A,MATCH(Fixtures!D254,Ratings!$B:B,0))</f>
        <v>D</v>
      </c>
      <c r="AA254" t="str">
        <f t="shared" si="18"/>
        <v>['D','US',['US','GY']],</v>
      </c>
    </row>
    <row r="255" spans="1:27" x14ac:dyDescent="0.25">
      <c r="A255">
        <v>2019</v>
      </c>
      <c r="B255">
        <v>6</v>
      </c>
      <c r="C255">
        <v>19</v>
      </c>
      <c r="D255" t="s">
        <v>164</v>
      </c>
      <c r="E255" t="s">
        <v>123</v>
      </c>
      <c r="F255" t="s">
        <v>219</v>
      </c>
      <c r="G255" t="s">
        <v>125</v>
      </c>
      <c r="H255">
        <v>65</v>
      </c>
      <c r="I255">
        <v>16</v>
      </c>
      <c r="J255">
        <v>1567</v>
      </c>
      <c r="K255">
        <v>1837</v>
      </c>
      <c r="L255">
        <v>17</v>
      </c>
      <c r="M255">
        <v>16</v>
      </c>
      <c r="N255">
        <v>41</v>
      </c>
      <c r="O255">
        <v>9</v>
      </c>
      <c r="P255">
        <v>62</v>
      </c>
      <c r="Q255">
        <v>13</v>
      </c>
      <c r="R255">
        <v>72</v>
      </c>
      <c r="S255">
        <v>15</v>
      </c>
      <c r="T255">
        <v>77</v>
      </c>
      <c r="U255">
        <v>16</v>
      </c>
      <c r="V255">
        <v>83</v>
      </c>
      <c r="W255">
        <v>17</v>
      </c>
      <c r="X255">
        <f>INDEX(Weights!$B$1:$B$36,MATCH(Fixtures!F255,Weights!$A$1:$A$36,0))</f>
        <v>50</v>
      </c>
      <c r="Y255">
        <f t="shared" si="17"/>
        <v>270</v>
      </c>
      <c r="Z255" t="str">
        <f>INDEX(Ratings!$A:A,MATCH(Fixtures!D255,Ratings!$B:B,0))</f>
        <v>A</v>
      </c>
      <c r="AA255" t="str">
        <f t="shared" si="18"/>
        <v>['A','US',['CA','MX']],</v>
      </c>
    </row>
    <row r="256" spans="1:27" x14ac:dyDescent="0.25">
      <c r="A256">
        <v>2019</v>
      </c>
      <c r="B256">
        <v>6</v>
      </c>
      <c r="C256">
        <v>19</v>
      </c>
      <c r="D256" t="s">
        <v>140</v>
      </c>
      <c r="E256" t="s">
        <v>182</v>
      </c>
      <c r="F256" t="s">
        <v>219</v>
      </c>
      <c r="G256" t="s">
        <v>125</v>
      </c>
      <c r="H256">
        <v>129</v>
      </c>
      <c r="I256">
        <v>89</v>
      </c>
      <c r="J256">
        <v>1330</v>
      </c>
      <c r="K256">
        <v>1464</v>
      </c>
      <c r="L256">
        <v>32</v>
      </c>
      <c r="M256">
        <v>9</v>
      </c>
      <c r="N256">
        <v>34</v>
      </c>
      <c r="O256">
        <v>16</v>
      </c>
      <c r="P256">
        <v>51</v>
      </c>
      <c r="Q256">
        <v>24</v>
      </c>
      <c r="R256">
        <v>60</v>
      </c>
      <c r="S256">
        <v>28</v>
      </c>
      <c r="T256">
        <v>64</v>
      </c>
      <c r="U256">
        <v>30</v>
      </c>
      <c r="V256">
        <v>68</v>
      </c>
      <c r="W256">
        <v>32</v>
      </c>
      <c r="X256">
        <f>INDEX(Weights!$B$1:$B$36,MATCH(Fixtures!F256,Weights!$A$1:$A$36,0))</f>
        <v>50</v>
      </c>
      <c r="Y256">
        <f t="shared" si="17"/>
        <v>134</v>
      </c>
      <c r="Z256" t="str">
        <f>INDEX(Ratings!$A:A,MATCH(Fixtures!D256,Ratings!$B:B,0))</f>
        <v>A</v>
      </c>
      <c r="AA256" t="str">
        <f t="shared" si="18"/>
        <v>['A','US',['CU','MQ']],</v>
      </c>
    </row>
    <row r="257" spans="1:27" x14ac:dyDescent="0.25">
      <c r="A257">
        <v>2019</v>
      </c>
      <c r="B257">
        <v>6</v>
      </c>
      <c r="C257">
        <v>20</v>
      </c>
      <c r="D257" t="s">
        <v>100</v>
      </c>
      <c r="E257" t="s">
        <v>129</v>
      </c>
      <c r="F257" t="s">
        <v>219</v>
      </c>
      <c r="G257" t="s">
        <v>125</v>
      </c>
      <c r="H257">
        <v>150</v>
      </c>
      <c r="I257">
        <v>43</v>
      </c>
      <c r="J257">
        <v>1230</v>
      </c>
      <c r="K257">
        <v>1701</v>
      </c>
      <c r="L257">
        <v>6</v>
      </c>
      <c r="M257">
        <v>22</v>
      </c>
      <c r="N257">
        <v>47</v>
      </c>
      <c r="O257">
        <v>3</v>
      </c>
      <c r="P257">
        <v>70</v>
      </c>
      <c r="Q257">
        <v>5</v>
      </c>
      <c r="R257">
        <v>82</v>
      </c>
      <c r="S257">
        <v>5</v>
      </c>
      <c r="T257">
        <v>88</v>
      </c>
      <c r="U257">
        <v>6</v>
      </c>
      <c r="V257">
        <v>94</v>
      </c>
      <c r="W257">
        <v>6</v>
      </c>
      <c r="X257">
        <f>INDEX(Weights!$B$1:$B$36,MATCH(Fixtures!F257,Weights!$A$1:$A$36,0))</f>
        <v>50</v>
      </c>
      <c r="Y257">
        <f t="shared" si="17"/>
        <v>471</v>
      </c>
      <c r="Z257" t="str">
        <f>INDEX(Ratings!$A:A,MATCH(Fixtures!D257,Ratings!$B:B,0))</f>
        <v>B</v>
      </c>
      <c r="AA257" t="str">
        <f t="shared" si="18"/>
        <v>['B','US',['BM','CR']],</v>
      </c>
    </row>
    <row r="258" spans="1:27" x14ac:dyDescent="0.25">
      <c r="A258">
        <v>2019</v>
      </c>
      <c r="B258">
        <v>6</v>
      </c>
      <c r="C258">
        <v>20</v>
      </c>
      <c r="D258" t="s">
        <v>103</v>
      </c>
      <c r="E258" t="s">
        <v>45</v>
      </c>
      <c r="F258" t="s">
        <v>219</v>
      </c>
      <c r="G258" t="s">
        <v>125</v>
      </c>
      <c r="H258">
        <v>78</v>
      </c>
      <c r="I258">
        <v>138</v>
      </c>
      <c r="J258">
        <v>1513</v>
      </c>
      <c r="K258">
        <v>1298</v>
      </c>
      <c r="L258">
        <v>78</v>
      </c>
      <c r="M258">
        <v>-14</v>
      </c>
      <c r="N258">
        <v>11</v>
      </c>
      <c r="O258">
        <v>39</v>
      </c>
      <c r="P258">
        <v>17</v>
      </c>
      <c r="Q258">
        <v>58</v>
      </c>
      <c r="R258">
        <v>20</v>
      </c>
      <c r="S258">
        <v>68</v>
      </c>
      <c r="T258">
        <v>21</v>
      </c>
      <c r="U258">
        <v>73</v>
      </c>
      <c r="V258">
        <v>22</v>
      </c>
      <c r="W258">
        <v>78</v>
      </c>
      <c r="X258">
        <f>INDEX(Weights!$B$1:$B$36,MATCH(Fixtures!F258,Weights!$A$1:$A$36,0))</f>
        <v>50</v>
      </c>
      <c r="Y258">
        <f t="shared" si="17"/>
        <v>215</v>
      </c>
      <c r="Z258" t="str">
        <f>INDEX(Ratings!$A:A,MATCH(Fixtures!D258,Ratings!$B:B,0))</f>
        <v>B</v>
      </c>
      <c r="AA258" t="str">
        <f t="shared" si="18"/>
        <v>['B','US',['HT','NI']],</v>
      </c>
    </row>
    <row r="259" spans="1:27" x14ac:dyDescent="0.25">
      <c r="A259">
        <v>2019</v>
      </c>
      <c r="B259">
        <v>6</v>
      </c>
      <c r="C259">
        <v>21</v>
      </c>
      <c r="D259" t="s">
        <v>35</v>
      </c>
      <c r="E259" t="s">
        <v>127</v>
      </c>
      <c r="F259" t="s">
        <v>219</v>
      </c>
      <c r="G259" t="s">
        <v>125</v>
      </c>
      <c r="H259">
        <v>128</v>
      </c>
      <c r="I259">
        <v>58</v>
      </c>
      <c r="J259">
        <v>1331</v>
      </c>
      <c r="K259">
        <v>1600</v>
      </c>
      <c r="L259">
        <v>18</v>
      </c>
      <c r="M259">
        <v>16</v>
      </c>
      <c r="N259">
        <v>41</v>
      </c>
      <c r="O259">
        <v>9</v>
      </c>
      <c r="P259">
        <v>62</v>
      </c>
      <c r="Q259">
        <v>13</v>
      </c>
      <c r="R259">
        <v>72</v>
      </c>
      <c r="S259">
        <v>15</v>
      </c>
      <c r="T259">
        <v>77</v>
      </c>
      <c r="U259">
        <v>16</v>
      </c>
      <c r="V259">
        <v>82</v>
      </c>
      <c r="W259">
        <v>18</v>
      </c>
      <c r="X259">
        <f>INDEX(Weights!$B$1:$B$36,MATCH(Fixtures!F259,Weights!$A$1:$A$36,0))</f>
        <v>50</v>
      </c>
      <c r="Y259">
        <f t="shared" si="17"/>
        <v>269</v>
      </c>
      <c r="Z259" t="str">
        <f>INDEX(Ratings!$A:A,MATCH(Fixtures!D259,Ratings!$B:B,0))</f>
        <v>C</v>
      </c>
      <c r="AA259" t="str">
        <f t="shared" si="18"/>
        <v>['C','US',['CW','HN']],</v>
      </c>
    </row>
    <row r="260" spans="1:27" x14ac:dyDescent="0.25">
      <c r="A260">
        <v>2019</v>
      </c>
      <c r="B260">
        <v>6</v>
      </c>
      <c r="C260">
        <v>21</v>
      </c>
      <c r="D260" t="s">
        <v>136</v>
      </c>
      <c r="E260" t="s">
        <v>130</v>
      </c>
      <c r="F260" t="s">
        <v>219</v>
      </c>
      <c r="G260" t="s">
        <v>125</v>
      </c>
      <c r="H260">
        <v>72</v>
      </c>
      <c r="I260">
        <v>68</v>
      </c>
      <c r="J260">
        <v>1534</v>
      </c>
      <c r="K260">
        <v>1553</v>
      </c>
      <c r="L260">
        <v>47</v>
      </c>
      <c r="M260">
        <v>1</v>
      </c>
      <c r="N260">
        <v>26</v>
      </c>
      <c r="O260">
        <v>24</v>
      </c>
      <c r="P260">
        <v>40</v>
      </c>
      <c r="Q260">
        <v>35</v>
      </c>
      <c r="R260">
        <v>46</v>
      </c>
      <c r="S260">
        <v>41</v>
      </c>
      <c r="T260">
        <v>49</v>
      </c>
      <c r="U260">
        <v>44</v>
      </c>
      <c r="V260">
        <v>53</v>
      </c>
      <c r="W260">
        <v>47</v>
      </c>
      <c r="X260">
        <f>INDEX(Weights!$B$1:$B$36,MATCH(Fixtures!F260,Weights!$A$1:$A$36,0))</f>
        <v>50</v>
      </c>
      <c r="Y260">
        <f t="shared" si="17"/>
        <v>19</v>
      </c>
      <c r="Z260" t="str">
        <f>INDEX(Ratings!$A:A,MATCH(Fixtures!D260,Ratings!$B:B,0))</f>
        <v>C</v>
      </c>
      <c r="AA260" t="str">
        <f t="shared" si="18"/>
        <v>['C','US',['SV','JM']],</v>
      </c>
    </row>
    <row r="261" spans="1:27" x14ac:dyDescent="0.25">
      <c r="A261">
        <v>2019</v>
      </c>
      <c r="B261">
        <v>6</v>
      </c>
      <c r="C261">
        <v>22</v>
      </c>
      <c r="D261" t="s">
        <v>101</v>
      </c>
      <c r="E261" t="s">
        <v>47</v>
      </c>
      <c r="F261" t="s">
        <v>219</v>
      </c>
      <c r="G261" t="s">
        <v>125</v>
      </c>
      <c r="H261">
        <v>166</v>
      </c>
      <c r="I261">
        <v>65</v>
      </c>
      <c r="J261">
        <v>1180</v>
      </c>
      <c r="K261">
        <v>1567</v>
      </c>
      <c r="L261">
        <v>10</v>
      </c>
      <c r="M261">
        <v>20</v>
      </c>
      <c r="N261">
        <v>45</v>
      </c>
      <c r="O261">
        <v>5</v>
      </c>
      <c r="P261">
        <v>68</v>
      </c>
      <c r="Q261">
        <v>7</v>
      </c>
      <c r="R261">
        <v>79</v>
      </c>
      <c r="S261">
        <v>9</v>
      </c>
      <c r="T261">
        <v>85</v>
      </c>
      <c r="U261">
        <v>9</v>
      </c>
      <c r="V261">
        <v>90</v>
      </c>
      <c r="W261">
        <v>10</v>
      </c>
      <c r="X261">
        <f>INDEX(Weights!$B$1:$B$36,MATCH(Fixtures!F261,Weights!$A$1:$A$36,0))</f>
        <v>50</v>
      </c>
      <c r="Y261">
        <f t="shared" si="17"/>
        <v>387</v>
      </c>
      <c r="Z261" t="str">
        <f>INDEX(Ratings!$A:A,MATCH(Fixtures!D261,Ratings!$B:B,0))</f>
        <v>D</v>
      </c>
      <c r="AA261" t="str">
        <f t="shared" si="18"/>
        <v>['D','US',['GY','PA']],</v>
      </c>
    </row>
    <row r="262" spans="1:27" x14ac:dyDescent="0.25">
      <c r="A262">
        <v>2019</v>
      </c>
      <c r="B262">
        <v>6</v>
      </c>
      <c r="C262">
        <v>22</v>
      </c>
      <c r="D262" t="s">
        <v>125</v>
      </c>
      <c r="E262" t="s">
        <v>133</v>
      </c>
      <c r="F262" t="s">
        <v>219</v>
      </c>
      <c r="G262" t="s">
        <v>125</v>
      </c>
      <c r="H262">
        <v>39</v>
      </c>
      <c r="I262">
        <v>99</v>
      </c>
      <c r="J262">
        <v>1727</v>
      </c>
      <c r="K262">
        <v>1431</v>
      </c>
      <c r="L262">
        <v>91</v>
      </c>
      <c r="M262">
        <v>-20</v>
      </c>
      <c r="N262">
        <v>5</v>
      </c>
      <c r="O262">
        <v>45</v>
      </c>
      <c r="P262">
        <v>7</v>
      </c>
      <c r="Q262">
        <v>68</v>
      </c>
      <c r="R262">
        <v>8</v>
      </c>
      <c r="S262">
        <v>79</v>
      </c>
      <c r="T262">
        <v>9</v>
      </c>
      <c r="U262">
        <v>85</v>
      </c>
      <c r="V262">
        <v>9</v>
      </c>
      <c r="W262">
        <v>91</v>
      </c>
      <c r="X262">
        <f>INDEX(Weights!$B$1:$B$36,MATCH(Fixtures!F262,Weights!$A$1:$A$36,0))</f>
        <v>50</v>
      </c>
      <c r="Y262">
        <f t="shared" si="17"/>
        <v>396</v>
      </c>
      <c r="Z262" t="str">
        <f>INDEX(Ratings!$A:A,MATCH(Fixtures!D262,Ratings!$B:B,0))</f>
        <v>D</v>
      </c>
      <c r="AA262" t="str">
        <f t="shared" si="18"/>
        <v>['D','US',['US','TT']],</v>
      </c>
    </row>
    <row r="263" spans="1:27" x14ac:dyDescent="0.25">
      <c r="A263">
        <v>2019</v>
      </c>
      <c r="B263">
        <v>6</v>
      </c>
      <c r="C263">
        <v>23</v>
      </c>
      <c r="D263" t="s">
        <v>164</v>
      </c>
      <c r="E263" t="s">
        <v>140</v>
      </c>
      <c r="F263" t="s">
        <v>219</v>
      </c>
      <c r="G263" t="s">
        <v>125</v>
      </c>
      <c r="H263">
        <v>65</v>
      </c>
      <c r="I263">
        <v>129</v>
      </c>
      <c r="J263">
        <v>1567</v>
      </c>
      <c r="K263">
        <v>1330</v>
      </c>
      <c r="L263">
        <v>80</v>
      </c>
      <c r="M263">
        <v>-15</v>
      </c>
      <c r="N263">
        <v>10</v>
      </c>
      <c r="O263">
        <v>40</v>
      </c>
      <c r="P263">
        <v>15</v>
      </c>
      <c r="Q263">
        <v>60</v>
      </c>
      <c r="R263">
        <v>18</v>
      </c>
      <c r="S263">
        <v>70</v>
      </c>
      <c r="T263">
        <v>19</v>
      </c>
      <c r="U263">
        <v>75</v>
      </c>
      <c r="V263">
        <v>20</v>
      </c>
      <c r="W263">
        <v>80</v>
      </c>
      <c r="X263">
        <f>INDEX(Weights!$B$1:$B$36,MATCH(Fixtures!F263,Weights!$A$1:$A$36,0))</f>
        <v>50</v>
      </c>
      <c r="Y263">
        <f t="shared" si="17"/>
        <v>237</v>
      </c>
      <c r="Z263" t="str">
        <f>INDEX(Ratings!$A:A,MATCH(Fixtures!D263,Ratings!$B:B,0))</f>
        <v>A</v>
      </c>
      <c r="AA263" t="str">
        <f t="shared" si="18"/>
        <v>['A','US',['CA','CU']],</v>
      </c>
    </row>
    <row r="264" spans="1:27" x14ac:dyDescent="0.25">
      <c r="A264">
        <v>2019</v>
      </c>
      <c r="B264">
        <v>6</v>
      </c>
      <c r="C264">
        <v>23</v>
      </c>
      <c r="D264" t="s">
        <v>182</v>
      </c>
      <c r="E264" t="s">
        <v>123</v>
      </c>
      <c r="F264" t="s">
        <v>219</v>
      </c>
      <c r="G264" t="s">
        <v>125</v>
      </c>
      <c r="H264">
        <v>89</v>
      </c>
      <c r="I264">
        <v>16</v>
      </c>
      <c r="J264">
        <v>1464</v>
      </c>
      <c r="K264">
        <v>1837</v>
      </c>
      <c r="L264">
        <v>10</v>
      </c>
      <c r="M264">
        <v>20</v>
      </c>
      <c r="N264">
        <v>45</v>
      </c>
      <c r="O264">
        <v>5</v>
      </c>
      <c r="P264">
        <v>67</v>
      </c>
      <c r="Q264">
        <v>8</v>
      </c>
      <c r="R264">
        <v>78</v>
      </c>
      <c r="S264">
        <v>9</v>
      </c>
      <c r="T264">
        <v>84</v>
      </c>
      <c r="U264">
        <v>10</v>
      </c>
      <c r="V264">
        <v>90</v>
      </c>
      <c r="W264">
        <v>10</v>
      </c>
      <c r="X264">
        <f>INDEX(Weights!$B$1:$B$36,MATCH(Fixtures!F264,Weights!$A$1:$A$36,0))</f>
        <v>50</v>
      </c>
      <c r="Y264">
        <f t="shared" si="17"/>
        <v>373</v>
      </c>
      <c r="Z264" t="str">
        <f>INDEX(Ratings!$A:A,MATCH(Fixtures!D264,Ratings!$B:B,0))</f>
        <v>A</v>
      </c>
      <c r="AA264" t="str">
        <f t="shared" si="18"/>
        <v>['A','US',['MQ','MX']],</v>
      </c>
    </row>
    <row r="265" spans="1:27" x14ac:dyDescent="0.25">
      <c r="A265">
        <v>2019</v>
      </c>
      <c r="B265">
        <v>6</v>
      </c>
      <c r="C265">
        <v>24</v>
      </c>
      <c r="D265" t="s">
        <v>100</v>
      </c>
      <c r="E265" t="s">
        <v>45</v>
      </c>
      <c r="F265" t="s">
        <v>219</v>
      </c>
      <c r="G265" t="s">
        <v>125</v>
      </c>
      <c r="H265">
        <v>150</v>
      </c>
      <c r="I265">
        <v>138</v>
      </c>
      <c r="J265">
        <v>1230</v>
      </c>
      <c r="K265">
        <v>1298</v>
      </c>
      <c r="L265">
        <v>40</v>
      </c>
      <c r="M265">
        <v>5</v>
      </c>
      <c r="N265">
        <v>30</v>
      </c>
      <c r="O265">
        <v>20</v>
      </c>
      <c r="P265">
        <v>45</v>
      </c>
      <c r="Q265">
        <v>30</v>
      </c>
      <c r="R265">
        <v>52</v>
      </c>
      <c r="S265">
        <v>35</v>
      </c>
      <c r="T265">
        <v>56</v>
      </c>
      <c r="U265">
        <v>38</v>
      </c>
      <c r="V265">
        <v>60</v>
      </c>
      <c r="W265">
        <v>40</v>
      </c>
      <c r="X265">
        <f>INDEX(Weights!$B$1:$B$36,MATCH(Fixtures!F265,Weights!$A$1:$A$36,0))</f>
        <v>50</v>
      </c>
      <c r="Y265">
        <f t="shared" si="17"/>
        <v>68</v>
      </c>
      <c r="Z265" t="str">
        <f>INDEX(Ratings!$A:A,MATCH(Fixtures!D265,Ratings!$B:B,0))</f>
        <v>B</v>
      </c>
      <c r="AA265" t="str">
        <f t="shared" si="18"/>
        <v>['B','US',['BM','NI']],</v>
      </c>
    </row>
    <row r="266" spans="1:27" x14ac:dyDescent="0.25">
      <c r="A266">
        <v>2019</v>
      </c>
      <c r="B266">
        <v>6</v>
      </c>
      <c r="C266">
        <v>24</v>
      </c>
      <c r="D266" t="s">
        <v>129</v>
      </c>
      <c r="E266" t="s">
        <v>103</v>
      </c>
      <c r="F266" t="s">
        <v>219</v>
      </c>
      <c r="G266" t="s">
        <v>125</v>
      </c>
      <c r="H266">
        <v>43</v>
      </c>
      <c r="I266">
        <v>78</v>
      </c>
      <c r="J266">
        <v>1701</v>
      </c>
      <c r="K266">
        <v>1513</v>
      </c>
      <c r="L266">
        <v>75</v>
      </c>
      <c r="M266">
        <v>-12</v>
      </c>
      <c r="N266">
        <v>13</v>
      </c>
      <c r="O266">
        <v>37</v>
      </c>
      <c r="P266">
        <v>19</v>
      </c>
      <c r="Q266">
        <v>56</v>
      </c>
      <c r="R266">
        <v>22</v>
      </c>
      <c r="S266">
        <v>65</v>
      </c>
      <c r="T266">
        <v>24</v>
      </c>
      <c r="U266">
        <v>70</v>
      </c>
      <c r="V266">
        <v>25</v>
      </c>
      <c r="W266">
        <v>75</v>
      </c>
      <c r="X266">
        <f>INDEX(Weights!$B$1:$B$36,MATCH(Fixtures!F266,Weights!$A$1:$A$36,0))</f>
        <v>50</v>
      </c>
      <c r="Y266">
        <f t="shared" si="17"/>
        <v>188</v>
      </c>
      <c r="Z266" t="str">
        <f>INDEX(Ratings!$A:A,MATCH(Fixtures!D266,Ratings!$B:B,0))</f>
        <v>B</v>
      </c>
      <c r="AA266" t="str">
        <f t="shared" si="18"/>
        <v>['B','US',['CR','HT']],</v>
      </c>
    </row>
    <row r="267" spans="1:27" x14ac:dyDescent="0.25">
      <c r="A267">
        <v>2019</v>
      </c>
      <c r="B267">
        <v>6</v>
      </c>
      <c r="C267">
        <v>25</v>
      </c>
      <c r="D267" t="s">
        <v>35</v>
      </c>
      <c r="E267" t="s">
        <v>130</v>
      </c>
      <c r="F267" t="s">
        <v>219</v>
      </c>
      <c r="G267" t="s">
        <v>125</v>
      </c>
      <c r="H267">
        <v>128</v>
      </c>
      <c r="I267">
        <v>68</v>
      </c>
      <c r="J267">
        <v>1331</v>
      </c>
      <c r="K267">
        <v>1553</v>
      </c>
      <c r="L267">
        <v>22</v>
      </c>
      <c r="M267">
        <v>14</v>
      </c>
      <c r="N267">
        <v>39</v>
      </c>
      <c r="O267">
        <v>11</v>
      </c>
      <c r="P267">
        <v>59</v>
      </c>
      <c r="Q267">
        <v>16</v>
      </c>
      <c r="R267">
        <v>68</v>
      </c>
      <c r="S267">
        <v>19</v>
      </c>
      <c r="T267">
        <v>73</v>
      </c>
      <c r="U267">
        <v>20</v>
      </c>
      <c r="V267">
        <v>78</v>
      </c>
      <c r="W267">
        <v>22</v>
      </c>
      <c r="X267">
        <f>INDEX(Weights!$B$1:$B$36,MATCH(Fixtures!F267,Weights!$A$1:$A$36,0))</f>
        <v>50</v>
      </c>
      <c r="Y267">
        <f t="shared" si="17"/>
        <v>222</v>
      </c>
      <c r="Z267" t="str">
        <f>INDEX(Ratings!$A:A,MATCH(Fixtures!D267,Ratings!$B:B,0))</f>
        <v>C</v>
      </c>
      <c r="AA267" t="str">
        <f t="shared" si="18"/>
        <v>['C','US',['CW','JM']],</v>
      </c>
    </row>
    <row r="268" spans="1:27" x14ac:dyDescent="0.25">
      <c r="A268">
        <v>2019</v>
      </c>
      <c r="B268">
        <v>6</v>
      </c>
      <c r="C268">
        <v>25</v>
      </c>
      <c r="D268" t="s">
        <v>136</v>
      </c>
      <c r="E268" t="s">
        <v>127</v>
      </c>
      <c r="F268" t="s">
        <v>219</v>
      </c>
      <c r="G268" t="s">
        <v>125</v>
      </c>
      <c r="H268">
        <v>72</v>
      </c>
      <c r="I268">
        <v>58</v>
      </c>
      <c r="J268">
        <v>1534</v>
      </c>
      <c r="K268">
        <v>1600</v>
      </c>
      <c r="L268">
        <v>41</v>
      </c>
      <c r="M268">
        <v>5</v>
      </c>
      <c r="N268">
        <v>30</v>
      </c>
      <c r="O268">
        <v>20</v>
      </c>
      <c r="P268">
        <v>45</v>
      </c>
      <c r="Q268">
        <v>30</v>
      </c>
      <c r="R268">
        <v>52</v>
      </c>
      <c r="S268">
        <v>36</v>
      </c>
      <c r="T268">
        <v>56</v>
      </c>
      <c r="U268">
        <v>38</v>
      </c>
      <c r="V268">
        <v>59</v>
      </c>
      <c r="W268">
        <v>41</v>
      </c>
      <c r="X268">
        <f>INDEX(Weights!$B$1:$B$36,MATCH(Fixtures!F268,Weights!$A$1:$A$36,0))</f>
        <v>50</v>
      </c>
      <c r="Y268">
        <f t="shared" si="17"/>
        <v>66</v>
      </c>
      <c r="Z268" t="str">
        <f>INDEX(Ratings!$A:A,MATCH(Fixtures!D268,Ratings!$B:B,0))</f>
        <v>C</v>
      </c>
      <c r="AA268" t="str">
        <f t="shared" si="18"/>
        <v>['C','US',['SV','HN']],</v>
      </c>
    </row>
    <row r="269" spans="1:27" x14ac:dyDescent="0.25">
      <c r="A269">
        <v>2019</v>
      </c>
      <c r="B269">
        <v>6</v>
      </c>
      <c r="C269">
        <v>26</v>
      </c>
      <c r="D269" t="s">
        <v>101</v>
      </c>
      <c r="E269" t="s">
        <v>133</v>
      </c>
      <c r="F269" t="s">
        <v>219</v>
      </c>
      <c r="G269" t="s">
        <v>125</v>
      </c>
      <c r="H269">
        <v>166</v>
      </c>
      <c r="I269">
        <v>99</v>
      </c>
      <c r="J269">
        <v>1180</v>
      </c>
      <c r="K269">
        <v>1431</v>
      </c>
      <c r="L269">
        <v>19</v>
      </c>
      <c r="M269">
        <v>15</v>
      </c>
      <c r="N269">
        <v>40</v>
      </c>
      <c r="O269">
        <v>10</v>
      </c>
      <c r="P269">
        <v>61</v>
      </c>
      <c r="Q269">
        <v>14</v>
      </c>
      <c r="R269">
        <v>71</v>
      </c>
      <c r="S269">
        <v>17</v>
      </c>
      <c r="T269">
        <v>76</v>
      </c>
      <c r="U269">
        <v>18</v>
      </c>
      <c r="V269">
        <v>81</v>
      </c>
      <c r="W269">
        <v>19</v>
      </c>
      <c r="X269">
        <f>INDEX(Weights!$B$1:$B$36,MATCH(Fixtures!F269,Weights!$A$1:$A$36,0))</f>
        <v>50</v>
      </c>
      <c r="Y269">
        <f t="shared" si="17"/>
        <v>251</v>
      </c>
      <c r="Z269" t="str">
        <f>INDEX(Ratings!$A:A,MATCH(Fixtures!D269,Ratings!$B:B,0))</f>
        <v>D</v>
      </c>
      <c r="AA269" t="str">
        <f t="shared" si="18"/>
        <v>['D','US',['GY','TT']],</v>
      </c>
    </row>
    <row r="270" spans="1:27" x14ac:dyDescent="0.25">
      <c r="A270">
        <v>2019</v>
      </c>
      <c r="B270">
        <v>6</v>
      </c>
      <c r="C270">
        <v>26</v>
      </c>
      <c r="D270" t="s">
        <v>125</v>
      </c>
      <c r="E270" t="s">
        <v>47</v>
      </c>
      <c r="F270" t="s">
        <v>219</v>
      </c>
      <c r="G270" t="s">
        <v>125</v>
      </c>
      <c r="H270">
        <v>39</v>
      </c>
      <c r="I270">
        <v>65</v>
      </c>
      <c r="J270">
        <v>1727</v>
      </c>
      <c r="K270">
        <v>1567</v>
      </c>
      <c r="L270">
        <v>82</v>
      </c>
      <c r="M270">
        <v>-16</v>
      </c>
      <c r="N270">
        <v>9</v>
      </c>
      <c r="O270">
        <v>41</v>
      </c>
      <c r="P270">
        <v>14</v>
      </c>
      <c r="Q270">
        <v>61</v>
      </c>
      <c r="R270">
        <v>16</v>
      </c>
      <c r="S270">
        <v>71</v>
      </c>
      <c r="T270">
        <v>17</v>
      </c>
      <c r="U270">
        <v>77</v>
      </c>
      <c r="V270">
        <v>18</v>
      </c>
      <c r="W270">
        <v>82</v>
      </c>
      <c r="X270">
        <f>INDEX(Weights!$B$1:$B$36,MATCH(Fixtures!F270,Weights!$A$1:$A$36,0))</f>
        <v>50</v>
      </c>
      <c r="Y270">
        <f t="shared" si="17"/>
        <v>260</v>
      </c>
      <c r="Z270" t="str">
        <f>INDEX(Ratings!$A:A,MATCH(Fixtures!D270,Ratings!$B:B,0))</f>
        <v>D</v>
      </c>
      <c r="AA270" t="str">
        <f t="shared" si="18"/>
        <v>['D','US',['US','PA']],</v>
      </c>
    </row>
  </sheetData>
  <autoFilter ref="A1:Y189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/>
  </sheetViews>
  <sheetFormatPr defaultRowHeight="15" x14ac:dyDescent="0.25"/>
  <sheetData>
    <row r="1" spans="1:3" x14ac:dyDescent="0.25">
      <c r="A1" t="s">
        <v>218</v>
      </c>
      <c r="B1">
        <v>50</v>
      </c>
      <c r="C1" t="str">
        <f>A1&amp;":"&amp;B1&amp;","</f>
        <v>AC:50,</v>
      </c>
    </row>
    <row r="2" spans="1:3" x14ac:dyDescent="0.25">
      <c r="A2" t="s">
        <v>44</v>
      </c>
      <c r="B2">
        <v>50</v>
      </c>
      <c r="C2" t="str">
        <f t="shared" ref="C2:C36" si="0">A2&amp;":"&amp;B2&amp;","</f>
        <v>AR:50,</v>
      </c>
    </row>
    <row r="3" spans="1:3" x14ac:dyDescent="0.25">
      <c r="A3" t="s">
        <v>238</v>
      </c>
      <c r="B3">
        <v>40</v>
      </c>
      <c r="C3" t="str">
        <f t="shared" si="0"/>
        <v>ASC:40,</v>
      </c>
    </row>
    <row r="4" spans="1:3" x14ac:dyDescent="0.25">
      <c r="A4" t="s">
        <v>243</v>
      </c>
      <c r="B4">
        <v>30</v>
      </c>
      <c r="C4" t="str">
        <f t="shared" si="0"/>
        <v>BLC:30,</v>
      </c>
    </row>
    <row r="5" spans="1:3" x14ac:dyDescent="0.25">
      <c r="A5" t="s">
        <v>164</v>
      </c>
      <c r="B5">
        <v>50</v>
      </c>
      <c r="C5" t="str">
        <f t="shared" si="0"/>
        <v>CA:50,</v>
      </c>
    </row>
    <row r="6" spans="1:3" x14ac:dyDescent="0.25">
      <c r="A6" t="s">
        <v>226</v>
      </c>
      <c r="B6">
        <v>40</v>
      </c>
      <c r="C6" t="str">
        <f t="shared" si="0"/>
        <v>CAQ:40,</v>
      </c>
    </row>
    <row r="7" spans="1:3" x14ac:dyDescent="0.25">
      <c r="A7" t="s">
        <v>221</v>
      </c>
      <c r="B7">
        <v>50</v>
      </c>
      <c r="C7" t="str">
        <f t="shared" si="0"/>
        <v>CC:50,</v>
      </c>
    </row>
    <row r="8" spans="1:3" x14ac:dyDescent="0.25">
      <c r="A8" t="s">
        <v>219</v>
      </c>
      <c r="B8">
        <v>50</v>
      </c>
      <c r="C8" t="str">
        <f t="shared" si="0"/>
        <v>CCH:50,</v>
      </c>
    </row>
    <row r="9" spans="1:3" x14ac:dyDescent="0.25">
      <c r="A9" t="s">
        <v>227</v>
      </c>
      <c r="B9">
        <v>40</v>
      </c>
      <c r="C9" t="str">
        <f t="shared" si="0"/>
        <v>CCQ:40,</v>
      </c>
    </row>
    <row r="10" spans="1:3" x14ac:dyDescent="0.25">
      <c r="A10" t="s">
        <v>222</v>
      </c>
      <c r="B10">
        <v>40</v>
      </c>
      <c r="C10" t="str">
        <f t="shared" si="0"/>
        <v>CFC:40,</v>
      </c>
    </row>
    <row r="11" spans="1:3" x14ac:dyDescent="0.25">
      <c r="A11" t="s">
        <v>229</v>
      </c>
      <c r="B11">
        <v>40</v>
      </c>
      <c r="C11" t="str">
        <f t="shared" si="0"/>
        <v>CRC:40,</v>
      </c>
    </row>
    <row r="12" spans="1:3" x14ac:dyDescent="0.25">
      <c r="A12" t="s">
        <v>29</v>
      </c>
      <c r="B12">
        <v>40</v>
      </c>
      <c r="C12" t="str">
        <f t="shared" si="0"/>
        <v>CSF:40,</v>
      </c>
    </row>
    <row r="13" spans="1:3" x14ac:dyDescent="0.25">
      <c r="A13" t="s">
        <v>236</v>
      </c>
      <c r="B13">
        <v>40</v>
      </c>
      <c r="C13" t="str">
        <f t="shared" si="0"/>
        <v>EAH:40,</v>
      </c>
    </row>
    <row r="14" spans="1:3" x14ac:dyDescent="0.25">
      <c r="A14" t="s">
        <v>237</v>
      </c>
      <c r="B14">
        <v>40</v>
      </c>
      <c r="C14" t="str">
        <f t="shared" si="0"/>
        <v>EAQ:40,</v>
      </c>
    </row>
    <row r="15" spans="1:3" x14ac:dyDescent="0.25">
      <c r="A15" t="s">
        <v>138</v>
      </c>
      <c r="B15">
        <v>50</v>
      </c>
      <c r="C15" t="str">
        <f t="shared" si="0"/>
        <v>EC:50,</v>
      </c>
    </row>
    <row r="16" spans="1:3" x14ac:dyDescent="0.25">
      <c r="A16" t="s">
        <v>234</v>
      </c>
      <c r="B16">
        <v>40</v>
      </c>
      <c r="C16" t="str">
        <f t="shared" si="0"/>
        <v>ECA:40,</v>
      </c>
    </row>
    <row r="17" spans="1:3" x14ac:dyDescent="0.25">
      <c r="A17" t="s">
        <v>2</v>
      </c>
      <c r="B17">
        <v>40</v>
      </c>
      <c r="C17" t="str">
        <f t="shared" si="0"/>
        <v>EQ:40,</v>
      </c>
    </row>
    <row r="18" spans="1:3" x14ac:dyDescent="0.25">
      <c r="A18" t="s">
        <v>33</v>
      </c>
      <c r="B18">
        <v>20</v>
      </c>
      <c r="C18" t="str">
        <f t="shared" si="0"/>
        <v>F:20,</v>
      </c>
    </row>
    <row r="19" spans="1:3" x14ac:dyDescent="0.25">
      <c r="A19" t="s">
        <v>230</v>
      </c>
      <c r="B19">
        <v>40</v>
      </c>
      <c r="C19" t="str">
        <f t="shared" si="0"/>
        <v>FBQ:40,</v>
      </c>
    </row>
    <row r="20" spans="1:3" x14ac:dyDescent="0.25">
      <c r="A20" t="s">
        <v>171</v>
      </c>
      <c r="B20">
        <v>40</v>
      </c>
      <c r="C20" t="str">
        <f t="shared" si="0"/>
        <v>FQ:40,</v>
      </c>
    </row>
    <row r="21" spans="1:3" x14ac:dyDescent="0.25">
      <c r="A21" t="s">
        <v>81</v>
      </c>
      <c r="B21">
        <v>30</v>
      </c>
      <c r="C21" t="str">
        <f t="shared" si="0"/>
        <v>FT:30,</v>
      </c>
    </row>
    <row r="22" spans="1:3" x14ac:dyDescent="0.25">
      <c r="A22" t="s">
        <v>231</v>
      </c>
      <c r="B22">
        <v>40</v>
      </c>
      <c r="C22" t="str">
        <f t="shared" si="0"/>
        <v>GLF:40,</v>
      </c>
    </row>
    <row r="23" spans="1:3" x14ac:dyDescent="0.25">
      <c r="A23" t="s">
        <v>242</v>
      </c>
      <c r="B23">
        <v>30</v>
      </c>
      <c r="C23" t="str">
        <f t="shared" si="0"/>
        <v>IOG:30,</v>
      </c>
    </row>
    <row r="24" spans="1:3" x14ac:dyDescent="0.25">
      <c r="A24" t="s">
        <v>37</v>
      </c>
      <c r="B24">
        <v>30</v>
      </c>
      <c r="C24" t="str">
        <f t="shared" si="0"/>
        <v>KNG:30,</v>
      </c>
    </row>
    <row r="25" spans="1:3" x14ac:dyDescent="0.25">
      <c r="A25" t="s">
        <v>228</v>
      </c>
      <c r="B25">
        <v>40</v>
      </c>
      <c r="C25" t="str">
        <f t="shared" si="0"/>
        <v>NQC:40,</v>
      </c>
    </row>
    <row r="26" spans="1:3" x14ac:dyDescent="0.25">
      <c r="A26" t="s">
        <v>220</v>
      </c>
      <c r="B26">
        <v>50</v>
      </c>
      <c r="C26" t="str">
        <f t="shared" si="0"/>
        <v>OC:50,</v>
      </c>
    </row>
    <row r="27" spans="1:3" x14ac:dyDescent="0.25">
      <c r="A27" t="s">
        <v>240</v>
      </c>
      <c r="B27">
        <v>40</v>
      </c>
      <c r="C27" t="str">
        <f t="shared" si="0"/>
        <v>PMG:40,</v>
      </c>
    </row>
    <row r="28" spans="1:3" x14ac:dyDescent="0.25">
      <c r="A28" t="s">
        <v>232</v>
      </c>
      <c r="B28">
        <v>40</v>
      </c>
      <c r="C28" t="str">
        <f t="shared" si="0"/>
        <v>SEA:40,</v>
      </c>
    </row>
    <row r="29" spans="1:3" x14ac:dyDescent="0.25">
      <c r="A29" t="s">
        <v>233</v>
      </c>
      <c r="B29">
        <v>40</v>
      </c>
      <c r="C29" t="str">
        <f t="shared" si="0"/>
        <v>SEQ:40,</v>
      </c>
    </row>
    <row r="30" spans="1:3" x14ac:dyDescent="0.25">
      <c r="A30" t="s">
        <v>235</v>
      </c>
      <c r="B30">
        <v>40</v>
      </c>
      <c r="C30" t="str">
        <f t="shared" si="0"/>
        <v>SFF:40,</v>
      </c>
    </row>
    <row r="31" spans="1:3" x14ac:dyDescent="0.25">
      <c r="A31" t="s">
        <v>23</v>
      </c>
      <c r="B31">
        <v>40</v>
      </c>
      <c r="C31" t="str">
        <f t="shared" si="0"/>
        <v>SQ:40,</v>
      </c>
    </row>
    <row r="32" spans="1:3" x14ac:dyDescent="0.25">
      <c r="A32" t="s">
        <v>205</v>
      </c>
      <c r="B32">
        <v>30</v>
      </c>
      <c r="C32" t="str">
        <f t="shared" si="0"/>
        <v>WIT:30,</v>
      </c>
    </row>
    <row r="33" spans="1:3" x14ac:dyDescent="0.25">
      <c r="A33" t="s">
        <v>224</v>
      </c>
      <c r="B33">
        <v>40</v>
      </c>
      <c r="C33" t="str">
        <f t="shared" si="0"/>
        <v>WOQ:40,</v>
      </c>
    </row>
    <row r="34" spans="1:3" x14ac:dyDescent="0.25">
      <c r="A34" t="s">
        <v>76</v>
      </c>
      <c r="B34">
        <v>40</v>
      </c>
      <c r="C34" t="str">
        <f t="shared" si="0"/>
        <v>WQ:40,</v>
      </c>
    </row>
    <row r="35" spans="1:3" x14ac:dyDescent="0.25">
      <c r="A35" t="s">
        <v>223</v>
      </c>
      <c r="B35">
        <v>50</v>
      </c>
      <c r="C35" t="str">
        <f t="shared" si="0"/>
        <v>WQO:50,</v>
      </c>
    </row>
    <row r="36" spans="1:3" x14ac:dyDescent="0.25">
      <c r="A36" t="s">
        <v>108</v>
      </c>
      <c r="B36">
        <v>40</v>
      </c>
      <c r="C36" t="str">
        <f t="shared" si="0"/>
        <v>WQS:40,</v>
      </c>
    </row>
  </sheetData>
  <sortState ref="A1:B11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workbookViewId="0">
      <selection activeCell="A2" sqref="A2"/>
    </sheetView>
  </sheetViews>
  <sheetFormatPr defaultRowHeight="15" x14ac:dyDescent="0.25"/>
  <cols>
    <col min="1" max="1" width="23" bestFit="1" customWidth="1"/>
    <col min="2" max="2" width="18.5703125" style="3" bestFit="1" customWidth="1"/>
    <col min="3" max="3" width="13.5703125" style="3" bestFit="1" customWidth="1"/>
    <col min="4" max="4" width="19.7109375" style="3" bestFit="1" customWidth="1"/>
    <col min="7" max="7" width="22.42578125" bestFit="1" customWidth="1"/>
    <col min="8" max="8" width="18.5703125" bestFit="1" customWidth="1"/>
    <col min="9" max="9" width="13.5703125" bestFit="1" customWidth="1"/>
    <col min="10" max="10" width="19.7109375" bestFit="1" customWidth="1"/>
  </cols>
  <sheetData>
    <row r="1" spans="1:11" x14ac:dyDescent="0.25">
      <c r="A1" t="s">
        <v>749</v>
      </c>
      <c r="G1" s="5">
        <v>43635</v>
      </c>
      <c r="H1" s="3" t="s">
        <v>722</v>
      </c>
      <c r="I1" s="3" t="s">
        <v>723</v>
      </c>
      <c r="J1" s="3" t="s">
        <v>724</v>
      </c>
      <c r="K1" s="3" t="s">
        <v>732</v>
      </c>
    </row>
    <row r="2" spans="1:11" x14ac:dyDescent="0.25">
      <c r="A2" t="s">
        <v>733</v>
      </c>
      <c r="B2" s="3" t="s">
        <v>722</v>
      </c>
      <c r="C2" s="3" t="s">
        <v>723</v>
      </c>
      <c r="D2" s="3" t="s">
        <v>724</v>
      </c>
      <c r="E2" s="3" t="s">
        <v>732</v>
      </c>
      <c r="G2" t="s">
        <v>712</v>
      </c>
    </row>
    <row r="3" spans="1:11" x14ac:dyDescent="0.25">
      <c r="A3" t="s">
        <v>405</v>
      </c>
      <c r="B3" s="6">
        <v>1</v>
      </c>
      <c r="C3" s="6">
        <v>0</v>
      </c>
      <c r="D3" s="6">
        <v>0</v>
      </c>
      <c r="E3" s="4">
        <f>B3+D3</f>
        <v>1</v>
      </c>
      <c r="G3" t="s">
        <v>405</v>
      </c>
      <c r="H3" s="6">
        <v>0.99</v>
      </c>
      <c r="I3" s="6">
        <v>0.01</v>
      </c>
      <c r="J3" s="6">
        <v>0</v>
      </c>
      <c r="K3" s="4">
        <f>H3+J3</f>
        <v>0.99</v>
      </c>
    </row>
    <row r="4" spans="1:11" x14ac:dyDescent="0.25">
      <c r="A4" t="s">
        <v>381</v>
      </c>
      <c r="B4" s="6">
        <v>0.97</v>
      </c>
      <c r="C4" s="6">
        <v>0.03</v>
      </c>
      <c r="D4" s="6">
        <v>0.01</v>
      </c>
      <c r="E4" s="4">
        <f>B4+D4</f>
        <v>0.98</v>
      </c>
      <c r="G4" t="s">
        <v>381</v>
      </c>
      <c r="H4" s="6">
        <v>0.83</v>
      </c>
      <c r="I4" s="6">
        <v>0.17</v>
      </c>
      <c r="J4" s="6">
        <v>0.03</v>
      </c>
      <c r="K4" s="4">
        <f>H4+J4</f>
        <v>0.86</v>
      </c>
    </row>
    <row r="5" spans="1:11" x14ac:dyDescent="0.25">
      <c r="A5" t="s">
        <v>474</v>
      </c>
      <c r="B5" s="6">
        <v>0</v>
      </c>
      <c r="C5" s="6">
        <v>1</v>
      </c>
      <c r="D5" s="6">
        <v>0.18</v>
      </c>
      <c r="E5" s="4">
        <f>B5+D5</f>
        <v>0.18</v>
      </c>
      <c r="G5" t="s">
        <v>474</v>
      </c>
      <c r="H5" s="6">
        <v>0.15</v>
      </c>
      <c r="I5" s="6">
        <v>0.85</v>
      </c>
      <c r="J5" s="6">
        <v>0.18</v>
      </c>
      <c r="K5" s="4">
        <f>H5+J5</f>
        <v>0.32999999999999996</v>
      </c>
    </row>
    <row r="6" spans="1:11" x14ac:dyDescent="0.25">
      <c r="A6" t="s">
        <v>342</v>
      </c>
      <c r="B6" s="6">
        <v>0.01</v>
      </c>
      <c r="C6" s="6">
        <v>0.99</v>
      </c>
      <c r="D6" s="6">
        <v>0.16</v>
      </c>
      <c r="E6" s="4">
        <f>B6+D6</f>
        <v>0.17</v>
      </c>
      <c r="G6" t="s">
        <v>342</v>
      </c>
      <c r="H6" s="6">
        <v>0.01</v>
      </c>
      <c r="I6" s="6">
        <v>0.98</v>
      </c>
      <c r="J6" s="6">
        <v>0.09</v>
      </c>
      <c r="K6" s="4">
        <f>H6+J6</f>
        <v>9.9999999999999992E-2</v>
      </c>
    </row>
    <row r="7" spans="1:11" x14ac:dyDescent="0.25">
      <c r="A7" t="s">
        <v>511</v>
      </c>
      <c r="B7" s="6">
        <v>0.01</v>
      </c>
      <c r="C7" s="6">
        <v>0</v>
      </c>
      <c r="D7" s="6">
        <v>0</v>
      </c>
      <c r="E7" s="4">
        <f>B7+D7</f>
        <v>0.01</v>
      </c>
      <c r="G7" t="s">
        <v>511</v>
      </c>
      <c r="H7" s="6">
        <v>0.02</v>
      </c>
      <c r="I7" s="6">
        <v>0</v>
      </c>
      <c r="J7" s="6">
        <v>0</v>
      </c>
      <c r="K7" s="4">
        <f>H7+J7</f>
        <v>0.02</v>
      </c>
    </row>
    <row r="9" spans="1:11" x14ac:dyDescent="0.25">
      <c r="A9" t="s">
        <v>734</v>
      </c>
      <c r="G9" t="s">
        <v>713</v>
      </c>
    </row>
    <row r="10" spans="1:11" x14ac:dyDescent="0.25">
      <c r="A10" t="s">
        <v>564</v>
      </c>
      <c r="B10" s="6">
        <v>0.93</v>
      </c>
      <c r="C10" s="6">
        <v>7.0000000000000007E-2</v>
      </c>
      <c r="D10" s="6">
        <v>0.05</v>
      </c>
      <c r="E10" s="4">
        <f>B10+D10</f>
        <v>0.98000000000000009</v>
      </c>
      <c r="G10" t="s">
        <v>655</v>
      </c>
      <c r="H10" s="6">
        <v>0.89</v>
      </c>
      <c r="I10" s="6">
        <v>0.11</v>
      </c>
      <c r="J10" s="6">
        <v>0.04</v>
      </c>
      <c r="K10" s="4">
        <f>H10+J10</f>
        <v>0.93</v>
      </c>
    </row>
    <row r="11" spans="1:11" x14ac:dyDescent="0.25">
      <c r="A11" t="s">
        <v>655</v>
      </c>
      <c r="B11" s="6">
        <v>0.81</v>
      </c>
      <c r="C11" s="6">
        <v>0.19</v>
      </c>
      <c r="D11" s="6">
        <v>0.09</v>
      </c>
      <c r="E11" s="4">
        <f t="shared" ref="E11:E14" si="0">B11+D11</f>
        <v>0.9</v>
      </c>
      <c r="G11" t="s">
        <v>564</v>
      </c>
      <c r="H11" s="6">
        <v>0.79</v>
      </c>
      <c r="I11" s="6">
        <v>0.21</v>
      </c>
      <c r="J11" s="6">
        <v>0.12</v>
      </c>
      <c r="K11" s="4">
        <f>H11+J11</f>
        <v>0.91</v>
      </c>
    </row>
    <row r="12" spans="1:11" x14ac:dyDescent="0.25">
      <c r="A12" t="s">
        <v>585</v>
      </c>
      <c r="B12" s="6">
        <v>0.26</v>
      </c>
      <c r="C12" s="6">
        <v>0.74</v>
      </c>
      <c r="D12" s="6">
        <v>0.26</v>
      </c>
      <c r="E12" s="4">
        <f t="shared" si="0"/>
        <v>0.52</v>
      </c>
      <c r="G12" t="s">
        <v>585</v>
      </c>
      <c r="H12" s="6">
        <v>0.32</v>
      </c>
      <c r="I12" s="6">
        <v>0.68</v>
      </c>
      <c r="J12" s="6">
        <v>0.24</v>
      </c>
      <c r="K12" s="4">
        <f>H12+J12</f>
        <v>0.56000000000000005</v>
      </c>
    </row>
    <row r="13" spans="1:11" x14ac:dyDescent="0.25">
      <c r="A13" t="s">
        <v>487</v>
      </c>
      <c r="B13" s="6">
        <v>0</v>
      </c>
      <c r="C13" s="6">
        <v>0.02</v>
      </c>
      <c r="D13" s="6">
        <v>0</v>
      </c>
      <c r="E13" s="4">
        <f t="shared" si="0"/>
        <v>0</v>
      </c>
      <c r="G13" t="s">
        <v>487</v>
      </c>
      <c r="H13" s="6">
        <v>0</v>
      </c>
      <c r="I13" s="6">
        <v>0.17</v>
      </c>
      <c r="J13" s="6">
        <v>0.01</v>
      </c>
      <c r="K13" s="4">
        <f>H13+J13</f>
        <v>0.01</v>
      </c>
    </row>
    <row r="14" spans="1:11" x14ac:dyDescent="0.25">
      <c r="A14" t="s">
        <v>486</v>
      </c>
      <c r="B14" s="6">
        <v>0</v>
      </c>
      <c r="C14" s="6">
        <v>0</v>
      </c>
      <c r="D14" s="6">
        <v>0</v>
      </c>
      <c r="E14" s="4">
        <f t="shared" si="0"/>
        <v>0</v>
      </c>
      <c r="G14" t="s">
        <v>486</v>
      </c>
      <c r="H14" s="6">
        <v>0</v>
      </c>
      <c r="I14" s="6">
        <v>0</v>
      </c>
      <c r="J14" s="6">
        <v>0</v>
      </c>
      <c r="K14" s="4">
        <f>H14+J14</f>
        <v>0</v>
      </c>
    </row>
    <row r="16" spans="1:11" x14ac:dyDescent="0.25">
      <c r="A16" t="s">
        <v>735</v>
      </c>
      <c r="G16" t="s">
        <v>714</v>
      </c>
    </row>
    <row r="17" spans="1:11" x14ac:dyDescent="0.25">
      <c r="A17" t="s">
        <v>435</v>
      </c>
      <c r="B17" s="6">
        <v>1</v>
      </c>
      <c r="C17" s="6">
        <v>0</v>
      </c>
      <c r="D17" s="6">
        <v>0</v>
      </c>
      <c r="E17" s="4">
        <f>B17+D17</f>
        <v>1</v>
      </c>
      <c r="G17" t="s">
        <v>435</v>
      </c>
      <c r="H17" s="6">
        <v>0.96</v>
      </c>
      <c r="I17" s="6">
        <v>0.04</v>
      </c>
      <c r="J17" s="6">
        <v>0.02</v>
      </c>
      <c r="K17" s="4">
        <f>H17+J17</f>
        <v>0.98</v>
      </c>
    </row>
    <row r="18" spans="1:11" x14ac:dyDescent="0.25">
      <c r="A18" t="s">
        <v>518</v>
      </c>
      <c r="B18" s="6">
        <v>0.97</v>
      </c>
      <c r="C18" s="6">
        <v>0.03</v>
      </c>
      <c r="D18" s="6">
        <v>0.02</v>
      </c>
      <c r="E18" s="4">
        <f t="shared" ref="E18:E21" si="1">B18+D18</f>
        <v>0.99</v>
      </c>
      <c r="G18" t="s">
        <v>518</v>
      </c>
      <c r="H18" s="6">
        <v>0.74</v>
      </c>
      <c r="I18" s="6">
        <v>0.26</v>
      </c>
      <c r="J18" s="6">
        <v>0.16</v>
      </c>
      <c r="K18" s="4">
        <f>H18+J18</f>
        <v>0.9</v>
      </c>
    </row>
    <row r="19" spans="1:11" x14ac:dyDescent="0.25">
      <c r="A19" t="s">
        <v>545</v>
      </c>
      <c r="B19" s="6">
        <v>0.03</v>
      </c>
      <c r="C19" s="6">
        <v>0.97</v>
      </c>
      <c r="D19" s="6">
        <v>0.13</v>
      </c>
      <c r="E19" s="4">
        <f t="shared" si="1"/>
        <v>0.16</v>
      </c>
      <c r="G19" t="s">
        <v>545</v>
      </c>
      <c r="H19" s="6">
        <v>0.3</v>
      </c>
      <c r="I19" s="6">
        <v>0.66</v>
      </c>
      <c r="J19" s="6">
        <v>0.09</v>
      </c>
      <c r="K19" s="4">
        <f>H19+J19</f>
        <v>0.39</v>
      </c>
    </row>
    <row r="20" spans="1:11" x14ac:dyDescent="0.25">
      <c r="A20" t="s">
        <v>316</v>
      </c>
      <c r="B20" s="6">
        <v>0</v>
      </c>
      <c r="C20" s="6">
        <v>1</v>
      </c>
      <c r="D20" s="6">
        <v>0.17</v>
      </c>
      <c r="E20" s="4">
        <f t="shared" si="1"/>
        <v>0.17</v>
      </c>
      <c r="G20" t="s">
        <v>316</v>
      </c>
      <c r="H20" s="6">
        <v>0</v>
      </c>
      <c r="I20" s="6">
        <v>1</v>
      </c>
      <c r="J20" s="6">
        <v>0.16</v>
      </c>
      <c r="K20" s="4">
        <f>H20+J20</f>
        <v>0.16</v>
      </c>
    </row>
    <row r="21" spans="1:11" x14ac:dyDescent="0.25">
      <c r="A21" t="s">
        <v>408</v>
      </c>
      <c r="B21" s="6">
        <v>0</v>
      </c>
      <c r="C21" s="6">
        <v>0</v>
      </c>
      <c r="D21" s="6">
        <v>0</v>
      </c>
      <c r="E21" s="4">
        <f t="shared" si="1"/>
        <v>0</v>
      </c>
      <c r="G21" t="s">
        <v>408</v>
      </c>
      <c r="H21" s="6">
        <v>0</v>
      </c>
      <c r="I21" s="6">
        <v>0</v>
      </c>
      <c r="J21" s="6">
        <v>0</v>
      </c>
      <c r="K21" s="4">
        <f>H21+J21</f>
        <v>0</v>
      </c>
    </row>
    <row r="23" spans="1:11" x14ac:dyDescent="0.25">
      <c r="A23" t="s">
        <v>736</v>
      </c>
      <c r="G23" t="s">
        <v>715</v>
      </c>
    </row>
    <row r="24" spans="1:11" x14ac:dyDescent="0.25">
      <c r="A24" t="s">
        <v>630</v>
      </c>
      <c r="B24" s="6">
        <v>0.97</v>
      </c>
      <c r="C24" s="6">
        <v>0.03</v>
      </c>
      <c r="D24" s="6">
        <v>0.02</v>
      </c>
      <c r="E24" s="4">
        <f>B24+D24</f>
        <v>0.99</v>
      </c>
      <c r="G24" t="s">
        <v>630</v>
      </c>
      <c r="H24" s="6">
        <v>0.84</v>
      </c>
      <c r="I24" s="6">
        <v>0.16</v>
      </c>
      <c r="J24" s="6">
        <v>7.0000000000000007E-2</v>
      </c>
      <c r="K24" s="4">
        <f>H24+J24</f>
        <v>0.90999999999999992</v>
      </c>
    </row>
    <row r="25" spans="1:11" x14ac:dyDescent="0.25">
      <c r="A25" t="s">
        <v>385</v>
      </c>
      <c r="B25" s="6">
        <v>0.93</v>
      </c>
      <c r="C25" s="6">
        <v>7.0000000000000007E-2</v>
      </c>
      <c r="D25" s="6">
        <v>0.03</v>
      </c>
      <c r="E25" s="4">
        <f>B25+D25</f>
        <v>0.96000000000000008</v>
      </c>
      <c r="G25" t="s">
        <v>385</v>
      </c>
      <c r="H25" s="6">
        <v>0.78</v>
      </c>
      <c r="I25" s="6">
        <v>0.22</v>
      </c>
      <c r="J25" s="6">
        <v>0.1</v>
      </c>
      <c r="K25" s="4">
        <f>H25+J25</f>
        <v>0.88</v>
      </c>
    </row>
    <row r="26" spans="1:11" x14ac:dyDescent="0.25">
      <c r="A26" t="s">
        <v>434</v>
      </c>
      <c r="B26" s="6">
        <v>0</v>
      </c>
      <c r="C26" s="6">
        <v>1</v>
      </c>
      <c r="D26" s="6">
        <v>0.34</v>
      </c>
      <c r="E26" s="4">
        <f>B26+D26</f>
        <v>0.34</v>
      </c>
      <c r="G26" t="s">
        <v>461</v>
      </c>
      <c r="H26" s="6">
        <v>0.38</v>
      </c>
      <c r="I26" s="6">
        <v>0.61</v>
      </c>
      <c r="J26" s="6">
        <v>0.11</v>
      </c>
      <c r="K26" s="4">
        <f>H26+J26</f>
        <v>0.49</v>
      </c>
    </row>
    <row r="27" spans="1:11" x14ac:dyDescent="0.25">
      <c r="A27" t="s">
        <v>461</v>
      </c>
      <c r="B27" s="6">
        <v>0.1</v>
      </c>
      <c r="C27" s="6">
        <v>0.9</v>
      </c>
      <c r="D27" s="6">
        <v>0.2</v>
      </c>
      <c r="E27" s="4">
        <f>B27+D27</f>
        <v>0.30000000000000004</v>
      </c>
      <c r="G27" t="s">
        <v>434</v>
      </c>
      <c r="H27" s="6">
        <v>0</v>
      </c>
      <c r="I27" s="6">
        <v>1</v>
      </c>
      <c r="J27" s="6">
        <v>0.36</v>
      </c>
      <c r="K27" s="4">
        <f>H27+J27</f>
        <v>0.36</v>
      </c>
    </row>
    <row r="28" spans="1:11" x14ac:dyDescent="0.25">
      <c r="A28" t="s">
        <v>437</v>
      </c>
      <c r="B28" s="6">
        <v>0</v>
      </c>
      <c r="C28" s="6">
        <v>0</v>
      </c>
      <c r="D28" s="6">
        <v>0</v>
      </c>
      <c r="E28" s="4">
        <f>B28+D28</f>
        <v>0</v>
      </c>
      <c r="G28" t="s">
        <v>437</v>
      </c>
      <c r="H28" s="6">
        <v>0</v>
      </c>
      <c r="I28" s="6">
        <v>0</v>
      </c>
      <c r="J28" s="6">
        <v>0</v>
      </c>
      <c r="K28" s="4">
        <f>H28+J28</f>
        <v>0</v>
      </c>
    </row>
    <row r="30" spans="1:11" x14ac:dyDescent="0.25">
      <c r="A30" t="s">
        <v>737</v>
      </c>
      <c r="G30" t="s">
        <v>716</v>
      </c>
    </row>
    <row r="31" spans="1:11" x14ac:dyDescent="0.25">
      <c r="A31" t="s">
        <v>378</v>
      </c>
      <c r="B31" s="6">
        <v>0.95</v>
      </c>
      <c r="C31" s="6">
        <v>0.05</v>
      </c>
      <c r="D31" s="6">
        <v>0.03</v>
      </c>
      <c r="E31" s="4">
        <f>B31+D31</f>
        <v>0.98</v>
      </c>
      <c r="G31" t="s">
        <v>378</v>
      </c>
      <c r="H31" s="6">
        <v>0.73</v>
      </c>
      <c r="I31" s="6">
        <v>0.27</v>
      </c>
      <c r="J31" s="6">
        <v>0.12</v>
      </c>
      <c r="K31" s="4">
        <f>H31+J31</f>
        <v>0.85</v>
      </c>
    </row>
    <row r="32" spans="1:11" x14ac:dyDescent="0.25">
      <c r="A32" t="s">
        <v>684</v>
      </c>
      <c r="B32" s="6">
        <v>0.67</v>
      </c>
      <c r="C32" s="6">
        <v>0.33</v>
      </c>
      <c r="D32" s="6">
        <v>0.11</v>
      </c>
      <c r="E32" s="4">
        <f t="shared" ref="E32:E35" si="2">B32+D32</f>
        <v>0.78</v>
      </c>
      <c r="G32" t="s">
        <v>593</v>
      </c>
      <c r="H32" s="6">
        <v>0.51</v>
      </c>
      <c r="I32" s="6">
        <v>0.49</v>
      </c>
      <c r="J32" s="6">
        <v>0.11</v>
      </c>
      <c r="K32" s="4">
        <f>H32+J32</f>
        <v>0.62</v>
      </c>
    </row>
    <row r="33" spans="1:11" x14ac:dyDescent="0.25">
      <c r="A33" t="s">
        <v>593</v>
      </c>
      <c r="B33" s="6">
        <v>0.28999999999999998</v>
      </c>
      <c r="C33" s="6">
        <v>0.71</v>
      </c>
      <c r="D33" s="6">
        <v>0.22</v>
      </c>
      <c r="E33" s="4">
        <f t="shared" si="2"/>
        <v>0.51</v>
      </c>
      <c r="G33" t="s">
        <v>455</v>
      </c>
      <c r="H33" s="6">
        <v>0.51</v>
      </c>
      <c r="I33" s="6">
        <v>0.44</v>
      </c>
      <c r="J33" s="6">
        <v>0.06</v>
      </c>
      <c r="K33" s="4">
        <f>H33+J33</f>
        <v>0.57000000000000006</v>
      </c>
    </row>
    <row r="34" spans="1:11" x14ac:dyDescent="0.25">
      <c r="A34" t="s">
        <v>455</v>
      </c>
      <c r="B34" s="6">
        <v>0.08</v>
      </c>
      <c r="C34" s="6">
        <v>0.89</v>
      </c>
      <c r="D34" s="6">
        <v>0.13</v>
      </c>
      <c r="E34" s="4">
        <f t="shared" si="2"/>
        <v>0.21000000000000002</v>
      </c>
      <c r="G34" t="s">
        <v>684</v>
      </c>
      <c r="H34" s="6">
        <v>0.26</v>
      </c>
      <c r="I34" s="6">
        <v>0.74</v>
      </c>
      <c r="J34" s="6">
        <v>0.19</v>
      </c>
      <c r="K34" s="4">
        <f>H34+J34</f>
        <v>0.45</v>
      </c>
    </row>
    <row r="35" spans="1:11" x14ac:dyDescent="0.25">
      <c r="A35" t="s">
        <v>309</v>
      </c>
      <c r="B35" s="6">
        <v>0</v>
      </c>
      <c r="C35" s="6">
        <v>0</v>
      </c>
      <c r="D35" s="6">
        <v>0</v>
      </c>
      <c r="E35" s="4">
        <f t="shared" si="2"/>
        <v>0</v>
      </c>
      <c r="G35" t="s">
        <v>309</v>
      </c>
      <c r="H35" s="6">
        <v>0</v>
      </c>
      <c r="I35" s="6">
        <v>0</v>
      </c>
      <c r="J35" s="6">
        <v>0</v>
      </c>
      <c r="K35" s="4">
        <f>H35+J35</f>
        <v>0</v>
      </c>
    </row>
    <row r="37" spans="1:11" x14ac:dyDescent="0.25">
      <c r="A37" t="s">
        <v>738</v>
      </c>
      <c r="G37" t="s">
        <v>717</v>
      </c>
    </row>
    <row r="38" spans="1:11" x14ac:dyDescent="0.25">
      <c r="A38" t="s">
        <v>609</v>
      </c>
      <c r="B38" s="6">
        <v>1</v>
      </c>
      <c r="C38" s="6">
        <v>0</v>
      </c>
      <c r="D38" s="6">
        <v>0</v>
      </c>
      <c r="E38" s="4">
        <f>B38+D38</f>
        <v>1</v>
      </c>
      <c r="G38" t="s">
        <v>609</v>
      </c>
      <c r="H38" s="6">
        <v>0.99</v>
      </c>
      <c r="I38" s="6">
        <v>0.01</v>
      </c>
      <c r="J38" s="6">
        <v>0.01</v>
      </c>
      <c r="K38" s="4">
        <f t="shared" ref="K38:K43" si="3">H38+J38</f>
        <v>1</v>
      </c>
    </row>
    <row r="39" spans="1:11" x14ac:dyDescent="0.25">
      <c r="A39" t="s">
        <v>629</v>
      </c>
      <c r="B39" s="6">
        <v>0.79</v>
      </c>
      <c r="C39" s="6">
        <v>0.21</v>
      </c>
      <c r="D39" s="6">
        <v>0.09</v>
      </c>
      <c r="E39" s="4">
        <f t="shared" ref="E39:E43" si="4">B39+D39</f>
        <v>0.88</v>
      </c>
      <c r="G39" t="s">
        <v>629</v>
      </c>
      <c r="H39" s="6">
        <v>0.65</v>
      </c>
      <c r="I39" s="6">
        <v>0.35</v>
      </c>
      <c r="J39" s="6">
        <v>0.13</v>
      </c>
      <c r="K39" s="4">
        <f t="shared" si="3"/>
        <v>0.78</v>
      </c>
    </row>
    <row r="40" spans="1:11" x14ac:dyDescent="0.25">
      <c r="A40" t="s">
        <v>574</v>
      </c>
      <c r="B40" s="6">
        <v>0.21</v>
      </c>
      <c r="C40" s="6">
        <v>0.68</v>
      </c>
      <c r="D40" s="6">
        <v>0.17</v>
      </c>
      <c r="E40" s="4">
        <f t="shared" si="4"/>
        <v>0.38</v>
      </c>
      <c r="G40" t="s">
        <v>574</v>
      </c>
      <c r="H40" s="6">
        <v>0.27</v>
      </c>
      <c r="I40" s="6">
        <v>0.51</v>
      </c>
      <c r="J40" s="6">
        <v>0.11</v>
      </c>
      <c r="K40" s="4">
        <f t="shared" si="3"/>
        <v>0.38</v>
      </c>
    </row>
    <row r="41" spans="1:11" x14ac:dyDescent="0.25">
      <c r="A41" t="s">
        <v>540</v>
      </c>
      <c r="B41" s="6">
        <v>0</v>
      </c>
      <c r="C41" s="6">
        <v>1</v>
      </c>
      <c r="D41" s="6">
        <v>0.28000000000000003</v>
      </c>
      <c r="E41" s="4">
        <f t="shared" si="4"/>
        <v>0.28000000000000003</v>
      </c>
      <c r="G41" t="s">
        <v>540</v>
      </c>
      <c r="H41" s="6">
        <v>0.1</v>
      </c>
      <c r="I41" s="6">
        <v>0.9</v>
      </c>
      <c r="J41" s="6">
        <v>0.28000000000000003</v>
      </c>
      <c r="K41" s="4">
        <f t="shared" si="3"/>
        <v>0.38</v>
      </c>
    </row>
    <row r="42" spans="1:11" x14ac:dyDescent="0.25">
      <c r="A42" t="s">
        <v>410</v>
      </c>
      <c r="B42" s="6">
        <v>0</v>
      </c>
      <c r="C42" s="6">
        <v>0</v>
      </c>
      <c r="D42" s="6">
        <v>0</v>
      </c>
      <c r="E42" s="4">
        <f t="shared" si="4"/>
        <v>0</v>
      </c>
      <c r="G42" t="s">
        <v>410</v>
      </c>
      <c r="H42" s="6">
        <v>0</v>
      </c>
      <c r="I42" s="6">
        <v>0</v>
      </c>
      <c r="J42" s="6">
        <v>0</v>
      </c>
      <c r="K42" s="4">
        <f t="shared" si="3"/>
        <v>0</v>
      </c>
    </row>
    <row r="43" spans="1:11" x14ac:dyDescent="0.25">
      <c r="A43" t="s">
        <v>502</v>
      </c>
      <c r="B43" s="6">
        <v>0</v>
      </c>
      <c r="C43" s="6">
        <v>0</v>
      </c>
      <c r="D43" s="6">
        <v>0</v>
      </c>
      <c r="E43" s="4">
        <f t="shared" si="4"/>
        <v>0</v>
      </c>
      <c r="G43" t="s">
        <v>502</v>
      </c>
      <c r="H43" s="6">
        <v>0</v>
      </c>
      <c r="I43" s="6">
        <v>0</v>
      </c>
      <c r="J43" s="6">
        <v>0</v>
      </c>
      <c r="K43" s="4">
        <f t="shared" si="3"/>
        <v>0</v>
      </c>
    </row>
    <row r="45" spans="1:11" x14ac:dyDescent="0.25">
      <c r="A45" t="s">
        <v>739</v>
      </c>
      <c r="G45" t="s">
        <v>718</v>
      </c>
    </row>
    <row r="46" spans="1:11" x14ac:dyDescent="0.25">
      <c r="A46" t="s">
        <v>563</v>
      </c>
      <c r="B46" s="6">
        <v>1</v>
      </c>
      <c r="C46" s="6">
        <v>0</v>
      </c>
      <c r="D46" s="6">
        <v>0</v>
      </c>
      <c r="E46" s="4">
        <f t="shared" ref="E46:E51" si="5">B46+D46</f>
        <v>1</v>
      </c>
      <c r="G46" t="s">
        <v>563</v>
      </c>
      <c r="H46" s="6">
        <v>0.98</v>
      </c>
      <c r="I46" s="6">
        <v>0.02</v>
      </c>
      <c r="J46" s="6">
        <v>0</v>
      </c>
      <c r="K46" s="4">
        <f t="shared" ref="K46:K51" si="6">H46+J46</f>
        <v>0.98</v>
      </c>
    </row>
    <row r="47" spans="1:11" x14ac:dyDescent="0.25">
      <c r="A47" t="s">
        <v>306</v>
      </c>
      <c r="B47" s="6">
        <v>0.78</v>
      </c>
      <c r="C47" s="6">
        <v>0.22</v>
      </c>
      <c r="D47" s="6">
        <v>0.05</v>
      </c>
      <c r="E47" s="4">
        <f t="shared" si="5"/>
        <v>0.83000000000000007</v>
      </c>
      <c r="G47" t="s">
        <v>306</v>
      </c>
      <c r="H47" s="6">
        <v>0.63</v>
      </c>
      <c r="I47" s="6">
        <v>0.37</v>
      </c>
      <c r="J47" s="6">
        <v>0.08</v>
      </c>
      <c r="K47" s="4">
        <f t="shared" si="6"/>
        <v>0.71</v>
      </c>
    </row>
    <row r="48" spans="1:11" x14ac:dyDescent="0.25">
      <c r="A48" t="s">
        <v>531</v>
      </c>
      <c r="B48" s="6">
        <v>0.02</v>
      </c>
      <c r="C48" s="6">
        <v>0.98</v>
      </c>
      <c r="D48" s="6">
        <v>0.32</v>
      </c>
      <c r="E48" s="4">
        <f t="shared" si="5"/>
        <v>0.34</v>
      </c>
      <c r="G48" t="s">
        <v>462</v>
      </c>
      <c r="H48" s="6">
        <v>0.26</v>
      </c>
      <c r="I48" s="6">
        <v>0.7</v>
      </c>
      <c r="J48" s="6">
        <v>0.06</v>
      </c>
      <c r="K48" s="4">
        <f t="shared" si="6"/>
        <v>0.32</v>
      </c>
    </row>
    <row r="49" spans="1:11" x14ac:dyDescent="0.25">
      <c r="A49" t="s">
        <v>462</v>
      </c>
      <c r="B49" s="6">
        <v>0.18</v>
      </c>
      <c r="C49" s="6">
        <v>0.81</v>
      </c>
      <c r="D49" s="6">
        <v>0.1</v>
      </c>
      <c r="E49" s="4">
        <f t="shared" si="5"/>
        <v>0.28000000000000003</v>
      </c>
      <c r="G49" t="s">
        <v>531</v>
      </c>
      <c r="H49" s="6">
        <v>0.02</v>
      </c>
      <c r="I49" s="6">
        <v>0.98</v>
      </c>
      <c r="J49" s="6">
        <v>0.28000000000000003</v>
      </c>
      <c r="K49" s="4">
        <f t="shared" si="6"/>
        <v>0.30000000000000004</v>
      </c>
    </row>
    <row r="50" spans="1:11" x14ac:dyDescent="0.25">
      <c r="A50" t="s">
        <v>594</v>
      </c>
      <c r="B50" s="6">
        <v>0.02</v>
      </c>
      <c r="C50" s="6">
        <v>0</v>
      </c>
      <c r="D50" s="6">
        <v>0</v>
      </c>
      <c r="E50" s="4">
        <f t="shared" si="5"/>
        <v>0.02</v>
      </c>
      <c r="G50" t="s">
        <v>594</v>
      </c>
      <c r="H50" s="6">
        <v>0.11</v>
      </c>
      <c r="I50" s="6">
        <v>0</v>
      </c>
      <c r="J50" s="6">
        <v>0</v>
      </c>
      <c r="K50" s="4">
        <f t="shared" si="6"/>
        <v>0.11</v>
      </c>
    </row>
    <row r="51" spans="1:11" x14ac:dyDescent="0.25">
      <c r="A51" t="s">
        <v>480</v>
      </c>
      <c r="B51" s="6">
        <v>0</v>
      </c>
      <c r="C51" s="6">
        <v>0</v>
      </c>
      <c r="D51" s="6">
        <v>0</v>
      </c>
      <c r="E51" s="4">
        <f t="shared" si="5"/>
        <v>0</v>
      </c>
      <c r="G51" t="s">
        <v>480</v>
      </c>
      <c r="H51" s="6">
        <v>0</v>
      </c>
      <c r="I51" s="6">
        <v>0</v>
      </c>
      <c r="J51" s="6">
        <v>0</v>
      </c>
      <c r="K51" s="4">
        <f t="shared" si="6"/>
        <v>0</v>
      </c>
    </row>
    <row r="53" spans="1:11" x14ac:dyDescent="0.25">
      <c r="A53" t="s">
        <v>740</v>
      </c>
      <c r="G53" t="s">
        <v>719</v>
      </c>
    </row>
    <row r="54" spans="1:11" x14ac:dyDescent="0.25">
      <c r="A54" t="s">
        <v>415</v>
      </c>
      <c r="B54" s="6">
        <v>1</v>
      </c>
      <c r="C54" s="6">
        <v>0</v>
      </c>
      <c r="D54" s="6">
        <v>0</v>
      </c>
      <c r="E54" s="4">
        <f>B54+D54</f>
        <v>1</v>
      </c>
      <c r="G54" t="s">
        <v>415</v>
      </c>
      <c r="H54" s="6">
        <v>0.97</v>
      </c>
      <c r="I54" s="6">
        <v>0.03</v>
      </c>
      <c r="J54" s="6">
        <v>0.02</v>
      </c>
      <c r="K54" s="4">
        <f t="shared" ref="K54:K59" si="7">H54+J54</f>
        <v>0.99</v>
      </c>
    </row>
    <row r="55" spans="1:11" x14ac:dyDescent="0.25">
      <c r="A55" t="s">
        <v>645</v>
      </c>
      <c r="B55" s="6">
        <v>1</v>
      </c>
      <c r="C55" s="6">
        <v>0</v>
      </c>
      <c r="D55" s="6">
        <v>0</v>
      </c>
      <c r="E55" s="4">
        <f t="shared" ref="E55:E59" si="8">B55+D55</f>
        <v>1</v>
      </c>
      <c r="G55" t="s">
        <v>645</v>
      </c>
      <c r="H55" s="6">
        <v>0.72</v>
      </c>
      <c r="I55" s="6">
        <v>0.27</v>
      </c>
      <c r="J55" s="6">
        <v>0.06</v>
      </c>
      <c r="K55" s="4">
        <f t="shared" si="7"/>
        <v>0.78</v>
      </c>
    </row>
    <row r="56" spans="1:11" x14ac:dyDescent="0.25">
      <c r="A56" t="s">
        <v>456</v>
      </c>
      <c r="B56" s="6">
        <v>0</v>
      </c>
      <c r="C56" s="6">
        <v>1</v>
      </c>
      <c r="D56" s="6">
        <v>0.3</v>
      </c>
      <c r="E56" s="4">
        <f t="shared" si="8"/>
        <v>0.3</v>
      </c>
      <c r="G56" t="s">
        <v>456</v>
      </c>
      <c r="H56" s="6">
        <v>0.3</v>
      </c>
      <c r="I56" s="6">
        <v>0.69</v>
      </c>
      <c r="J56" s="6">
        <v>0.13</v>
      </c>
      <c r="K56" s="4">
        <f t="shared" si="7"/>
        <v>0.43</v>
      </c>
    </row>
    <row r="57" spans="1:11" x14ac:dyDescent="0.25">
      <c r="A57" t="s">
        <v>296</v>
      </c>
      <c r="B57" s="6">
        <v>0</v>
      </c>
      <c r="C57" s="6">
        <v>0</v>
      </c>
      <c r="D57" s="6">
        <v>0</v>
      </c>
      <c r="E57" s="4">
        <f t="shared" si="8"/>
        <v>0</v>
      </c>
      <c r="G57" t="s">
        <v>296</v>
      </c>
      <c r="H57" s="6">
        <v>0</v>
      </c>
      <c r="I57" s="6">
        <v>0</v>
      </c>
      <c r="J57" s="6">
        <v>0</v>
      </c>
      <c r="K57" s="4">
        <f t="shared" si="7"/>
        <v>0</v>
      </c>
    </row>
    <row r="58" spans="1:11" x14ac:dyDescent="0.25">
      <c r="A58" t="s">
        <v>298</v>
      </c>
      <c r="B58" s="6">
        <v>0</v>
      </c>
      <c r="C58" s="6">
        <v>0</v>
      </c>
      <c r="D58" s="6">
        <v>0</v>
      </c>
      <c r="E58" s="4">
        <f t="shared" si="8"/>
        <v>0</v>
      </c>
      <c r="G58" t="s">
        <v>298</v>
      </c>
      <c r="H58" s="6">
        <v>0</v>
      </c>
      <c r="I58" s="6">
        <v>0</v>
      </c>
      <c r="J58" s="6">
        <v>0</v>
      </c>
      <c r="K58" s="4">
        <f t="shared" si="7"/>
        <v>0</v>
      </c>
    </row>
    <row r="59" spans="1:11" x14ac:dyDescent="0.25">
      <c r="A59" t="s">
        <v>508</v>
      </c>
      <c r="B59" s="6">
        <v>0</v>
      </c>
      <c r="C59" s="6">
        <v>0</v>
      </c>
      <c r="D59" s="6">
        <v>0</v>
      </c>
      <c r="E59" s="4">
        <f t="shared" si="8"/>
        <v>0</v>
      </c>
      <c r="G59" t="s">
        <v>508</v>
      </c>
      <c r="H59" s="6">
        <v>0</v>
      </c>
      <c r="I59" s="6">
        <v>0</v>
      </c>
      <c r="J59" s="6">
        <v>0</v>
      </c>
      <c r="K59" s="4">
        <f t="shared" si="7"/>
        <v>0</v>
      </c>
    </row>
    <row r="61" spans="1:11" x14ac:dyDescent="0.25">
      <c r="A61" t="s">
        <v>741</v>
      </c>
      <c r="G61" t="s">
        <v>720</v>
      </c>
    </row>
    <row r="62" spans="1:11" x14ac:dyDescent="0.25">
      <c r="A62" t="s">
        <v>318</v>
      </c>
      <c r="B62" s="6">
        <v>1</v>
      </c>
      <c r="C62" s="6">
        <v>0</v>
      </c>
      <c r="D62" s="6">
        <v>0</v>
      </c>
      <c r="E62" s="4">
        <f>B62+D62</f>
        <v>1</v>
      </c>
      <c r="G62" t="s">
        <v>318</v>
      </c>
      <c r="H62" s="6">
        <v>1</v>
      </c>
      <c r="I62" s="6">
        <v>0</v>
      </c>
      <c r="J62" s="6">
        <v>0</v>
      </c>
      <c r="K62" s="4">
        <f t="shared" ref="K62:K67" si="9">H62+J62</f>
        <v>1</v>
      </c>
    </row>
    <row r="63" spans="1:11" x14ac:dyDescent="0.25">
      <c r="A63" t="s">
        <v>575</v>
      </c>
      <c r="B63" s="6">
        <v>0.92</v>
      </c>
      <c r="C63" s="6">
        <v>0.08</v>
      </c>
      <c r="D63" s="6">
        <v>0.03</v>
      </c>
      <c r="E63" s="4">
        <f t="shared" ref="E63:E67" si="10">B63+D63</f>
        <v>0.95000000000000007</v>
      </c>
      <c r="G63" t="s">
        <v>575</v>
      </c>
      <c r="H63" s="6">
        <v>0.86</v>
      </c>
      <c r="I63" s="6">
        <v>0.14000000000000001</v>
      </c>
      <c r="J63" s="6">
        <v>0.03</v>
      </c>
      <c r="K63" s="4">
        <f t="shared" si="9"/>
        <v>0.89</v>
      </c>
    </row>
    <row r="64" spans="1:11" x14ac:dyDescent="0.25">
      <c r="A64" t="s">
        <v>583</v>
      </c>
      <c r="B64" s="6">
        <v>0.08</v>
      </c>
      <c r="C64" s="6">
        <v>0.92</v>
      </c>
      <c r="D64" s="6">
        <v>0.26</v>
      </c>
      <c r="E64" s="4">
        <f t="shared" si="10"/>
        <v>0.34</v>
      </c>
      <c r="G64" t="s">
        <v>583</v>
      </c>
      <c r="H64" s="6">
        <v>0.13</v>
      </c>
      <c r="I64" s="6">
        <v>0.87</v>
      </c>
      <c r="J64" s="6">
        <v>0.25</v>
      </c>
      <c r="K64" s="4">
        <f t="shared" si="9"/>
        <v>0.38</v>
      </c>
    </row>
    <row r="65" spans="1:11" x14ac:dyDescent="0.25">
      <c r="A65" t="s">
        <v>380</v>
      </c>
      <c r="B65" s="6">
        <v>0</v>
      </c>
      <c r="C65" s="6">
        <v>0</v>
      </c>
      <c r="D65" s="6">
        <v>0</v>
      </c>
      <c r="E65" s="4">
        <f t="shared" si="10"/>
        <v>0</v>
      </c>
      <c r="G65" t="s">
        <v>468</v>
      </c>
      <c r="H65" s="6">
        <v>0.01</v>
      </c>
      <c r="I65" s="6">
        <v>0</v>
      </c>
      <c r="J65" s="6">
        <v>0</v>
      </c>
      <c r="K65" s="4">
        <f t="shared" si="9"/>
        <v>0.01</v>
      </c>
    </row>
    <row r="66" spans="1:11" x14ac:dyDescent="0.25">
      <c r="A66" t="s">
        <v>468</v>
      </c>
      <c r="B66" s="6">
        <v>0</v>
      </c>
      <c r="C66" s="6">
        <v>0</v>
      </c>
      <c r="D66" s="6">
        <v>0</v>
      </c>
      <c r="E66" s="4">
        <f t="shared" si="10"/>
        <v>0</v>
      </c>
      <c r="G66" t="s">
        <v>380</v>
      </c>
      <c r="H66" s="6">
        <v>0</v>
      </c>
      <c r="I66" s="6">
        <v>0</v>
      </c>
      <c r="J66" s="6">
        <v>0</v>
      </c>
      <c r="K66" s="4">
        <f t="shared" si="9"/>
        <v>0</v>
      </c>
    </row>
    <row r="67" spans="1:11" x14ac:dyDescent="0.25">
      <c r="A67" t="s">
        <v>580</v>
      </c>
      <c r="B67" s="6">
        <v>0</v>
      </c>
      <c r="C67" s="6">
        <v>0</v>
      </c>
      <c r="D67" s="6">
        <v>0</v>
      </c>
      <c r="E67" s="4">
        <f t="shared" si="10"/>
        <v>0</v>
      </c>
      <c r="G67" t="s">
        <v>580</v>
      </c>
      <c r="H67" s="6">
        <v>0</v>
      </c>
      <c r="I67" s="6">
        <v>0</v>
      </c>
      <c r="J67" s="6">
        <v>0</v>
      </c>
      <c r="K67" s="4">
        <f t="shared" si="9"/>
        <v>0</v>
      </c>
    </row>
    <row r="69" spans="1:11" x14ac:dyDescent="0.25">
      <c r="A69" t="s">
        <v>742</v>
      </c>
      <c r="G69" t="s">
        <v>721</v>
      </c>
    </row>
    <row r="70" spans="1:11" x14ac:dyDescent="0.25">
      <c r="A70" t="s">
        <v>463</v>
      </c>
      <c r="B70" s="6">
        <v>1</v>
      </c>
      <c r="C70" s="6">
        <v>0</v>
      </c>
      <c r="D70" s="6">
        <v>0</v>
      </c>
      <c r="E70" s="4">
        <f t="shared" ref="E70:E75" si="11">B70+D70</f>
        <v>1</v>
      </c>
      <c r="G70" t="s">
        <v>463</v>
      </c>
      <c r="H70" s="6">
        <v>0.99</v>
      </c>
      <c r="I70" s="6">
        <v>0.01</v>
      </c>
      <c r="J70" s="6">
        <v>0</v>
      </c>
      <c r="K70" s="4">
        <f t="shared" ref="K70:K75" si="12">H70+J70</f>
        <v>0.99</v>
      </c>
    </row>
    <row r="71" spans="1:11" x14ac:dyDescent="0.25">
      <c r="A71" t="s">
        <v>329</v>
      </c>
      <c r="B71" s="6">
        <v>0.4</v>
      </c>
      <c r="C71" s="6">
        <v>0.6</v>
      </c>
      <c r="D71" s="6">
        <v>0.2</v>
      </c>
      <c r="E71" s="4">
        <f t="shared" si="11"/>
        <v>0.60000000000000009</v>
      </c>
      <c r="G71" t="s">
        <v>414</v>
      </c>
      <c r="H71" s="6">
        <v>0.71</v>
      </c>
      <c r="I71" s="6">
        <v>0.28999999999999998</v>
      </c>
      <c r="J71" s="6">
        <v>0.04</v>
      </c>
      <c r="K71" s="4">
        <f t="shared" si="12"/>
        <v>0.75</v>
      </c>
    </row>
    <row r="72" spans="1:11" x14ac:dyDescent="0.25">
      <c r="A72" t="s">
        <v>414</v>
      </c>
      <c r="B72" s="6">
        <v>0.51</v>
      </c>
      <c r="C72" s="6">
        <v>0.49</v>
      </c>
      <c r="D72" s="6">
        <v>0.08</v>
      </c>
      <c r="E72" s="4">
        <f t="shared" si="11"/>
        <v>0.59</v>
      </c>
      <c r="G72" t="s">
        <v>329</v>
      </c>
      <c r="H72" s="6">
        <v>0.24</v>
      </c>
      <c r="I72" s="6">
        <v>0.76</v>
      </c>
      <c r="J72" s="6">
        <v>0.24</v>
      </c>
      <c r="K72" s="4">
        <f t="shared" si="12"/>
        <v>0.48</v>
      </c>
    </row>
    <row r="73" spans="1:11" x14ac:dyDescent="0.25">
      <c r="A73" t="s">
        <v>442</v>
      </c>
      <c r="B73" s="6">
        <v>0.09</v>
      </c>
      <c r="C73" s="6">
        <v>0</v>
      </c>
      <c r="D73" s="6">
        <v>0</v>
      </c>
      <c r="E73" s="4">
        <f t="shared" si="11"/>
        <v>0.09</v>
      </c>
      <c r="G73" t="s">
        <v>442</v>
      </c>
      <c r="H73" s="6">
        <v>0.04</v>
      </c>
      <c r="I73" s="6">
        <v>0.03</v>
      </c>
      <c r="J73" s="6">
        <v>0</v>
      </c>
      <c r="K73" s="4">
        <f t="shared" si="12"/>
        <v>0.04</v>
      </c>
    </row>
    <row r="74" spans="1:11" x14ac:dyDescent="0.25">
      <c r="A74" t="s">
        <v>303</v>
      </c>
      <c r="B74" s="6">
        <v>0</v>
      </c>
      <c r="C74" s="6">
        <v>0</v>
      </c>
      <c r="D74" s="6">
        <v>0</v>
      </c>
      <c r="E74" s="4">
        <f t="shared" si="11"/>
        <v>0</v>
      </c>
      <c r="G74" t="s">
        <v>303</v>
      </c>
      <c r="H74" s="6">
        <v>0.02</v>
      </c>
      <c r="I74" s="6">
        <v>0</v>
      </c>
      <c r="J74" s="6">
        <v>0</v>
      </c>
      <c r="K74" s="4">
        <f t="shared" si="12"/>
        <v>0.02</v>
      </c>
    </row>
    <row r="75" spans="1:11" x14ac:dyDescent="0.25">
      <c r="A75" t="s">
        <v>485</v>
      </c>
      <c r="B75" s="6">
        <v>0</v>
      </c>
      <c r="C75" s="6">
        <v>0</v>
      </c>
      <c r="D75" s="6">
        <v>0</v>
      </c>
      <c r="E75" s="4">
        <f t="shared" si="11"/>
        <v>0</v>
      </c>
      <c r="G75" t="s">
        <v>485</v>
      </c>
      <c r="H75" s="6">
        <v>0</v>
      </c>
      <c r="I75" s="6">
        <v>0</v>
      </c>
      <c r="J75" s="6">
        <v>0</v>
      </c>
      <c r="K75" s="4">
        <f t="shared" si="12"/>
        <v>0</v>
      </c>
    </row>
  </sheetData>
  <sortState ref="G70:K75">
    <sortCondition descending="1" ref="K70"/>
  </sortState>
  <conditionalFormatting sqref="B3:K7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workbookViewId="0">
      <selection activeCell="S19" sqref="S19"/>
    </sheetView>
  </sheetViews>
  <sheetFormatPr defaultRowHeight="15" x14ac:dyDescent="0.25"/>
  <cols>
    <col min="1" max="1" width="15.42578125" bestFit="1" customWidth="1"/>
    <col min="10" max="10" width="10.42578125" bestFit="1" customWidth="1"/>
    <col min="19" max="19" width="12.42578125" bestFit="1" customWidth="1"/>
  </cols>
  <sheetData>
    <row r="1" spans="1:26" x14ac:dyDescent="0.25">
      <c r="A1" s="9" t="s">
        <v>748</v>
      </c>
      <c r="B1" s="7" t="s">
        <v>725</v>
      </c>
      <c r="C1" s="7" t="s">
        <v>726</v>
      </c>
      <c r="D1" s="12" t="s">
        <v>727</v>
      </c>
      <c r="E1" s="7" t="s">
        <v>728</v>
      </c>
      <c r="F1" s="7" t="s">
        <v>729</v>
      </c>
      <c r="G1" s="7" t="s">
        <v>33</v>
      </c>
      <c r="H1" s="7" t="s">
        <v>282</v>
      </c>
      <c r="J1" s="15">
        <v>43635</v>
      </c>
      <c r="K1" s="7" t="s">
        <v>725</v>
      </c>
      <c r="L1" s="7" t="s">
        <v>726</v>
      </c>
      <c r="M1" s="12" t="s">
        <v>727</v>
      </c>
      <c r="N1" s="7" t="s">
        <v>728</v>
      </c>
      <c r="O1" s="7" t="s">
        <v>729</v>
      </c>
      <c r="P1" s="7" t="s">
        <v>33</v>
      </c>
      <c r="Q1" s="7" t="s">
        <v>282</v>
      </c>
      <c r="S1" s="9" t="s">
        <v>747</v>
      </c>
      <c r="T1" s="7" t="s">
        <v>725</v>
      </c>
      <c r="U1" s="7" t="s">
        <v>726</v>
      </c>
      <c r="V1" s="12" t="s">
        <v>727</v>
      </c>
      <c r="W1" s="7" t="s">
        <v>728</v>
      </c>
      <c r="X1" s="7" t="s">
        <v>729</v>
      </c>
      <c r="Y1" s="7" t="s">
        <v>33</v>
      </c>
      <c r="Z1" s="7" t="s">
        <v>282</v>
      </c>
    </row>
    <row r="2" spans="1:26" x14ac:dyDescent="0.25">
      <c r="A2" s="11" t="s">
        <v>712</v>
      </c>
      <c r="D2" s="13"/>
      <c r="J2" s="11" t="s">
        <v>712</v>
      </c>
      <c r="M2" s="13"/>
      <c r="S2" s="11" t="s">
        <v>712</v>
      </c>
      <c r="V2" s="13"/>
    </row>
    <row r="3" spans="1:26" x14ac:dyDescent="0.25">
      <c r="A3" s="10" t="s">
        <v>340</v>
      </c>
      <c r="B3" s="8">
        <v>0.96</v>
      </c>
      <c r="C3" s="4">
        <v>0.04</v>
      </c>
      <c r="D3" s="14">
        <v>0</v>
      </c>
      <c r="E3" s="8">
        <v>1</v>
      </c>
      <c r="F3" s="4">
        <v>0.92</v>
      </c>
      <c r="G3" s="4">
        <v>0.8</v>
      </c>
      <c r="H3" s="4">
        <v>0.67</v>
      </c>
      <c r="J3" s="10" t="s">
        <v>340</v>
      </c>
      <c r="K3" s="8">
        <v>0.9</v>
      </c>
      <c r="L3" s="4">
        <v>0.06</v>
      </c>
      <c r="M3" s="14">
        <v>0.05</v>
      </c>
      <c r="N3" s="8">
        <v>1</v>
      </c>
      <c r="O3" s="4">
        <v>0.92</v>
      </c>
      <c r="P3" s="4">
        <v>0.81</v>
      </c>
      <c r="Q3" s="4">
        <v>0.64</v>
      </c>
      <c r="S3" s="10" t="s">
        <v>340</v>
      </c>
      <c r="T3" s="8">
        <v>0.9</v>
      </c>
      <c r="U3" s="4">
        <v>0.05</v>
      </c>
      <c r="V3" s="14">
        <v>0.05</v>
      </c>
      <c r="W3" s="8">
        <v>1</v>
      </c>
      <c r="X3" s="4">
        <v>0.92</v>
      </c>
      <c r="Y3" s="4">
        <v>0.81</v>
      </c>
      <c r="Z3" s="4">
        <v>0.63</v>
      </c>
    </row>
    <row r="4" spans="1:26" x14ac:dyDescent="0.25">
      <c r="A4" s="10" t="s">
        <v>559</v>
      </c>
      <c r="B4" s="8">
        <v>0.04</v>
      </c>
      <c r="C4" s="4">
        <v>0.8</v>
      </c>
      <c r="D4" s="14">
        <v>0.16</v>
      </c>
      <c r="E4" s="8">
        <v>0.94</v>
      </c>
      <c r="F4" s="4">
        <v>0.37</v>
      </c>
      <c r="G4" s="4">
        <v>0.06</v>
      </c>
      <c r="H4" s="4">
        <v>0.02</v>
      </c>
      <c r="J4" s="10" t="s">
        <v>559</v>
      </c>
      <c r="K4" s="8">
        <v>0.09</v>
      </c>
      <c r="L4" s="4">
        <v>0.47</v>
      </c>
      <c r="M4" s="14">
        <v>0.44</v>
      </c>
      <c r="N4" s="8">
        <v>1</v>
      </c>
      <c r="O4" s="4">
        <v>0.45</v>
      </c>
      <c r="P4" s="4">
        <v>0.11</v>
      </c>
      <c r="Q4" s="4">
        <v>0.03</v>
      </c>
      <c r="S4" s="10" t="s">
        <v>559</v>
      </c>
      <c r="T4" s="8">
        <v>0.08</v>
      </c>
      <c r="U4" s="4">
        <v>0.48</v>
      </c>
      <c r="V4" s="14">
        <v>0.44</v>
      </c>
      <c r="W4" s="8">
        <v>1</v>
      </c>
      <c r="X4" s="4">
        <v>0.46</v>
      </c>
      <c r="Y4" s="4">
        <v>0.11</v>
      </c>
      <c r="Z4" s="4">
        <v>0.03</v>
      </c>
    </row>
    <row r="5" spans="1:26" x14ac:dyDescent="0.25">
      <c r="A5" s="10" t="s">
        <v>682</v>
      </c>
      <c r="B5" s="8">
        <v>0</v>
      </c>
      <c r="C5" s="4">
        <v>0.16</v>
      </c>
      <c r="D5" s="14">
        <v>0.73</v>
      </c>
      <c r="E5" s="8">
        <v>0.63</v>
      </c>
      <c r="F5" s="4">
        <v>0.2</v>
      </c>
      <c r="G5" s="4">
        <v>0.05</v>
      </c>
      <c r="H5" s="4">
        <v>0.01</v>
      </c>
      <c r="J5" s="10" t="s">
        <v>682</v>
      </c>
      <c r="K5" s="8">
        <v>0.02</v>
      </c>
      <c r="L5" s="4">
        <v>0.47</v>
      </c>
      <c r="M5" s="14">
        <v>0.34</v>
      </c>
      <c r="N5" s="8">
        <v>0.8</v>
      </c>
      <c r="O5" s="4">
        <v>0.35</v>
      </c>
      <c r="P5" s="4">
        <v>7.0000000000000007E-2</v>
      </c>
      <c r="Q5" s="4">
        <v>0.02</v>
      </c>
      <c r="S5" s="10" t="s">
        <v>682</v>
      </c>
      <c r="T5" s="8">
        <v>0.01</v>
      </c>
      <c r="U5" s="4">
        <v>0.47</v>
      </c>
      <c r="V5" s="14">
        <v>0.34</v>
      </c>
      <c r="W5" s="8">
        <v>0.8</v>
      </c>
      <c r="X5" s="4">
        <v>0.35</v>
      </c>
      <c r="Y5" s="4">
        <v>7.0000000000000007E-2</v>
      </c>
      <c r="Z5" s="4">
        <v>0.02</v>
      </c>
    </row>
    <row r="6" spans="1:26" x14ac:dyDescent="0.25">
      <c r="A6" s="10" t="s">
        <v>327</v>
      </c>
      <c r="B6" s="8">
        <v>0</v>
      </c>
      <c r="C6" s="4">
        <v>0.01</v>
      </c>
      <c r="D6" s="14">
        <v>0.11</v>
      </c>
      <c r="E6" s="8">
        <v>0.03</v>
      </c>
      <c r="F6" s="4">
        <v>0</v>
      </c>
      <c r="G6" s="4">
        <v>0</v>
      </c>
      <c r="H6" s="4">
        <v>0</v>
      </c>
      <c r="J6" s="10" t="s">
        <v>327</v>
      </c>
      <c r="K6" s="8">
        <v>0</v>
      </c>
      <c r="L6" s="4">
        <v>0</v>
      </c>
      <c r="M6" s="14">
        <v>0.18</v>
      </c>
      <c r="N6" s="8">
        <v>0.15</v>
      </c>
      <c r="O6" s="4">
        <v>0.03</v>
      </c>
      <c r="P6" s="4">
        <v>0</v>
      </c>
      <c r="Q6" s="4">
        <v>0</v>
      </c>
      <c r="S6" s="10" t="s">
        <v>327</v>
      </c>
      <c r="T6" s="8">
        <v>0</v>
      </c>
      <c r="U6" s="4">
        <v>0</v>
      </c>
      <c r="V6" s="14">
        <v>0.18</v>
      </c>
      <c r="W6" s="8">
        <v>0.16</v>
      </c>
      <c r="X6" s="4">
        <v>0.03</v>
      </c>
      <c r="Y6" s="4">
        <v>0</v>
      </c>
      <c r="Z6" s="4">
        <v>0</v>
      </c>
    </row>
    <row r="7" spans="1:26" x14ac:dyDescent="0.25">
      <c r="A7" s="11" t="s">
        <v>713</v>
      </c>
      <c r="D7" s="13"/>
      <c r="J7" s="11" t="s">
        <v>713</v>
      </c>
      <c r="M7" s="13"/>
      <c r="S7" s="11" t="s">
        <v>713</v>
      </c>
      <c r="V7" s="13"/>
    </row>
    <row r="8" spans="1:26" x14ac:dyDescent="0.25">
      <c r="A8" s="10" t="s">
        <v>365</v>
      </c>
      <c r="B8" s="8">
        <v>0.82</v>
      </c>
      <c r="C8" s="4">
        <v>0.16</v>
      </c>
      <c r="D8" s="14">
        <v>0.02</v>
      </c>
      <c r="E8" s="8">
        <v>1</v>
      </c>
      <c r="F8" s="4">
        <v>0.67</v>
      </c>
      <c r="G8" s="4">
        <v>0.37</v>
      </c>
      <c r="H8" s="4">
        <v>0.11</v>
      </c>
      <c r="J8" s="10" t="s">
        <v>365</v>
      </c>
      <c r="K8" s="8">
        <v>1</v>
      </c>
      <c r="L8" s="4">
        <v>0</v>
      </c>
      <c r="M8" s="14">
        <v>0</v>
      </c>
      <c r="N8" s="8">
        <v>1</v>
      </c>
      <c r="O8" s="4">
        <v>0.68</v>
      </c>
      <c r="P8" s="4">
        <v>0.43</v>
      </c>
      <c r="Q8" s="4">
        <v>0.15</v>
      </c>
      <c r="S8" s="10" t="s">
        <v>365</v>
      </c>
      <c r="T8" s="8">
        <v>1</v>
      </c>
      <c r="U8" s="4">
        <v>0</v>
      </c>
      <c r="V8" s="14">
        <v>0</v>
      </c>
      <c r="W8" s="8">
        <v>1</v>
      </c>
      <c r="X8" s="4">
        <v>0.67</v>
      </c>
      <c r="Y8" s="4">
        <v>0.44</v>
      </c>
      <c r="Z8" s="4">
        <v>0.15</v>
      </c>
    </row>
    <row r="9" spans="1:26" x14ac:dyDescent="0.25">
      <c r="A9" s="10" t="s">
        <v>302</v>
      </c>
      <c r="B9" s="8">
        <v>0.16</v>
      </c>
      <c r="C9" s="4">
        <v>0.69</v>
      </c>
      <c r="D9" s="14">
        <v>0.13</v>
      </c>
      <c r="E9" s="8">
        <v>0.96</v>
      </c>
      <c r="F9" s="4">
        <v>0.56000000000000005</v>
      </c>
      <c r="G9" s="4">
        <v>0.15</v>
      </c>
      <c r="H9" s="4">
        <v>0.06</v>
      </c>
      <c r="J9" s="10" t="s">
        <v>302</v>
      </c>
      <c r="K9" s="8">
        <v>0</v>
      </c>
      <c r="L9" s="4">
        <v>0.4</v>
      </c>
      <c r="M9" s="14">
        <v>0.14000000000000001</v>
      </c>
      <c r="N9" s="8">
        <v>0.48</v>
      </c>
      <c r="O9" s="4">
        <v>0.24</v>
      </c>
      <c r="P9" s="4">
        <v>0.05</v>
      </c>
      <c r="Q9" s="4">
        <v>0.02</v>
      </c>
      <c r="S9" s="10" t="s">
        <v>302</v>
      </c>
      <c r="T9" s="8">
        <v>0</v>
      </c>
      <c r="U9" s="4">
        <v>0.41</v>
      </c>
      <c r="V9" s="14">
        <v>0.14000000000000001</v>
      </c>
      <c r="W9" s="8">
        <v>0.5</v>
      </c>
      <c r="X9" s="4">
        <v>0.25</v>
      </c>
      <c r="Y9" s="4">
        <v>0.06</v>
      </c>
      <c r="Z9" s="4">
        <v>0.02</v>
      </c>
    </row>
    <row r="10" spans="1:26" x14ac:dyDescent="0.25">
      <c r="A10" s="10" t="s">
        <v>568</v>
      </c>
      <c r="B10" s="8">
        <v>0.01</v>
      </c>
      <c r="C10" s="4">
        <v>0.14000000000000001</v>
      </c>
      <c r="D10" s="14">
        <v>0.7</v>
      </c>
      <c r="E10" s="8">
        <v>0.66</v>
      </c>
      <c r="F10" s="4">
        <v>0.18</v>
      </c>
      <c r="G10" s="4">
        <v>0.04</v>
      </c>
      <c r="H10" s="4">
        <v>0.01</v>
      </c>
      <c r="J10" s="10" t="s">
        <v>568</v>
      </c>
      <c r="K10" s="8">
        <v>0</v>
      </c>
      <c r="L10" s="4">
        <v>0.37</v>
      </c>
      <c r="M10" s="14">
        <v>0.17</v>
      </c>
      <c r="N10" s="8">
        <v>0.43</v>
      </c>
      <c r="O10" s="4">
        <v>0.16</v>
      </c>
      <c r="P10" s="4">
        <v>0.02</v>
      </c>
      <c r="Q10" s="4">
        <v>0.01</v>
      </c>
      <c r="S10" s="10" t="s">
        <v>568</v>
      </c>
      <c r="T10" s="8">
        <v>0</v>
      </c>
      <c r="U10" s="4">
        <v>0.36</v>
      </c>
      <c r="V10" s="14">
        <v>0.17</v>
      </c>
      <c r="W10" s="8">
        <v>0.43</v>
      </c>
      <c r="X10" s="4">
        <v>0.15</v>
      </c>
      <c r="Y10" s="4">
        <v>0.02</v>
      </c>
      <c r="Z10" s="4">
        <v>0.01</v>
      </c>
    </row>
    <row r="11" spans="1:26" x14ac:dyDescent="0.25">
      <c r="A11" s="10" t="s">
        <v>558</v>
      </c>
      <c r="B11" s="8">
        <v>0</v>
      </c>
      <c r="C11" s="4">
        <v>0.01</v>
      </c>
      <c r="D11" s="14">
        <v>0.15</v>
      </c>
      <c r="E11" s="8">
        <v>0.06</v>
      </c>
      <c r="F11" s="4">
        <v>0.01</v>
      </c>
      <c r="G11" s="4">
        <v>0</v>
      </c>
      <c r="H11" s="4">
        <v>0</v>
      </c>
      <c r="J11" s="10" t="s">
        <v>558</v>
      </c>
      <c r="K11" s="8">
        <v>0</v>
      </c>
      <c r="L11" s="4">
        <v>0.23</v>
      </c>
      <c r="M11" s="14">
        <v>0.69</v>
      </c>
      <c r="N11" s="8">
        <v>0.45</v>
      </c>
      <c r="O11" s="4">
        <v>0.11</v>
      </c>
      <c r="P11" s="4">
        <v>0.02</v>
      </c>
      <c r="Q11" s="4">
        <v>0</v>
      </c>
      <c r="S11" s="10" t="s">
        <v>558</v>
      </c>
      <c r="T11" s="8">
        <v>0</v>
      </c>
      <c r="U11" s="4">
        <v>0.23</v>
      </c>
      <c r="V11" s="14">
        <v>0.69</v>
      </c>
      <c r="W11" s="8">
        <v>0.5</v>
      </c>
      <c r="X11" s="4">
        <v>0.11</v>
      </c>
      <c r="Y11" s="4">
        <v>0.02</v>
      </c>
      <c r="Z11" s="4">
        <v>0</v>
      </c>
    </row>
    <row r="12" spans="1:26" x14ac:dyDescent="0.25">
      <c r="A12" s="11" t="s">
        <v>714</v>
      </c>
      <c r="D12" s="13"/>
      <c r="J12" s="11" t="s">
        <v>714</v>
      </c>
      <c r="M12" s="13"/>
      <c r="S12" s="11" t="s">
        <v>714</v>
      </c>
      <c r="V12" s="13"/>
    </row>
    <row r="13" spans="1:26" x14ac:dyDescent="0.25">
      <c r="A13" s="10" t="s">
        <v>666</v>
      </c>
      <c r="B13" s="8">
        <v>0.82</v>
      </c>
      <c r="C13" s="4">
        <v>0.16</v>
      </c>
      <c r="D13" s="14">
        <v>0.02</v>
      </c>
      <c r="E13" s="8">
        <v>1</v>
      </c>
      <c r="F13" s="4">
        <v>0.65</v>
      </c>
      <c r="G13" s="4">
        <v>0.35</v>
      </c>
      <c r="H13" s="4">
        <v>0.09</v>
      </c>
      <c r="J13" s="10" t="s">
        <v>666</v>
      </c>
      <c r="K13" s="8">
        <v>0.59</v>
      </c>
      <c r="L13" s="4">
        <v>0.34</v>
      </c>
      <c r="M13" s="14">
        <v>0.06</v>
      </c>
      <c r="N13" s="8">
        <v>0.99</v>
      </c>
      <c r="O13" s="4">
        <v>0.56000000000000005</v>
      </c>
      <c r="P13" s="4">
        <v>0.28999999999999998</v>
      </c>
      <c r="Q13" s="4">
        <v>0.09</v>
      </c>
      <c r="S13" s="10" t="s">
        <v>666</v>
      </c>
      <c r="T13" s="8">
        <v>0.41</v>
      </c>
      <c r="U13" s="4">
        <v>0.59</v>
      </c>
      <c r="V13" s="14">
        <v>0</v>
      </c>
      <c r="W13" s="8">
        <v>1</v>
      </c>
      <c r="X13" s="4">
        <v>0.51</v>
      </c>
      <c r="Y13" s="4">
        <v>0.27</v>
      </c>
      <c r="Z13" s="4">
        <v>0.08</v>
      </c>
    </row>
    <row r="14" spans="1:26" x14ac:dyDescent="0.25">
      <c r="A14" s="10" t="s">
        <v>358</v>
      </c>
      <c r="B14" s="8">
        <v>0.16</v>
      </c>
      <c r="C14" s="4">
        <v>0.65</v>
      </c>
      <c r="D14" s="14">
        <v>0.17</v>
      </c>
      <c r="E14" s="8">
        <v>0.96</v>
      </c>
      <c r="F14" s="4">
        <v>0.33</v>
      </c>
      <c r="G14" s="4">
        <v>0.14000000000000001</v>
      </c>
      <c r="H14" s="4">
        <v>0.03</v>
      </c>
      <c r="J14" s="10" t="s">
        <v>358</v>
      </c>
      <c r="K14" s="8">
        <v>0.39</v>
      </c>
      <c r="L14" s="4">
        <v>0.5</v>
      </c>
      <c r="M14" s="14">
        <v>0.11</v>
      </c>
      <c r="N14" s="8">
        <v>0.99</v>
      </c>
      <c r="O14" s="4">
        <v>0.41</v>
      </c>
      <c r="P14" s="4">
        <v>0.17</v>
      </c>
      <c r="Q14" s="4">
        <v>0.04</v>
      </c>
      <c r="S14" s="10" t="s">
        <v>358</v>
      </c>
      <c r="T14" s="8">
        <v>0.59</v>
      </c>
      <c r="U14" s="4">
        <v>0.41</v>
      </c>
      <c r="V14" s="14">
        <v>0</v>
      </c>
      <c r="W14" s="8">
        <v>1</v>
      </c>
      <c r="X14" s="4">
        <v>0.5</v>
      </c>
      <c r="Y14" s="4">
        <v>0.19</v>
      </c>
      <c r="Z14" s="4">
        <v>0.05</v>
      </c>
    </row>
    <row r="15" spans="1:26" x14ac:dyDescent="0.25">
      <c r="A15" s="10" t="s">
        <v>466</v>
      </c>
      <c r="B15" s="8">
        <v>0.01</v>
      </c>
      <c r="C15" s="4">
        <v>0.12</v>
      </c>
      <c r="D15" s="14">
        <v>0.49</v>
      </c>
      <c r="E15" s="8">
        <v>0.48</v>
      </c>
      <c r="F15" s="4">
        <v>7.0000000000000007E-2</v>
      </c>
      <c r="G15" s="4">
        <v>0.02</v>
      </c>
      <c r="H15" s="4">
        <v>0</v>
      </c>
      <c r="J15" s="10" t="s">
        <v>402</v>
      </c>
      <c r="K15" s="8">
        <v>0.01</v>
      </c>
      <c r="L15" s="4">
        <v>0.09</v>
      </c>
      <c r="M15" s="14">
        <v>0.41</v>
      </c>
      <c r="N15" s="8">
        <v>0.36</v>
      </c>
      <c r="O15" s="4">
        <v>0.05</v>
      </c>
      <c r="P15" s="4">
        <v>0.02</v>
      </c>
      <c r="Q15" s="4">
        <v>0</v>
      </c>
      <c r="S15" s="10" t="s">
        <v>466</v>
      </c>
      <c r="T15" s="8">
        <v>0</v>
      </c>
      <c r="U15" s="4">
        <v>0</v>
      </c>
      <c r="V15" s="14">
        <v>0.71</v>
      </c>
      <c r="W15" s="8">
        <v>0.39</v>
      </c>
      <c r="X15" s="4">
        <v>0.04</v>
      </c>
      <c r="Y15" s="4">
        <v>0.01</v>
      </c>
      <c r="Z15" s="4">
        <v>0</v>
      </c>
    </row>
    <row r="16" spans="1:26" x14ac:dyDescent="0.25">
      <c r="A16" s="10" t="s">
        <v>402</v>
      </c>
      <c r="B16" s="8">
        <v>0.01</v>
      </c>
      <c r="C16" s="4">
        <v>7.0000000000000007E-2</v>
      </c>
      <c r="D16" s="14">
        <v>0.32</v>
      </c>
      <c r="E16" s="8">
        <v>0.28000000000000003</v>
      </c>
      <c r="F16" s="4">
        <v>0.04</v>
      </c>
      <c r="G16" s="4">
        <v>0.01</v>
      </c>
      <c r="H16" s="4">
        <v>0</v>
      </c>
      <c r="J16" s="10" t="s">
        <v>466</v>
      </c>
      <c r="K16" s="8">
        <v>0.01</v>
      </c>
      <c r="L16" s="4">
        <v>7.0000000000000007E-2</v>
      </c>
      <c r="M16" s="14">
        <v>0.42</v>
      </c>
      <c r="N16" s="8">
        <v>0.35</v>
      </c>
      <c r="O16" s="4">
        <v>0.05</v>
      </c>
      <c r="P16" s="4">
        <v>0.02</v>
      </c>
      <c r="Q16" s="4">
        <v>0</v>
      </c>
      <c r="S16" s="10" t="s">
        <v>402</v>
      </c>
      <c r="T16" s="8">
        <v>0</v>
      </c>
      <c r="U16" s="4">
        <v>0</v>
      </c>
      <c r="V16" s="14">
        <v>0.28999999999999998</v>
      </c>
      <c r="W16" s="8">
        <v>0.23</v>
      </c>
      <c r="X16" s="4">
        <v>0.02</v>
      </c>
      <c r="Y16" s="4">
        <v>0.01</v>
      </c>
      <c r="Z16" s="4">
        <v>0</v>
      </c>
    </row>
    <row r="18" spans="1:26" x14ac:dyDescent="0.25">
      <c r="A18" s="15">
        <v>43638</v>
      </c>
      <c r="B18" s="7" t="s">
        <v>725</v>
      </c>
      <c r="C18" s="7" t="s">
        <v>726</v>
      </c>
      <c r="D18" s="12" t="s">
        <v>727</v>
      </c>
      <c r="E18" s="7" t="s">
        <v>728</v>
      </c>
      <c r="F18" s="7" t="s">
        <v>729</v>
      </c>
      <c r="G18" s="7" t="s">
        <v>33</v>
      </c>
      <c r="H18" s="7" t="s">
        <v>282</v>
      </c>
      <c r="J18" s="15">
        <v>43639</v>
      </c>
      <c r="K18" s="7" t="s">
        <v>725</v>
      </c>
      <c r="L18" s="7" t="s">
        <v>726</v>
      </c>
      <c r="M18" s="12" t="s">
        <v>727</v>
      </c>
      <c r="N18" s="7" t="s">
        <v>728</v>
      </c>
      <c r="O18" s="7" t="s">
        <v>729</v>
      </c>
      <c r="P18" s="7" t="s">
        <v>33</v>
      </c>
      <c r="Q18" s="7" t="s">
        <v>282</v>
      </c>
      <c r="S18" s="15" t="s">
        <v>750</v>
      </c>
      <c r="T18" s="7" t="s">
        <v>725</v>
      </c>
      <c r="U18" s="7" t="s">
        <v>726</v>
      </c>
      <c r="V18" s="12" t="s">
        <v>727</v>
      </c>
      <c r="W18" s="7" t="s">
        <v>728</v>
      </c>
      <c r="X18" s="7" t="s">
        <v>729</v>
      </c>
      <c r="Y18" s="7" t="s">
        <v>33</v>
      </c>
      <c r="Z18" s="7" t="s">
        <v>282</v>
      </c>
    </row>
    <row r="19" spans="1:26" x14ac:dyDescent="0.25">
      <c r="A19" s="11" t="s">
        <v>712</v>
      </c>
      <c r="D19" s="13"/>
      <c r="J19" s="11" t="s">
        <v>712</v>
      </c>
      <c r="M19" s="13"/>
      <c r="S19" s="11" t="s">
        <v>712</v>
      </c>
      <c r="V19" s="13"/>
    </row>
    <row r="20" spans="1:26" x14ac:dyDescent="0.25">
      <c r="A20" s="10" t="s">
        <v>340</v>
      </c>
      <c r="B20" s="8">
        <v>1</v>
      </c>
      <c r="C20" s="4">
        <v>0</v>
      </c>
      <c r="D20" s="14">
        <v>0</v>
      </c>
      <c r="E20" s="8">
        <v>1</v>
      </c>
      <c r="F20" s="4">
        <v>0.93</v>
      </c>
      <c r="G20" s="4">
        <v>0.84</v>
      </c>
      <c r="H20" s="4">
        <v>0.67</v>
      </c>
      <c r="J20" s="10" t="s">
        <v>340</v>
      </c>
      <c r="K20" s="8">
        <v>1</v>
      </c>
      <c r="L20" s="4">
        <v>0</v>
      </c>
      <c r="M20" s="14">
        <v>0</v>
      </c>
      <c r="N20" s="8">
        <v>1</v>
      </c>
      <c r="O20" s="4">
        <v>0.91</v>
      </c>
      <c r="P20" s="4">
        <v>0.75</v>
      </c>
      <c r="Q20" s="4">
        <v>0.56999999999999995</v>
      </c>
      <c r="S20" s="10" t="s">
        <v>340</v>
      </c>
      <c r="T20" s="8">
        <v>1</v>
      </c>
      <c r="U20" s="4">
        <v>0</v>
      </c>
      <c r="V20" s="14">
        <v>0</v>
      </c>
      <c r="W20" s="8">
        <v>1</v>
      </c>
      <c r="X20" s="4">
        <v>0.93</v>
      </c>
      <c r="Y20" s="4">
        <v>0.77</v>
      </c>
      <c r="Z20" s="4">
        <v>0.57999999999999996</v>
      </c>
    </row>
    <row r="21" spans="1:26" x14ac:dyDescent="0.25">
      <c r="A21" s="10" t="s">
        <v>682</v>
      </c>
      <c r="B21" s="8">
        <v>0</v>
      </c>
      <c r="C21" s="4">
        <v>1</v>
      </c>
      <c r="D21" s="14">
        <v>0</v>
      </c>
      <c r="E21" s="8">
        <v>1</v>
      </c>
      <c r="F21" s="4">
        <v>0.52</v>
      </c>
      <c r="G21" s="4">
        <v>7.0000000000000007E-2</v>
      </c>
      <c r="H21" s="4">
        <v>0.03</v>
      </c>
      <c r="J21" s="10" t="s">
        <v>559</v>
      </c>
      <c r="K21" s="8">
        <v>0</v>
      </c>
      <c r="L21" s="4">
        <v>0</v>
      </c>
      <c r="M21" s="14">
        <v>1</v>
      </c>
      <c r="N21" s="8">
        <v>1</v>
      </c>
      <c r="O21" s="4">
        <v>0.38</v>
      </c>
      <c r="P21" s="4">
        <v>0.13</v>
      </c>
      <c r="Q21" s="4">
        <v>0.03</v>
      </c>
      <c r="S21" s="10" t="s">
        <v>682</v>
      </c>
      <c r="T21" s="8">
        <v>0</v>
      </c>
      <c r="U21" s="4">
        <v>1</v>
      </c>
      <c r="V21" s="14">
        <v>0</v>
      </c>
      <c r="W21" s="8">
        <v>1</v>
      </c>
      <c r="X21" s="4">
        <v>0.42</v>
      </c>
      <c r="Y21" s="4">
        <v>0.08</v>
      </c>
      <c r="Z21" s="4">
        <v>0.03</v>
      </c>
    </row>
    <row r="22" spans="1:26" x14ac:dyDescent="0.25">
      <c r="A22" s="10" t="s">
        <v>559</v>
      </c>
      <c r="B22" s="8">
        <v>0</v>
      </c>
      <c r="C22" s="4">
        <v>0</v>
      </c>
      <c r="D22" s="14">
        <v>1</v>
      </c>
      <c r="E22" s="8">
        <v>0.97</v>
      </c>
      <c r="F22" s="4">
        <v>0.34</v>
      </c>
      <c r="G22" s="4">
        <v>0.1</v>
      </c>
      <c r="H22" s="4">
        <v>0.02</v>
      </c>
      <c r="J22" s="10" t="s">
        <v>682</v>
      </c>
      <c r="K22" s="8">
        <v>0</v>
      </c>
      <c r="L22" s="4">
        <v>1</v>
      </c>
      <c r="M22" s="14">
        <v>0</v>
      </c>
      <c r="N22" s="8">
        <v>1</v>
      </c>
      <c r="O22" s="4">
        <v>0.42</v>
      </c>
      <c r="P22" s="4">
        <v>0.08</v>
      </c>
      <c r="Q22" s="4">
        <v>0.03</v>
      </c>
      <c r="S22" s="10" t="s">
        <v>559</v>
      </c>
      <c r="T22" s="8">
        <v>0</v>
      </c>
      <c r="U22" s="4">
        <v>0</v>
      </c>
      <c r="V22" s="14">
        <v>1</v>
      </c>
      <c r="W22" s="8">
        <v>1</v>
      </c>
      <c r="X22" s="4">
        <v>0.35</v>
      </c>
      <c r="Y22" s="4">
        <v>0.12</v>
      </c>
      <c r="Z22" s="4">
        <v>0.03</v>
      </c>
    </row>
    <row r="23" spans="1:26" x14ac:dyDescent="0.25">
      <c r="A23" s="10" t="s">
        <v>327</v>
      </c>
      <c r="B23" s="8">
        <v>0</v>
      </c>
      <c r="C23" s="4">
        <v>0</v>
      </c>
      <c r="D23" s="14">
        <v>0</v>
      </c>
      <c r="E23" s="8">
        <v>0</v>
      </c>
      <c r="F23" s="4">
        <v>0</v>
      </c>
      <c r="G23" s="4">
        <v>0</v>
      </c>
      <c r="H23" s="4">
        <v>0</v>
      </c>
      <c r="J23" s="10" t="s">
        <v>327</v>
      </c>
      <c r="K23" s="8">
        <v>0</v>
      </c>
      <c r="L23" s="4">
        <v>0</v>
      </c>
      <c r="M23" s="14">
        <v>0</v>
      </c>
      <c r="N23" s="8">
        <v>0</v>
      </c>
      <c r="O23" s="4">
        <v>0</v>
      </c>
      <c r="P23" s="4">
        <v>0</v>
      </c>
      <c r="Q23" s="4">
        <v>0</v>
      </c>
      <c r="S23" s="10" t="s">
        <v>327</v>
      </c>
      <c r="T23" s="8">
        <v>0</v>
      </c>
      <c r="U23" s="4">
        <v>0</v>
      </c>
      <c r="V23" s="14">
        <v>0</v>
      </c>
      <c r="W23" s="8">
        <v>0</v>
      </c>
      <c r="X23" s="4">
        <v>0</v>
      </c>
      <c r="Y23" s="4">
        <v>0</v>
      </c>
      <c r="Z23" s="4">
        <v>0</v>
      </c>
    </row>
    <row r="24" spans="1:26" x14ac:dyDescent="0.25">
      <c r="A24" s="11" t="s">
        <v>713</v>
      </c>
      <c r="D24" s="13"/>
      <c r="J24" s="11" t="s">
        <v>713</v>
      </c>
      <c r="M24" s="13"/>
      <c r="S24" s="11" t="s">
        <v>713</v>
      </c>
      <c r="V24" s="13"/>
    </row>
    <row r="25" spans="1:26" x14ac:dyDescent="0.25">
      <c r="A25" s="10" t="s">
        <v>365</v>
      </c>
      <c r="B25" s="8">
        <v>1</v>
      </c>
      <c r="C25" s="4">
        <v>0</v>
      </c>
      <c r="D25" s="14">
        <v>0</v>
      </c>
      <c r="E25" s="8">
        <v>1</v>
      </c>
      <c r="F25" s="4">
        <v>0.66</v>
      </c>
      <c r="G25" s="4">
        <v>0.44</v>
      </c>
      <c r="H25" s="4">
        <v>0.14000000000000001</v>
      </c>
      <c r="J25" s="10" t="s">
        <v>365</v>
      </c>
      <c r="K25" s="8">
        <v>1</v>
      </c>
      <c r="L25" s="4">
        <v>0</v>
      </c>
      <c r="M25" s="14">
        <v>0</v>
      </c>
      <c r="N25" s="8">
        <v>1</v>
      </c>
      <c r="O25" s="4">
        <v>0.65</v>
      </c>
      <c r="P25" s="4">
        <v>0.41</v>
      </c>
      <c r="Q25" s="4">
        <v>0.16</v>
      </c>
      <c r="S25" s="10" t="s">
        <v>365</v>
      </c>
      <c r="T25" s="8">
        <v>1</v>
      </c>
      <c r="U25" s="4">
        <v>0</v>
      </c>
      <c r="V25" s="14">
        <v>0</v>
      </c>
      <c r="W25" s="8">
        <v>1</v>
      </c>
      <c r="X25" s="4">
        <v>0.67</v>
      </c>
      <c r="Y25" s="4">
        <v>0.41</v>
      </c>
      <c r="Z25" s="4">
        <v>0.16</v>
      </c>
    </row>
    <row r="26" spans="1:26" x14ac:dyDescent="0.25">
      <c r="A26" s="10" t="s">
        <v>302</v>
      </c>
      <c r="B26" s="8">
        <v>0</v>
      </c>
      <c r="C26" s="4">
        <v>0.4</v>
      </c>
      <c r="D26" s="14">
        <v>0.14000000000000001</v>
      </c>
      <c r="E26" s="8">
        <v>0.49</v>
      </c>
      <c r="F26" s="4">
        <v>0.25</v>
      </c>
      <c r="G26" s="4">
        <v>0.04</v>
      </c>
      <c r="H26" s="4">
        <v>0.02</v>
      </c>
      <c r="J26" s="10" t="s">
        <v>302</v>
      </c>
      <c r="K26" s="8">
        <v>0</v>
      </c>
      <c r="L26" s="4">
        <v>1</v>
      </c>
      <c r="M26" s="14">
        <v>0</v>
      </c>
      <c r="N26" s="8">
        <v>1</v>
      </c>
      <c r="O26" s="4">
        <v>0.57999999999999996</v>
      </c>
      <c r="P26" s="4">
        <v>0.13</v>
      </c>
      <c r="Q26" s="4">
        <v>0.06</v>
      </c>
      <c r="S26" s="10" t="s">
        <v>302</v>
      </c>
      <c r="T26" s="8">
        <v>0</v>
      </c>
      <c r="U26" s="4">
        <v>1</v>
      </c>
      <c r="V26" s="14">
        <v>0</v>
      </c>
      <c r="W26" s="8">
        <v>1</v>
      </c>
      <c r="X26" s="4">
        <v>0.57999999999999996</v>
      </c>
      <c r="Y26" s="4">
        <v>0.13</v>
      </c>
      <c r="Z26" s="4">
        <v>0.05</v>
      </c>
    </row>
    <row r="27" spans="1:26" x14ac:dyDescent="0.25">
      <c r="A27" s="10" t="s">
        <v>568</v>
      </c>
      <c r="B27" s="8">
        <v>0</v>
      </c>
      <c r="C27" s="4">
        <v>0.36</v>
      </c>
      <c r="D27" s="14">
        <v>0.18</v>
      </c>
      <c r="E27" s="8">
        <v>0.44</v>
      </c>
      <c r="F27" s="4">
        <v>0.16</v>
      </c>
      <c r="G27" s="4">
        <v>0.02</v>
      </c>
      <c r="H27" s="4">
        <v>0.01</v>
      </c>
      <c r="J27" s="10" t="s">
        <v>558</v>
      </c>
      <c r="K27" s="8">
        <v>0</v>
      </c>
      <c r="L27" s="4">
        <v>0</v>
      </c>
      <c r="M27" s="14">
        <v>1</v>
      </c>
      <c r="N27" s="8">
        <v>0.32</v>
      </c>
      <c r="O27" s="4">
        <v>0.02</v>
      </c>
      <c r="P27" s="4">
        <v>0.01</v>
      </c>
      <c r="Q27" s="4">
        <v>0</v>
      </c>
      <c r="S27" s="10" t="s">
        <v>558</v>
      </c>
      <c r="T27" s="8">
        <v>0</v>
      </c>
      <c r="U27" s="4">
        <v>0</v>
      </c>
      <c r="V27" s="14">
        <v>1</v>
      </c>
      <c r="W27" s="8">
        <v>1</v>
      </c>
      <c r="X27" s="4">
        <v>7.0000000000000007E-2</v>
      </c>
      <c r="Y27" s="4">
        <v>0.03</v>
      </c>
      <c r="Z27" s="4">
        <v>0.01</v>
      </c>
    </row>
    <row r="28" spans="1:26" x14ac:dyDescent="0.25">
      <c r="A28" s="10" t="s">
        <v>558</v>
      </c>
      <c r="B28" s="8">
        <v>0</v>
      </c>
      <c r="C28" s="4">
        <v>0.24</v>
      </c>
      <c r="D28" s="14">
        <v>0.68</v>
      </c>
      <c r="E28" s="8">
        <v>0.48</v>
      </c>
      <c r="F28" s="4">
        <v>0.1</v>
      </c>
      <c r="G28" s="4">
        <v>0.01</v>
      </c>
      <c r="H28" s="4">
        <v>0</v>
      </c>
      <c r="J28" s="10" t="s">
        <v>568</v>
      </c>
      <c r="K28" s="8">
        <v>0</v>
      </c>
      <c r="L28" s="4">
        <v>0</v>
      </c>
      <c r="M28" s="14">
        <v>0</v>
      </c>
      <c r="N28" s="8">
        <v>0</v>
      </c>
      <c r="O28" s="4">
        <v>0</v>
      </c>
      <c r="P28" s="4">
        <v>0</v>
      </c>
      <c r="Q28" s="4">
        <v>0</v>
      </c>
      <c r="S28" s="10" t="s">
        <v>568</v>
      </c>
      <c r="T28" s="8">
        <v>0</v>
      </c>
      <c r="U28" s="4">
        <v>0</v>
      </c>
      <c r="V28" s="14">
        <v>0</v>
      </c>
      <c r="W28" s="8">
        <v>0</v>
      </c>
      <c r="X28" s="4">
        <v>0</v>
      </c>
      <c r="Y28" s="4">
        <v>0</v>
      </c>
      <c r="Z28" s="4">
        <v>0</v>
      </c>
    </row>
    <row r="29" spans="1:26" x14ac:dyDescent="0.25">
      <c r="A29" s="11" t="s">
        <v>714</v>
      </c>
      <c r="D29" s="13"/>
      <c r="J29" s="11" t="s">
        <v>714</v>
      </c>
      <c r="M29" s="13"/>
      <c r="S29" s="11" t="s">
        <v>714</v>
      </c>
      <c r="V29" s="13"/>
    </row>
    <row r="30" spans="1:26" x14ac:dyDescent="0.25">
      <c r="A30" s="10" t="s">
        <v>666</v>
      </c>
      <c r="B30" s="8">
        <v>0.41</v>
      </c>
      <c r="C30" s="4">
        <v>0.59</v>
      </c>
      <c r="D30" s="14">
        <v>0</v>
      </c>
      <c r="E30" s="8">
        <v>1</v>
      </c>
      <c r="F30" s="4">
        <v>0.5</v>
      </c>
      <c r="G30" s="4">
        <v>0.27</v>
      </c>
      <c r="H30" s="4">
        <v>0.08</v>
      </c>
      <c r="J30" s="10" t="s">
        <v>666</v>
      </c>
      <c r="K30" s="8">
        <v>0.41</v>
      </c>
      <c r="L30" s="4">
        <v>0.59</v>
      </c>
      <c r="M30" s="14">
        <v>0</v>
      </c>
      <c r="N30" s="8">
        <v>1</v>
      </c>
      <c r="O30" s="4">
        <v>0.49</v>
      </c>
      <c r="P30" s="4">
        <v>0.26</v>
      </c>
      <c r="Q30" s="4">
        <v>0.08</v>
      </c>
      <c r="S30" s="10" t="s">
        <v>666</v>
      </c>
      <c r="T30" s="8">
        <v>1</v>
      </c>
      <c r="U30" s="4">
        <v>0</v>
      </c>
      <c r="V30" s="14">
        <v>0</v>
      </c>
      <c r="W30" s="8">
        <v>1</v>
      </c>
      <c r="X30" s="4">
        <v>0.65</v>
      </c>
      <c r="Y30" s="4">
        <v>0.31</v>
      </c>
      <c r="Z30" s="4">
        <v>0.11</v>
      </c>
    </row>
    <row r="31" spans="1:26" x14ac:dyDescent="0.25">
      <c r="A31" s="10" t="s">
        <v>358</v>
      </c>
      <c r="B31" s="8">
        <v>0.59</v>
      </c>
      <c r="C31" s="4">
        <v>0.41</v>
      </c>
      <c r="D31" s="14">
        <v>0</v>
      </c>
      <c r="E31" s="8">
        <v>1</v>
      </c>
      <c r="F31" s="4">
        <v>0.49</v>
      </c>
      <c r="G31" s="4">
        <v>0.19</v>
      </c>
      <c r="H31" s="4">
        <v>0.04</v>
      </c>
      <c r="J31" s="10" t="s">
        <v>358</v>
      </c>
      <c r="K31" s="8">
        <v>0.59</v>
      </c>
      <c r="L31" s="4">
        <v>0.41</v>
      </c>
      <c r="M31" s="14">
        <v>0</v>
      </c>
      <c r="N31" s="8">
        <v>1</v>
      </c>
      <c r="O31" s="4">
        <v>0.48</v>
      </c>
      <c r="P31" s="4">
        <v>0.2</v>
      </c>
      <c r="Q31" s="4">
        <v>0.06</v>
      </c>
      <c r="S31" s="10" t="s">
        <v>358</v>
      </c>
      <c r="T31" s="8">
        <v>0</v>
      </c>
      <c r="U31" s="4">
        <v>1</v>
      </c>
      <c r="V31" s="14">
        <v>0</v>
      </c>
      <c r="W31" s="8">
        <v>1</v>
      </c>
      <c r="X31" s="4">
        <v>0.33</v>
      </c>
      <c r="Y31" s="4">
        <v>0.16</v>
      </c>
      <c r="Z31" s="4">
        <v>0.04</v>
      </c>
    </row>
    <row r="32" spans="1:26" x14ac:dyDescent="0.25">
      <c r="A32" s="10" t="s">
        <v>466</v>
      </c>
      <c r="B32" s="8">
        <v>0</v>
      </c>
      <c r="C32" s="4">
        <v>0</v>
      </c>
      <c r="D32" s="14">
        <v>0.7</v>
      </c>
      <c r="E32" s="8">
        <v>0.4</v>
      </c>
      <c r="F32" s="4">
        <v>0.03</v>
      </c>
      <c r="G32" s="4">
        <v>0.01</v>
      </c>
      <c r="H32" s="4">
        <v>0</v>
      </c>
      <c r="J32" s="10" t="s">
        <v>466</v>
      </c>
      <c r="K32" s="8">
        <v>0</v>
      </c>
      <c r="L32" s="4">
        <v>0</v>
      </c>
      <c r="M32" s="14">
        <v>0.71</v>
      </c>
      <c r="N32" s="8">
        <v>0.39</v>
      </c>
      <c r="O32" s="4">
        <v>0.04</v>
      </c>
      <c r="P32" s="4">
        <v>0.02</v>
      </c>
      <c r="Q32" s="4">
        <v>0.01</v>
      </c>
      <c r="S32" s="10" t="s">
        <v>466</v>
      </c>
      <c r="T32" s="8">
        <v>0</v>
      </c>
      <c r="U32" s="4">
        <v>0</v>
      </c>
      <c r="V32" s="14">
        <v>1</v>
      </c>
      <c r="W32" s="8">
        <v>0</v>
      </c>
      <c r="X32" s="4">
        <v>0</v>
      </c>
      <c r="Y32" s="4">
        <v>0</v>
      </c>
      <c r="Z32" s="4">
        <v>0</v>
      </c>
    </row>
    <row r="33" spans="1:26" x14ac:dyDescent="0.25">
      <c r="A33" s="10" t="s">
        <v>402</v>
      </c>
      <c r="B33" s="8">
        <v>0</v>
      </c>
      <c r="C33" s="4">
        <v>0</v>
      </c>
      <c r="D33" s="14">
        <v>0.3</v>
      </c>
      <c r="E33" s="8">
        <v>0.22</v>
      </c>
      <c r="F33" s="4">
        <v>0.01</v>
      </c>
      <c r="G33" s="4">
        <v>0.01</v>
      </c>
      <c r="H33" s="4">
        <v>0</v>
      </c>
      <c r="J33" s="10" t="s">
        <v>402</v>
      </c>
      <c r="K33" s="8">
        <v>0</v>
      </c>
      <c r="L33" s="4">
        <v>0</v>
      </c>
      <c r="M33" s="14">
        <v>0.28999999999999998</v>
      </c>
      <c r="N33" s="8">
        <v>0.28999999999999998</v>
      </c>
      <c r="O33" s="4">
        <v>0.03</v>
      </c>
      <c r="P33" s="4">
        <v>0.01</v>
      </c>
      <c r="Q33" s="4">
        <v>0</v>
      </c>
      <c r="S33" s="10" t="s">
        <v>402</v>
      </c>
      <c r="T33" s="8">
        <v>0</v>
      </c>
      <c r="U33" s="4">
        <v>0</v>
      </c>
      <c r="V33" s="14">
        <v>0</v>
      </c>
      <c r="W33" s="8">
        <v>0</v>
      </c>
      <c r="X33" s="4">
        <v>0</v>
      </c>
      <c r="Y33" s="4">
        <v>0</v>
      </c>
      <c r="Z33" s="4">
        <v>0</v>
      </c>
    </row>
  </sheetData>
  <sortState ref="A32:H33">
    <sortCondition descending="1" ref="F33"/>
  </sortState>
  <conditionalFormatting sqref="B3:H16">
    <cfRule type="colorScale" priority="19">
      <colorScale>
        <cfvo type="min"/>
        <cfvo type="max"/>
        <color rgb="FFFCFCFF"/>
        <color rgb="FF63BE7B"/>
      </colorScale>
    </cfRule>
  </conditionalFormatting>
  <conditionalFormatting sqref="K3:Q16">
    <cfRule type="colorScale" priority="5">
      <colorScale>
        <cfvo type="min"/>
        <cfvo type="max"/>
        <color rgb="FFFCFCFF"/>
        <color rgb="FF63BE7B"/>
      </colorScale>
    </cfRule>
  </conditionalFormatting>
  <conditionalFormatting sqref="T3:Z16">
    <cfRule type="colorScale" priority="4">
      <colorScale>
        <cfvo type="min"/>
        <cfvo type="max"/>
        <color rgb="FFFCFCFF"/>
        <color rgb="FF63BE7B"/>
      </colorScale>
    </cfRule>
  </conditionalFormatting>
  <conditionalFormatting sqref="B20:H33">
    <cfRule type="colorScale" priority="3">
      <colorScale>
        <cfvo type="min"/>
        <cfvo type="max"/>
        <color rgb="FFFCFCFF"/>
        <color rgb="FF63BE7B"/>
      </colorScale>
    </cfRule>
  </conditionalFormatting>
  <conditionalFormatting sqref="K20:Q33">
    <cfRule type="colorScale" priority="2">
      <colorScale>
        <cfvo type="min"/>
        <cfvo type="max"/>
        <color rgb="FFFCFCFF"/>
        <color rgb="FF63BE7B"/>
      </colorScale>
    </cfRule>
  </conditionalFormatting>
  <conditionalFormatting sqref="T20:Z3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31"/>
  <sheetViews>
    <sheetView workbookViewId="0"/>
  </sheetViews>
  <sheetFormatPr defaultRowHeight="15" x14ac:dyDescent="0.25"/>
  <cols>
    <col min="1" max="1" width="15.42578125" bestFit="1" customWidth="1"/>
    <col min="11" max="11" width="13.7109375" hidden="1" customWidth="1"/>
    <col min="12" max="20" width="0" hidden="1" customWidth="1"/>
    <col min="21" max="21" width="13.7109375" hidden="1" customWidth="1"/>
    <col min="22" max="30" width="0" hidden="1" customWidth="1"/>
    <col min="31" max="31" width="13.7109375" hidden="1" customWidth="1"/>
    <col min="32" max="40" width="0" hidden="1" customWidth="1"/>
    <col min="41" max="41" width="13.7109375" hidden="1" customWidth="1"/>
    <col min="42" max="50" width="0" hidden="1" customWidth="1"/>
    <col min="51" max="51" width="13.7109375" bestFit="1" customWidth="1"/>
    <col min="61" max="61" width="13.7109375" bestFit="1" customWidth="1"/>
    <col min="71" max="71" width="13.7109375" bestFit="1" customWidth="1"/>
    <col min="81" max="81" width="13.7109375" bestFit="1" customWidth="1"/>
  </cols>
  <sheetData>
    <row r="1" spans="1:89" x14ac:dyDescent="0.25">
      <c r="A1" s="15" t="s">
        <v>743</v>
      </c>
      <c r="B1" s="7" t="s">
        <v>725</v>
      </c>
      <c r="C1" s="7" t="s">
        <v>726</v>
      </c>
      <c r="D1" s="12" t="s">
        <v>727</v>
      </c>
      <c r="E1" s="7" t="s">
        <v>730</v>
      </c>
      <c r="F1" s="7" t="s">
        <v>728</v>
      </c>
      <c r="G1" s="7" t="s">
        <v>729</v>
      </c>
      <c r="H1" s="7" t="s">
        <v>33</v>
      </c>
      <c r="I1" s="7" t="s">
        <v>282</v>
      </c>
      <c r="K1" s="15">
        <v>43637</v>
      </c>
      <c r="L1" s="7" t="s">
        <v>725</v>
      </c>
      <c r="M1" s="7" t="s">
        <v>726</v>
      </c>
      <c r="N1" s="12" t="s">
        <v>727</v>
      </c>
      <c r="O1" s="7" t="s">
        <v>730</v>
      </c>
      <c r="P1" s="7" t="s">
        <v>728</v>
      </c>
      <c r="Q1" s="7" t="s">
        <v>729</v>
      </c>
      <c r="R1" s="7" t="s">
        <v>33</v>
      </c>
      <c r="S1" s="7" t="s">
        <v>282</v>
      </c>
      <c r="U1" s="15">
        <v>43638</v>
      </c>
      <c r="V1" s="7" t="s">
        <v>725</v>
      </c>
      <c r="W1" s="7" t="s">
        <v>726</v>
      </c>
      <c r="X1" s="12" t="s">
        <v>727</v>
      </c>
      <c r="Y1" s="7" t="s">
        <v>730</v>
      </c>
      <c r="Z1" s="7" t="s">
        <v>728</v>
      </c>
      <c r="AA1" s="7" t="s">
        <v>729</v>
      </c>
      <c r="AB1" s="7" t="s">
        <v>33</v>
      </c>
      <c r="AC1" s="7" t="s">
        <v>282</v>
      </c>
      <c r="AE1" s="15">
        <v>43639</v>
      </c>
      <c r="AF1" s="7" t="s">
        <v>725</v>
      </c>
      <c r="AG1" s="7" t="s">
        <v>726</v>
      </c>
      <c r="AH1" s="12" t="s">
        <v>727</v>
      </c>
      <c r="AI1" s="7" t="s">
        <v>730</v>
      </c>
      <c r="AJ1" s="7" t="s">
        <v>728</v>
      </c>
      <c r="AK1" s="7" t="s">
        <v>729</v>
      </c>
      <c r="AL1" s="7" t="s">
        <v>33</v>
      </c>
      <c r="AM1" s="7" t="s">
        <v>282</v>
      </c>
      <c r="AO1" s="15">
        <v>43640</v>
      </c>
      <c r="AP1" s="7" t="s">
        <v>725</v>
      </c>
      <c r="AQ1" s="7" t="s">
        <v>726</v>
      </c>
      <c r="AR1" s="12" t="s">
        <v>727</v>
      </c>
      <c r="AS1" s="7" t="s">
        <v>730</v>
      </c>
      <c r="AT1" s="7" t="s">
        <v>728</v>
      </c>
      <c r="AU1" s="7" t="s">
        <v>729</v>
      </c>
      <c r="AV1" s="7" t="s">
        <v>33</v>
      </c>
      <c r="AW1" s="7" t="s">
        <v>282</v>
      </c>
      <c r="AY1" s="15" t="s">
        <v>751</v>
      </c>
      <c r="AZ1" s="7" t="s">
        <v>725</v>
      </c>
      <c r="BA1" s="7" t="s">
        <v>726</v>
      </c>
      <c r="BB1" s="12" t="s">
        <v>727</v>
      </c>
      <c r="BC1" s="7" t="s">
        <v>730</v>
      </c>
      <c r="BD1" s="7" t="s">
        <v>728</v>
      </c>
      <c r="BE1" s="7" t="s">
        <v>729</v>
      </c>
      <c r="BF1" s="7" t="s">
        <v>33</v>
      </c>
      <c r="BG1" s="7" t="s">
        <v>282</v>
      </c>
      <c r="BI1" s="15">
        <v>43642</v>
      </c>
      <c r="BJ1" s="7" t="s">
        <v>725</v>
      </c>
      <c r="BK1" s="7" t="s">
        <v>726</v>
      </c>
      <c r="BL1" s="12" t="s">
        <v>727</v>
      </c>
      <c r="BM1" s="7" t="s">
        <v>730</v>
      </c>
      <c r="BN1" s="7" t="s">
        <v>728</v>
      </c>
      <c r="BO1" s="7" t="s">
        <v>729</v>
      </c>
      <c r="BP1" s="7" t="s">
        <v>33</v>
      </c>
      <c r="BQ1" s="7" t="s">
        <v>282</v>
      </c>
      <c r="BS1" s="15">
        <v>43643</v>
      </c>
      <c r="BT1" s="7" t="s">
        <v>725</v>
      </c>
      <c r="BU1" s="7" t="s">
        <v>726</v>
      </c>
      <c r="BV1" s="12" t="s">
        <v>727</v>
      </c>
      <c r="BW1" s="7" t="s">
        <v>730</v>
      </c>
      <c r="BX1" s="7" t="s">
        <v>728</v>
      </c>
      <c r="BY1" s="7" t="s">
        <v>729</v>
      </c>
      <c r="BZ1" s="7" t="s">
        <v>33</v>
      </c>
      <c r="CA1" s="7" t="s">
        <v>282</v>
      </c>
      <c r="CC1" s="15">
        <v>43644</v>
      </c>
      <c r="CD1" s="7" t="s">
        <v>725</v>
      </c>
      <c r="CE1" s="7" t="s">
        <v>726</v>
      </c>
      <c r="CF1" s="12" t="s">
        <v>727</v>
      </c>
      <c r="CG1" s="7" t="s">
        <v>730</v>
      </c>
      <c r="CH1" s="7" t="s">
        <v>728</v>
      </c>
      <c r="CI1" s="7" t="s">
        <v>729</v>
      </c>
      <c r="CJ1" s="7" t="s">
        <v>33</v>
      </c>
      <c r="CK1" s="7" t="s">
        <v>282</v>
      </c>
    </row>
    <row r="2" spans="1:89" x14ac:dyDescent="0.25">
      <c r="A2" s="23" t="s">
        <v>712</v>
      </c>
      <c r="B2" s="20"/>
      <c r="C2" s="20"/>
      <c r="D2" s="21"/>
      <c r="E2" s="20"/>
      <c r="F2" s="20"/>
      <c r="G2" s="20"/>
      <c r="H2" s="20"/>
      <c r="I2" s="20"/>
      <c r="K2" s="23" t="s">
        <v>712</v>
      </c>
      <c r="L2" s="20"/>
      <c r="M2" s="20"/>
      <c r="N2" s="21"/>
      <c r="O2" s="20"/>
      <c r="P2" s="20"/>
      <c r="Q2" s="20"/>
      <c r="R2" s="20"/>
      <c r="S2" s="20"/>
      <c r="U2" s="23" t="s">
        <v>712</v>
      </c>
      <c r="V2" s="20"/>
      <c r="W2" s="20"/>
      <c r="X2" s="21"/>
      <c r="Y2" s="20"/>
      <c r="Z2" s="20"/>
      <c r="AA2" s="20"/>
      <c r="AB2" s="20"/>
      <c r="AC2" s="20"/>
      <c r="AE2" s="23" t="s">
        <v>712</v>
      </c>
      <c r="AF2" s="20"/>
      <c r="AG2" s="20"/>
      <c r="AH2" s="21"/>
      <c r="AI2" s="20"/>
      <c r="AJ2" s="20"/>
      <c r="AK2" s="20"/>
      <c r="AL2" s="20"/>
      <c r="AM2" s="20"/>
      <c r="AO2" s="23" t="s">
        <v>712</v>
      </c>
      <c r="AP2" s="20"/>
      <c r="AQ2" s="20"/>
      <c r="AR2" s="21"/>
      <c r="AS2" s="20"/>
      <c r="AT2" s="20"/>
      <c r="AU2" s="20"/>
      <c r="AV2" s="20"/>
      <c r="AW2" s="20"/>
      <c r="AY2" s="23" t="s">
        <v>712</v>
      </c>
      <c r="AZ2" s="20"/>
      <c r="BA2" s="20"/>
      <c r="BB2" s="21"/>
      <c r="BC2" s="20"/>
      <c r="BD2" s="20"/>
      <c r="BE2" s="20"/>
      <c r="BF2" s="20"/>
      <c r="BG2" s="20"/>
      <c r="BI2" s="23" t="s">
        <v>712</v>
      </c>
      <c r="BJ2" s="20"/>
      <c r="BK2" s="20"/>
      <c r="BL2" s="21"/>
      <c r="BM2" s="20"/>
      <c r="BN2" s="20"/>
      <c r="BO2" s="20"/>
      <c r="BP2" s="20"/>
      <c r="BQ2" s="20"/>
      <c r="BS2" s="23" t="s">
        <v>712</v>
      </c>
      <c r="BT2" s="20"/>
      <c r="BU2" s="20"/>
      <c r="BV2" s="21"/>
      <c r="BW2" s="20"/>
      <c r="BX2" s="20"/>
      <c r="BY2" s="20"/>
      <c r="BZ2" s="20"/>
      <c r="CA2" s="20"/>
      <c r="CC2" s="23" t="s">
        <v>712</v>
      </c>
      <c r="CD2" s="20"/>
      <c r="CE2" s="20"/>
      <c r="CF2" s="21"/>
      <c r="CG2" s="20"/>
      <c r="CH2" s="20"/>
      <c r="CI2" s="20"/>
      <c r="CJ2" s="20"/>
      <c r="CK2" s="20"/>
    </row>
    <row r="3" spans="1:89" x14ac:dyDescent="0.25">
      <c r="A3" s="10" t="s">
        <v>403</v>
      </c>
      <c r="B3" s="17">
        <v>0.54</v>
      </c>
      <c r="C3" s="19">
        <v>0.26</v>
      </c>
      <c r="D3" s="18">
        <v>0.13</v>
      </c>
      <c r="E3" s="17">
        <v>0.8</v>
      </c>
      <c r="F3" s="19">
        <v>0.67</v>
      </c>
      <c r="G3" s="19">
        <v>0.46</v>
      </c>
      <c r="H3" s="19">
        <v>0.24</v>
      </c>
      <c r="I3" s="19">
        <v>0.14000000000000001</v>
      </c>
      <c r="K3" s="10" t="s">
        <v>403</v>
      </c>
      <c r="L3" s="17">
        <v>0.69</v>
      </c>
      <c r="M3" s="19">
        <v>0.22</v>
      </c>
      <c r="N3" s="18">
        <v>7.0000000000000007E-2</v>
      </c>
      <c r="O3" s="17">
        <v>0.92</v>
      </c>
      <c r="P3" s="19">
        <v>0.75</v>
      </c>
      <c r="Q3" s="19">
        <v>0.52</v>
      </c>
      <c r="R3" s="19">
        <v>0.28999999999999998</v>
      </c>
      <c r="S3" s="19">
        <v>0.17</v>
      </c>
      <c r="U3" s="10" t="s">
        <v>403</v>
      </c>
      <c r="V3" s="17">
        <v>0.68</v>
      </c>
      <c r="W3" s="19">
        <v>0.24</v>
      </c>
      <c r="X3" s="18">
        <v>7.0000000000000007E-2</v>
      </c>
      <c r="Y3" s="17">
        <v>0.92</v>
      </c>
      <c r="Z3" s="19">
        <v>0.73</v>
      </c>
      <c r="AA3" s="19">
        <v>0.51</v>
      </c>
      <c r="AB3" s="19">
        <v>0.28000000000000003</v>
      </c>
      <c r="AC3" s="19">
        <v>0.17</v>
      </c>
      <c r="AE3" s="10" t="s">
        <v>403</v>
      </c>
      <c r="AF3" s="17">
        <v>0.67</v>
      </c>
      <c r="AG3" s="19">
        <v>0.25</v>
      </c>
      <c r="AH3" s="18">
        <v>7.0000000000000007E-2</v>
      </c>
      <c r="AI3" s="17">
        <v>0.92</v>
      </c>
      <c r="AJ3" s="19">
        <v>0.7</v>
      </c>
      <c r="AK3" s="19">
        <v>0.48</v>
      </c>
      <c r="AL3" s="19">
        <v>0.26</v>
      </c>
      <c r="AM3" s="19">
        <v>0.15</v>
      </c>
      <c r="AO3" s="10" t="s">
        <v>403</v>
      </c>
      <c r="AP3" s="17">
        <v>0.68</v>
      </c>
      <c r="AQ3" s="19">
        <v>0.24</v>
      </c>
      <c r="AR3" s="18">
        <v>0.08</v>
      </c>
      <c r="AS3" s="17">
        <v>0.92</v>
      </c>
      <c r="AT3" s="19">
        <v>0.69</v>
      </c>
      <c r="AU3" s="19">
        <v>0.48</v>
      </c>
      <c r="AV3" s="19">
        <v>0.26</v>
      </c>
      <c r="AW3" s="19">
        <v>0.15</v>
      </c>
      <c r="AY3" s="10" t="s">
        <v>403</v>
      </c>
      <c r="AZ3" s="17">
        <v>0.67</v>
      </c>
      <c r="BA3" s="19">
        <v>0.25</v>
      </c>
      <c r="BB3" s="18">
        <v>7.0000000000000007E-2</v>
      </c>
      <c r="BC3" s="17">
        <v>0.92</v>
      </c>
      <c r="BD3" s="19">
        <v>0.7</v>
      </c>
      <c r="BE3" s="19">
        <v>0.48</v>
      </c>
      <c r="BF3" s="19">
        <v>0.26</v>
      </c>
      <c r="BG3" s="19">
        <v>0.15</v>
      </c>
      <c r="BI3" s="10" t="s">
        <v>403</v>
      </c>
      <c r="BJ3" s="17">
        <v>0.85</v>
      </c>
      <c r="BK3" s="19">
        <v>0.15</v>
      </c>
      <c r="BL3" s="18">
        <v>0</v>
      </c>
      <c r="BM3" s="17">
        <v>1</v>
      </c>
      <c r="BN3" s="19">
        <v>0.76</v>
      </c>
      <c r="BO3" s="19">
        <v>0.54</v>
      </c>
      <c r="BP3" s="19">
        <v>0.3</v>
      </c>
      <c r="BQ3" s="19">
        <v>0.17</v>
      </c>
      <c r="BS3" s="10" t="s">
        <v>403</v>
      </c>
      <c r="BT3" s="17">
        <v>0.85</v>
      </c>
      <c r="BU3" s="19">
        <v>0.15</v>
      </c>
      <c r="BV3" s="18">
        <v>0</v>
      </c>
      <c r="BW3" s="17">
        <v>1</v>
      </c>
      <c r="BX3" s="19">
        <v>0.74</v>
      </c>
      <c r="BY3" s="19">
        <v>0.53</v>
      </c>
      <c r="BZ3" s="19">
        <v>0.32</v>
      </c>
      <c r="CA3" s="19">
        <v>0.18</v>
      </c>
      <c r="CC3" s="10" t="s">
        <v>403</v>
      </c>
      <c r="CD3" s="17">
        <v>0.85</v>
      </c>
      <c r="CE3" s="19">
        <v>0.15</v>
      </c>
      <c r="CF3" s="18">
        <v>0</v>
      </c>
      <c r="CG3" s="17">
        <v>1</v>
      </c>
      <c r="CH3" s="19">
        <v>0.74</v>
      </c>
      <c r="CI3" s="19">
        <v>0.53</v>
      </c>
      <c r="CJ3" s="19">
        <v>0.34</v>
      </c>
      <c r="CK3" s="19">
        <v>0.19</v>
      </c>
    </row>
    <row r="4" spans="1:89" x14ac:dyDescent="0.25">
      <c r="A4" s="10" t="s">
        <v>746</v>
      </c>
      <c r="B4" s="8">
        <v>0.22</v>
      </c>
      <c r="C4" s="4">
        <v>0.3</v>
      </c>
      <c r="D4" s="14">
        <v>0.27</v>
      </c>
      <c r="E4" s="8">
        <v>0.52</v>
      </c>
      <c r="F4" s="4">
        <v>0.38</v>
      </c>
      <c r="G4" s="4">
        <v>0.19</v>
      </c>
      <c r="H4" s="4">
        <v>0.08</v>
      </c>
      <c r="I4" s="4">
        <v>0.03</v>
      </c>
      <c r="K4" s="10" t="s">
        <v>746</v>
      </c>
      <c r="L4" s="8">
        <v>0.19</v>
      </c>
      <c r="M4" s="4">
        <v>0.34</v>
      </c>
      <c r="N4" s="14">
        <v>0.27</v>
      </c>
      <c r="O4" s="8">
        <v>0.52</v>
      </c>
      <c r="P4" s="4">
        <v>0.37</v>
      </c>
      <c r="Q4" s="4">
        <v>0.18</v>
      </c>
      <c r="R4" s="4">
        <v>7.0000000000000007E-2</v>
      </c>
      <c r="S4" s="4">
        <v>0.03</v>
      </c>
      <c r="U4" s="10" t="s">
        <v>654</v>
      </c>
      <c r="V4" s="8">
        <v>0.28000000000000003</v>
      </c>
      <c r="W4" s="4">
        <v>0.46</v>
      </c>
      <c r="X4" s="14">
        <v>0.23</v>
      </c>
      <c r="Y4" s="8">
        <v>0.74</v>
      </c>
      <c r="Z4" s="4">
        <v>0.42</v>
      </c>
      <c r="AA4" s="4">
        <v>0.17</v>
      </c>
      <c r="AB4" s="4">
        <v>0.05</v>
      </c>
      <c r="AC4" s="4">
        <v>0.02</v>
      </c>
      <c r="AE4" s="10" t="s">
        <v>654</v>
      </c>
      <c r="AF4" s="8">
        <v>0.28000000000000003</v>
      </c>
      <c r="AG4" s="4">
        <v>0.46</v>
      </c>
      <c r="AH4" s="14">
        <v>0.23</v>
      </c>
      <c r="AI4" s="8">
        <v>0.74</v>
      </c>
      <c r="AJ4" s="4">
        <v>0.41</v>
      </c>
      <c r="AK4" s="4">
        <v>0.17</v>
      </c>
      <c r="AL4" s="4">
        <v>0.06</v>
      </c>
      <c r="AM4" s="4">
        <v>0.02</v>
      </c>
      <c r="AO4" s="10" t="s">
        <v>654</v>
      </c>
      <c r="AP4" s="8">
        <v>0.28000000000000003</v>
      </c>
      <c r="AQ4" s="4">
        <v>0.45</v>
      </c>
      <c r="AR4" s="14">
        <v>0.23</v>
      </c>
      <c r="AS4" s="8">
        <v>0.73</v>
      </c>
      <c r="AT4" s="4">
        <v>0.4</v>
      </c>
      <c r="AU4" s="4">
        <v>0.17</v>
      </c>
      <c r="AV4" s="4">
        <v>7.0000000000000007E-2</v>
      </c>
      <c r="AW4" s="4">
        <v>0.02</v>
      </c>
      <c r="AY4" s="10" t="s">
        <v>654</v>
      </c>
      <c r="AZ4" s="8">
        <v>0.28999999999999998</v>
      </c>
      <c r="BA4" s="4">
        <v>0.45</v>
      </c>
      <c r="BB4" s="14">
        <v>0.23</v>
      </c>
      <c r="BC4" s="8">
        <v>0.74</v>
      </c>
      <c r="BD4" s="4">
        <v>0.41</v>
      </c>
      <c r="BE4" s="4">
        <v>0.18</v>
      </c>
      <c r="BF4" s="4">
        <v>7.0000000000000007E-2</v>
      </c>
      <c r="BG4" s="4">
        <v>0.02</v>
      </c>
      <c r="BI4" s="10" t="s">
        <v>654</v>
      </c>
      <c r="BJ4" s="8">
        <v>0.15</v>
      </c>
      <c r="BK4" s="4">
        <v>0.74</v>
      </c>
      <c r="BL4" s="14">
        <v>0.11</v>
      </c>
      <c r="BM4" s="8">
        <v>1</v>
      </c>
      <c r="BN4" s="4">
        <v>0.41</v>
      </c>
      <c r="BO4" s="4">
        <v>0.17</v>
      </c>
      <c r="BP4" s="4">
        <v>0.06</v>
      </c>
      <c r="BQ4" s="4">
        <v>0.02</v>
      </c>
      <c r="BS4" s="10" t="s">
        <v>654</v>
      </c>
      <c r="BT4" s="8">
        <v>0.15</v>
      </c>
      <c r="BU4" s="4">
        <v>0.74</v>
      </c>
      <c r="BV4" s="14">
        <v>0.11</v>
      </c>
      <c r="BW4" s="8">
        <v>1</v>
      </c>
      <c r="BX4" s="4">
        <v>0.33</v>
      </c>
      <c r="BY4" s="4">
        <v>0.14000000000000001</v>
      </c>
      <c r="BZ4" s="4">
        <v>0.05</v>
      </c>
      <c r="CA4" s="4">
        <v>0.02</v>
      </c>
      <c r="CC4" s="10" t="s">
        <v>654</v>
      </c>
      <c r="CD4" s="8">
        <v>0.15</v>
      </c>
      <c r="CE4" s="4">
        <v>0.74</v>
      </c>
      <c r="CF4" s="14">
        <v>0.11</v>
      </c>
      <c r="CG4" s="8">
        <v>1</v>
      </c>
      <c r="CH4" s="4">
        <v>0.33</v>
      </c>
      <c r="CI4" s="4">
        <v>0.14000000000000001</v>
      </c>
      <c r="CJ4" s="4">
        <v>0.05</v>
      </c>
      <c r="CK4" s="4">
        <v>0.02</v>
      </c>
    </row>
    <row r="5" spans="1:89" x14ac:dyDescent="0.25">
      <c r="A5" s="10" t="s">
        <v>699</v>
      </c>
      <c r="B5" s="8">
        <v>0.13</v>
      </c>
      <c r="C5" s="4">
        <v>0.24</v>
      </c>
      <c r="D5" s="14">
        <v>0.31</v>
      </c>
      <c r="E5" s="8">
        <v>0.37</v>
      </c>
      <c r="F5" s="4">
        <v>0.26</v>
      </c>
      <c r="G5" s="4">
        <v>0.11</v>
      </c>
      <c r="H5" s="4">
        <v>0.04</v>
      </c>
      <c r="I5" s="4">
        <v>0.01</v>
      </c>
      <c r="K5" s="10" t="s">
        <v>654</v>
      </c>
      <c r="L5" s="8">
        <v>0.09</v>
      </c>
      <c r="M5" s="4">
        <v>0.21</v>
      </c>
      <c r="N5" s="14">
        <v>0.28999999999999998</v>
      </c>
      <c r="O5" s="8">
        <v>0.31</v>
      </c>
      <c r="P5" s="4">
        <v>0.19</v>
      </c>
      <c r="Q5" s="4">
        <v>7.0000000000000007E-2</v>
      </c>
      <c r="R5" s="4">
        <v>0.02</v>
      </c>
      <c r="S5" s="4">
        <v>0.01</v>
      </c>
      <c r="U5" s="10" t="s">
        <v>699</v>
      </c>
      <c r="V5" s="8">
        <v>0.02</v>
      </c>
      <c r="W5" s="4">
        <v>0.22</v>
      </c>
      <c r="X5" s="14">
        <v>0.37</v>
      </c>
      <c r="Y5" s="8">
        <v>0.24</v>
      </c>
      <c r="Z5" s="4">
        <v>0.17</v>
      </c>
      <c r="AA5" s="4">
        <v>0.06</v>
      </c>
      <c r="AB5" s="4">
        <v>0.02</v>
      </c>
      <c r="AC5" s="4">
        <v>0.01</v>
      </c>
      <c r="AE5" s="10" t="s">
        <v>746</v>
      </c>
      <c r="AF5" s="8">
        <v>0.02</v>
      </c>
      <c r="AG5" s="4">
        <v>0.08</v>
      </c>
      <c r="AH5" s="14">
        <v>0.33</v>
      </c>
      <c r="AI5" s="8">
        <v>0.1</v>
      </c>
      <c r="AJ5" s="4">
        <v>0.13</v>
      </c>
      <c r="AK5" s="4">
        <v>0.06</v>
      </c>
      <c r="AL5" s="4">
        <v>0.02</v>
      </c>
      <c r="AM5" s="4">
        <v>0.01</v>
      </c>
      <c r="AO5" s="10" t="s">
        <v>699</v>
      </c>
      <c r="AP5" s="8">
        <v>0.02</v>
      </c>
      <c r="AQ5" s="4">
        <v>0.21</v>
      </c>
      <c r="AR5" s="14">
        <v>0.36</v>
      </c>
      <c r="AS5" s="8">
        <v>0.24</v>
      </c>
      <c r="AT5" s="4">
        <v>0.16</v>
      </c>
      <c r="AU5" s="4">
        <v>7.0000000000000007E-2</v>
      </c>
      <c r="AV5" s="4">
        <v>0.02</v>
      </c>
      <c r="AW5" s="4">
        <v>0.01</v>
      </c>
      <c r="AY5" s="10" t="s">
        <v>746</v>
      </c>
      <c r="AZ5" s="8">
        <v>0.02</v>
      </c>
      <c r="BA5" s="4">
        <v>0.09</v>
      </c>
      <c r="BB5" s="14">
        <v>0.33</v>
      </c>
      <c r="BC5" s="8">
        <v>0.11</v>
      </c>
      <c r="BD5" s="4">
        <v>0.13</v>
      </c>
      <c r="BE5" s="4">
        <v>0.06</v>
      </c>
      <c r="BF5" s="4">
        <v>0.02</v>
      </c>
      <c r="BG5" s="4">
        <v>0.01</v>
      </c>
      <c r="BI5" s="10" t="s">
        <v>699</v>
      </c>
      <c r="BJ5" s="8">
        <v>0</v>
      </c>
      <c r="BK5" s="4">
        <v>0.11</v>
      </c>
      <c r="BL5" s="14">
        <v>0.53</v>
      </c>
      <c r="BM5" s="8">
        <v>0.41</v>
      </c>
      <c r="BN5" s="4">
        <v>0.12</v>
      </c>
      <c r="BO5" s="4">
        <v>0.05</v>
      </c>
      <c r="BP5" s="4">
        <v>0.02</v>
      </c>
      <c r="BQ5" s="4">
        <v>0.01</v>
      </c>
      <c r="BS5" s="10" t="s">
        <v>699</v>
      </c>
      <c r="BT5" s="8">
        <v>0</v>
      </c>
      <c r="BU5" s="4">
        <v>0.11</v>
      </c>
      <c r="BV5" s="14">
        <v>0.53</v>
      </c>
      <c r="BW5" s="8">
        <v>0.36</v>
      </c>
      <c r="BX5" s="4">
        <v>0.11</v>
      </c>
      <c r="BY5" s="4">
        <v>0.05</v>
      </c>
      <c r="BZ5" s="4">
        <v>0.02</v>
      </c>
      <c r="CA5" s="4">
        <v>0.01</v>
      </c>
      <c r="CC5" s="10" t="s">
        <v>699</v>
      </c>
      <c r="CD5" s="8">
        <v>0</v>
      </c>
      <c r="CE5" s="4">
        <v>0.11</v>
      </c>
      <c r="CF5" s="14">
        <v>0.53</v>
      </c>
      <c r="CG5" s="8">
        <v>0.36</v>
      </c>
      <c r="CH5" s="4">
        <v>0.11</v>
      </c>
      <c r="CI5" s="4">
        <v>0.05</v>
      </c>
      <c r="CJ5" s="4">
        <v>0.02</v>
      </c>
      <c r="CK5" s="4">
        <v>0.01</v>
      </c>
    </row>
    <row r="6" spans="1:89" x14ac:dyDescent="0.25">
      <c r="A6" s="10" t="s">
        <v>654</v>
      </c>
      <c r="B6" s="42">
        <v>0.1</v>
      </c>
      <c r="C6" s="43">
        <v>0.2</v>
      </c>
      <c r="D6" s="44">
        <v>0.28999999999999998</v>
      </c>
      <c r="E6" s="42">
        <v>0.3</v>
      </c>
      <c r="F6" s="43">
        <v>0.2</v>
      </c>
      <c r="G6" s="43">
        <v>0.08</v>
      </c>
      <c r="H6" s="43">
        <v>0.02</v>
      </c>
      <c r="I6" s="43">
        <v>0.01</v>
      </c>
      <c r="K6" s="10" t="s">
        <v>699</v>
      </c>
      <c r="L6" s="42">
        <v>0.03</v>
      </c>
      <c r="M6" s="43">
        <v>0.23</v>
      </c>
      <c r="N6" s="44">
        <v>0.37</v>
      </c>
      <c r="O6" s="42">
        <v>0.25</v>
      </c>
      <c r="P6" s="43">
        <v>0.19</v>
      </c>
      <c r="Q6" s="43">
        <v>7.0000000000000007E-2</v>
      </c>
      <c r="R6" s="43">
        <v>0.02</v>
      </c>
      <c r="S6" s="43">
        <v>0.01</v>
      </c>
      <c r="U6" s="10" t="s">
        <v>746</v>
      </c>
      <c r="V6" s="42">
        <v>0.02</v>
      </c>
      <c r="W6" s="43">
        <v>0.08</v>
      </c>
      <c r="X6" s="44">
        <v>0.33</v>
      </c>
      <c r="Y6" s="42">
        <v>0.1</v>
      </c>
      <c r="Z6" s="43">
        <v>0.13</v>
      </c>
      <c r="AA6" s="43">
        <v>0.06</v>
      </c>
      <c r="AB6" s="43">
        <v>0.02</v>
      </c>
      <c r="AC6" s="43">
        <v>0.01</v>
      </c>
      <c r="AE6" s="10" t="s">
        <v>699</v>
      </c>
      <c r="AF6" s="42">
        <v>0.03</v>
      </c>
      <c r="AG6" s="43">
        <v>0.21</v>
      </c>
      <c r="AH6" s="44">
        <v>0.37</v>
      </c>
      <c r="AI6" s="42">
        <v>0.24</v>
      </c>
      <c r="AJ6" s="43">
        <v>0.18</v>
      </c>
      <c r="AK6" s="43">
        <v>7.0000000000000007E-2</v>
      </c>
      <c r="AL6" s="43">
        <v>0.03</v>
      </c>
      <c r="AM6" s="43">
        <v>0.01</v>
      </c>
      <c r="AO6" s="10" t="s">
        <v>746</v>
      </c>
      <c r="AP6" s="42">
        <v>0.02</v>
      </c>
      <c r="AQ6" s="43">
        <v>0.09</v>
      </c>
      <c r="AR6" s="44">
        <v>0.33</v>
      </c>
      <c r="AS6" s="42">
        <v>0.11</v>
      </c>
      <c r="AT6" s="43">
        <v>0.13</v>
      </c>
      <c r="AU6" s="43">
        <v>0.06</v>
      </c>
      <c r="AV6" s="43">
        <v>0.02</v>
      </c>
      <c r="AW6" s="43">
        <v>0.01</v>
      </c>
      <c r="AY6" s="10" t="s">
        <v>699</v>
      </c>
      <c r="AZ6" s="42">
        <v>0.02</v>
      </c>
      <c r="BA6" s="43">
        <v>0.21</v>
      </c>
      <c r="BB6" s="44">
        <v>0.37</v>
      </c>
      <c r="BC6" s="42">
        <v>0.24</v>
      </c>
      <c r="BD6" s="43">
        <v>0.17</v>
      </c>
      <c r="BE6" s="43">
        <v>7.0000000000000007E-2</v>
      </c>
      <c r="BF6" s="43">
        <v>0.03</v>
      </c>
      <c r="BG6" s="43">
        <v>0.01</v>
      </c>
      <c r="BI6" s="10" t="s">
        <v>746</v>
      </c>
      <c r="BJ6" s="42">
        <v>0</v>
      </c>
      <c r="BK6" s="43">
        <v>0</v>
      </c>
      <c r="BL6" s="44">
        <v>0.36</v>
      </c>
      <c r="BM6" s="42">
        <v>0.24</v>
      </c>
      <c r="BN6" s="43">
        <v>7.0000000000000007E-2</v>
      </c>
      <c r="BO6" s="43">
        <v>0.03</v>
      </c>
      <c r="BP6" s="43">
        <v>0.01</v>
      </c>
      <c r="BQ6" s="43">
        <v>0</v>
      </c>
      <c r="BS6" s="10" t="s">
        <v>746</v>
      </c>
      <c r="BT6" s="42">
        <v>0</v>
      </c>
      <c r="BU6" s="43">
        <v>0</v>
      </c>
      <c r="BV6" s="44">
        <v>0.36</v>
      </c>
      <c r="BW6" s="42">
        <v>0.19</v>
      </c>
      <c r="BX6" s="43">
        <v>7.0000000000000007E-2</v>
      </c>
      <c r="BY6" s="43">
        <v>0.03</v>
      </c>
      <c r="BZ6" s="43">
        <v>0.01</v>
      </c>
      <c r="CA6" s="43">
        <v>0</v>
      </c>
      <c r="CC6" s="10" t="s">
        <v>746</v>
      </c>
      <c r="CD6" s="42">
        <v>0</v>
      </c>
      <c r="CE6" s="43">
        <v>0</v>
      </c>
      <c r="CF6" s="44">
        <v>0.36</v>
      </c>
      <c r="CG6" s="42">
        <v>0.19</v>
      </c>
      <c r="CH6" s="43">
        <v>0.06</v>
      </c>
      <c r="CI6" s="43">
        <v>0.02</v>
      </c>
      <c r="CJ6" s="43">
        <v>0.01</v>
      </c>
      <c r="CK6" s="43">
        <v>0</v>
      </c>
    </row>
    <row r="7" spans="1:89" x14ac:dyDescent="0.25">
      <c r="A7" s="39" t="s">
        <v>713</v>
      </c>
      <c r="B7" s="45"/>
      <c r="C7" s="45"/>
      <c r="D7" s="46"/>
      <c r="E7" s="45"/>
      <c r="F7" s="45"/>
      <c r="G7" s="45"/>
      <c r="H7" s="45"/>
      <c r="I7" s="45"/>
      <c r="K7" s="39" t="s">
        <v>713</v>
      </c>
      <c r="L7" s="45"/>
      <c r="M7" s="45"/>
      <c r="N7" s="46"/>
      <c r="O7" s="45"/>
      <c r="P7" s="45"/>
      <c r="Q7" s="45"/>
      <c r="R7" s="45"/>
      <c r="S7" s="45"/>
      <c r="U7" s="39" t="s">
        <v>713</v>
      </c>
      <c r="V7" s="45"/>
      <c r="W7" s="45"/>
      <c r="X7" s="46"/>
      <c r="Y7" s="45"/>
      <c r="Z7" s="45"/>
      <c r="AA7" s="45"/>
      <c r="AB7" s="45"/>
      <c r="AC7" s="45"/>
      <c r="AE7" s="39" t="s">
        <v>713</v>
      </c>
      <c r="AF7" s="45"/>
      <c r="AG7" s="45"/>
      <c r="AH7" s="46"/>
      <c r="AI7" s="45"/>
      <c r="AJ7" s="45"/>
      <c r="AK7" s="45"/>
      <c r="AL7" s="45"/>
      <c r="AM7" s="45"/>
      <c r="AO7" s="39" t="s">
        <v>713</v>
      </c>
      <c r="AP7" s="45"/>
      <c r="AQ7" s="45"/>
      <c r="AR7" s="46"/>
      <c r="AS7" s="45"/>
      <c r="AT7" s="45"/>
      <c r="AU7" s="45"/>
      <c r="AV7" s="45"/>
      <c r="AW7" s="45"/>
      <c r="AY7" s="39" t="s">
        <v>713</v>
      </c>
      <c r="AZ7" s="45"/>
      <c r="BA7" s="45"/>
      <c r="BB7" s="46"/>
      <c r="BC7" s="45"/>
      <c r="BD7" s="45"/>
      <c r="BE7" s="45"/>
      <c r="BF7" s="45"/>
      <c r="BG7" s="45"/>
      <c r="BI7" s="39" t="s">
        <v>713</v>
      </c>
      <c r="BJ7" s="45"/>
      <c r="BK7" s="45"/>
      <c r="BL7" s="46"/>
      <c r="BM7" s="45"/>
      <c r="BN7" s="45"/>
      <c r="BO7" s="45"/>
      <c r="BP7" s="45"/>
      <c r="BQ7" s="45"/>
      <c r="BS7" s="39" t="s">
        <v>713</v>
      </c>
      <c r="BT7" s="45"/>
      <c r="BU7" s="45"/>
      <c r="BV7" s="46"/>
      <c r="BW7" s="45"/>
      <c r="BX7" s="45"/>
      <c r="BY7" s="45"/>
      <c r="BZ7" s="45"/>
      <c r="CA7" s="45"/>
      <c r="CC7" s="39" t="s">
        <v>713</v>
      </c>
      <c r="CD7" s="45"/>
      <c r="CE7" s="45"/>
      <c r="CF7" s="46"/>
      <c r="CG7" s="45"/>
      <c r="CH7" s="45"/>
      <c r="CI7" s="45"/>
      <c r="CJ7" s="45"/>
      <c r="CK7" s="45"/>
    </row>
    <row r="8" spans="1:89" x14ac:dyDescent="0.25">
      <c r="A8" s="10" t="s">
        <v>527</v>
      </c>
      <c r="B8" s="17">
        <v>0.71</v>
      </c>
      <c r="C8" s="19">
        <v>0.19</v>
      </c>
      <c r="D8" s="18">
        <v>7.0000000000000007E-2</v>
      </c>
      <c r="E8" s="17">
        <v>0.9</v>
      </c>
      <c r="F8" s="19">
        <v>0.67</v>
      </c>
      <c r="G8" s="19">
        <v>0.42</v>
      </c>
      <c r="H8" s="19">
        <v>0.25</v>
      </c>
      <c r="I8" s="19">
        <v>0.13</v>
      </c>
      <c r="K8" s="10" t="s">
        <v>527</v>
      </c>
      <c r="L8" s="17">
        <v>0.7</v>
      </c>
      <c r="M8" s="19">
        <v>0.19</v>
      </c>
      <c r="N8" s="18">
        <v>0.08</v>
      </c>
      <c r="O8" s="17">
        <v>0.9</v>
      </c>
      <c r="P8" s="19">
        <v>0.68</v>
      </c>
      <c r="Q8" s="19">
        <v>0.42</v>
      </c>
      <c r="R8" s="19">
        <v>0.25</v>
      </c>
      <c r="S8" s="19">
        <v>0.13</v>
      </c>
      <c r="U8" s="10" t="s">
        <v>527</v>
      </c>
      <c r="V8" s="17">
        <v>0.85</v>
      </c>
      <c r="W8" s="19">
        <v>0.12</v>
      </c>
      <c r="X8" s="18">
        <v>0.03</v>
      </c>
      <c r="Y8" s="17">
        <v>0.96</v>
      </c>
      <c r="Z8" s="19">
        <v>0.72</v>
      </c>
      <c r="AA8" s="19">
        <v>0.46</v>
      </c>
      <c r="AB8" s="19">
        <v>0.28000000000000003</v>
      </c>
      <c r="AC8" s="19">
        <v>0.15</v>
      </c>
      <c r="AE8" s="10" t="s">
        <v>527</v>
      </c>
      <c r="AF8" s="17">
        <v>0.85</v>
      </c>
      <c r="AG8" s="19">
        <v>0.11</v>
      </c>
      <c r="AH8" s="18">
        <v>0.04</v>
      </c>
      <c r="AI8" s="17">
        <v>0.96</v>
      </c>
      <c r="AJ8" s="19">
        <v>0.67</v>
      </c>
      <c r="AK8" s="19">
        <v>0.42</v>
      </c>
      <c r="AL8" s="19">
        <v>0.24</v>
      </c>
      <c r="AM8" s="19">
        <v>0.13</v>
      </c>
      <c r="AO8" s="10" t="s">
        <v>527</v>
      </c>
      <c r="AP8" s="17">
        <v>0.85</v>
      </c>
      <c r="AQ8" s="19">
        <v>0.11</v>
      </c>
      <c r="AR8" s="18">
        <v>0.03</v>
      </c>
      <c r="AS8" s="17">
        <v>0.96</v>
      </c>
      <c r="AT8" s="19">
        <v>0.7</v>
      </c>
      <c r="AU8" s="19">
        <v>0.43</v>
      </c>
      <c r="AV8" s="19">
        <v>0.24</v>
      </c>
      <c r="AW8" s="19">
        <v>0.13</v>
      </c>
      <c r="AY8" s="10" t="s">
        <v>527</v>
      </c>
      <c r="AZ8" s="17">
        <v>0.85</v>
      </c>
      <c r="BA8" s="19">
        <v>0.11</v>
      </c>
      <c r="BB8" s="18">
        <v>0.03</v>
      </c>
      <c r="BC8" s="17">
        <v>0.96</v>
      </c>
      <c r="BD8" s="19">
        <v>0.69</v>
      </c>
      <c r="BE8" s="19">
        <v>0.41</v>
      </c>
      <c r="BF8" s="19">
        <v>0.24</v>
      </c>
      <c r="BG8" s="19">
        <v>0.13</v>
      </c>
      <c r="BI8" s="10" t="s">
        <v>527</v>
      </c>
      <c r="BJ8" s="17">
        <v>0.97</v>
      </c>
      <c r="BK8" s="19">
        <v>0.03</v>
      </c>
      <c r="BL8" s="18">
        <v>0</v>
      </c>
      <c r="BM8" s="17">
        <v>1</v>
      </c>
      <c r="BN8" s="19">
        <v>0.72</v>
      </c>
      <c r="BO8" s="19">
        <v>0.44</v>
      </c>
      <c r="BP8" s="19">
        <v>0.27</v>
      </c>
      <c r="BQ8" s="19">
        <v>0.14000000000000001</v>
      </c>
      <c r="BS8" s="10" t="s">
        <v>527</v>
      </c>
      <c r="BT8" s="17">
        <v>0.91</v>
      </c>
      <c r="BU8" s="19">
        <v>0.09</v>
      </c>
      <c r="BV8" s="18">
        <v>0</v>
      </c>
      <c r="BW8" s="17">
        <v>1</v>
      </c>
      <c r="BX8" s="19">
        <v>0.71</v>
      </c>
      <c r="BY8" s="19">
        <v>0.44</v>
      </c>
      <c r="BZ8" s="19">
        <v>0.24</v>
      </c>
      <c r="CA8" s="19">
        <v>0.13</v>
      </c>
      <c r="CC8" s="10" t="s">
        <v>527</v>
      </c>
      <c r="CD8" s="17">
        <v>0.91</v>
      </c>
      <c r="CE8" s="19">
        <v>0.09</v>
      </c>
      <c r="CF8" s="18">
        <v>0</v>
      </c>
      <c r="CG8" s="17">
        <v>1</v>
      </c>
      <c r="CH8" s="19">
        <v>0.71</v>
      </c>
      <c r="CI8" s="19">
        <v>0.44</v>
      </c>
      <c r="CJ8" s="19">
        <v>0.23</v>
      </c>
      <c r="CK8" s="19">
        <v>0.14000000000000001</v>
      </c>
    </row>
    <row r="9" spans="1:89" x14ac:dyDescent="0.25">
      <c r="A9" s="10" t="s">
        <v>449</v>
      </c>
      <c r="B9" s="8">
        <v>0.15</v>
      </c>
      <c r="C9" s="4">
        <v>0.36</v>
      </c>
      <c r="D9" s="14">
        <v>0.28999999999999998</v>
      </c>
      <c r="E9" s="8">
        <v>0.5</v>
      </c>
      <c r="F9" s="4">
        <v>0.23</v>
      </c>
      <c r="G9" s="4">
        <v>0.08</v>
      </c>
      <c r="H9" s="4">
        <v>0.02</v>
      </c>
      <c r="I9" s="4">
        <v>0.01</v>
      </c>
      <c r="K9" s="10" t="s">
        <v>449</v>
      </c>
      <c r="L9" s="8">
        <v>0.15</v>
      </c>
      <c r="M9" s="4">
        <v>0.36</v>
      </c>
      <c r="N9" s="14">
        <v>0.28000000000000003</v>
      </c>
      <c r="O9" s="8">
        <v>0.51</v>
      </c>
      <c r="P9" s="4">
        <v>0.25</v>
      </c>
      <c r="Q9" s="4">
        <v>0.08</v>
      </c>
      <c r="R9" s="4">
        <v>0.02</v>
      </c>
      <c r="S9" s="4">
        <v>0.01</v>
      </c>
      <c r="U9" s="10" t="s">
        <v>449</v>
      </c>
      <c r="V9" s="8">
        <v>0.09</v>
      </c>
      <c r="W9" s="4">
        <v>0.36</v>
      </c>
      <c r="X9" s="14">
        <v>0.35</v>
      </c>
      <c r="Y9" s="8">
        <v>0.44</v>
      </c>
      <c r="Z9" s="4">
        <v>0.2</v>
      </c>
      <c r="AA9" s="4">
        <v>0.06</v>
      </c>
      <c r="AB9" s="4">
        <v>0.02</v>
      </c>
      <c r="AC9" s="4">
        <v>0.01</v>
      </c>
      <c r="AE9" s="10" t="s">
        <v>449</v>
      </c>
      <c r="AF9" s="8">
        <v>0.09</v>
      </c>
      <c r="AG9" s="4">
        <v>0.36</v>
      </c>
      <c r="AH9" s="14">
        <v>0.35</v>
      </c>
      <c r="AI9" s="8">
        <v>0.44</v>
      </c>
      <c r="AJ9" s="4">
        <v>0.22</v>
      </c>
      <c r="AK9" s="4">
        <v>7.0000000000000007E-2</v>
      </c>
      <c r="AL9" s="4">
        <v>0.02</v>
      </c>
      <c r="AM9" s="4">
        <v>0.01</v>
      </c>
      <c r="AO9" s="10" t="s">
        <v>449</v>
      </c>
      <c r="AP9" s="8">
        <v>0.09</v>
      </c>
      <c r="AQ9" s="4">
        <v>0.36</v>
      </c>
      <c r="AR9" s="14">
        <v>0.33</v>
      </c>
      <c r="AS9" s="8">
        <v>0.45</v>
      </c>
      <c r="AT9" s="4">
        <v>0.21</v>
      </c>
      <c r="AU9" s="4">
        <v>7.0000000000000007E-2</v>
      </c>
      <c r="AV9" s="4">
        <v>0.02</v>
      </c>
      <c r="AW9" s="4">
        <v>0.01</v>
      </c>
      <c r="AY9" s="10" t="s">
        <v>449</v>
      </c>
      <c r="AZ9" s="8">
        <v>0.09</v>
      </c>
      <c r="BA9" s="4">
        <v>0.36</v>
      </c>
      <c r="BB9" s="14">
        <v>0.34</v>
      </c>
      <c r="BC9" s="8">
        <v>0.44</v>
      </c>
      <c r="BD9" s="4">
        <v>0.21</v>
      </c>
      <c r="BE9" s="4">
        <v>7.0000000000000007E-2</v>
      </c>
      <c r="BF9" s="4">
        <v>0.02</v>
      </c>
      <c r="BG9" s="4">
        <v>0.01</v>
      </c>
      <c r="BI9" s="10" t="s">
        <v>449</v>
      </c>
      <c r="BJ9" s="8">
        <v>0</v>
      </c>
      <c r="BK9" s="4">
        <v>0.37</v>
      </c>
      <c r="BL9" s="14">
        <v>0.39</v>
      </c>
      <c r="BM9" s="8">
        <v>0.5</v>
      </c>
      <c r="BN9" s="4">
        <v>0.17</v>
      </c>
      <c r="BO9" s="4">
        <v>0.05</v>
      </c>
      <c r="BP9" s="4">
        <v>0.02</v>
      </c>
      <c r="BQ9" s="4">
        <v>0.01</v>
      </c>
      <c r="BS9" s="10" t="s">
        <v>449</v>
      </c>
      <c r="BT9" s="8">
        <v>0</v>
      </c>
      <c r="BU9" s="4">
        <v>0.28999999999999998</v>
      </c>
      <c r="BV9" s="14">
        <v>0.46</v>
      </c>
      <c r="BW9" s="8">
        <v>0.49</v>
      </c>
      <c r="BX9" s="4">
        <v>0.18</v>
      </c>
      <c r="BY9" s="4">
        <v>0.05</v>
      </c>
      <c r="BZ9" s="4">
        <v>0.02</v>
      </c>
      <c r="CA9" s="4">
        <v>0.01</v>
      </c>
      <c r="CC9" s="10" t="s">
        <v>449</v>
      </c>
      <c r="CD9" s="8">
        <v>0</v>
      </c>
      <c r="CE9" s="4">
        <v>0.28000000000000003</v>
      </c>
      <c r="CF9" s="14">
        <v>0.46</v>
      </c>
      <c r="CG9" s="8">
        <v>0.48</v>
      </c>
      <c r="CH9" s="4">
        <v>0.18</v>
      </c>
      <c r="CI9" s="4">
        <v>0.05</v>
      </c>
      <c r="CJ9" s="4">
        <v>0.02</v>
      </c>
      <c r="CK9" s="4">
        <v>0</v>
      </c>
    </row>
    <row r="10" spans="1:89" x14ac:dyDescent="0.25">
      <c r="A10" s="10" t="s">
        <v>346</v>
      </c>
      <c r="B10" s="8">
        <v>0.08</v>
      </c>
      <c r="C10" s="4">
        <v>0.25</v>
      </c>
      <c r="D10" s="14">
        <v>0.33</v>
      </c>
      <c r="E10" s="8">
        <v>0.34</v>
      </c>
      <c r="F10" s="4">
        <v>0.14000000000000001</v>
      </c>
      <c r="G10" s="4">
        <v>0.04</v>
      </c>
      <c r="H10" s="4">
        <v>0.01</v>
      </c>
      <c r="I10" s="4">
        <v>0</v>
      </c>
      <c r="K10" s="10" t="s">
        <v>346</v>
      </c>
      <c r="L10" s="8">
        <v>0.08</v>
      </c>
      <c r="M10" s="4">
        <v>0.25</v>
      </c>
      <c r="N10" s="14">
        <v>0.35</v>
      </c>
      <c r="O10" s="8">
        <v>0.33</v>
      </c>
      <c r="P10" s="4">
        <v>0.14000000000000001</v>
      </c>
      <c r="Q10" s="4">
        <v>0.03</v>
      </c>
      <c r="R10" s="4">
        <v>0.01</v>
      </c>
      <c r="S10" s="4">
        <v>0</v>
      </c>
      <c r="U10" s="10" t="s">
        <v>346</v>
      </c>
      <c r="V10" s="8">
        <v>0.02</v>
      </c>
      <c r="W10" s="4">
        <v>0.3</v>
      </c>
      <c r="X10" s="14">
        <v>0.27</v>
      </c>
      <c r="Y10" s="8">
        <v>0.33</v>
      </c>
      <c r="Z10" s="4">
        <v>0.13</v>
      </c>
      <c r="AA10" s="4">
        <v>0.03</v>
      </c>
      <c r="AB10" s="4">
        <v>0.01</v>
      </c>
      <c r="AC10" s="4">
        <v>0</v>
      </c>
      <c r="AE10" s="10" t="s">
        <v>346</v>
      </c>
      <c r="AF10" s="8">
        <v>0.02</v>
      </c>
      <c r="AG10" s="4">
        <v>0.3</v>
      </c>
      <c r="AH10" s="14">
        <v>0.27</v>
      </c>
      <c r="AI10" s="8">
        <v>0.32</v>
      </c>
      <c r="AJ10" s="4">
        <v>0.15</v>
      </c>
      <c r="AK10" s="4">
        <v>0.04</v>
      </c>
      <c r="AL10" s="4">
        <v>0.01</v>
      </c>
      <c r="AM10" s="4">
        <v>0</v>
      </c>
      <c r="AO10" s="10" t="s">
        <v>346</v>
      </c>
      <c r="AP10" s="8">
        <v>0.02</v>
      </c>
      <c r="AQ10" s="4">
        <v>0.3</v>
      </c>
      <c r="AR10" s="14">
        <v>0.28000000000000003</v>
      </c>
      <c r="AS10" s="8">
        <v>0.32</v>
      </c>
      <c r="AT10" s="4">
        <v>0.14000000000000001</v>
      </c>
      <c r="AU10" s="4">
        <v>0.04</v>
      </c>
      <c r="AV10" s="4">
        <v>0.01</v>
      </c>
      <c r="AW10" s="4">
        <v>0</v>
      </c>
      <c r="AY10" s="10" t="s">
        <v>346</v>
      </c>
      <c r="AZ10" s="8">
        <v>0.02</v>
      </c>
      <c r="BA10" s="4">
        <v>0.31</v>
      </c>
      <c r="BB10" s="14">
        <v>0.28000000000000003</v>
      </c>
      <c r="BC10" s="8">
        <v>0.32</v>
      </c>
      <c r="BD10" s="4">
        <v>0.14000000000000001</v>
      </c>
      <c r="BE10" s="4">
        <v>0.04</v>
      </c>
      <c r="BF10" s="4">
        <v>0.01</v>
      </c>
      <c r="BG10" s="4">
        <v>0</v>
      </c>
      <c r="BI10" s="10" t="s">
        <v>346</v>
      </c>
      <c r="BJ10" s="8">
        <v>0.01</v>
      </c>
      <c r="BK10" s="4">
        <v>0.34</v>
      </c>
      <c r="BL10" s="14">
        <v>0.27</v>
      </c>
      <c r="BM10" s="8">
        <v>0.54</v>
      </c>
      <c r="BN10" s="4">
        <v>0.15</v>
      </c>
      <c r="BO10" s="4">
        <v>0.04</v>
      </c>
      <c r="BP10" s="4">
        <v>0.01</v>
      </c>
      <c r="BQ10" s="4">
        <v>0</v>
      </c>
      <c r="BS10" s="10" t="s">
        <v>490</v>
      </c>
      <c r="BT10" s="8">
        <v>0.09</v>
      </c>
      <c r="BU10" s="4">
        <v>0.62</v>
      </c>
      <c r="BV10" s="14">
        <v>0.28999999999999998</v>
      </c>
      <c r="BW10" s="8">
        <v>0.99</v>
      </c>
      <c r="BX10" s="4">
        <v>0.28000000000000003</v>
      </c>
      <c r="BY10" s="4">
        <v>7.0000000000000007E-2</v>
      </c>
      <c r="BZ10" s="4">
        <v>0.02</v>
      </c>
      <c r="CA10" s="4">
        <v>0</v>
      </c>
      <c r="CC10" s="10" t="s">
        <v>490</v>
      </c>
      <c r="CD10" s="8">
        <v>0.09</v>
      </c>
      <c r="CE10" s="4">
        <v>0.63</v>
      </c>
      <c r="CF10" s="14">
        <v>0.28000000000000003</v>
      </c>
      <c r="CG10" s="8">
        <v>1</v>
      </c>
      <c r="CH10" s="4">
        <v>0.28000000000000003</v>
      </c>
      <c r="CI10" s="4">
        <v>0.06</v>
      </c>
      <c r="CJ10" s="4">
        <v>0.01</v>
      </c>
      <c r="CK10" s="4">
        <v>0</v>
      </c>
    </row>
    <row r="11" spans="1:89" x14ac:dyDescent="0.25">
      <c r="A11" s="10" t="s">
        <v>490</v>
      </c>
      <c r="B11" s="8">
        <v>0.06</v>
      </c>
      <c r="C11" s="4">
        <v>0.2</v>
      </c>
      <c r="D11" s="14">
        <v>0.31</v>
      </c>
      <c r="E11" s="8">
        <v>0.26</v>
      </c>
      <c r="F11" s="4">
        <v>0.1</v>
      </c>
      <c r="G11" s="4">
        <v>0.02</v>
      </c>
      <c r="H11" s="4">
        <v>0</v>
      </c>
      <c r="I11" s="4">
        <v>0</v>
      </c>
      <c r="K11" s="10" t="s">
        <v>490</v>
      </c>
      <c r="L11" s="8">
        <v>0.06</v>
      </c>
      <c r="M11" s="4">
        <v>0.2</v>
      </c>
      <c r="N11" s="14">
        <v>0.28999999999999998</v>
      </c>
      <c r="O11" s="8">
        <v>0.26</v>
      </c>
      <c r="P11" s="4">
        <v>0.1</v>
      </c>
      <c r="Q11" s="4">
        <v>0.02</v>
      </c>
      <c r="R11" s="4">
        <v>0</v>
      </c>
      <c r="S11" s="4">
        <v>0</v>
      </c>
      <c r="U11" s="10" t="s">
        <v>490</v>
      </c>
      <c r="V11" s="8">
        <v>0.05</v>
      </c>
      <c r="W11" s="4">
        <v>0.23</v>
      </c>
      <c r="X11" s="14">
        <v>0.35</v>
      </c>
      <c r="Y11" s="8">
        <v>0.27</v>
      </c>
      <c r="Z11" s="4">
        <v>0.1</v>
      </c>
      <c r="AA11" s="4">
        <v>0.02</v>
      </c>
      <c r="AB11" s="4">
        <v>0</v>
      </c>
      <c r="AC11" s="4">
        <v>0</v>
      </c>
      <c r="AE11" s="10" t="s">
        <v>490</v>
      </c>
      <c r="AF11" s="8">
        <v>0.05</v>
      </c>
      <c r="AG11" s="4">
        <v>0.23</v>
      </c>
      <c r="AH11" s="14">
        <v>0.34</v>
      </c>
      <c r="AI11" s="8">
        <v>0.28000000000000003</v>
      </c>
      <c r="AJ11" s="4">
        <v>0.11</v>
      </c>
      <c r="AK11" s="4">
        <v>0.03</v>
      </c>
      <c r="AL11" s="4">
        <v>0.01</v>
      </c>
      <c r="AM11" s="4">
        <v>0</v>
      </c>
      <c r="AO11" s="10" t="s">
        <v>490</v>
      </c>
      <c r="AP11" s="8">
        <v>0.04</v>
      </c>
      <c r="AQ11" s="4">
        <v>0.23</v>
      </c>
      <c r="AR11" s="14">
        <v>0.35</v>
      </c>
      <c r="AS11" s="8">
        <v>0.27</v>
      </c>
      <c r="AT11" s="4">
        <v>0.11</v>
      </c>
      <c r="AU11" s="4">
        <v>0.03</v>
      </c>
      <c r="AV11" s="4">
        <v>0.01</v>
      </c>
      <c r="AW11" s="4">
        <v>0</v>
      </c>
      <c r="AY11" s="10" t="s">
        <v>490</v>
      </c>
      <c r="AZ11" s="8">
        <v>0.04</v>
      </c>
      <c r="BA11" s="4">
        <v>0.23</v>
      </c>
      <c r="BB11" s="14">
        <v>0.35</v>
      </c>
      <c r="BC11" s="8">
        <v>0.27</v>
      </c>
      <c r="BD11" s="4">
        <v>0.11</v>
      </c>
      <c r="BE11" s="4">
        <v>0.03</v>
      </c>
      <c r="BF11" s="4">
        <v>0.01</v>
      </c>
      <c r="BG11" s="4">
        <v>0</v>
      </c>
      <c r="BI11" s="10" t="s">
        <v>490</v>
      </c>
      <c r="BJ11" s="8">
        <v>0.03</v>
      </c>
      <c r="BK11" s="4">
        <v>0.25</v>
      </c>
      <c r="BL11" s="14">
        <v>0.34</v>
      </c>
      <c r="BM11" s="8">
        <v>0.43</v>
      </c>
      <c r="BN11" s="4">
        <v>0.11</v>
      </c>
      <c r="BO11" s="4">
        <v>0.02</v>
      </c>
      <c r="BP11" s="4">
        <v>0.01</v>
      </c>
      <c r="BQ11" s="4">
        <v>0</v>
      </c>
      <c r="BS11" s="10" t="s">
        <v>346</v>
      </c>
      <c r="BT11" s="8">
        <v>0</v>
      </c>
      <c r="BU11" s="4">
        <v>0</v>
      </c>
      <c r="BV11" s="14">
        <v>0.25</v>
      </c>
      <c r="BW11" s="8">
        <v>0.22</v>
      </c>
      <c r="BX11" s="4">
        <v>0.05</v>
      </c>
      <c r="BY11" s="4">
        <v>0.01</v>
      </c>
      <c r="BZ11" s="4">
        <v>0</v>
      </c>
      <c r="CA11" s="4">
        <v>0</v>
      </c>
      <c r="CC11" s="10" t="s">
        <v>346</v>
      </c>
      <c r="CD11" s="8">
        <v>0</v>
      </c>
      <c r="CE11" s="4">
        <v>0</v>
      </c>
      <c r="CF11" s="14">
        <v>0.25</v>
      </c>
      <c r="CG11" s="8">
        <v>0.22</v>
      </c>
      <c r="CH11" s="4">
        <v>0.06</v>
      </c>
      <c r="CI11" s="4">
        <v>0.02</v>
      </c>
      <c r="CJ11" s="4">
        <v>0</v>
      </c>
      <c r="CK11" s="4">
        <v>0</v>
      </c>
    </row>
    <row r="12" spans="1:89" x14ac:dyDescent="0.25">
      <c r="A12" s="39" t="s">
        <v>714</v>
      </c>
      <c r="B12" s="45"/>
      <c r="C12" s="45"/>
      <c r="D12" s="46"/>
      <c r="E12" s="45"/>
      <c r="F12" s="45"/>
      <c r="G12" s="45"/>
      <c r="H12" s="45"/>
      <c r="I12" s="45"/>
      <c r="K12" s="39" t="s">
        <v>714</v>
      </c>
      <c r="L12" s="45"/>
      <c r="M12" s="45"/>
      <c r="N12" s="46"/>
      <c r="O12" s="45"/>
      <c r="P12" s="45"/>
      <c r="Q12" s="45"/>
      <c r="R12" s="45"/>
      <c r="S12" s="45"/>
      <c r="U12" s="39" t="s">
        <v>714</v>
      </c>
      <c r="V12" s="45"/>
      <c r="W12" s="45"/>
      <c r="X12" s="46"/>
      <c r="Y12" s="45"/>
      <c r="Z12" s="45"/>
      <c r="AA12" s="45"/>
      <c r="AB12" s="45"/>
      <c r="AC12" s="45"/>
      <c r="AE12" s="39" t="s">
        <v>714</v>
      </c>
      <c r="AF12" s="45"/>
      <c r="AG12" s="45"/>
      <c r="AH12" s="46"/>
      <c r="AI12" s="45"/>
      <c r="AJ12" s="45"/>
      <c r="AK12" s="45"/>
      <c r="AL12" s="45"/>
      <c r="AM12" s="45"/>
      <c r="AO12" s="39" t="s">
        <v>714</v>
      </c>
      <c r="AP12" s="45"/>
      <c r="AQ12" s="45"/>
      <c r="AR12" s="46"/>
      <c r="AS12" s="45"/>
      <c r="AT12" s="45"/>
      <c r="AU12" s="45"/>
      <c r="AV12" s="45"/>
      <c r="AW12" s="45"/>
      <c r="AY12" s="39" t="s">
        <v>714</v>
      </c>
      <c r="AZ12" s="45"/>
      <c r="BA12" s="45"/>
      <c r="BB12" s="46"/>
      <c r="BC12" s="45"/>
      <c r="BD12" s="45"/>
      <c r="BE12" s="45"/>
      <c r="BF12" s="45"/>
      <c r="BG12" s="45"/>
      <c r="BI12" s="39" t="s">
        <v>714</v>
      </c>
      <c r="BJ12" s="45"/>
      <c r="BK12" s="45"/>
      <c r="BL12" s="46"/>
      <c r="BM12" s="45"/>
      <c r="BN12" s="45"/>
      <c r="BO12" s="45"/>
      <c r="BP12" s="45"/>
      <c r="BQ12" s="45"/>
      <c r="BS12" s="39" t="s">
        <v>714</v>
      </c>
      <c r="BT12" s="45"/>
      <c r="BU12" s="45"/>
      <c r="BV12" s="46"/>
      <c r="BW12" s="45"/>
      <c r="BX12" s="45"/>
      <c r="BY12" s="45"/>
      <c r="BZ12" s="45"/>
      <c r="CA12" s="45"/>
      <c r="CC12" s="39" t="s">
        <v>714</v>
      </c>
      <c r="CD12" s="45"/>
      <c r="CE12" s="45"/>
      <c r="CF12" s="46"/>
      <c r="CG12" s="45"/>
      <c r="CH12" s="45"/>
      <c r="CI12" s="45"/>
      <c r="CJ12" s="45"/>
      <c r="CK12" s="45"/>
    </row>
    <row r="13" spans="1:89" x14ac:dyDescent="0.25">
      <c r="A13" s="10" t="s">
        <v>584</v>
      </c>
      <c r="B13" s="8">
        <v>0.7</v>
      </c>
      <c r="C13" s="4">
        <v>0.21</v>
      </c>
      <c r="D13" s="14">
        <v>7.0000000000000007E-2</v>
      </c>
      <c r="E13" s="8">
        <v>0.91</v>
      </c>
      <c r="F13" s="4">
        <v>0.78</v>
      </c>
      <c r="G13" s="4">
        <v>0.54</v>
      </c>
      <c r="H13" s="4">
        <v>0.37</v>
      </c>
      <c r="I13" s="4">
        <v>0.24</v>
      </c>
      <c r="K13" s="10" t="s">
        <v>584</v>
      </c>
      <c r="L13" s="8">
        <v>0.7</v>
      </c>
      <c r="M13" s="4">
        <v>0.21</v>
      </c>
      <c r="N13" s="14">
        <v>7.0000000000000007E-2</v>
      </c>
      <c r="O13" s="8">
        <v>0.91</v>
      </c>
      <c r="P13" s="4">
        <v>0.79</v>
      </c>
      <c r="Q13" s="4">
        <v>0.55000000000000004</v>
      </c>
      <c r="R13" s="4">
        <v>0.37</v>
      </c>
      <c r="S13" s="4">
        <v>0.24</v>
      </c>
      <c r="U13" s="10" t="s">
        <v>584</v>
      </c>
      <c r="V13" s="8">
        <v>0.71</v>
      </c>
      <c r="W13" s="4">
        <v>0.2</v>
      </c>
      <c r="X13" s="14">
        <v>7.0000000000000007E-2</v>
      </c>
      <c r="Y13" s="8">
        <v>0.91</v>
      </c>
      <c r="Z13" s="4">
        <v>0.8</v>
      </c>
      <c r="AA13" s="4">
        <v>0.55000000000000004</v>
      </c>
      <c r="AB13" s="4">
        <v>0.37</v>
      </c>
      <c r="AC13" s="4">
        <v>0.24</v>
      </c>
      <c r="AE13" s="10" t="s">
        <v>584</v>
      </c>
      <c r="AF13" s="8">
        <v>0.73</v>
      </c>
      <c r="AG13" s="4">
        <v>0.24</v>
      </c>
      <c r="AH13" s="14">
        <v>0.03</v>
      </c>
      <c r="AI13" s="8">
        <v>0.97</v>
      </c>
      <c r="AJ13" s="4">
        <v>0.79</v>
      </c>
      <c r="AK13" s="4">
        <v>0.52</v>
      </c>
      <c r="AL13" s="4">
        <v>0.35</v>
      </c>
      <c r="AM13" s="4">
        <v>0.22</v>
      </c>
      <c r="AO13" s="10" t="s">
        <v>584</v>
      </c>
      <c r="AP13" s="8">
        <v>0.73</v>
      </c>
      <c r="AQ13" s="4">
        <v>0.24</v>
      </c>
      <c r="AR13" s="14">
        <v>0.03</v>
      </c>
      <c r="AS13" s="8">
        <v>0.97</v>
      </c>
      <c r="AT13" s="4">
        <v>0.78</v>
      </c>
      <c r="AU13" s="4">
        <v>0.53</v>
      </c>
      <c r="AV13" s="4">
        <v>0.35</v>
      </c>
      <c r="AW13" s="4">
        <v>0.22</v>
      </c>
      <c r="AY13" s="10" t="s">
        <v>584</v>
      </c>
      <c r="AZ13" s="8">
        <v>0.73</v>
      </c>
      <c r="BA13" s="4">
        <v>0.24</v>
      </c>
      <c r="BB13" s="14">
        <v>0.03</v>
      </c>
      <c r="BC13" s="8">
        <v>0.97</v>
      </c>
      <c r="BD13" s="4">
        <v>0.78</v>
      </c>
      <c r="BE13" s="4">
        <v>0.52</v>
      </c>
      <c r="BF13" s="4">
        <v>0.35</v>
      </c>
      <c r="BG13" s="4">
        <v>0.22</v>
      </c>
      <c r="BI13" s="10" t="s">
        <v>584</v>
      </c>
      <c r="BJ13" s="8">
        <v>0.73</v>
      </c>
      <c r="BK13" s="4">
        <v>0.24</v>
      </c>
      <c r="BL13" s="14">
        <v>0.03</v>
      </c>
      <c r="BM13" s="8">
        <v>1</v>
      </c>
      <c r="BN13" s="4">
        <v>0.8</v>
      </c>
      <c r="BO13" s="4">
        <v>0.52</v>
      </c>
      <c r="BP13" s="4">
        <v>0.33</v>
      </c>
      <c r="BQ13" s="4">
        <v>0.21</v>
      </c>
      <c r="BS13" s="10" t="s">
        <v>584</v>
      </c>
      <c r="BT13" s="8">
        <v>0.08</v>
      </c>
      <c r="BU13" s="4">
        <v>0.82</v>
      </c>
      <c r="BV13" s="14">
        <v>0.1</v>
      </c>
      <c r="BW13" s="8">
        <v>0.98</v>
      </c>
      <c r="BX13" s="4">
        <v>0.7</v>
      </c>
      <c r="BY13" s="4">
        <v>0.44</v>
      </c>
      <c r="BZ13" s="4">
        <v>0.27</v>
      </c>
      <c r="CA13" s="4">
        <v>0.16</v>
      </c>
      <c r="CC13" s="10" t="s">
        <v>584</v>
      </c>
      <c r="CD13" s="8">
        <v>0.08</v>
      </c>
      <c r="CE13" s="4">
        <v>0.81</v>
      </c>
      <c r="CF13" s="14">
        <v>0.1</v>
      </c>
      <c r="CG13" s="8">
        <v>0.99</v>
      </c>
      <c r="CH13" s="4">
        <v>0.71</v>
      </c>
      <c r="CI13" s="4">
        <v>0.44</v>
      </c>
      <c r="CJ13" s="4">
        <v>0.26</v>
      </c>
      <c r="CK13" s="4">
        <v>0.15</v>
      </c>
    </row>
    <row r="14" spans="1:89" x14ac:dyDescent="0.25">
      <c r="A14" s="10" t="s">
        <v>297</v>
      </c>
      <c r="B14" s="8">
        <v>0.19</v>
      </c>
      <c r="C14" s="4">
        <v>0.4</v>
      </c>
      <c r="D14" s="14">
        <v>0.26</v>
      </c>
      <c r="E14" s="8">
        <v>0.6</v>
      </c>
      <c r="F14" s="4">
        <v>0.38</v>
      </c>
      <c r="G14" s="4">
        <v>0.17</v>
      </c>
      <c r="H14" s="4">
        <v>7.0000000000000007E-2</v>
      </c>
      <c r="I14" s="4">
        <v>0.03</v>
      </c>
      <c r="K14" s="10" t="s">
        <v>297</v>
      </c>
      <c r="L14" s="8">
        <v>0.19</v>
      </c>
      <c r="M14" s="4">
        <v>0.42</v>
      </c>
      <c r="N14" s="14">
        <v>0.25</v>
      </c>
      <c r="O14" s="8">
        <v>0.61</v>
      </c>
      <c r="P14" s="4">
        <v>0.38</v>
      </c>
      <c r="Q14" s="4">
        <v>0.17</v>
      </c>
      <c r="R14" s="4">
        <v>7.0000000000000007E-2</v>
      </c>
      <c r="S14" s="4">
        <v>0.02</v>
      </c>
      <c r="U14" s="10" t="s">
        <v>297</v>
      </c>
      <c r="V14" s="8">
        <v>0.19</v>
      </c>
      <c r="W14" s="4">
        <v>0.42</v>
      </c>
      <c r="X14" s="14">
        <v>0.26</v>
      </c>
      <c r="Y14" s="8">
        <v>0.6</v>
      </c>
      <c r="Z14" s="4">
        <v>0.4</v>
      </c>
      <c r="AA14" s="4">
        <v>0.18</v>
      </c>
      <c r="AB14" s="4">
        <v>7.0000000000000007E-2</v>
      </c>
      <c r="AC14" s="4">
        <v>0.03</v>
      </c>
      <c r="AE14" s="10" t="s">
        <v>297</v>
      </c>
      <c r="AF14" s="8">
        <v>0.26</v>
      </c>
      <c r="AG14" s="4">
        <v>0.61</v>
      </c>
      <c r="AH14" s="14">
        <v>0.12</v>
      </c>
      <c r="AI14" s="8">
        <v>0.87</v>
      </c>
      <c r="AJ14" s="4">
        <v>0.52</v>
      </c>
      <c r="AK14" s="4">
        <v>0.24</v>
      </c>
      <c r="AL14" s="4">
        <v>0.11</v>
      </c>
      <c r="AM14" s="4">
        <v>0.04</v>
      </c>
      <c r="AO14" s="10" t="s">
        <v>297</v>
      </c>
      <c r="AP14" s="8">
        <v>0.26</v>
      </c>
      <c r="AQ14" s="4">
        <v>0.61</v>
      </c>
      <c r="AR14" s="14">
        <v>0.12</v>
      </c>
      <c r="AS14" s="8">
        <v>0.87</v>
      </c>
      <c r="AT14" s="4">
        <v>0.54</v>
      </c>
      <c r="AU14" s="4">
        <v>0.25</v>
      </c>
      <c r="AV14" s="4">
        <v>0.12</v>
      </c>
      <c r="AW14" s="4">
        <v>0.05</v>
      </c>
      <c r="AY14" s="10" t="s">
        <v>297</v>
      </c>
      <c r="AZ14" s="8">
        <v>0.26</v>
      </c>
      <c r="BA14" s="4">
        <v>0.61</v>
      </c>
      <c r="BB14" s="14">
        <v>0.12</v>
      </c>
      <c r="BC14" s="8">
        <v>0.87</v>
      </c>
      <c r="BD14" s="4">
        <v>0.52</v>
      </c>
      <c r="BE14" s="4">
        <v>0.24</v>
      </c>
      <c r="BF14" s="4">
        <v>0.11</v>
      </c>
      <c r="BG14" s="4">
        <v>0.04</v>
      </c>
      <c r="BI14" s="10" t="s">
        <v>297</v>
      </c>
      <c r="BJ14" s="8">
        <v>0.26</v>
      </c>
      <c r="BK14" s="4">
        <v>0.62</v>
      </c>
      <c r="BL14" s="14">
        <v>0.12</v>
      </c>
      <c r="BM14" s="8">
        <v>0.98</v>
      </c>
      <c r="BN14" s="4">
        <v>0.55000000000000004</v>
      </c>
      <c r="BO14" s="4">
        <v>0.26</v>
      </c>
      <c r="BP14" s="4">
        <v>0.11</v>
      </c>
      <c r="BQ14" s="4">
        <v>0.04</v>
      </c>
      <c r="BS14" s="10" t="s">
        <v>297</v>
      </c>
      <c r="BT14" s="8">
        <v>0.92</v>
      </c>
      <c r="BU14" s="4">
        <v>0.08</v>
      </c>
      <c r="BV14" s="14">
        <v>0</v>
      </c>
      <c r="BW14" s="8">
        <v>1</v>
      </c>
      <c r="BX14" s="4">
        <v>0.69</v>
      </c>
      <c r="BY14" s="4">
        <v>0.33</v>
      </c>
      <c r="BZ14" s="4">
        <v>0.16</v>
      </c>
      <c r="CA14" s="4">
        <v>7.0000000000000007E-2</v>
      </c>
      <c r="CC14" s="10" t="s">
        <v>297</v>
      </c>
      <c r="CD14" s="8">
        <v>0.92</v>
      </c>
      <c r="CE14" s="4">
        <v>0.08</v>
      </c>
      <c r="CF14" s="14">
        <v>0</v>
      </c>
      <c r="CG14" s="8">
        <v>1</v>
      </c>
      <c r="CH14" s="4">
        <v>0.68</v>
      </c>
      <c r="CI14" s="4">
        <v>0.36</v>
      </c>
      <c r="CJ14" s="4">
        <v>0.16</v>
      </c>
      <c r="CK14" s="4">
        <v>7.0000000000000007E-2</v>
      </c>
    </row>
    <row r="15" spans="1:89" x14ac:dyDescent="0.25">
      <c r="A15" s="10" t="s">
        <v>469</v>
      </c>
      <c r="B15" s="8">
        <v>0.06</v>
      </c>
      <c r="C15" s="4">
        <v>0.22</v>
      </c>
      <c r="D15" s="14">
        <v>0.35</v>
      </c>
      <c r="E15" s="8">
        <v>0.28000000000000003</v>
      </c>
      <c r="F15" s="4">
        <v>0.15</v>
      </c>
      <c r="G15" s="4">
        <v>0.04</v>
      </c>
      <c r="H15" s="4">
        <v>0.01</v>
      </c>
      <c r="I15" s="4">
        <v>0</v>
      </c>
      <c r="K15" s="10" t="s">
        <v>469</v>
      </c>
      <c r="L15" s="8">
        <v>0.06</v>
      </c>
      <c r="M15" s="4">
        <v>0.2</v>
      </c>
      <c r="N15" s="14">
        <v>0.35</v>
      </c>
      <c r="O15" s="8">
        <v>0.27</v>
      </c>
      <c r="P15" s="4">
        <v>0.14000000000000001</v>
      </c>
      <c r="Q15" s="4">
        <v>0.04</v>
      </c>
      <c r="R15" s="4">
        <v>0.01</v>
      </c>
      <c r="S15" s="4">
        <v>0</v>
      </c>
      <c r="U15" s="10" t="s">
        <v>637</v>
      </c>
      <c r="V15" s="8">
        <v>0.05</v>
      </c>
      <c r="W15" s="4">
        <v>0.17</v>
      </c>
      <c r="X15" s="14">
        <v>0.32</v>
      </c>
      <c r="Y15" s="8">
        <v>0.22</v>
      </c>
      <c r="Z15" s="4">
        <v>0.11</v>
      </c>
      <c r="AA15" s="4">
        <v>0.04</v>
      </c>
      <c r="AB15" s="4">
        <v>0.01</v>
      </c>
      <c r="AC15" s="4">
        <v>0</v>
      </c>
      <c r="AE15" s="10" t="s">
        <v>637</v>
      </c>
      <c r="AF15" s="8">
        <v>0</v>
      </c>
      <c r="AG15" s="4">
        <v>0.11</v>
      </c>
      <c r="AH15" s="14">
        <v>0.43</v>
      </c>
      <c r="AI15" s="8">
        <v>0.11</v>
      </c>
      <c r="AJ15" s="4">
        <v>0.09</v>
      </c>
      <c r="AK15" s="4">
        <v>0.03</v>
      </c>
      <c r="AL15" s="4">
        <v>0.01</v>
      </c>
      <c r="AM15" s="4">
        <v>0</v>
      </c>
      <c r="AO15" s="10" t="s">
        <v>469</v>
      </c>
      <c r="AP15" s="8">
        <v>0</v>
      </c>
      <c r="AQ15" s="4">
        <v>0.04</v>
      </c>
      <c r="AR15" s="14">
        <v>0.41</v>
      </c>
      <c r="AS15" s="8">
        <v>0.04</v>
      </c>
      <c r="AT15" s="4">
        <v>7.0000000000000007E-2</v>
      </c>
      <c r="AU15" s="4">
        <v>0.03</v>
      </c>
      <c r="AV15" s="4">
        <v>0.01</v>
      </c>
      <c r="AW15" s="4">
        <v>0</v>
      </c>
      <c r="AY15" s="10" t="s">
        <v>637</v>
      </c>
      <c r="AZ15" s="8">
        <v>0</v>
      </c>
      <c r="BA15" s="4">
        <v>0.11</v>
      </c>
      <c r="BB15" s="14">
        <v>0.43</v>
      </c>
      <c r="BC15" s="8">
        <v>0.11</v>
      </c>
      <c r="BD15" s="4">
        <v>0.09</v>
      </c>
      <c r="BE15" s="4">
        <v>0.03</v>
      </c>
      <c r="BF15" s="4">
        <v>0.01</v>
      </c>
      <c r="BG15" s="4">
        <v>0</v>
      </c>
      <c r="BI15" s="10" t="s">
        <v>469</v>
      </c>
      <c r="BJ15" s="8">
        <v>0.01</v>
      </c>
      <c r="BK15" s="4">
        <v>0.04</v>
      </c>
      <c r="BL15" s="14">
        <v>0.41</v>
      </c>
      <c r="BM15" s="8">
        <v>0.28999999999999998</v>
      </c>
      <c r="BN15" s="4">
        <v>7.0000000000000007E-2</v>
      </c>
      <c r="BO15" s="4">
        <v>0.02</v>
      </c>
      <c r="BP15" s="4">
        <v>0.01</v>
      </c>
      <c r="BQ15" s="4">
        <v>0</v>
      </c>
      <c r="BS15" s="10" t="s">
        <v>469</v>
      </c>
      <c r="BT15" s="8">
        <v>0</v>
      </c>
      <c r="BU15" s="4">
        <v>0.1</v>
      </c>
      <c r="BV15" s="14">
        <v>0.82</v>
      </c>
      <c r="BW15" s="8">
        <v>0.62</v>
      </c>
      <c r="BX15" s="4">
        <v>0.15</v>
      </c>
      <c r="BY15" s="4">
        <v>0.05</v>
      </c>
      <c r="BZ15" s="4">
        <v>0.02</v>
      </c>
      <c r="CA15" s="4">
        <v>0</v>
      </c>
      <c r="CC15" s="10" t="s">
        <v>469</v>
      </c>
      <c r="CD15" s="8">
        <v>0</v>
      </c>
      <c r="CE15" s="4">
        <v>0.1</v>
      </c>
      <c r="CF15" s="14">
        <v>0.81</v>
      </c>
      <c r="CG15" s="8">
        <v>0.61</v>
      </c>
      <c r="CH15" s="4">
        <v>0.14000000000000001</v>
      </c>
      <c r="CI15" s="4">
        <v>0.05</v>
      </c>
      <c r="CJ15" s="4">
        <v>0.02</v>
      </c>
      <c r="CK15" s="4">
        <v>0</v>
      </c>
    </row>
    <row r="16" spans="1:89" x14ac:dyDescent="0.25">
      <c r="A16" s="10" t="s">
        <v>637</v>
      </c>
      <c r="B16" s="8">
        <v>0.05</v>
      </c>
      <c r="C16" s="4">
        <v>0.17</v>
      </c>
      <c r="D16" s="14">
        <v>0.32</v>
      </c>
      <c r="E16" s="8">
        <v>0.21</v>
      </c>
      <c r="F16" s="4">
        <v>0.11</v>
      </c>
      <c r="G16" s="4">
        <v>0.04</v>
      </c>
      <c r="H16" s="4">
        <v>0.01</v>
      </c>
      <c r="I16" s="4">
        <v>0</v>
      </c>
      <c r="K16" s="10" t="s">
        <v>637</v>
      </c>
      <c r="L16" s="8">
        <v>0.05</v>
      </c>
      <c r="M16" s="4">
        <v>0.17</v>
      </c>
      <c r="N16" s="14">
        <v>0.33</v>
      </c>
      <c r="O16" s="8">
        <v>0.21</v>
      </c>
      <c r="P16" s="4">
        <v>0.1</v>
      </c>
      <c r="Q16" s="4">
        <v>0.03</v>
      </c>
      <c r="R16" s="4">
        <v>0.01</v>
      </c>
      <c r="S16" s="4">
        <v>0</v>
      </c>
      <c r="U16" s="10" t="s">
        <v>469</v>
      </c>
      <c r="V16" s="8">
        <v>0.06</v>
      </c>
      <c r="W16" s="4">
        <v>0.21</v>
      </c>
      <c r="X16" s="14">
        <v>0.35</v>
      </c>
      <c r="Y16" s="8">
        <v>0.27</v>
      </c>
      <c r="Z16" s="4">
        <v>0.14000000000000001</v>
      </c>
      <c r="AA16" s="4">
        <v>0.05</v>
      </c>
      <c r="AB16" s="4">
        <v>0.01</v>
      </c>
      <c r="AC16" s="4">
        <v>0</v>
      </c>
      <c r="AE16" s="10" t="s">
        <v>469</v>
      </c>
      <c r="AF16" s="8">
        <v>0.01</v>
      </c>
      <c r="AG16" s="4">
        <v>0.04</v>
      </c>
      <c r="AH16" s="14">
        <v>0.42</v>
      </c>
      <c r="AI16" s="8">
        <v>0.05</v>
      </c>
      <c r="AJ16" s="4">
        <v>0.08</v>
      </c>
      <c r="AK16" s="4">
        <v>0.03</v>
      </c>
      <c r="AL16" s="4">
        <v>0.01</v>
      </c>
      <c r="AM16" s="4">
        <v>0</v>
      </c>
      <c r="AO16" s="10" t="s">
        <v>637</v>
      </c>
      <c r="AP16" s="8">
        <v>0</v>
      </c>
      <c r="AQ16" s="4">
        <v>0.11</v>
      </c>
      <c r="AR16" s="14">
        <v>0.44</v>
      </c>
      <c r="AS16" s="8">
        <v>0.11</v>
      </c>
      <c r="AT16" s="4">
        <v>0.09</v>
      </c>
      <c r="AU16" s="4">
        <v>0.03</v>
      </c>
      <c r="AV16" s="4">
        <v>0.01</v>
      </c>
      <c r="AW16" s="4">
        <v>0</v>
      </c>
      <c r="AY16" s="10" t="s">
        <v>469</v>
      </c>
      <c r="AZ16" s="8">
        <v>0.01</v>
      </c>
      <c r="BA16" s="4">
        <v>0.04</v>
      </c>
      <c r="BB16" s="14">
        <v>0.43</v>
      </c>
      <c r="BC16" s="8">
        <v>0.05</v>
      </c>
      <c r="BD16" s="4">
        <v>7.0000000000000007E-2</v>
      </c>
      <c r="BE16" s="4">
        <v>0.03</v>
      </c>
      <c r="BF16" s="4">
        <v>0.01</v>
      </c>
      <c r="BG16" s="4">
        <v>0</v>
      </c>
      <c r="BI16" s="10" t="s">
        <v>637</v>
      </c>
      <c r="BJ16" s="8">
        <v>0</v>
      </c>
      <c r="BK16" s="4">
        <v>0.11</v>
      </c>
      <c r="BL16" s="14">
        <v>0.44</v>
      </c>
      <c r="BM16" s="8">
        <v>0.35</v>
      </c>
      <c r="BN16" s="4">
        <v>0.08</v>
      </c>
      <c r="BO16" s="4">
        <v>0.03</v>
      </c>
      <c r="BP16" s="4">
        <v>0.01</v>
      </c>
      <c r="BQ16" s="4">
        <v>0</v>
      </c>
      <c r="BS16" s="10" t="s">
        <v>637</v>
      </c>
      <c r="BT16" s="8">
        <v>0</v>
      </c>
      <c r="BU16" s="4">
        <v>0</v>
      </c>
      <c r="BV16" s="14">
        <v>0.08</v>
      </c>
      <c r="BW16" s="8">
        <v>0.05</v>
      </c>
      <c r="BX16" s="4">
        <v>0.01</v>
      </c>
      <c r="BY16" s="4">
        <v>0</v>
      </c>
      <c r="BZ16" s="4">
        <v>0</v>
      </c>
      <c r="CA16" s="4">
        <v>0</v>
      </c>
      <c r="CC16" s="10" t="s">
        <v>637</v>
      </c>
      <c r="CD16" s="8">
        <v>0</v>
      </c>
      <c r="CE16" s="4">
        <v>0</v>
      </c>
      <c r="CF16" s="14">
        <v>0.08</v>
      </c>
      <c r="CG16" s="8">
        <v>0.06</v>
      </c>
      <c r="CH16" s="4">
        <v>0.01</v>
      </c>
      <c r="CI16" s="4">
        <v>0</v>
      </c>
      <c r="CJ16" s="4">
        <v>0</v>
      </c>
      <c r="CK16" s="4">
        <v>0</v>
      </c>
    </row>
    <row r="17" spans="1:89" x14ac:dyDescent="0.25">
      <c r="A17" s="39" t="s">
        <v>715</v>
      </c>
      <c r="B17" s="45"/>
      <c r="C17" s="45"/>
      <c r="D17" s="46"/>
      <c r="E17" s="45"/>
      <c r="F17" s="45"/>
      <c r="G17" s="45"/>
      <c r="H17" s="45"/>
      <c r="I17" s="45"/>
      <c r="K17" s="39" t="s">
        <v>715</v>
      </c>
      <c r="L17" s="45"/>
      <c r="M17" s="45"/>
      <c r="N17" s="46"/>
      <c r="O17" s="45"/>
      <c r="P17" s="45"/>
      <c r="Q17" s="45"/>
      <c r="R17" s="45"/>
      <c r="S17" s="45"/>
      <c r="U17" s="39" t="s">
        <v>715</v>
      </c>
      <c r="V17" s="45"/>
      <c r="W17" s="45"/>
      <c r="X17" s="46"/>
      <c r="Y17" s="45"/>
      <c r="Z17" s="45"/>
      <c r="AA17" s="45"/>
      <c r="AB17" s="45"/>
      <c r="AC17" s="45"/>
      <c r="AE17" s="39" t="s">
        <v>715</v>
      </c>
      <c r="AF17" s="45"/>
      <c r="AG17" s="45"/>
      <c r="AH17" s="46"/>
      <c r="AI17" s="45"/>
      <c r="AJ17" s="45"/>
      <c r="AK17" s="45"/>
      <c r="AL17" s="45"/>
      <c r="AM17" s="45"/>
      <c r="AO17" s="39" t="s">
        <v>715</v>
      </c>
      <c r="AP17" s="45"/>
      <c r="AQ17" s="45"/>
      <c r="AR17" s="46"/>
      <c r="AS17" s="45"/>
      <c r="AT17" s="45"/>
      <c r="AU17" s="45"/>
      <c r="AV17" s="45"/>
      <c r="AW17" s="45"/>
      <c r="AY17" s="39" t="s">
        <v>715</v>
      </c>
      <c r="AZ17" s="45"/>
      <c r="BA17" s="45"/>
      <c r="BB17" s="46"/>
      <c r="BC17" s="45"/>
      <c r="BD17" s="45"/>
      <c r="BE17" s="45"/>
      <c r="BF17" s="45"/>
      <c r="BG17" s="45"/>
      <c r="BI17" s="39" t="s">
        <v>715</v>
      </c>
      <c r="BJ17" s="45"/>
      <c r="BK17" s="45"/>
      <c r="BL17" s="46"/>
      <c r="BM17" s="45"/>
      <c r="BN17" s="45"/>
      <c r="BO17" s="45"/>
      <c r="BP17" s="45"/>
      <c r="BQ17" s="45"/>
      <c r="BS17" s="39" t="s">
        <v>715</v>
      </c>
      <c r="BT17" s="45"/>
      <c r="BU17" s="45"/>
      <c r="BV17" s="46"/>
      <c r="BW17" s="45"/>
      <c r="BX17" s="45"/>
      <c r="BY17" s="45"/>
      <c r="BZ17" s="45"/>
      <c r="CA17" s="45"/>
      <c r="CC17" s="39" t="s">
        <v>715</v>
      </c>
      <c r="CD17" s="45"/>
      <c r="CE17" s="45"/>
      <c r="CF17" s="46"/>
      <c r="CG17" s="45"/>
      <c r="CH17" s="45"/>
      <c r="CI17" s="45"/>
      <c r="CJ17" s="45"/>
      <c r="CK17" s="45"/>
    </row>
    <row r="18" spans="1:89" x14ac:dyDescent="0.25">
      <c r="A18" s="10" t="s">
        <v>513</v>
      </c>
      <c r="B18" s="8">
        <v>0.46</v>
      </c>
      <c r="C18" s="4">
        <v>0.28000000000000003</v>
      </c>
      <c r="D18" s="14">
        <v>0.18</v>
      </c>
      <c r="E18" s="8">
        <v>0.74</v>
      </c>
      <c r="F18" s="4">
        <v>0.57999999999999996</v>
      </c>
      <c r="G18" s="4">
        <v>0.34</v>
      </c>
      <c r="H18" s="4">
        <v>0.19</v>
      </c>
      <c r="I18" s="4">
        <v>0.1</v>
      </c>
      <c r="K18" s="10" t="s">
        <v>513</v>
      </c>
      <c r="L18" s="8">
        <v>0.45</v>
      </c>
      <c r="M18" s="4">
        <v>0.28999999999999998</v>
      </c>
      <c r="N18" s="14">
        <v>0.18</v>
      </c>
      <c r="O18" s="8">
        <v>0.74</v>
      </c>
      <c r="P18" s="4">
        <v>0.57999999999999996</v>
      </c>
      <c r="Q18" s="4">
        <v>0.34</v>
      </c>
      <c r="R18" s="4">
        <v>0.19</v>
      </c>
      <c r="S18" s="4">
        <v>0.1</v>
      </c>
      <c r="U18" s="10" t="s">
        <v>513</v>
      </c>
      <c r="V18" s="8">
        <v>0.46</v>
      </c>
      <c r="W18" s="4">
        <v>0.3</v>
      </c>
      <c r="X18" s="14">
        <v>0.17</v>
      </c>
      <c r="Y18" s="8">
        <v>0.76</v>
      </c>
      <c r="Z18" s="4">
        <v>0.59</v>
      </c>
      <c r="AA18" s="4">
        <v>0.35</v>
      </c>
      <c r="AB18" s="4">
        <v>0.19</v>
      </c>
      <c r="AC18" s="4">
        <v>0.09</v>
      </c>
      <c r="AE18" s="10" t="s">
        <v>513</v>
      </c>
      <c r="AF18" s="8">
        <v>0.52</v>
      </c>
      <c r="AG18" s="4">
        <v>0.31</v>
      </c>
      <c r="AH18" s="14">
        <v>0.15</v>
      </c>
      <c r="AI18" s="8">
        <v>0.84</v>
      </c>
      <c r="AJ18" s="4">
        <v>0.63</v>
      </c>
      <c r="AK18" s="4">
        <v>0.36</v>
      </c>
      <c r="AL18" s="4">
        <v>0.2</v>
      </c>
      <c r="AM18" s="4">
        <v>0.11</v>
      </c>
      <c r="AO18" s="10" t="s">
        <v>513</v>
      </c>
      <c r="AP18" s="8">
        <v>0.5</v>
      </c>
      <c r="AQ18" s="4">
        <v>0.35</v>
      </c>
      <c r="AR18" s="14">
        <v>0.14000000000000001</v>
      </c>
      <c r="AS18" s="8">
        <v>0.84</v>
      </c>
      <c r="AT18" s="4">
        <v>0.63</v>
      </c>
      <c r="AU18" s="4">
        <v>0.35</v>
      </c>
      <c r="AV18" s="4">
        <v>0.19</v>
      </c>
      <c r="AW18" s="4">
        <v>0.1</v>
      </c>
      <c r="AY18" s="10" t="s">
        <v>513</v>
      </c>
      <c r="AZ18" s="8">
        <v>0.49</v>
      </c>
      <c r="BA18" s="4">
        <v>0.35</v>
      </c>
      <c r="BB18" s="14">
        <v>0.14000000000000001</v>
      </c>
      <c r="BC18" s="8">
        <v>0.85</v>
      </c>
      <c r="BD18" s="4">
        <v>0.63</v>
      </c>
      <c r="BE18" s="4">
        <v>0.35</v>
      </c>
      <c r="BF18" s="4">
        <v>0.19</v>
      </c>
      <c r="BG18" s="4">
        <v>0.1</v>
      </c>
      <c r="BI18" s="10" t="s">
        <v>513</v>
      </c>
      <c r="BJ18" s="8">
        <v>0.5</v>
      </c>
      <c r="BK18" s="4">
        <v>0.34</v>
      </c>
      <c r="BL18" s="14">
        <v>0.14000000000000001</v>
      </c>
      <c r="BM18" s="8">
        <v>0.98</v>
      </c>
      <c r="BN18" s="4">
        <v>0.63</v>
      </c>
      <c r="BO18" s="4">
        <v>0.36</v>
      </c>
      <c r="BP18" s="4">
        <v>0.2</v>
      </c>
      <c r="BQ18" s="4">
        <v>0.1</v>
      </c>
      <c r="BS18" s="10" t="s">
        <v>513</v>
      </c>
      <c r="BT18" s="8">
        <v>0.51</v>
      </c>
      <c r="BU18" s="4">
        <v>0.34</v>
      </c>
      <c r="BV18" s="14">
        <v>0.15</v>
      </c>
      <c r="BW18" s="8">
        <v>0.98</v>
      </c>
      <c r="BX18" s="4">
        <v>0.62</v>
      </c>
      <c r="BY18" s="4">
        <v>0.34</v>
      </c>
      <c r="BZ18" s="4">
        <v>0.19</v>
      </c>
      <c r="CA18" s="4">
        <v>0.1</v>
      </c>
      <c r="CC18" s="10" t="s">
        <v>513</v>
      </c>
      <c r="CD18" s="8">
        <v>0.87</v>
      </c>
      <c r="CE18" s="4">
        <v>0.09</v>
      </c>
      <c r="CF18" s="14">
        <v>0.04</v>
      </c>
      <c r="CG18" s="8">
        <v>1</v>
      </c>
      <c r="CH18" s="4">
        <v>0.72</v>
      </c>
      <c r="CI18" s="4">
        <v>0.38</v>
      </c>
      <c r="CJ18" s="4">
        <v>0.22</v>
      </c>
      <c r="CK18" s="4">
        <v>0.12</v>
      </c>
    </row>
    <row r="19" spans="1:89" x14ac:dyDescent="0.25">
      <c r="A19" s="10" t="s">
        <v>464</v>
      </c>
      <c r="B19" s="8">
        <v>0.31</v>
      </c>
      <c r="C19" s="4">
        <v>0.32</v>
      </c>
      <c r="D19" s="14">
        <v>0.24</v>
      </c>
      <c r="E19" s="8">
        <v>0.62</v>
      </c>
      <c r="F19" s="4">
        <v>0.45</v>
      </c>
      <c r="G19" s="4">
        <v>0.23</v>
      </c>
      <c r="H19" s="4">
        <v>0.11</v>
      </c>
      <c r="I19" s="4">
        <v>0.05</v>
      </c>
      <c r="K19" s="10" t="s">
        <v>464</v>
      </c>
      <c r="L19" s="8">
        <v>0.32</v>
      </c>
      <c r="M19" s="4">
        <v>0.32</v>
      </c>
      <c r="N19" s="14">
        <v>0.23</v>
      </c>
      <c r="O19" s="8">
        <v>0.64</v>
      </c>
      <c r="P19" s="4">
        <v>0.46</v>
      </c>
      <c r="Q19" s="4">
        <v>0.23</v>
      </c>
      <c r="R19" s="4">
        <v>0.11</v>
      </c>
      <c r="S19" s="4">
        <v>0.05</v>
      </c>
      <c r="U19" s="10" t="s">
        <v>464</v>
      </c>
      <c r="V19" s="8">
        <v>0.31</v>
      </c>
      <c r="W19" s="4">
        <v>0.33</v>
      </c>
      <c r="X19" s="14">
        <v>0.24</v>
      </c>
      <c r="Y19" s="8">
        <v>0.64</v>
      </c>
      <c r="Z19" s="4">
        <v>0.46</v>
      </c>
      <c r="AA19" s="4">
        <v>0.24</v>
      </c>
      <c r="AB19" s="4">
        <v>0.12</v>
      </c>
      <c r="AC19" s="4">
        <v>0.05</v>
      </c>
      <c r="AE19" s="10" t="s">
        <v>464</v>
      </c>
      <c r="AF19" s="8">
        <v>0.3</v>
      </c>
      <c r="AG19" s="4">
        <v>0.33</v>
      </c>
      <c r="AH19" s="14">
        <v>0.25</v>
      </c>
      <c r="AI19" s="8">
        <v>0.63</v>
      </c>
      <c r="AJ19" s="4">
        <v>0.45</v>
      </c>
      <c r="AK19" s="4">
        <v>0.23</v>
      </c>
      <c r="AL19" s="4">
        <v>0.11</v>
      </c>
      <c r="AM19" s="4">
        <v>0.05</v>
      </c>
      <c r="AO19" s="10" t="s">
        <v>464</v>
      </c>
      <c r="AP19" s="8">
        <v>0.46</v>
      </c>
      <c r="AQ19" s="4">
        <v>0.41</v>
      </c>
      <c r="AR19" s="14">
        <v>0.11</v>
      </c>
      <c r="AS19" s="8">
        <v>0.87</v>
      </c>
      <c r="AT19" s="4">
        <v>0.57999999999999996</v>
      </c>
      <c r="AU19" s="4">
        <v>0.28999999999999998</v>
      </c>
      <c r="AV19" s="4">
        <v>0.15</v>
      </c>
      <c r="AW19" s="4">
        <v>7.0000000000000007E-2</v>
      </c>
      <c r="AY19" s="10" t="s">
        <v>464</v>
      </c>
      <c r="AZ19" s="8">
        <v>0.46</v>
      </c>
      <c r="BA19" s="4">
        <v>0.41</v>
      </c>
      <c r="BB19" s="14">
        <v>0.12</v>
      </c>
      <c r="BC19" s="8">
        <v>0.87</v>
      </c>
      <c r="BD19" s="4">
        <v>0.56999999999999995</v>
      </c>
      <c r="BE19" s="4">
        <v>0.3</v>
      </c>
      <c r="BF19" s="4">
        <v>0.15</v>
      </c>
      <c r="BG19" s="4">
        <v>7.0000000000000007E-2</v>
      </c>
      <c r="BI19" s="10" t="s">
        <v>464</v>
      </c>
      <c r="BJ19" s="8">
        <v>0.45</v>
      </c>
      <c r="BK19" s="4">
        <v>0.42</v>
      </c>
      <c r="BL19" s="14">
        <v>0.12</v>
      </c>
      <c r="BM19" s="8">
        <v>0.97</v>
      </c>
      <c r="BN19" s="4">
        <v>0.57999999999999996</v>
      </c>
      <c r="BO19" s="4">
        <v>0.3</v>
      </c>
      <c r="BP19" s="4">
        <v>0.14000000000000001</v>
      </c>
      <c r="BQ19" s="4">
        <v>7.0000000000000007E-2</v>
      </c>
      <c r="BS19" s="10" t="s">
        <v>464</v>
      </c>
      <c r="BT19" s="8">
        <v>0.45</v>
      </c>
      <c r="BU19" s="4">
        <v>0.41</v>
      </c>
      <c r="BV19" s="14">
        <v>0.12</v>
      </c>
      <c r="BW19" s="8">
        <v>0.97</v>
      </c>
      <c r="BX19" s="4">
        <v>0.56999999999999995</v>
      </c>
      <c r="BY19" s="4">
        <v>0.28999999999999998</v>
      </c>
      <c r="BZ19" s="4">
        <v>0.14000000000000001</v>
      </c>
      <c r="CA19" s="4">
        <v>7.0000000000000007E-2</v>
      </c>
      <c r="CC19" s="10" t="s">
        <v>464</v>
      </c>
      <c r="CD19" s="8">
        <v>7.0000000000000007E-2</v>
      </c>
      <c r="CE19" s="4">
        <v>0.69</v>
      </c>
      <c r="CF19" s="14">
        <v>0.21</v>
      </c>
      <c r="CG19" s="8">
        <v>0.94</v>
      </c>
      <c r="CH19" s="4">
        <v>0.52</v>
      </c>
      <c r="CI19" s="4">
        <v>0.28000000000000003</v>
      </c>
      <c r="CJ19" s="4">
        <v>0.14000000000000001</v>
      </c>
      <c r="CK19" s="4">
        <v>0.06</v>
      </c>
    </row>
    <row r="20" spans="1:89" x14ac:dyDescent="0.25">
      <c r="A20" s="10" t="s">
        <v>247</v>
      </c>
      <c r="B20" s="8">
        <v>0.18</v>
      </c>
      <c r="C20" s="4">
        <v>0.27</v>
      </c>
      <c r="D20" s="14">
        <v>0.32</v>
      </c>
      <c r="E20" s="8">
        <v>0.45</v>
      </c>
      <c r="F20" s="4">
        <v>0.3</v>
      </c>
      <c r="G20" s="4">
        <v>0.13</v>
      </c>
      <c r="H20" s="4">
        <v>0.05</v>
      </c>
      <c r="I20" s="4">
        <v>0.02</v>
      </c>
      <c r="K20" s="10" t="s">
        <v>247</v>
      </c>
      <c r="L20" s="8">
        <v>0.17</v>
      </c>
      <c r="M20" s="4">
        <v>0.27</v>
      </c>
      <c r="N20" s="14">
        <v>0.34</v>
      </c>
      <c r="O20" s="8">
        <v>0.44</v>
      </c>
      <c r="P20" s="4">
        <v>0.3</v>
      </c>
      <c r="Q20" s="4">
        <v>0.13</v>
      </c>
      <c r="R20" s="4">
        <v>0.05</v>
      </c>
      <c r="S20" s="4">
        <v>0.02</v>
      </c>
      <c r="U20" s="10" t="s">
        <v>247</v>
      </c>
      <c r="V20" s="8">
        <v>0.17</v>
      </c>
      <c r="W20" s="4">
        <v>0.26</v>
      </c>
      <c r="X20" s="14">
        <v>0.34</v>
      </c>
      <c r="Y20" s="8">
        <v>0.43</v>
      </c>
      <c r="Z20" s="4">
        <v>0.28999999999999998</v>
      </c>
      <c r="AA20" s="4">
        <v>0.13</v>
      </c>
      <c r="AB20" s="4">
        <v>0.05</v>
      </c>
      <c r="AC20" s="4">
        <v>0.02</v>
      </c>
      <c r="AE20" s="10" t="s">
        <v>247</v>
      </c>
      <c r="AF20" s="8">
        <v>0.17</v>
      </c>
      <c r="AG20" s="4">
        <v>0.27</v>
      </c>
      <c r="AH20" s="14">
        <v>0.33</v>
      </c>
      <c r="AI20" s="8">
        <v>0.43</v>
      </c>
      <c r="AJ20" s="4">
        <v>0.3</v>
      </c>
      <c r="AK20" s="4">
        <v>0.13</v>
      </c>
      <c r="AL20" s="4">
        <v>0.06</v>
      </c>
      <c r="AM20" s="4">
        <v>0.02</v>
      </c>
      <c r="AO20" s="10" t="s">
        <v>247</v>
      </c>
      <c r="AP20" s="8">
        <v>0.04</v>
      </c>
      <c r="AQ20" s="4">
        <v>0.16</v>
      </c>
      <c r="AR20" s="14">
        <v>0.47</v>
      </c>
      <c r="AS20" s="8">
        <v>0.2</v>
      </c>
      <c r="AT20" s="4">
        <v>0.21</v>
      </c>
      <c r="AU20" s="4">
        <v>0.09</v>
      </c>
      <c r="AV20" s="4">
        <v>0.03</v>
      </c>
      <c r="AW20" s="4">
        <v>0.01</v>
      </c>
      <c r="AY20" s="10" t="s">
        <v>247</v>
      </c>
      <c r="AZ20" s="8">
        <v>0.03</v>
      </c>
      <c r="BA20" s="4">
        <v>0.16</v>
      </c>
      <c r="BB20" s="14">
        <v>0.48</v>
      </c>
      <c r="BC20" s="8">
        <v>0.19</v>
      </c>
      <c r="BD20" s="4">
        <v>0.21</v>
      </c>
      <c r="BE20" s="4">
        <v>0.09</v>
      </c>
      <c r="BF20" s="4">
        <v>0.04</v>
      </c>
      <c r="BG20" s="4">
        <v>0.01</v>
      </c>
      <c r="BI20" s="10" t="s">
        <v>247</v>
      </c>
      <c r="BJ20" s="8">
        <v>0.04</v>
      </c>
      <c r="BK20" s="4">
        <v>0.16</v>
      </c>
      <c r="BL20" s="14">
        <v>0.46</v>
      </c>
      <c r="BM20" s="8">
        <v>0.53</v>
      </c>
      <c r="BN20" s="4">
        <v>0.2</v>
      </c>
      <c r="BO20" s="4">
        <v>0.08</v>
      </c>
      <c r="BP20" s="4">
        <v>0.03</v>
      </c>
      <c r="BQ20" s="4">
        <v>0.01</v>
      </c>
      <c r="BS20" s="10" t="s">
        <v>247</v>
      </c>
      <c r="BT20" s="8">
        <v>0.03</v>
      </c>
      <c r="BU20" s="4">
        <v>0.16</v>
      </c>
      <c r="BV20" s="14">
        <v>0.47</v>
      </c>
      <c r="BW20" s="8">
        <v>0.51</v>
      </c>
      <c r="BX20" s="4">
        <v>0.19</v>
      </c>
      <c r="BY20" s="4">
        <v>0.08</v>
      </c>
      <c r="BZ20" s="4">
        <v>0.03</v>
      </c>
      <c r="CA20" s="4">
        <v>0.01</v>
      </c>
      <c r="CC20" s="10" t="s">
        <v>247</v>
      </c>
      <c r="CD20" s="8">
        <v>0.06</v>
      </c>
      <c r="CE20" s="4">
        <v>0.1</v>
      </c>
      <c r="CF20" s="14">
        <v>0.49</v>
      </c>
      <c r="CG20" s="8">
        <v>0.5</v>
      </c>
      <c r="CH20" s="4">
        <v>0.19</v>
      </c>
      <c r="CI20" s="4">
        <v>0.09</v>
      </c>
      <c r="CJ20" s="4">
        <v>0.03</v>
      </c>
      <c r="CK20" s="4">
        <v>0.01</v>
      </c>
    </row>
    <row r="21" spans="1:89" x14ac:dyDescent="0.25">
      <c r="A21" s="10" t="s">
        <v>516</v>
      </c>
      <c r="B21" s="8">
        <v>0.05</v>
      </c>
      <c r="C21" s="4">
        <v>0.13</v>
      </c>
      <c r="D21" s="14">
        <v>0.26</v>
      </c>
      <c r="E21" s="8">
        <v>0.18</v>
      </c>
      <c r="F21" s="4">
        <v>0.09</v>
      </c>
      <c r="G21" s="4">
        <v>0.03</v>
      </c>
      <c r="H21" s="4">
        <v>0.01</v>
      </c>
      <c r="I21" s="4">
        <v>0</v>
      </c>
      <c r="K21" s="10" t="s">
        <v>516</v>
      </c>
      <c r="L21" s="8">
        <v>0.06</v>
      </c>
      <c r="M21" s="4">
        <v>0.13</v>
      </c>
      <c r="N21" s="14">
        <v>0.25</v>
      </c>
      <c r="O21" s="8">
        <v>0.19</v>
      </c>
      <c r="P21" s="4">
        <v>0.1</v>
      </c>
      <c r="Q21" s="4">
        <v>0.03</v>
      </c>
      <c r="R21" s="4">
        <v>0.01</v>
      </c>
      <c r="S21" s="4">
        <v>0</v>
      </c>
      <c r="U21" s="10" t="s">
        <v>516</v>
      </c>
      <c r="V21" s="8">
        <v>0.05</v>
      </c>
      <c r="W21" s="4">
        <v>0.12</v>
      </c>
      <c r="X21" s="14">
        <v>0.26</v>
      </c>
      <c r="Y21" s="8">
        <v>0.17</v>
      </c>
      <c r="Z21" s="4">
        <v>0.1</v>
      </c>
      <c r="AA21" s="4">
        <v>0.03</v>
      </c>
      <c r="AB21" s="4">
        <v>0.01</v>
      </c>
      <c r="AC21" s="4">
        <v>0</v>
      </c>
      <c r="AE21" s="10" t="s">
        <v>516</v>
      </c>
      <c r="AF21" s="8">
        <v>0.01</v>
      </c>
      <c r="AG21" s="4">
        <v>0.09</v>
      </c>
      <c r="AH21" s="14">
        <v>0.27</v>
      </c>
      <c r="AI21" s="8">
        <v>0.1</v>
      </c>
      <c r="AJ21" s="4">
        <v>7.0000000000000007E-2</v>
      </c>
      <c r="AK21" s="4">
        <v>0.02</v>
      </c>
      <c r="AL21" s="4">
        <v>0.01</v>
      </c>
      <c r="AM21" s="4">
        <v>0</v>
      </c>
      <c r="AO21" s="10" t="s">
        <v>516</v>
      </c>
      <c r="AP21" s="8">
        <v>0.01</v>
      </c>
      <c r="AQ21" s="4">
        <v>0.08</v>
      </c>
      <c r="AR21" s="14">
        <v>0.28000000000000003</v>
      </c>
      <c r="AS21" s="8">
        <v>0.09</v>
      </c>
      <c r="AT21" s="4">
        <v>7.0000000000000007E-2</v>
      </c>
      <c r="AU21" s="4">
        <v>0.02</v>
      </c>
      <c r="AV21" s="4">
        <v>0.01</v>
      </c>
      <c r="AW21" s="4">
        <v>0</v>
      </c>
      <c r="AY21" s="10" t="s">
        <v>516</v>
      </c>
      <c r="AZ21" s="8">
        <v>0.01</v>
      </c>
      <c r="BA21" s="4">
        <v>0.08</v>
      </c>
      <c r="BB21" s="14">
        <v>0.26</v>
      </c>
      <c r="BC21" s="8">
        <v>0.09</v>
      </c>
      <c r="BD21" s="4">
        <v>7.0000000000000007E-2</v>
      </c>
      <c r="BE21" s="4">
        <v>0.02</v>
      </c>
      <c r="BF21" s="4">
        <v>0.01</v>
      </c>
      <c r="BG21" s="4">
        <v>0</v>
      </c>
      <c r="BI21" s="10" t="s">
        <v>516</v>
      </c>
      <c r="BJ21" s="8">
        <v>0.01</v>
      </c>
      <c r="BK21" s="4">
        <v>0.08</v>
      </c>
      <c r="BL21" s="14">
        <v>0.28000000000000003</v>
      </c>
      <c r="BM21" s="8">
        <v>0.27</v>
      </c>
      <c r="BN21" s="4">
        <v>7.0000000000000007E-2</v>
      </c>
      <c r="BO21" s="4">
        <v>0.02</v>
      </c>
      <c r="BP21" s="4">
        <v>0.01</v>
      </c>
      <c r="BQ21" s="4">
        <v>0</v>
      </c>
      <c r="BS21" s="10" t="s">
        <v>516</v>
      </c>
      <c r="BT21" s="8">
        <v>0.01</v>
      </c>
      <c r="BU21" s="4">
        <v>0.09</v>
      </c>
      <c r="BV21" s="14">
        <v>0.27</v>
      </c>
      <c r="BW21" s="8">
        <v>0.25</v>
      </c>
      <c r="BX21" s="4">
        <v>7.0000000000000007E-2</v>
      </c>
      <c r="BY21" s="4">
        <v>0.02</v>
      </c>
      <c r="BZ21" s="4">
        <v>0.01</v>
      </c>
      <c r="CA21" s="4">
        <v>0</v>
      </c>
      <c r="CC21" s="10" t="s">
        <v>516</v>
      </c>
      <c r="CD21" s="8">
        <v>0</v>
      </c>
      <c r="CE21" s="4">
        <v>0.12</v>
      </c>
      <c r="CF21" s="14">
        <v>0.26</v>
      </c>
      <c r="CG21" s="8">
        <v>0.26</v>
      </c>
      <c r="CH21" s="4">
        <v>7.0000000000000007E-2</v>
      </c>
      <c r="CI21" s="4">
        <v>0.02</v>
      </c>
      <c r="CJ21" s="4">
        <v>0.01</v>
      </c>
      <c r="CK21" s="4">
        <v>0</v>
      </c>
    </row>
    <row r="22" spans="1:89" x14ac:dyDescent="0.25">
      <c r="A22" s="39" t="s">
        <v>716</v>
      </c>
      <c r="B22" s="45"/>
      <c r="C22" s="45"/>
      <c r="D22" s="46"/>
      <c r="E22" s="45"/>
      <c r="F22" s="45"/>
      <c r="G22" s="45"/>
      <c r="H22" s="45"/>
      <c r="I22" s="45"/>
      <c r="K22" s="39" t="s">
        <v>716</v>
      </c>
      <c r="L22" s="45"/>
      <c r="M22" s="45"/>
      <c r="N22" s="46"/>
      <c r="O22" s="45"/>
      <c r="P22" s="45"/>
      <c r="Q22" s="45"/>
      <c r="R22" s="45"/>
      <c r="S22" s="45"/>
      <c r="U22" s="39" t="s">
        <v>716</v>
      </c>
      <c r="V22" s="45"/>
      <c r="W22" s="45"/>
      <c r="X22" s="46"/>
      <c r="Y22" s="45"/>
      <c r="Z22" s="45"/>
      <c r="AA22" s="45"/>
      <c r="AB22" s="45"/>
      <c r="AC22" s="45"/>
      <c r="AE22" s="39" t="s">
        <v>716</v>
      </c>
      <c r="AF22" s="45"/>
      <c r="AG22" s="45"/>
      <c r="AH22" s="46"/>
      <c r="AI22" s="45"/>
      <c r="AJ22" s="45"/>
      <c r="AK22" s="45"/>
      <c r="AL22" s="45"/>
      <c r="AM22" s="45"/>
      <c r="AO22" s="39" t="s">
        <v>716</v>
      </c>
      <c r="AP22" s="45"/>
      <c r="AQ22" s="45"/>
      <c r="AR22" s="46"/>
      <c r="AS22" s="45"/>
      <c r="AT22" s="45"/>
      <c r="AU22" s="45"/>
      <c r="AV22" s="45"/>
      <c r="AW22" s="45"/>
      <c r="AY22" s="39" t="s">
        <v>716</v>
      </c>
      <c r="AZ22" s="45"/>
      <c r="BA22" s="45"/>
      <c r="BB22" s="46"/>
      <c r="BC22" s="45"/>
      <c r="BD22" s="45"/>
      <c r="BE22" s="45"/>
      <c r="BF22" s="45"/>
      <c r="BG22" s="45"/>
      <c r="BI22" s="39" t="s">
        <v>716</v>
      </c>
      <c r="BJ22" s="45"/>
      <c r="BK22" s="45"/>
      <c r="BL22" s="46"/>
      <c r="BM22" s="45"/>
      <c r="BN22" s="45"/>
      <c r="BO22" s="45"/>
      <c r="BP22" s="45"/>
      <c r="BQ22" s="45"/>
      <c r="BS22" s="39" t="s">
        <v>716</v>
      </c>
      <c r="BT22" s="45"/>
      <c r="BU22" s="45"/>
      <c r="BV22" s="46"/>
      <c r="BW22" s="45"/>
      <c r="BX22" s="45"/>
      <c r="BY22" s="45"/>
      <c r="BZ22" s="45"/>
      <c r="CA22" s="45"/>
      <c r="CC22" s="39" t="s">
        <v>716</v>
      </c>
      <c r="CD22" s="45"/>
      <c r="CE22" s="45"/>
      <c r="CF22" s="46"/>
      <c r="CG22" s="45"/>
      <c r="CH22" s="45"/>
      <c r="CI22" s="45"/>
      <c r="CJ22" s="45"/>
      <c r="CK22" s="45"/>
    </row>
    <row r="23" spans="1:89" x14ac:dyDescent="0.25">
      <c r="A23" s="10" t="s">
        <v>644</v>
      </c>
      <c r="B23" s="8">
        <v>0.6</v>
      </c>
      <c r="C23" s="4">
        <v>0.25</v>
      </c>
      <c r="D23" s="14">
        <v>0.11</v>
      </c>
      <c r="E23" s="8">
        <v>0.85</v>
      </c>
      <c r="F23" s="4">
        <v>0.56999999999999995</v>
      </c>
      <c r="G23" s="4">
        <v>0.28999999999999998</v>
      </c>
      <c r="H23" s="4">
        <v>0.17</v>
      </c>
      <c r="I23" s="4">
        <v>0.09</v>
      </c>
      <c r="K23" s="10" t="s">
        <v>644</v>
      </c>
      <c r="L23" s="8">
        <v>0.61</v>
      </c>
      <c r="M23" s="4">
        <v>0.25</v>
      </c>
      <c r="N23" s="14">
        <v>0.11</v>
      </c>
      <c r="O23" s="8">
        <v>0.86</v>
      </c>
      <c r="P23" s="4">
        <v>0.56999999999999995</v>
      </c>
      <c r="Q23" s="4">
        <v>0.3</v>
      </c>
      <c r="R23" s="4">
        <v>0.17</v>
      </c>
      <c r="S23" s="4">
        <v>0.09</v>
      </c>
      <c r="U23" s="10" t="s">
        <v>644</v>
      </c>
      <c r="V23" s="8">
        <v>0.59</v>
      </c>
      <c r="W23" s="4">
        <v>0.25</v>
      </c>
      <c r="X23" s="14">
        <v>0.11</v>
      </c>
      <c r="Y23" s="8">
        <v>0.85</v>
      </c>
      <c r="Z23" s="4">
        <v>0.56000000000000005</v>
      </c>
      <c r="AA23" s="4">
        <v>0.28999999999999998</v>
      </c>
      <c r="AB23" s="4">
        <v>0.16</v>
      </c>
      <c r="AC23" s="4">
        <v>0.08</v>
      </c>
      <c r="AE23" s="10" t="s">
        <v>644</v>
      </c>
      <c r="AF23" s="8">
        <v>0.6</v>
      </c>
      <c r="AG23" s="4">
        <v>0.25</v>
      </c>
      <c r="AH23" s="14">
        <v>0.11</v>
      </c>
      <c r="AI23" s="8">
        <v>0.85</v>
      </c>
      <c r="AJ23" s="4">
        <v>0.55000000000000004</v>
      </c>
      <c r="AK23" s="4">
        <v>0.27</v>
      </c>
      <c r="AL23" s="4">
        <v>0.15</v>
      </c>
      <c r="AM23" s="4">
        <v>0.08</v>
      </c>
      <c r="AO23" s="10" t="s">
        <v>644</v>
      </c>
      <c r="AP23" s="8">
        <v>0.38</v>
      </c>
      <c r="AQ23" s="4">
        <v>0.38</v>
      </c>
      <c r="AR23" s="14">
        <v>0.19</v>
      </c>
      <c r="AS23" s="8">
        <v>0.76</v>
      </c>
      <c r="AT23" s="4">
        <v>0.49</v>
      </c>
      <c r="AU23" s="4">
        <v>0.24</v>
      </c>
      <c r="AV23" s="4">
        <v>0.13</v>
      </c>
      <c r="AW23" s="4">
        <v>7.0000000000000007E-2</v>
      </c>
      <c r="AY23" s="10" t="s">
        <v>644</v>
      </c>
      <c r="AZ23" s="8">
        <v>0.38</v>
      </c>
      <c r="BA23" s="4">
        <v>0.38</v>
      </c>
      <c r="BB23" s="14">
        <v>0.18</v>
      </c>
      <c r="BC23" s="8">
        <v>0.76</v>
      </c>
      <c r="BD23" s="4">
        <v>0.48</v>
      </c>
      <c r="BE23" s="4">
        <v>0.24</v>
      </c>
      <c r="BF23" s="4">
        <v>0.13</v>
      </c>
      <c r="BG23" s="4">
        <v>7.0000000000000007E-2</v>
      </c>
      <c r="BI23" s="10" t="s">
        <v>644</v>
      </c>
      <c r="BJ23" s="8">
        <v>0.38</v>
      </c>
      <c r="BK23" s="4">
        <v>0.38</v>
      </c>
      <c r="BL23" s="14">
        <v>0.18</v>
      </c>
      <c r="BM23" s="8">
        <v>0.9</v>
      </c>
      <c r="BN23" s="4">
        <v>0.48</v>
      </c>
      <c r="BO23" s="4">
        <v>0.24</v>
      </c>
      <c r="BP23" s="4">
        <v>0.13</v>
      </c>
      <c r="BQ23" s="4">
        <v>0.06</v>
      </c>
      <c r="BS23" s="10" t="s">
        <v>644</v>
      </c>
      <c r="BT23" s="8">
        <v>0.39</v>
      </c>
      <c r="BU23" s="4">
        <v>0.38</v>
      </c>
      <c r="BV23" s="14">
        <v>0.18</v>
      </c>
      <c r="BW23" s="8">
        <v>0.89</v>
      </c>
      <c r="BX23" s="4">
        <v>0.48</v>
      </c>
      <c r="BY23" s="4">
        <v>0.27</v>
      </c>
      <c r="BZ23" s="4">
        <v>0.14000000000000001</v>
      </c>
      <c r="CA23" s="4">
        <v>7.0000000000000007E-2</v>
      </c>
      <c r="CC23" s="10" t="s">
        <v>644</v>
      </c>
      <c r="CD23" s="8">
        <v>0.1</v>
      </c>
      <c r="CE23" s="4">
        <v>0.59</v>
      </c>
      <c r="CF23" s="14">
        <v>0.22</v>
      </c>
      <c r="CG23" s="8">
        <v>0.87</v>
      </c>
      <c r="CH23" s="4">
        <v>0.45</v>
      </c>
      <c r="CI23" s="4">
        <v>0.24</v>
      </c>
      <c r="CJ23" s="4">
        <v>0.12</v>
      </c>
      <c r="CK23" s="4">
        <v>0.06</v>
      </c>
    </row>
    <row r="24" spans="1:89" x14ac:dyDescent="0.25">
      <c r="A24" s="10" t="s">
        <v>498</v>
      </c>
      <c r="B24" s="8">
        <v>0.24</v>
      </c>
      <c r="C24" s="4">
        <v>0.37</v>
      </c>
      <c r="D24" s="14">
        <v>0.24</v>
      </c>
      <c r="E24" s="8">
        <v>0.61</v>
      </c>
      <c r="F24" s="4">
        <v>0.3</v>
      </c>
      <c r="G24" s="4">
        <v>0.11</v>
      </c>
      <c r="H24" s="4">
        <v>0.05</v>
      </c>
      <c r="I24" s="4">
        <v>0.02</v>
      </c>
      <c r="K24" s="10" t="s">
        <v>498</v>
      </c>
      <c r="L24" s="8">
        <v>0.24</v>
      </c>
      <c r="M24" s="4">
        <v>0.38</v>
      </c>
      <c r="N24" s="14">
        <v>0.25</v>
      </c>
      <c r="O24" s="8">
        <v>0.62</v>
      </c>
      <c r="P24" s="4">
        <v>0.31</v>
      </c>
      <c r="Q24" s="4">
        <v>0.12</v>
      </c>
      <c r="R24" s="4">
        <v>0.05</v>
      </c>
      <c r="S24" s="4">
        <v>0.02</v>
      </c>
      <c r="U24" s="10" t="s">
        <v>498</v>
      </c>
      <c r="V24" s="8">
        <v>0.25</v>
      </c>
      <c r="W24" s="4">
        <v>0.38</v>
      </c>
      <c r="X24" s="14">
        <v>0.24</v>
      </c>
      <c r="Y24" s="8">
        <v>0.63</v>
      </c>
      <c r="Z24" s="4">
        <v>0.31</v>
      </c>
      <c r="AA24" s="4">
        <v>0.12</v>
      </c>
      <c r="AB24" s="4">
        <v>0.05</v>
      </c>
      <c r="AC24" s="4">
        <v>0.02</v>
      </c>
      <c r="AE24" s="10" t="s">
        <v>498</v>
      </c>
      <c r="AF24" s="8">
        <v>0.25</v>
      </c>
      <c r="AG24" s="4">
        <v>0.37</v>
      </c>
      <c r="AH24" s="14">
        <v>0.24</v>
      </c>
      <c r="AI24" s="8">
        <v>0.62</v>
      </c>
      <c r="AJ24" s="4">
        <v>0.32</v>
      </c>
      <c r="AK24" s="4">
        <v>0.13</v>
      </c>
      <c r="AL24" s="4">
        <v>0.06</v>
      </c>
      <c r="AM24" s="4">
        <v>0.02</v>
      </c>
      <c r="AO24" s="10" t="s">
        <v>498</v>
      </c>
      <c r="AP24" s="8">
        <v>0.52</v>
      </c>
      <c r="AQ24" s="4">
        <v>0.3</v>
      </c>
      <c r="AR24" s="14">
        <v>0.17</v>
      </c>
      <c r="AS24" s="8">
        <v>0.81</v>
      </c>
      <c r="AT24" s="4">
        <v>0.4</v>
      </c>
      <c r="AU24" s="4">
        <v>0.16</v>
      </c>
      <c r="AV24" s="4">
        <v>7.0000000000000007E-2</v>
      </c>
      <c r="AW24" s="4">
        <v>0.03</v>
      </c>
      <c r="AY24" s="10" t="s">
        <v>498</v>
      </c>
      <c r="AZ24" s="8">
        <v>0.52</v>
      </c>
      <c r="BA24" s="4">
        <v>0.3</v>
      </c>
      <c r="BB24" s="14">
        <v>0.17</v>
      </c>
      <c r="BC24" s="8">
        <v>0.82</v>
      </c>
      <c r="BD24" s="4">
        <v>0.41</v>
      </c>
      <c r="BE24" s="4">
        <v>0.16</v>
      </c>
      <c r="BF24" s="4">
        <v>7.0000000000000007E-2</v>
      </c>
      <c r="BG24" s="4">
        <v>0.03</v>
      </c>
      <c r="BI24" s="10" t="s">
        <v>498</v>
      </c>
      <c r="BJ24" s="8">
        <v>0.52</v>
      </c>
      <c r="BK24" s="4">
        <v>0.3</v>
      </c>
      <c r="BL24" s="14">
        <v>0.17</v>
      </c>
      <c r="BM24" s="8">
        <v>0.98</v>
      </c>
      <c r="BN24" s="4">
        <v>0.4</v>
      </c>
      <c r="BO24" s="4">
        <v>0.16</v>
      </c>
      <c r="BP24" s="4">
        <v>7.0000000000000007E-2</v>
      </c>
      <c r="BQ24" s="4">
        <v>0.02</v>
      </c>
      <c r="BS24" s="10" t="s">
        <v>498</v>
      </c>
      <c r="BT24" s="8">
        <v>0.51</v>
      </c>
      <c r="BU24" s="4">
        <v>0.3</v>
      </c>
      <c r="BV24" s="14">
        <v>0.17</v>
      </c>
      <c r="BW24" s="8">
        <v>0.98</v>
      </c>
      <c r="BX24" s="4">
        <v>0.41</v>
      </c>
      <c r="BY24" s="4">
        <v>0.19</v>
      </c>
      <c r="BZ24" s="4">
        <v>7.0000000000000007E-2</v>
      </c>
      <c r="CA24" s="4">
        <v>0.03</v>
      </c>
      <c r="CC24" s="10" t="s">
        <v>498</v>
      </c>
      <c r="CD24" s="8">
        <v>0.75</v>
      </c>
      <c r="CE24" s="4">
        <v>0.14000000000000001</v>
      </c>
      <c r="CF24" s="14">
        <v>0.11</v>
      </c>
      <c r="CG24" s="8">
        <v>1</v>
      </c>
      <c r="CH24" s="4">
        <v>0.43</v>
      </c>
      <c r="CI24" s="4">
        <v>0.2</v>
      </c>
      <c r="CJ24" s="4">
        <v>0.08</v>
      </c>
      <c r="CK24" s="4">
        <v>0.03</v>
      </c>
    </row>
    <row r="25" spans="1:89" x14ac:dyDescent="0.25">
      <c r="A25" s="10" t="s">
        <v>299</v>
      </c>
      <c r="B25" s="8">
        <v>0.08</v>
      </c>
      <c r="C25" s="4">
        <v>0.19</v>
      </c>
      <c r="D25" s="14">
        <v>0.33</v>
      </c>
      <c r="E25" s="8">
        <v>0.28000000000000003</v>
      </c>
      <c r="F25" s="4">
        <v>0.11</v>
      </c>
      <c r="G25" s="4">
        <v>0.03</v>
      </c>
      <c r="H25" s="4">
        <v>0.01</v>
      </c>
      <c r="I25" s="4">
        <v>0</v>
      </c>
      <c r="K25" s="10" t="s">
        <v>299</v>
      </c>
      <c r="L25" s="8">
        <v>0.08</v>
      </c>
      <c r="M25" s="4">
        <v>0.2</v>
      </c>
      <c r="N25" s="14">
        <v>0.33</v>
      </c>
      <c r="O25" s="8">
        <v>0.28000000000000003</v>
      </c>
      <c r="P25" s="4">
        <v>0.1</v>
      </c>
      <c r="Q25" s="4">
        <v>0.03</v>
      </c>
      <c r="R25" s="4">
        <v>0.01</v>
      </c>
      <c r="S25" s="4">
        <v>0</v>
      </c>
      <c r="U25" s="10" t="s">
        <v>299</v>
      </c>
      <c r="V25" s="8">
        <v>0.09</v>
      </c>
      <c r="W25" s="4">
        <v>0.2</v>
      </c>
      <c r="X25" s="14">
        <v>0.34</v>
      </c>
      <c r="Y25" s="8">
        <v>0.28000000000000003</v>
      </c>
      <c r="Z25" s="4">
        <v>0.11</v>
      </c>
      <c r="AA25" s="4">
        <v>0.03</v>
      </c>
      <c r="AB25" s="4">
        <v>0.01</v>
      </c>
      <c r="AC25" s="4">
        <v>0</v>
      </c>
      <c r="AE25" s="10" t="s">
        <v>504</v>
      </c>
      <c r="AF25" s="8">
        <v>7.0000000000000007E-2</v>
      </c>
      <c r="AG25" s="4">
        <v>0.18</v>
      </c>
      <c r="AH25" s="14">
        <v>0.33</v>
      </c>
      <c r="AI25" s="8">
        <v>0.25</v>
      </c>
      <c r="AJ25" s="4">
        <v>0.11</v>
      </c>
      <c r="AK25" s="4">
        <v>0.03</v>
      </c>
      <c r="AL25" s="4">
        <v>0.01</v>
      </c>
      <c r="AM25" s="4">
        <v>0</v>
      </c>
      <c r="AO25" s="10" t="s">
        <v>299</v>
      </c>
      <c r="AP25" s="8">
        <v>0.09</v>
      </c>
      <c r="AQ25" s="4">
        <v>0.26</v>
      </c>
      <c r="AR25" s="14">
        <v>0.41</v>
      </c>
      <c r="AS25" s="8">
        <v>0.35</v>
      </c>
      <c r="AT25" s="4">
        <v>0.17</v>
      </c>
      <c r="AU25" s="4">
        <v>0.05</v>
      </c>
      <c r="AV25" s="4">
        <v>0.01</v>
      </c>
      <c r="AW25" s="4">
        <v>0</v>
      </c>
      <c r="AY25" s="10" t="s">
        <v>299</v>
      </c>
      <c r="AZ25" s="8">
        <v>0.1</v>
      </c>
      <c r="BA25" s="4">
        <v>0.24</v>
      </c>
      <c r="BB25" s="14">
        <v>0.42</v>
      </c>
      <c r="BC25" s="8">
        <v>0.34</v>
      </c>
      <c r="BD25" s="4">
        <v>0.16</v>
      </c>
      <c r="BE25" s="4">
        <v>0.04</v>
      </c>
      <c r="BF25" s="4">
        <v>0.01</v>
      </c>
      <c r="BG25" s="4">
        <v>0</v>
      </c>
      <c r="BI25" s="10" t="s">
        <v>299</v>
      </c>
      <c r="BJ25" s="8">
        <v>0.09</v>
      </c>
      <c r="BK25" s="4">
        <v>0.25</v>
      </c>
      <c r="BL25" s="14">
        <v>0.42</v>
      </c>
      <c r="BM25" s="8">
        <v>0.63</v>
      </c>
      <c r="BN25" s="4">
        <v>0.16</v>
      </c>
      <c r="BO25" s="4">
        <v>0.05</v>
      </c>
      <c r="BP25" s="4">
        <v>0.01</v>
      </c>
      <c r="BQ25" s="4">
        <v>0</v>
      </c>
      <c r="BS25" s="10" t="s">
        <v>299</v>
      </c>
      <c r="BT25" s="8">
        <v>0.09</v>
      </c>
      <c r="BU25" s="4">
        <v>0.25</v>
      </c>
      <c r="BV25" s="14">
        <v>0.42</v>
      </c>
      <c r="BW25" s="8">
        <v>0.61</v>
      </c>
      <c r="BX25" s="4">
        <v>0.15</v>
      </c>
      <c r="BY25" s="4">
        <v>0.05</v>
      </c>
      <c r="BZ25" s="4">
        <v>0.01</v>
      </c>
      <c r="CA25" s="4">
        <v>0</v>
      </c>
      <c r="CC25" s="10" t="s">
        <v>299</v>
      </c>
      <c r="CD25" s="8">
        <v>0.13</v>
      </c>
      <c r="CE25" s="4">
        <v>0.17</v>
      </c>
      <c r="CF25" s="14">
        <v>0.46</v>
      </c>
      <c r="CG25" s="8">
        <v>0.61</v>
      </c>
      <c r="CH25" s="4">
        <v>0.15</v>
      </c>
      <c r="CI25" s="4">
        <v>0.05</v>
      </c>
      <c r="CJ25" s="4">
        <v>0.01</v>
      </c>
      <c r="CK25" s="4">
        <v>0.01</v>
      </c>
    </row>
    <row r="26" spans="1:89" x14ac:dyDescent="0.25">
      <c r="A26" s="10" t="s">
        <v>504</v>
      </c>
      <c r="B26" s="8">
        <v>7.0000000000000007E-2</v>
      </c>
      <c r="C26" s="4">
        <v>0.18</v>
      </c>
      <c r="D26" s="14">
        <v>0.31</v>
      </c>
      <c r="E26" s="8">
        <v>0.26</v>
      </c>
      <c r="F26" s="4">
        <v>0.09</v>
      </c>
      <c r="G26" s="4">
        <v>0.02</v>
      </c>
      <c r="H26" s="4">
        <v>0.01</v>
      </c>
      <c r="I26" s="4">
        <v>0</v>
      </c>
      <c r="K26" s="10" t="s">
        <v>504</v>
      </c>
      <c r="L26" s="8">
        <v>7.0000000000000007E-2</v>
      </c>
      <c r="M26" s="4">
        <v>0.18</v>
      </c>
      <c r="N26" s="14">
        <v>0.31</v>
      </c>
      <c r="O26" s="8">
        <v>0.25</v>
      </c>
      <c r="P26" s="4">
        <v>0.09</v>
      </c>
      <c r="Q26" s="4">
        <v>0.02</v>
      </c>
      <c r="R26" s="4">
        <v>0.01</v>
      </c>
      <c r="S26" s="4">
        <v>0</v>
      </c>
      <c r="U26" s="10" t="s">
        <v>504</v>
      </c>
      <c r="V26" s="8">
        <v>7.0000000000000007E-2</v>
      </c>
      <c r="W26" s="4">
        <v>0.18</v>
      </c>
      <c r="X26" s="14">
        <v>0.31</v>
      </c>
      <c r="Y26" s="8">
        <v>0.25</v>
      </c>
      <c r="Z26" s="4">
        <v>0.09</v>
      </c>
      <c r="AA26" s="4">
        <v>0.02</v>
      </c>
      <c r="AB26" s="4">
        <v>0</v>
      </c>
      <c r="AC26" s="4">
        <v>0</v>
      </c>
      <c r="AE26" s="10" t="s">
        <v>299</v>
      </c>
      <c r="AF26" s="8">
        <v>0.08</v>
      </c>
      <c r="AG26" s="4">
        <v>0.2</v>
      </c>
      <c r="AH26" s="14">
        <v>0.33</v>
      </c>
      <c r="AI26" s="8">
        <v>0.28000000000000003</v>
      </c>
      <c r="AJ26" s="4">
        <v>0.13</v>
      </c>
      <c r="AK26" s="4">
        <v>0.03</v>
      </c>
      <c r="AL26" s="4">
        <v>0.01</v>
      </c>
      <c r="AM26" s="4">
        <v>0</v>
      </c>
      <c r="AO26" s="10" t="s">
        <v>504</v>
      </c>
      <c r="AP26" s="8">
        <v>0.01</v>
      </c>
      <c r="AQ26" s="4">
        <v>7.0000000000000007E-2</v>
      </c>
      <c r="AR26" s="14">
        <v>0.22</v>
      </c>
      <c r="AS26" s="8">
        <v>0.08</v>
      </c>
      <c r="AT26" s="4">
        <v>0.05</v>
      </c>
      <c r="AU26" s="4">
        <v>0.01</v>
      </c>
      <c r="AV26" s="4">
        <v>0</v>
      </c>
      <c r="AW26" s="4">
        <v>0</v>
      </c>
      <c r="AY26" s="10" t="s">
        <v>504</v>
      </c>
      <c r="AZ26" s="8">
        <v>0.01</v>
      </c>
      <c r="BA26" s="4">
        <v>7.0000000000000007E-2</v>
      </c>
      <c r="BB26" s="14">
        <v>0.23</v>
      </c>
      <c r="BC26" s="8">
        <v>0.08</v>
      </c>
      <c r="BD26" s="4">
        <v>0.05</v>
      </c>
      <c r="BE26" s="4">
        <v>0.02</v>
      </c>
      <c r="BF26" s="4">
        <v>0</v>
      </c>
      <c r="BG26" s="4">
        <v>0</v>
      </c>
      <c r="BI26" s="10" t="s">
        <v>504</v>
      </c>
      <c r="BJ26" s="8">
        <v>0.01</v>
      </c>
      <c r="BK26" s="4">
        <v>7.0000000000000007E-2</v>
      </c>
      <c r="BL26" s="14">
        <v>0.22</v>
      </c>
      <c r="BM26" s="8">
        <v>0.24</v>
      </c>
      <c r="BN26" s="4">
        <v>0.05</v>
      </c>
      <c r="BO26" s="4">
        <v>0.01</v>
      </c>
      <c r="BP26" s="4">
        <v>0</v>
      </c>
      <c r="BQ26" s="4">
        <v>0</v>
      </c>
      <c r="BS26" s="10" t="s">
        <v>504</v>
      </c>
      <c r="BT26" s="8">
        <v>0.01</v>
      </c>
      <c r="BU26" s="4">
        <v>7.0000000000000007E-2</v>
      </c>
      <c r="BV26" s="14">
        <v>0.22</v>
      </c>
      <c r="BW26" s="8">
        <v>0.21</v>
      </c>
      <c r="BX26" s="4">
        <v>0.05</v>
      </c>
      <c r="BY26" s="4">
        <v>0.01</v>
      </c>
      <c r="BZ26" s="4">
        <v>0</v>
      </c>
      <c r="CA26" s="4">
        <v>0</v>
      </c>
      <c r="CC26" s="10" t="s">
        <v>504</v>
      </c>
      <c r="CD26" s="8">
        <v>0.02</v>
      </c>
      <c r="CE26" s="4">
        <v>0.1</v>
      </c>
      <c r="CF26" s="14">
        <v>0.21</v>
      </c>
      <c r="CG26" s="8">
        <v>0.22</v>
      </c>
      <c r="CH26" s="4">
        <v>0.05</v>
      </c>
      <c r="CI26" s="4">
        <v>0.01</v>
      </c>
      <c r="CJ26" s="4">
        <v>0</v>
      </c>
      <c r="CK26" s="4">
        <v>0</v>
      </c>
    </row>
    <row r="27" spans="1:89" x14ac:dyDescent="0.25">
      <c r="A27" s="39" t="s">
        <v>717</v>
      </c>
      <c r="B27" s="45"/>
      <c r="C27" s="45"/>
      <c r="D27" s="46"/>
      <c r="E27" s="45"/>
      <c r="F27" s="45"/>
      <c r="G27" s="45"/>
      <c r="H27" s="45"/>
      <c r="I27" s="45"/>
      <c r="K27" s="39" t="s">
        <v>717</v>
      </c>
      <c r="L27" s="45"/>
      <c r="M27" s="45"/>
      <c r="N27" s="46"/>
      <c r="O27" s="45"/>
      <c r="P27" s="45"/>
      <c r="Q27" s="45"/>
      <c r="R27" s="45"/>
      <c r="S27" s="45"/>
      <c r="U27" s="39" t="s">
        <v>717</v>
      </c>
      <c r="V27" s="45"/>
      <c r="W27" s="45"/>
      <c r="X27" s="46"/>
      <c r="Y27" s="45"/>
      <c r="Z27" s="45"/>
      <c r="AA27" s="45"/>
      <c r="AB27" s="45"/>
      <c r="AC27" s="45"/>
      <c r="AE27" s="39" t="s">
        <v>717</v>
      </c>
      <c r="AF27" s="45"/>
      <c r="AG27" s="45"/>
      <c r="AH27" s="46"/>
      <c r="AI27" s="45"/>
      <c r="AJ27" s="45"/>
      <c r="AK27" s="45"/>
      <c r="AL27" s="45"/>
      <c r="AM27" s="45"/>
      <c r="AO27" s="39" t="s">
        <v>717</v>
      </c>
      <c r="AP27" s="45"/>
      <c r="AQ27" s="45"/>
      <c r="AR27" s="46"/>
      <c r="AS27" s="45"/>
      <c r="AT27" s="45"/>
      <c r="AU27" s="45"/>
      <c r="AV27" s="45"/>
      <c r="AW27" s="45"/>
      <c r="AY27" s="39" t="s">
        <v>717</v>
      </c>
      <c r="AZ27" s="45"/>
      <c r="BA27" s="45"/>
      <c r="BB27" s="46"/>
      <c r="BC27" s="45"/>
      <c r="BD27" s="45"/>
      <c r="BE27" s="45"/>
      <c r="BF27" s="45"/>
      <c r="BG27" s="45"/>
      <c r="BI27" s="39" t="s">
        <v>717</v>
      </c>
      <c r="BJ27" s="45"/>
      <c r="BK27" s="45"/>
      <c r="BL27" s="46"/>
      <c r="BM27" s="45"/>
      <c r="BN27" s="45"/>
      <c r="BO27" s="45"/>
      <c r="BP27" s="45"/>
      <c r="BQ27" s="45"/>
      <c r="BS27" s="39" t="s">
        <v>717</v>
      </c>
      <c r="BT27" s="45"/>
      <c r="BU27" s="45"/>
      <c r="BV27" s="46"/>
      <c r="BW27" s="45"/>
      <c r="BX27" s="45"/>
      <c r="BY27" s="45"/>
      <c r="BZ27" s="45"/>
      <c r="CA27" s="45"/>
      <c r="CC27" s="39" t="s">
        <v>717</v>
      </c>
      <c r="CD27" s="45"/>
      <c r="CE27" s="45"/>
      <c r="CF27" s="46"/>
      <c r="CG27" s="45"/>
      <c r="CH27" s="45"/>
      <c r="CI27" s="45"/>
      <c r="CJ27" s="45"/>
      <c r="CK27" s="45"/>
    </row>
    <row r="28" spans="1:89" x14ac:dyDescent="0.25">
      <c r="A28" s="10" t="s">
        <v>348</v>
      </c>
      <c r="B28" s="8">
        <v>0.4</v>
      </c>
      <c r="C28" s="4">
        <v>0.33</v>
      </c>
      <c r="D28" s="14">
        <v>0.19</v>
      </c>
      <c r="E28" s="8">
        <v>0.74</v>
      </c>
      <c r="F28" s="4">
        <v>0.55000000000000004</v>
      </c>
      <c r="G28" s="4">
        <v>0.27</v>
      </c>
      <c r="H28" s="4">
        <v>0.12</v>
      </c>
      <c r="I28" s="4">
        <v>0.06</v>
      </c>
      <c r="K28" s="10" t="s">
        <v>436</v>
      </c>
      <c r="L28" s="8">
        <v>0.42</v>
      </c>
      <c r="M28" s="4">
        <v>0.32</v>
      </c>
      <c r="N28" s="14">
        <v>0.18</v>
      </c>
      <c r="O28" s="8">
        <v>0.75</v>
      </c>
      <c r="P28" s="4">
        <v>0.55000000000000004</v>
      </c>
      <c r="Q28" s="4">
        <v>0.27</v>
      </c>
      <c r="R28" s="4">
        <v>0.13</v>
      </c>
      <c r="S28" s="4">
        <v>0.06</v>
      </c>
      <c r="U28" s="10" t="s">
        <v>436</v>
      </c>
      <c r="V28" s="8">
        <v>0.44</v>
      </c>
      <c r="W28" s="4">
        <v>0.31</v>
      </c>
      <c r="X28" s="14">
        <v>0.18</v>
      </c>
      <c r="Y28" s="8">
        <v>0.75</v>
      </c>
      <c r="Z28" s="4">
        <v>0.56999999999999995</v>
      </c>
      <c r="AA28" s="4">
        <v>0.27</v>
      </c>
      <c r="AB28" s="4">
        <v>0.13</v>
      </c>
      <c r="AC28" s="4">
        <v>0.06</v>
      </c>
      <c r="AE28" s="10" t="s">
        <v>436</v>
      </c>
      <c r="AF28" s="8">
        <v>0.44</v>
      </c>
      <c r="AG28" s="4">
        <v>0.32</v>
      </c>
      <c r="AH28" s="14">
        <v>0.18</v>
      </c>
      <c r="AI28" s="8">
        <v>0.75</v>
      </c>
      <c r="AJ28" s="4">
        <v>0.55000000000000004</v>
      </c>
      <c r="AK28" s="4">
        <v>0.27</v>
      </c>
      <c r="AL28" s="4">
        <v>0.12</v>
      </c>
      <c r="AM28" s="4">
        <v>0.06</v>
      </c>
      <c r="AO28" s="10" t="s">
        <v>436</v>
      </c>
      <c r="AP28" s="8">
        <v>0.43</v>
      </c>
      <c r="AQ28" s="4">
        <v>0.32</v>
      </c>
      <c r="AR28" s="14">
        <v>0.18</v>
      </c>
      <c r="AS28" s="8">
        <v>0.75</v>
      </c>
      <c r="AT28" s="4">
        <v>0.53</v>
      </c>
      <c r="AU28" s="4">
        <v>0.26</v>
      </c>
      <c r="AV28" s="4">
        <v>0.12</v>
      </c>
      <c r="AW28" s="4">
        <v>0.05</v>
      </c>
      <c r="AY28" s="10" t="s">
        <v>348</v>
      </c>
      <c r="AZ28" s="8">
        <v>0.6</v>
      </c>
      <c r="BA28" s="4">
        <v>0.25</v>
      </c>
      <c r="BB28" s="14">
        <v>0.15</v>
      </c>
      <c r="BC28" s="8">
        <v>0.85</v>
      </c>
      <c r="BD28" s="4">
        <v>0.57999999999999996</v>
      </c>
      <c r="BE28" s="4">
        <v>0.28000000000000003</v>
      </c>
      <c r="BF28" s="4">
        <v>0.14000000000000001</v>
      </c>
      <c r="BG28" s="4">
        <v>0.06</v>
      </c>
      <c r="BI28" s="10" t="s">
        <v>348</v>
      </c>
      <c r="BJ28" s="8">
        <v>0.6</v>
      </c>
      <c r="BK28" s="4">
        <v>0.24</v>
      </c>
      <c r="BL28" s="14">
        <v>0.15</v>
      </c>
      <c r="BM28" s="8">
        <v>0.99</v>
      </c>
      <c r="BN28" s="4">
        <v>0.57999999999999996</v>
      </c>
      <c r="BO28" s="4">
        <v>0.27</v>
      </c>
      <c r="BP28" s="4">
        <v>0.13</v>
      </c>
      <c r="BQ28" s="4">
        <v>0.06</v>
      </c>
      <c r="BS28" s="10" t="s">
        <v>348</v>
      </c>
      <c r="BT28" s="8">
        <v>0.6</v>
      </c>
      <c r="BU28" s="4">
        <v>0.26</v>
      </c>
      <c r="BV28" s="14">
        <v>0.14000000000000001</v>
      </c>
      <c r="BW28" s="8">
        <v>0.98</v>
      </c>
      <c r="BX28" s="4">
        <v>0.6</v>
      </c>
      <c r="BY28" s="4">
        <v>0.27</v>
      </c>
      <c r="BZ28" s="4">
        <v>0.13</v>
      </c>
      <c r="CA28" s="4">
        <v>0.06</v>
      </c>
      <c r="CC28" s="10" t="s">
        <v>348</v>
      </c>
      <c r="CD28" s="8">
        <v>0.62</v>
      </c>
      <c r="CE28" s="4">
        <v>0.24</v>
      </c>
      <c r="CF28" s="14">
        <v>0.14000000000000001</v>
      </c>
      <c r="CG28" s="8">
        <v>0.98</v>
      </c>
      <c r="CH28" s="4">
        <v>0.56999999999999995</v>
      </c>
      <c r="CI28" s="4">
        <v>0.26</v>
      </c>
      <c r="CJ28" s="4">
        <v>0.13</v>
      </c>
      <c r="CK28" s="4">
        <v>0.06</v>
      </c>
    </row>
    <row r="29" spans="1:89" x14ac:dyDescent="0.25">
      <c r="A29" s="10" t="s">
        <v>436</v>
      </c>
      <c r="B29" s="8">
        <v>0.43</v>
      </c>
      <c r="C29" s="4">
        <v>0.32</v>
      </c>
      <c r="D29" s="14">
        <v>0.18</v>
      </c>
      <c r="E29" s="8">
        <v>0.75</v>
      </c>
      <c r="F29" s="4">
        <v>0.56000000000000005</v>
      </c>
      <c r="G29" s="4">
        <v>0.28000000000000003</v>
      </c>
      <c r="H29" s="4">
        <v>0.13</v>
      </c>
      <c r="I29" s="4">
        <v>0.05</v>
      </c>
      <c r="K29" s="10" t="s">
        <v>348</v>
      </c>
      <c r="L29" s="8">
        <v>0.41</v>
      </c>
      <c r="M29" s="4">
        <v>0.33</v>
      </c>
      <c r="N29" s="14">
        <v>0.19</v>
      </c>
      <c r="O29" s="8">
        <v>0.74</v>
      </c>
      <c r="P29" s="4">
        <v>0.55000000000000004</v>
      </c>
      <c r="Q29" s="4">
        <v>0.26</v>
      </c>
      <c r="R29" s="4">
        <v>0.12</v>
      </c>
      <c r="S29" s="4">
        <v>0.05</v>
      </c>
      <c r="U29" s="10" t="s">
        <v>348</v>
      </c>
      <c r="V29" s="8">
        <v>0.4</v>
      </c>
      <c r="W29" s="4">
        <v>0.34</v>
      </c>
      <c r="X29" s="14">
        <v>0.19</v>
      </c>
      <c r="Y29" s="8">
        <v>0.74</v>
      </c>
      <c r="Z29" s="4">
        <v>0.56000000000000005</v>
      </c>
      <c r="AA29" s="4">
        <v>0.26</v>
      </c>
      <c r="AB29" s="4">
        <v>0.12</v>
      </c>
      <c r="AC29" s="4">
        <v>0.05</v>
      </c>
      <c r="AE29" s="10" t="s">
        <v>348</v>
      </c>
      <c r="AF29" s="8">
        <v>0.41</v>
      </c>
      <c r="AG29" s="4">
        <v>0.34</v>
      </c>
      <c r="AH29" s="14">
        <v>0.18</v>
      </c>
      <c r="AI29" s="8">
        <v>0.74</v>
      </c>
      <c r="AJ29" s="4">
        <v>0.54</v>
      </c>
      <c r="AK29" s="4">
        <v>0.26</v>
      </c>
      <c r="AL29" s="4">
        <v>0.12</v>
      </c>
      <c r="AM29" s="4">
        <v>0.06</v>
      </c>
      <c r="AO29" s="10" t="s">
        <v>348</v>
      </c>
      <c r="AP29" s="8">
        <v>0.41</v>
      </c>
      <c r="AQ29" s="4">
        <v>0.33</v>
      </c>
      <c r="AR29" s="14">
        <v>0.19</v>
      </c>
      <c r="AS29" s="8">
        <v>0.74</v>
      </c>
      <c r="AT29" s="4">
        <v>0.53</v>
      </c>
      <c r="AU29" s="4">
        <v>0.25</v>
      </c>
      <c r="AV29" s="4">
        <v>0.12</v>
      </c>
      <c r="AW29" s="4">
        <v>0.05</v>
      </c>
      <c r="AY29" s="10" t="s">
        <v>436</v>
      </c>
      <c r="AZ29" s="8">
        <v>0.27</v>
      </c>
      <c r="BA29" s="4">
        <v>0.4</v>
      </c>
      <c r="BB29" s="14">
        <v>0.25</v>
      </c>
      <c r="BC29" s="8">
        <v>0.67</v>
      </c>
      <c r="BD29" s="4">
        <v>0.51</v>
      </c>
      <c r="BE29" s="4">
        <v>0.25</v>
      </c>
      <c r="BF29" s="4">
        <v>0.11</v>
      </c>
      <c r="BG29" s="4">
        <v>0.05</v>
      </c>
      <c r="BI29" s="10" t="s">
        <v>436</v>
      </c>
      <c r="BJ29" s="8">
        <v>0.26</v>
      </c>
      <c r="BK29" s="4">
        <v>0.41</v>
      </c>
      <c r="BL29" s="14">
        <v>0.25</v>
      </c>
      <c r="BM29" s="8">
        <v>0.86</v>
      </c>
      <c r="BN29" s="4">
        <v>0.52</v>
      </c>
      <c r="BO29" s="4">
        <v>0.24</v>
      </c>
      <c r="BP29" s="4">
        <v>0.11</v>
      </c>
      <c r="BQ29" s="4">
        <v>0.04</v>
      </c>
      <c r="BS29" s="10" t="s">
        <v>436</v>
      </c>
      <c r="BT29" s="8">
        <v>0.27</v>
      </c>
      <c r="BU29" s="4">
        <v>0.39</v>
      </c>
      <c r="BV29" s="14">
        <v>0.25</v>
      </c>
      <c r="BW29" s="8">
        <v>0.84</v>
      </c>
      <c r="BX29" s="4">
        <v>0.52</v>
      </c>
      <c r="BY29" s="4">
        <v>0.23</v>
      </c>
      <c r="BZ29" s="4">
        <v>0.11</v>
      </c>
      <c r="CA29" s="4">
        <v>0.05</v>
      </c>
      <c r="CC29" s="10" t="s">
        <v>436</v>
      </c>
      <c r="CD29" s="8">
        <v>0.26</v>
      </c>
      <c r="CE29" s="4">
        <v>0.4</v>
      </c>
      <c r="CF29" s="14">
        <v>0.26</v>
      </c>
      <c r="CG29" s="8">
        <v>0.83</v>
      </c>
      <c r="CH29" s="4">
        <v>0.5</v>
      </c>
      <c r="CI29" s="4">
        <v>0.22</v>
      </c>
      <c r="CJ29" s="4">
        <v>0.11</v>
      </c>
      <c r="CK29" s="4">
        <v>0.05</v>
      </c>
    </row>
    <row r="30" spans="1:89" x14ac:dyDescent="0.25">
      <c r="A30" s="10" t="s">
        <v>320</v>
      </c>
      <c r="B30" s="8">
        <v>0.12</v>
      </c>
      <c r="C30" s="4">
        <v>0.24</v>
      </c>
      <c r="D30" s="14">
        <v>0.37</v>
      </c>
      <c r="E30" s="8">
        <v>0.36</v>
      </c>
      <c r="F30" s="4">
        <v>0.23</v>
      </c>
      <c r="G30" s="4">
        <v>7.0000000000000007E-2</v>
      </c>
      <c r="H30" s="4">
        <v>0.02</v>
      </c>
      <c r="I30" s="4">
        <v>0.01</v>
      </c>
      <c r="K30" s="10" t="s">
        <v>320</v>
      </c>
      <c r="L30" s="8">
        <v>0.13</v>
      </c>
      <c r="M30" s="4">
        <v>0.23</v>
      </c>
      <c r="N30" s="14">
        <v>0.37</v>
      </c>
      <c r="O30" s="8">
        <v>0.36</v>
      </c>
      <c r="P30" s="4">
        <v>0.23</v>
      </c>
      <c r="Q30" s="4">
        <v>7.0000000000000007E-2</v>
      </c>
      <c r="R30" s="4">
        <v>0.02</v>
      </c>
      <c r="S30" s="4">
        <v>0.01</v>
      </c>
      <c r="U30" s="10" t="s">
        <v>320</v>
      </c>
      <c r="V30" s="8">
        <v>0.12</v>
      </c>
      <c r="W30" s="4">
        <v>0.24</v>
      </c>
      <c r="X30" s="14">
        <v>0.38</v>
      </c>
      <c r="Y30" s="8">
        <v>0.36</v>
      </c>
      <c r="Z30" s="4">
        <v>0.24</v>
      </c>
      <c r="AA30" s="4">
        <v>7.0000000000000007E-2</v>
      </c>
      <c r="AB30" s="4">
        <v>0.02</v>
      </c>
      <c r="AC30" s="4">
        <v>0</v>
      </c>
      <c r="AE30" s="10" t="s">
        <v>320</v>
      </c>
      <c r="AF30" s="8">
        <v>0.12</v>
      </c>
      <c r="AG30" s="4">
        <v>0.24</v>
      </c>
      <c r="AH30" s="14">
        <v>0.37</v>
      </c>
      <c r="AI30" s="8">
        <v>0.35</v>
      </c>
      <c r="AJ30" s="4">
        <v>0.23</v>
      </c>
      <c r="AK30" s="4">
        <v>0.08</v>
      </c>
      <c r="AL30" s="4">
        <v>0.03</v>
      </c>
      <c r="AM30" s="4">
        <v>0.01</v>
      </c>
      <c r="AO30" s="10" t="s">
        <v>320</v>
      </c>
      <c r="AP30" s="8">
        <v>0.12</v>
      </c>
      <c r="AQ30" s="4">
        <v>0.24</v>
      </c>
      <c r="AR30" s="14">
        <v>0.37</v>
      </c>
      <c r="AS30" s="8">
        <v>0.36</v>
      </c>
      <c r="AT30" s="4">
        <v>0.24</v>
      </c>
      <c r="AU30" s="4">
        <v>0.08</v>
      </c>
      <c r="AV30" s="4">
        <v>0.03</v>
      </c>
      <c r="AW30" s="4">
        <v>0.01</v>
      </c>
      <c r="AY30" s="10" t="s">
        <v>320</v>
      </c>
      <c r="AZ30" s="8">
        <v>0.12</v>
      </c>
      <c r="BA30" s="4">
        <v>0.28000000000000003</v>
      </c>
      <c r="BB30" s="14">
        <v>0.42</v>
      </c>
      <c r="BC30" s="8">
        <v>0.4</v>
      </c>
      <c r="BD30" s="4">
        <v>0.27</v>
      </c>
      <c r="BE30" s="4">
        <v>0.09</v>
      </c>
      <c r="BF30" s="4">
        <v>0.03</v>
      </c>
      <c r="BG30" s="4">
        <v>0.01</v>
      </c>
      <c r="BI30" s="10" t="s">
        <v>320</v>
      </c>
      <c r="BJ30" s="8">
        <v>0.13</v>
      </c>
      <c r="BK30" s="4">
        <v>0.28000000000000003</v>
      </c>
      <c r="BL30" s="14">
        <v>0.41</v>
      </c>
      <c r="BM30" s="8">
        <v>0.7</v>
      </c>
      <c r="BN30" s="4">
        <v>0.28000000000000003</v>
      </c>
      <c r="BO30" s="4">
        <v>0.08</v>
      </c>
      <c r="BP30" s="4">
        <v>0.02</v>
      </c>
      <c r="BQ30" s="4">
        <v>0.01</v>
      </c>
      <c r="BS30" s="10" t="s">
        <v>320</v>
      </c>
      <c r="BT30" s="8">
        <v>0.12</v>
      </c>
      <c r="BU30" s="4">
        <v>0.28000000000000003</v>
      </c>
      <c r="BV30" s="14">
        <v>0.42</v>
      </c>
      <c r="BW30" s="8">
        <v>0.69</v>
      </c>
      <c r="BX30" s="4">
        <v>0.28000000000000003</v>
      </c>
      <c r="BY30" s="4">
        <v>0.09</v>
      </c>
      <c r="BZ30" s="4">
        <v>0.03</v>
      </c>
      <c r="CA30" s="4">
        <v>0.01</v>
      </c>
      <c r="CC30" s="10" t="s">
        <v>320</v>
      </c>
      <c r="CD30" s="8">
        <v>0.12</v>
      </c>
      <c r="CE30" s="4">
        <v>0.28000000000000003</v>
      </c>
      <c r="CF30" s="14">
        <v>0.41</v>
      </c>
      <c r="CG30" s="8">
        <v>0.67</v>
      </c>
      <c r="CH30" s="4">
        <v>0.28000000000000003</v>
      </c>
      <c r="CI30" s="4">
        <v>0.08</v>
      </c>
      <c r="CJ30" s="4">
        <v>0.03</v>
      </c>
      <c r="CK30" s="4">
        <v>0.01</v>
      </c>
    </row>
    <row r="31" spans="1:89" x14ac:dyDescent="0.25">
      <c r="A31" s="10" t="s">
        <v>450</v>
      </c>
      <c r="B31" s="8">
        <v>0.05</v>
      </c>
      <c r="C31" s="4">
        <v>0.11</v>
      </c>
      <c r="D31" s="14">
        <v>0.26</v>
      </c>
      <c r="E31" s="8">
        <v>0.16</v>
      </c>
      <c r="F31" s="4">
        <v>0.08</v>
      </c>
      <c r="G31" s="4">
        <v>0.02</v>
      </c>
      <c r="H31" s="4">
        <v>0</v>
      </c>
      <c r="I31" s="4">
        <v>0</v>
      </c>
      <c r="K31" s="10" t="s">
        <v>450</v>
      </c>
      <c r="L31" s="8">
        <v>0.04</v>
      </c>
      <c r="M31" s="4">
        <v>0.12</v>
      </c>
      <c r="N31" s="14">
        <v>0.26</v>
      </c>
      <c r="O31" s="8">
        <v>0.16</v>
      </c>
      <c r="P31" s="4">
        <v>0.08</v>
      </c>
      <c r="Q31" s="4">
        <v>0.02</v>
      </c>
      <c r="R31" s="4">
        <v>0</v>
      </c>
      <c r="S31" s="4">
        <v>0</v>
      </c>
      <c r="U31" s="10" t="s">
        <v>450</v>
      </c>
      <c r="V31" s="8">
        <v>0.04</v>
      </c>
      <c r="W31" s="4">
        <v>0.11</v>
      </c>
      <c r="X31" s="14">
        <v>0.26</v>
      </c>
      <c r="Y31" s="8">
        <v>0.15</v>
      </c>
      <c r="Z31" s="4">
        <v>0.08</v>
      </c>
      <c r="AA31" s="4">
        <v>0.02</v>
      </c>
      <c r="AB31" s="4">
        <v>0</v>
      </c>
      <c r="AC31" s="4">
        <v>0</v>
      </c>
      <c r="AE31" s="10" t="s">
        <v>450</v>
      </c>
      <c r="AF31" s="8">
        <v>0.04</v>
      </c>
      <c r="AG31" s="4">
        <v>0.11</v>
      </c>
      <c r="AH31" s="14">
        <v>0.27</v>
      </c>
      <c r="AI31" s="8">
        <v>0.15</v>
      </c>
      <c r="AJ31" s="4">
        <v>0.08</v>
      </c>
      <c r="AK31" s="4">
        <v>0.02</v>
      </c>
      <c r="AL31" s="4">
        <v>0.01</v>
      </c>
      <c r="AM31" s="4">
        <v>0</v>
      </c>
      <c r="AO31" s="10" t="s">
        <v>450</v>
      </c>
      <c r="AP31" s="8">
        <v>0.04</v>
      </c>
      <c r="AQ31" s="4">
        <v>0.11</v>
      </c>
      <c r="AR31" s="14">
        <v>0.26</v>
      </c>
      <c r="AS31" s="8">
        <v>0.15</v>
      </c>
      <c r="AT31" s="4">
        <v>0.08</v>
      </c>
      <c r="AU31" s="4">
        <v>0.02</v>
      </c>
      <c r="AV31" s="4">
        <v>0</v>
      </c>
      <c r="AW31" s="4">
        <v>0</v>
      </c>
      <c r="AY31" s="10" t="s">
        <v>450</v>
      </c>
      <c r="AZ31" s="8">
        <v>0.01</v>
      </c>
      <c r="BA31" s="4">
        <v>7.0000000000000007E-2</v>
      </c>
      <c r="BB31" s="14">
        <v>0.19</v>
      </c>
      <c r="BC31" s="8">
        <v>0.08</v>
      </c>
      <c r="BD31" s="4">
        <v>0.05</v>
      </c>
      <c r="BE31" s="4">
        <v>0.01</v>
      </c>
      <c r="BF31" s="4">
        <v>0</v>
      </c>
      <c r="BG31" s="4">
        <v>0</v>
      </c>
      <c r="BI31" s="10" t="s">
        <v>450</v>
      </c>
      <c r="BJ31" s="8">
        <v>0.01</v>
      </c>
      <c r="BK31" s="4">
        <v>7.0000000000000007E-2</v>
      </c>
      <c r="BL31" s="14">
        <v>0.19</v>
      </c>
      <c r="BM31" s="8">
        <v>0.22</v>
      </c>
      <c r="BN31" s="4">
        <v>0.06</v>
      </c>
      <c r="BO31" s="4">
        <v>0.01</v>
      </c>
      <c r="BP31" s="4">
        <v>0</v>
      </c>
      <c r="BQ31" s="4">
        <v>0</v>
      </c>
      <c r="BS31" s="10" t="s">
        <v>450</v>
      </c>
      <c r="BT31" s="8">
        <v>0.01</v>
      </c>
      <c r="BU31" s="4">
        <v>7.0000000000000007E-2</v>
      </c>
      <c r="BV31" s="14">
        <v>0.19</v>
      </c>
      <c r="BW31" s="8">
        <v>0.19</v>
      </c>
      <c r="BX31" s="4">
        <v>0.05</v>
      </c>
      <c r="BY31" s="4">
        <v>0.01</v>
      </c>
      <c r="BZ31" s="4">
        <v>0</v>
      </c>
      <c r="CA31" s="4">
        <v>0</v>
      </c>
      <c r="CC31" s="10" t="s">
        <v>450</v>
      </c>
      <c r="CD31" s="8">
        <v>0.01</v>
      </c>
      <c r="CE31" s="4">
        <v>7.0000000000000007E-2</v>
      </c>
      <c r="CF31" s="14">
        <v>0.19</v>
      </c>
      <c r="CG31" s="8">
        <v>0.2</v>
      </c>
      <c r="CH31" s="4">
        <v>0.05</v>
      </c>
      <c r="CI31" s="4">
        <v>0.01</v>
      </c>
      <c r="CJ31" s="4">
        <v>0</v>
      </c>
      <c r="CK31" s="4">
        <v>0</v>
      </c>
    </row>
  </sheetData>
  <sortState ref="K33:S36">
    <sortCondition descending="1" ref="L33"/>
  </sortState>
  <conditionalFormatting sqref="L3:S11 L13:S16 L18:S21 L23:S26 L28:S31">
    <cfRule type="colorScale" priority="112">
      <colorScale>
        <cfvo type="percent" val="0"/>
        <cfvo type="percent" val="100"/>
        <color rgb="FFFCFCFF"/>
        <color rgb="FF63BE7B"/>
      </colorScale>
    </cfRule>
  </conditionalFormatting>
  <conditionalFormatting sqref="L12:S12">
    <cfRule type="colorScale" priority="44">
      <colorScale>
        <cfvo type="percent" val="0"/>
        <cfvo type="percent" val="100"/>
        <color rgb="FFFCFCFF"/>
        <color rgb="FF63BE7B"/>
      </colorScale>
    </cfRule>
  </conditionalFormatting>
  <conditionalFormatting sqref="L17:S17">
    <cfRule type="colorScale" priority="43">
      <colorScale>
        <cfvo type="percent" val="0"/>
        <cfvo type="percent" val="100"/>
        <color rgb="FFFCFCFF"/>
        <color rgb="FF63BE7B"/>
      </colorScale>
    </cfRule>
  </conditionalFormatting>
  <conditionalFormatting sqref="L22:S22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L27:S27">
    <cfRule type="colorScale" priority="41">
      <colorScale>
        <cfvo type="percent" val="0"/>
        <cfvo type="percent" val="100"/>
        <color rgb="FFFCFCFF"/>
        <color rgb="FF63BE7B"/>
      </colorScale>
    </cfRule>
  </conditionalFormatting>
  <conditionalFormatting sqref="B3:I11 B13:I16 B18:I21 B23:I26 B28:I31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B12:I12">
    <cfRule type="colorScale" priority="39">
      <colorScale>
        <cfvo type="percent" val="0"/>
        <cfvo type="percent" val="100"/>
        <color rgb="FFFCFCFF"/>
        <color rgb="FF63BE7B"/>
      </colorScale>
    </cfRule>
  </conditionalFormatting>
  <conditionalFormatting sqref="B17:I17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B22:I22">
    <cfRule type="colorScale" priority="37">
      <colorScale>
        <cfvo type="percent" val="0"/>
        <cfvo type="percent" val="100"/>
        <color rgb="FFFCFCFF"/>
        <color rgb="FF63BE7B"/>
      </colorScale>
    </cfRule>
  </conditionalFormatting>
  <conditionalFormatting sqref="B27:I27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V3:AC11 V13:AC16 V18:AC21 V23:AC26 V28:AC31">
    <cfRule type="colorScale" priority="35">
      <colorScale>
        <cfvo type="percent" val="0"/>
        <cfvo type="percent" val="100"/>
        <color rgb="FFFCFCFF"/>
        <color rgb="FF63BE7B"/>
      </colorScale>
    </cfRule>
  </conditionalFormatting>
  <conditionalFormatting sqref="V12:AC12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V17:AC17">
    <cfRule type="colorScale" priority="33">
      <colorScale>
        <cfvo type="percent" val="0"/>
        <cfvo type="percent" val="100"/>
        <color rgb="FFFCFCFF"/>
        <color rgb="FF63BE7B"/>
      </colorScale>
    </cfRule>
  </conditionalFormatting>
  <conditionalFormatting sqref="V22:AC22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V27:AC27">
    <cfRule type="colorScale" priority="31">
      <colorScale>
        <cfvo type="percent" val="0"/>
        <cfvo type="percent" val="100"/>
        <color rgb="FFFCFCFF"/>
        <color rgb="FF63BE7B"/>
      </colorScale>
    </cfRule>
  </conditionalFormatting>
  <conditionalFormatting sqref="AF3:AM11 AF13:AM16 AF18:AM21 AF23:AM26 AF28:AM31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AF12:AM12">
    <cfRule type="colorScale" priority="29">
      <colorScale>
        <cfvo type="percent" val="0"/>
        <cfvo type="percent" val="100"/>
        <color rgb="FFFCFCFF"/>
        <color rgb="FF63BE7B"/>
      </colorScale>
    </cfRule>
  </conditionalFormatting>
  <conditionalFormatting sqref="AF17:AM17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AF22:AM22">
    <cfRule type="colorScale" priority="27">
      <colorScale>
        <cfvo type="percent" val="0"/>
        <cfvo type="percent" val="100"/>
        <color rgb="FFFCFCFF"/>
        <color rgb="FF63BE7B"/>
      </colorScale>
    </cfRule>
  </conditionalFormatting>
  <conditionalFormatting sqref="AF27:AM27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AP3:AW11 AP13:AW16 AP18:AW21 AP23:AW26 AP28:AW31">
    <cfRule type="colorScale" priority="25">
      <colorScale>
        <cfvo type="percent" val="0"/>
        <cfvo type="percent" val="100"/>
        <color rgb="FFFCFCFF"/>
        <color rgb="FF63BE7B"/>
      </colorScale>
    </cfRule>
  </conditionalFormatting>
  <conditionalFormatting sqref="AP12:AW12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AP17:AW17">
    <cfRule type="colorScale" priority="23">
      <colorScale>
        <cfvo type="percent" val="0"/>
        <cfvo type="percent" val="100"/>
        <color rgb="FFFCFCFF"/>
        <color rgb="FF63BE7B"/>
      </colorScale>
    </cfRule>
  </conditionalFormatting>
  <conditionalFormatting sqref="AP22:AW22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AP27:AW27">
    <cfRule type="colorScale" priority="21">
      <colorScale>
        <cfvo type="percent" val="0"/>
        <cfvo type="percent" val="100"/>
        <color rgb="FFFCFCFF"/>
        <color rgb="FF63BE7B"/>
      </colorScale>
    </cfRule>
  </conditionalFormatting>
  <conditionalFormatting sqref="AZ3:BG11 AZ13:BG16 AZ18:BG21 AZ23:BG26 AZ28:BG31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AZ12:BG12">
    <cfRule type="colorScale" priority="19">
      <colorScale>
        <cfvo type="percent" val="0"/>
        <cfvo type="percent" val="100"/>
        <color rgb="FFFCFCFF"/>
        <color rgb="FF63BE7B"/>
      </colorScale>
    </cfRule>
  </conditionalFormatting>
  <conditionalFormatting sqref="AZ17:BG17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AZ22:BG22">
    <cfRule type="colorScale" priority="17">
      <colorScale>
        <cfvo type="percent" val="0"/>
        <cfvo type="percent" val="100"/>
        <color rgb="FFFCFCFF"/>
        <color rgb="FF63BE7B"/>
      </colorScale>
    </cfRule>
  </conditionalFormatting>
  <conditionalFormatting sqref="AZ27:BG27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BJ3:BQ11 BJ13:BQ16 BJ18:BQ21 BJ23:BQ26 BJ28:BQ31">
    <cfRule type="colorScale" priority="15">
      <colorScale>
        <cfvo type="percent" val="0"/>
        <cfvo type="percent" val="100"/>
        <color rgb="FFFCFCFF"/>
        <color rgb="FF63BE7B"/>
      </colorScale>
    </cfRule>
  </conditionalFormatting>
  <conditionalFormatting sqref="BJ12:BQ12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BJ17:BQ17">
    <cfRule type="colorScale" priority="13">
      <colorScale>
        <cfvo type="percent" val="0"/>
        <cfvo type="percent" val="100"/>
        <color rgb="FFFCFCFF"/>
        <color rgb="FF63BE7B"/>
      </colorScale>
    </cfRule>
  </conditionalFormatting>
  <conditionalFormatting sqref="BJ22:BQ22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BJ27:BQ27">
    <cfRule type="colorScale" priority="11">
      <colorScale>
        <cfvo type="percent" val="0"/>
        <cfvo type="percent" val="100"/>
        <color rgb="FFFCFCFF"/>
        <color rgb="FF63BE7B"/>
      </colorScale>
    </cfRule>
  </conditionalFormatting>
  <conditionalFormatting sqref="BT3:CA11 BT13:CA16 BT18:CA21 BT23:CA26 BT28:CA31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BT12:CA12">
    <cfRule type="colorScale" priority="9">
      <colorScale>
        <cfvo type="percent" val="0"/>
        <cfvo type="percent" val="100"/>
        <color rgb="FFFCFCFF"/>
        <color rgb="FF63BE7B"/>
      </colorScale>
    </cfRule>
  </conditionalFormatting>
  <conditionalFormatting sqref="BT17:CA17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BT22:CA22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BT27:CA27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CD3:CK11 CD13:CK16 CD18:CK21 CD23:CK26 CD28:CK31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CD12:CK12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CD17:CK17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CD22:CK22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CD27:CK27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5"/>
  <sheetViews>
    <sheetView topLeftCell="A28" workbookViewId="0">
      <selection activeCell="A65" sqref="A65"/>
    </sheetView>
  </sheetViews>
  <sheetFormatPr defaultRowHeight="15" x14ac:dyDescent="0.25"/>
  <cols>
    <col min="1" max="1" width="19.140625" style="22" bestFit="1" customWidth="1"/>
    <col min="2" max="8" width="9.140625" style="22"/>
    <col min="9" max="9" width="19.140625" style="22" bestFit="1" customWidth="1"/>
    <col min="10" max="16" width="9.140625" style="22"/>
    <col min="17" max="17" width="19.140625" style="22" bestFit="1" customWidth="1"/>
    <col min="18" max="16384" width="9.140625" style="22"/>
  </cols>
  <sheetData>
    <row r="1" spans="1:23" x14ac:dyDescent="0.25">
      <c r="A1" s="9" t="s">
        <v>748</v>
      </c>
      <c r="B1" s="7" t="s">
        <v>725</v>
      </c>
      <c r="C1" s="12" t="s">
        <v>726</v>
      </c>
      <c r="D1" s="7" t="s">
        <v>728</v>
      </c>
      <c r="E1" s="7" t="s">
        <v>729</v>
      </c>
      <c r="F1" s="7" t="s">
        <v>33</v>
      </c>
      <c r="G1" s="7" t="s">
        <v>282</v>
      </c>
      <c r="I1" s="15">
        <v>43635</v>
      </c>
      <c r="J1" s="7" t="s">
        <v>725</v>
      </c>
      <c r="K1" s="7" t="s">
        <v>726</v>
      </c>
      <c r="L1" s="7" t="s">
        <v>728</v>
      </c>
      <c r="M1" s="7" t="s">
        <v>729</v>
      </c>
      <c r="N1" s="7" t="s">
        <v>33</v>
      </c>
      <c r="O1" s="7" t="s">
        <v>282</v>
      </c>
      <c r="Q1" s="16" t="s">
        <v>747</v>
      </c>
      <c r="R1" s="7" t="s">
        <v>725</v>
      </c>
      <c r="S1" s="7" t="s">
        <v>726</v>
      </c>
      <c r="T1" s="7" t="s">
        <v>728</v>
      </c>
      <c r="U1" s="7" t="s">
        <v>729</v>
      </c>
      <c r="V1" s="7" t="s">
        <v>33</v>
      </c>
      <c r="W1" s="7" t="s">
        <v>282</v>
      </c>
    </row>
    <row r="2" spans="1:23" x14ac:dyDescent="0.25">
      <c r="A2" s="23" t="s">
        <v>712</v>
      </c>
      <c r="B2" s="24"/>
      <c r="C2" s="25"/>
      <c r="D2" s="24"/>
      <c r="E2" s="24"/>
      <c r="F2" s="24"/>
      <c r="G2" s="24"/>
      <c r="I2" s="23" t="s">
        <v>712</v>
      </c>
      <c r="J2" s="24"/>
      <c r="K2" s="25"/>
      <c r="L2" s="24"/>
      <c r="M2" s="24"/>
      <c r="N2" s="24"/>
      <c r="O2" s="24"/>
      <c r="Q2" s="23" t="s">
        <v>712</v>
      </c>
      <c r="R2" s="24"/>
      <c r="S2" s="25"/>
      <c r="T2" s="24"/>
      <c r="U2" s="24"/>
      <c r="V2" s="24"/>
      <c r="W2" s="24"/>
    </row>
    <row r="3" spans="1:23" x14ac:dyDescent="0.25">
      <c r="A3" s="26" t="s">
        <v>507</v>
      </c>
      <c r="B3" s="27">
        <v>0.92</v>
      </c>
      <c r="C3" s="28">
        <v>0.08</v>
      </c>
      <c r="D3" s="29">
        <v>0.99</v>
      </c>
      <c r="E3" s="29">
        <v>0.84</v>
      </c>
      <c r="F3" s="29">
        <v>0.61</v>
      </c>
      <c r="G3" s="29">
        <v>0.44</v>
      </c>
      <c r="I3" s="26" t="s">
        <v>507</v>
      </c>
      <c r="J3" s="27">
        <v>0.8</v>
      </c>
      <c r="K3" s="28">
        <v>0.17</v>
      </c>
      <c r="L3" s="29">
        <v>0.96</v>
      </c>
      <c r="M3" s="29">
        <v>0.79</v>
      </c>
      <c r="N3" s="29">
        <v>0.57999999999999996</v>
      </c>
      <c r="O3" s="29">
        <v>0.42</v>
      </c>
      <c r="Q3" s="26" t="s">
        <v>507</v>
      </c>
      <c r="R3" s="27">
        <v>1</v>
      </c>
      <c r="S3" s="28">
        <v>0</v>
      </c>
      <c r="T3" s="29">
        <v>1</v>
      </c>
      <c r="U3" s="29">
        <v>0.85</v>
      </c>
      <c r="V3" s="29">
        <v>0.62</v>
      </c>
      <c r="W3" s="29">
        <v>0.38</v>
      </c>
    </row>
    <row r="4" spans="1:23" x14ac:dyDescent="0.25">
      <c r="A4" s="26" t="s">
        <v>349</v>
      </c>
      <c r="B4" s="30">
        <v>0.08</v>
      </c>
      <c r="C4" s="31">
        <v>0.78</v>
      </c>
      <c r="D4" s="32">
        <v>0.86</v>
      </c>
      <c r="E4" s="32">
        <v>0.31</v>
      </c>
      <c r="F4" s="32">
        <v>0.08</v>
      </c>
      <c r="G4" s="32">
        <v>0.03</v>
      </c>
      <c r="I4" s="26" t="s">
        <v>349</v>
      </c>
      <c r="J4" s="30">
        <v>0.2</v>
      </c>
      <c r="K4" s="31">
        <v>0.77</v>
      </c>
      <c r="L4" s="32">
        <v>0.97</v>
      </c>
      <c r="M4" s="32">
        <v>0.42</v>
      </c>
      <c r="N4" s="32">
        <v>0.12</v>
      </c>
      <c r="O4" s="32">
        <v>0.05</v>
      </c>
      <c r="Q4" s="26" t="s">
        <v>349</v>
      </c>
      <c r="R4" s="30">
        <v>0</v>
      </c>
      <c r="S4" s="31">
        <v>0.95</v>
      </c>
      <c r="T4" s="32">
        <v>0.95</v>
      </c>
      <c r="U4" s="32">
        <v>0.33</v>
      </c>
      <c r="V4" s="32">
        <v>0.08</v>
      </c>
      <c r="W4" s="32">
        <v>0.02</v>
      </c>
    </row>
    <row r="5" spans="1:23" x14ac:dyDescent="0.25">
      <c r="A5" s="26" t="s">
        <v>503</v>
      </c>
      <c r="B5" s="30">
        <v>0</v>
      </c>
      <c r="C5" s="31">
        <v>0.14000000000000001</v>
      </c>
      <c r="D5" s="32">
        <v>0.15</v>
      </c>
      <c r="E5" s="32">
        <v>0.04</v>
      </c>
      <c r="F5" s="32">
        <v>0.01</v>
      </c>
      <c r="G5" s="32">
        <v>0</v>
      </c>
      <c r="I5" s="26" t="s">
        <v>503</v>
      </c>
      <c r="J5" s="30">
        <v>0.01</v>
      </c>
      <c r="K5" s="31">
        <v>0.06</v>
      </c>
      <c r="L5" s="32">
        <v>0.06</v>
      </c>
      <c r="M5" s="32">
        <v>0.02</v>
      </c>
      <c r="N5" s="32">
        <v>0.01</v>
      </c>
      <c r="O5" s="32">
        <v>0</v>
      </c>
      <c r="Q5" s="26" t="s">
        <v>503</v>
      </c>
      <c r="R5" s="30">
        <v>0</v>
      </c>
      <c r="S5" s="31">
        <v>0.05</v>
      </c>
      <c r="T5" s="32">
        <v>0.05</v>
      </c>
      <c r="U5" s="32">
        <v>0.01</v>
      </c>
      <c r="V5" s="32">
        <v>0</v>
      </c>
      <c r="W5" s="32">
        <v>0</v>
      </c>
    </row>
    <row r="6" spans="1:23" x14ac:dyDescent="0.25">
      <c r="A6" s="26" t="s">
        <v>379</v>
      </c>
      <c r="B6" s="36">
        <v>0</v>
      </c>
      <c r="C6" s="37">
        <v>0</v>
      </c>
      <c r="D6" s="38">
        <v>0</v>
      </c>
      <c r="E6" s="38">
        <v>0</v>
      </c>
      <c r="F6" s="38">
        <v>0</v>
      </c>
      <c r="G6" s="38">
        <v>0</v>
      </c>
      <c r="I6" s="26" t="s">
        <v>379</v>
      </c>
      <c r="J6" s="30">
        <v>0</v>
      </c>
      <c r="K6" s="31">
        <v>0</v>
      </c>
      <c r="L6" s="32">
        <v>0</v>
      </c>
      <c r="M6" s="32">
        <v>0</v>
      </c>
      <c r="N6" s="32">
        <v>0</v>
      </c>
      <c r="O6" s="32">
        <v>0</v>
      </c>
      <c r="Q6" s="26" t="s">
        <v>379</v>
      </c>
      <c r="R6" s="30">
        <v>0</v>
      </c>
      <c r="S6" s="31">
        <v>0</v>
      </c>
      <c r="T6" s="32">
        <v>0</v>
      </c>
      <c r="U6" s="32">
        <v>0</v>
      </c>
      <c r="V6" s="32">
        <v>0</v>
      </c>
      <c r="W6" s="32">
        <v>0</v>
      </c>
    </row>
    <row r="7" spans="1:23" x14ac:dyDescent="0.25">
      <c r="A7" s="39" t="s">
        <v>713</v>
      </c>
      <c r="B7" s="40"/>
      <c r="C7" s="41"/>
      <c r="D7" s="40"/>
      <c r="E7" s="40"/>
      <c r="F7" s="40"/>
      <c r="G7" s="40"/>
      <c r="I7" s="33" t="s">
        <v>713</v>
      </c>
      <c r="J7" s="34"/>
      <c r="K7" s="35"/>
      <c r="L7" s="34"/>
      <c r="M7" s="34"/>
      <c r="N7" s="34"/>
      <c r="O7" s="34"/>
      <c r="Q7" s="33" t="s">
        <v>713</v>
      </c>
      <c r="R7" s="34"/>
      <c r="S7" s="35"/>
      <c r="T7" s="34"/>
      <c r="U7" s="34"/>
      <c r="V7" s="34"/>
      <c r="W7" s="34"/>
    </row>
    <row r="8" spans="1:23" x14ac:dyDescent="0.25">
      <c r="A8" s="26" t="s">
        <v>377</v>
      </c>
      <c r="B8" s="30">
        <v>0.92</v>
      </c>
      <c r="C8" s="31">
        <v>0.08</v>
      </c>
      <c r="D8" s="32">
        <v>1</v>
      </c>
      <c r="E8" s="32">
        <v>0.64</v>
      </c>
      <c r="F8" s="32">
        <v>0.26</v>
      </c>
      <c r="G8" s="32">
        <v>0.15</v>
      </c>
      <c r="I8" s="26" t="s">
        <v>377</v>
      </c>
      <c r="J8" s="30">
        <v>0.79</v>
      </c>
      <c r="K8" s="31">
        <v>0.2</v>
      </c>
      <c r="L8" s="32">
        <v>0.99</v>
      </c>
      <c r="M8" s="32">
        <v>0.55000000000000004</v>
      </c>
      <c r="N8" s="32">
        <v>0.24</v>
      </c>
      <c r="O8" s="32">
        <v>0.14000000000000001</v>
      </c>
      <c r="Q8" s="26" t="s">
        <v>377</v>
      </c>
      <c r="R8" s="30">
        <v>0.81</v>
      </c>
      <c r="S8" s="31">
        <v>0.19</v>
      </c>
      <c r="T8" s="32">
        <v>1</v>
      </c>
      <c r="U8" s="32">
        <v>0.61</v>
      </c>
      <c r="V8" s="32">
        <v>0.24</v>
      </c>
      <c r="W8" s="32">
        <v>0.11</v>
      </c>
    </row>
    <row r="9" spans="1:23" x14ac:dyDescent="0.25">
      <c r="A9" s="26" t="s">
        <v>452</v>
      </c>
      <c r="B9" s="30">
        <v>0.08</v>
      </c>
      <c r="C9" s="31">
        <v>0.82</v>
      </c>
      <c r="D9" s="32">
        <v>0.9</v>
      </c>
      <c r="E9" s="32">
        <v>0.16</v>
      </c>
      <c r="F9" s="32">
        <v>0.05</v>
      </c>
      <c r="G9" s="32">
        <v>0.01</v>
      </c>
      <c r="I9" s="26" t="s">
        <v>452</v>
      </c>
      <c r="J9" s="30">
        <v>0.21</v>
      </c>
      <c r="K9" s="31">
        <v>0.67</v>
      </c>
      <c r="L9" s="32">
        <v>0.88</v>
      </c>
      <c r="M9" s="32">
        <v>0.2</v>
      </c>
      <c r="N9" s="32">
        <v>0.05</v>
      </c>
      <c r="O9" s="32">
        <v>0.02</v>
      </c>
      <c r="Q9" s="26" t="s">
        <v>452</v>
      </c>
      <c r="R9" s="30">
        <v>0.19</v>
      </c>
      <c r="S9" s="31">
        <v>0.81</v>
      </c>
      <c r="T9" s="32">
        <v>1</v>
      </c>
      <c r="U9" s="32">
        <v>0.2</v>
      </c>
      <c r="V9" s="32">
        <v>0.06</v>
      </c>
      <c r="W9" s="32">
        <v>0.02</v>
      </c>
    </row>
    <row r="10" spans="1:23" x14ac:dyDescent="0.25">
      <c r="A10" s="26" t="s">
        <v>525</v>
      </c>
      <c r="B10" s="30">
        <v>0</v>
      </c>
      <c r="C10" s="31">
        <v>0.09</v>
      </c>
      <c r="D10" s="32">
        <v>0.09</v>
      </c>
      <c r="E10" s="32">
        <v>0.01</v>
      </c>
      <c r="F10" s="32">
        <v>0</v>
      </c>
      <c r="G10" s="32">
        <v>0</v>
      </c>
      <c r="I10" s="26" t="s">
        <v>525</v>
      </c>
      <c r="J10" s="30">
        <v>0</v>
      </c>
      <c r="K10" s="31">
        <v>0.1</v>
      </c>
      <c r="L10" s="32">
        <v>0.1</v>
      </c>
      <c r="M10" s="32">
        <v>0.01</v>
      </c>
      <c r="N10" s="32">
        <v>0</v>
      </c>
      <c r="O10" s="32">
        <v>0</v>
      </c>
      <c r="Q10" s="26" t="s">
        <v>321</v>
      </c>
      <c r="R10" s="30">
        <v>0</v>
      </c>
      <c r="S10" s="31">
        <v>0</v>
      </c>
      <c r="T10" s="32">
        <v>0</v>
      </c>
      <c r="U10" s="32">
        <v>0</v>
      </c>
      <c r="V10" s="32">
        <v>0</v>
      </c>
      <c r="W10" s="32">
        <v>0</v>
      </c>
    </row>
    <row r="11" spans="1:23" x14ac:dyDescent="0.25">
      <c r="A11" s="26" t="s">
        <v>321</v>
      </c>
      <c r="B11" s="30">
        <v>0</v>
      </c>
      <c r="C11" s="31">
        <v>0.01</v>
      </c>
      <c r="D11" s="32">
        <v>0.01</v>
      </c>
      <c r="E11" s="32">
        <v>0</v>
      </c>
      <c r="F11" s="32">
        <v>0</v>
      </c>
      <c r="G11" s="32">
        <v>0</v>
      </c>
      <c r="I11" s="26" t="s">
        <v>321</v>
      </c>
      <c r="J11" s="30">
        <v>0</v>
      </c>
      <c r="K11" s="31">
        <v>0.04</v>
      </c>
      <c r="L11" s="32">
        <v>0.04</v>
      </c>
      <c r="M11" s="32">
        <v>0</v>
      </c>
      <c r="N11" s="32">
        <v>0</v>
      </c>
      <c r="O11" s="32">
        <v>0</v>
      </c>
      <c r="Q11" s="26" t="s">
        <v>525</v>
      </c>
      <c r="R11" s="30">
        <v>0</v>
      </c>
      <c r="S11" s="31">
        <v>0</v>
      </c>
      <c r="T11" s="32">
        <v>0</v>
      </c>
      <c r="U11" s="32">
        <v>0</v>
      </c>
      <c r="V11" s="32">
        <v>0</v>
      </c>
      <c r="W11" s="32">
        <v>0</v>
      </c>
    </row>
    <row r="12" spans="1:23" x14ac:dyDescent="0.25">
      <c r="A12" s="39" t="s">
        <v>714</v>
      </c>
      <c r="B12" s="40"/>
      <c r="C12" s="41"/>
      <c r="D12" s="40"/>
      <c r="E12" s="40"/>
      <c r="F12" s="40"/>
      <c r="G12" s="40"/>
      <c r="I12" s="33" t="s">
        <v>714</v>
      </c>
      <c r="J12" s="34"/>
      <c r="K12" s="35"/>
      <c r="L12" s="34"/>
      <c r="M12" s="34"/>
      <c r="N12" s="34"/>
      <c r="O12" s="34"/>
      <c r="Q12" s="33" t="s">
        <v>714</v>
      </c>
      <c r="R12" s="34"/>
      <c r="S12" s="35"/>
      <c r="T12" s="34"/>
      <c r="U12" s="34"/>
      <c r="V12" s="34"/>
      <c r="W12" s="34"/>
    </row>
    <row r="13" spans="1:23" x14ac:dyDescent="0.25">
      <c r="A13" s="26" t="s">
        <v>453</v>
      </c>
      <c r="B13" s="30">
        <v>0.21</v>
      </c>
      <c r="C13" s="31">
        <v>0.56000000000000005</v>
      </c>
      <c r="D13" s="32">
        <v>0.78</v>
      </c>
      <c r="E13" s="32">
        <v>0.31</v>
      </c>
      <c r="F13" s="32">
        <v>0.15</v>
      </c>
      <c r="G13" s="32">
        <v>0.05</v>
      </c>
      <c r="I13" s="26" t="s">
        <v>465</v>
      </c>
      <c r="J13" s="30">
        <v>0.56999999999999995</v>
      </c>
      <c r="K13" s="31">
        <v>0.28999999999999998</v>
      </c>
      <c r="L13" s="32">
        <v>0.87</v>
      </c>
      <c r="M13" s="32">
        <v>0.37</v>
      </c>
      <c r="N13" s="32">
        <v>0.15</v>
      </c>
      <c r="O13" s="32">
        <v>0.04</v>
      </c>
      <c r="Q13" s="26" t="s">
        <v>465</v>
      </c>
      <c r="R13" s="30">
        <v>0.61</v>
      </c>
      <c r="S13" s="31">
        <v>0.25</v>
      </c>
      <c r="T13" s="32">
        <v>0.86</v>
      </c>
      <c r="U13" s="32">
        <v>0.32</v>
      </c>
      <c r="V13" s="32">
        <v>0.09</v>
      </c>
      <c r="W13" s="32">
        <v>0.03</v>
      </c>
    </row>
    <row r="14" spans="1:23" x14ac:dyDescent="0.25">
      <c r="A14" s="26" t="s">
        <v>465</v>
      </c>
      <c r="B14" s="30">
        <v>0.69</v>
      </c>
      <c r="C14" s="31">
        <v>0.23</v>
      </c>
      <c r="D14" s="32">
        <v>0.92</v>
      </c>
      <c r="E14" s="32">
        <v>0.4</v>
      </c>
      <c r="F14" s="32">
        <v>0.14000000000000001</v>
      </c>
      <c r="G14" s="32">
        <v>0.03</v>
      </c>
      <c r="I14" s="26" t="s">
        <v>404</v>
      </c>
      <c r="J14" s="30">
        <v>0.32</v>
      </c>
      <c r="K14" s="31">
        <v>0.33</v>
      </c>
      <c r="L14" s="32">
        <v>0.65</v>
      </c>
      <c r="M14" s="32">
        <v>0.25</v>
      </c>
      <c r="N14" s="32">
        <v>0.1</v>
      </c>
      <c r="O14" s="32">
        <v>0.03</v>
      </c>
      <c r="Q14" s="26" t="s">
        <v>404</v>
      </c>
      <c r="R14" s="30">
        <v>0.28000000000000003</v>
      </c>
      <c r="S14" s="31">
        <v>0.63</v>
      </c>
      <c r="T14" s="32">
        <v>0.91</v>
      </c>
      <c r="U14" s="32">
        <v>0.23</v>
      </c>
      <c r="V14" s="32">
        <v>0.08</v>
      </c>
      <c r="W14" s="32">
        <v>0.02</v>
      </c>
    </row>
    <row r="15" spans="1:23" x14ac:dyDescent="0.25">
      <c r="A15" s="26" t="s">
        <v>404</v>
      </c>
      <c r="B15" s="30">
        <v>0.1</v>
      </c>
      <c r="C15" s="31">
        <v>0.21</v>
      </c>
      <c r="D15" s="32">
        <v>0.3</v>
      </c>
      <c r="E15" s="32">
        <v>0.1</v>
      </c>
      <c r="F15" s="32">
        <v>0.04</v>
      </c>
      <c r="G15" s="32">
        <v>0.01</v>
      </c>
      <c r="I15" s="26" t="s">
        <v>453</v>
      </c>
      <c r="J15" s="30">
        <v>0.09</v>
      </c>
      <c r="K15" s="31">
        <v>0.32</v>
      </c>
      <c r="L15" s="32">
        <v>0.41</v>
      </c>
      <c r="M15" s="32">
        <v>0.16</v>
      </c>
      <c r="N15" s="32">
        <v>0.08</v>
      </c>
      <c r="O15" s="32">
        <v>0.03</v>
      </c>
      <c r="Q15" s="26" t="s">
        <v>731</v>
      </c>
      <c r="R15" s="30">
        <v>0.11</v>
      </c>
      <c r="S15" s="31">
        <v>0.12</v>
      </c>
      <c r="T15" s="32">
        <v>0.23</v>
      </c>
      <c r="U15" s="32">
        <v>0.04</v>
      </c>
      <c r="V15" s="32">
        <v>0.01</v>
      </c>
      <c r="W15" s="32">
        <v>0</v>
      </c>
    </row>
    <row r="16" spans="1:23" x14ac:dyDescent="0.25">
      <c r="A16" s="26" t="s">
        <v>731</v>
      </c>
      <c r="B16" s="30">
        <v>0</v>
      </c>
      <c r="C16" s="31">
        <v>0.01</v>
      </c>
      <c r="D16" s="32">
        <v>0.01</v>
      </c>
      <c r="E16" s="32">
        <v>0</v>
      </c>
      <c r="F16" s="32">
        <v>0</v>
      </c>
      <c r="G16" s="32">
        <v>0</v>
      </c>
      <c r="I16" s="26" t="s">
        <v>731</v>
      </c>
      <c r="J16" s="30">
        <v>0.01</v>
      </c>
      <c r="K16" s="31">
        <v>0.06</v>
      </c>
      <c r="L16" s="32">
        <v>0.08</v>
      </c>
      <c r="M16" s="32">
        <v>0.01</v>
      </c>
      <c r="N16" s="32">
        <v>0</v>
      </c>
      <c r="O16" s="32">
        <v>0</v>
      </c>
      <c r="Q16" s="26" t="s">
        <v>453</v>
      </c>
      <c r="R16" s="30">
        <v>0</v>
      </c>
      <c r="S16" s="31">
        <v>0</v>
      </c>
      <c r="T16" s="32">
        <v>0</v>
      </c>
      <c r="U16" s="32">
        <v>0</v>
      </c>
      <c r="V16" s="32">
        <v>0</v>
      </c>
      <c r="W16" s="32">
        <v>0</v>
      </c>
    </row>
    <row r="17" spans="1:23" x14ac:dyDescent="0.25">
      <c r="A17" s="39" t="s">
        <v>715</v>
      </c>
      <c r="B17" s="40"/>
      <c r="C17" s="41"/>
      <c r="D17" s="40"/>
      <c r="E17" s="40"/>
      <c r="F17" s="40"/>
      <c r="G17" s="40"/>
      <c r="I17" s="33" t="s">
        <v>715</v>
      </c>
      <c r="J17" s="34"/>
      <c r="K17" s="35"/>
      <c r="L17" s="34"/>
      <c r="M17" s="34"/>
      <c r="N17" s="34"/>
      <c r="O17" s="34"/>
      <c r="Q17" s="33" t="s">
        <v>715</v>
      </c>
      <c r="R17" s="34"/>
      <c r="S17" s="35"/>
      <c r="T17" s="34"/>
      <c r="U17" s="34"/>
      <c r="V17" s="34"/>
      <c r="W17" s="34"/>
    </row>
    <row r="18" spans="1:23" x14ac:dyDescent="0.25">
      <c r="A18" s="26" t="s">
        <v>671</v>
      </c>
      <c r="B18" s="27">
        <v>0.93</v>
      </c>
      <c r="C18" s="28">
        <v>7.0000000000000007E-2</v>
      </c>
      <c r="D18" s="29">
        <v>1</v>
      </c>
      <c r="E18" s="29">
        <v>0.71</v>
      </c>
      <c r="F18" s="29">
        <v>0.5</v>
      </c>
      <c r="G18" s="29">
        <v>0.23</v>
      </c>
      <c r="I18" s="26" t="s">
        <v>671</v>
      </c>
      <c r="J18" s="27">
        <v>0.77</v>
      </c>
      <c r="K18" s="28">
        <v>0.21</v>
      </c>
      <c r="L18" s="29">
        <v>0.98</v>
      </c>
      <c r="M18" s="29">
        <v>0.69</v>
      </c>
      <c r="N18" s="29">
        <v>0.47</v>
      </c>
      <c r="O18" s="29">
        <v>0.21</v>
      </c>
      <c r="Q18" s="26" t="s">
        <v>671</v>
      </c>
      <c r="R18" s="27">
        <v>0.84</v>
      </c>
      <c r="S18" s="28">
        <v>0.16</v>
      </c>
      <c r="T18" s="29">
        <v>1</v>
      </c>
      <c r="U18" s="29">
        <v>0.85</v>
      </c>
      <c r="V18" s="29">
        <v>0.68</v>
      </c>
      <c r="W18" s="29">
        <v>0.37</v>
      </c>
    </row>
    <row r="19" spans="1:23" x14ac:dyDescent="0.25">
      <c r="A19" s="26" t="s">
        <v>556</v>
      </c>
      <c r="B19" s="30">
        <v>7.0000000000000007E-2</v>
      </c>
      <c r="C19" s="31">
        <v>0.81</v>
      </c>
      <c r="D19" s="32">
        <v>0.88</v>
      </c>
      <c r="E19" s="32">
        <v>0.44</v>
      </c>
      <c r="F19" s="32">
        <v>0.15</v>
      </c>
      <c r="G19" s="32">
        <v>0.04</v>
      </c>
      <c r="I19" s="26" t="s">
        <v>556</v>
      </c>
      <c r="J19" s="30">
        <v>0.23</v>
      </c>
      <c r="K19" s="31">
        <v>0.72</v>
      </c>
      <c r="L19" s="32">
        <v>0.95</v>
      </c>
      <c r="M19" s="32">
        <v>0.49</v>
      </c>
      <c r="N19" s="32">
        <v>0.19</v>
      </c>
      <c r="O19" s="32">
        <v>0.06</v>
      </c>
      <c r="Q19" s="26" t="s">
        <v>556</v>
      </c>
      <c r="R19" s="30">
        <v>0.16</v>
      </c>
      <c r="S19" s="31">
        <v>0.84</v>
      </c>
      <c r="T19" s="32">
        <v>1</v>
      </c>
      <c r="U19" s="32">
        <v>0.56999999999999995</v>
      </c>
      <c r="V19" s="32">
        <v>0.16</v>
      </c>
      <c r="W19" s="32">
        <v>0.05</v>
      </c>
    </row>
    <row r="20" spans="1:23" x14ac:dyDescent="0.25">
      <c r="A20" s="26" t="s">
        <v>643</v>
      </c>
      <c r="B20" s="30">
        <v>0</v>
      </c>
      <c r="C20" s="31">
        <v>0.12</v>
      </c>
      <c r="D20" s="32">
        <v>0.12</v>
      </c>
      <c r="E20" s="32">
        <v>0.04</v>
      </c>
      <c r="F20" s="32">
        <v>0.01</v>
      </c>
      <c r="G20" s="32">
        <v>0</v>
      </c>
      <c r="I20" s="26" t="s">
        <v>643</v>
      </c>
      <c r="J20" s="30">
        <v>0</v>
      </c>
      <c r="K20" s="31">
        <v>0.04</v>
      </c>
      <c r="L20" s="32">
        <v>0.04</v>
      </c>
      <c r="M20" s="32">
        <v>0.01</v>
      </c>
      <c r="N20" s="32">
        <v>0</v>
      </c>
      <c r="O20" s="32">
        <v>0</v>
      </c>
      <c r="Q20" s="26" t="s">
        <v>451</v>
      </c>
      <c r="R20" s="30">
        <v>0</v>
      </c>
      <c r="S20" s="31">
        <v>0</v>
      </c>
      <c r="T20" s="32">
        <v>0</v>
      </c>
      <c r="U20" s="32">
        <v>0</v>
      </c>
      <c r="V20" s="32">
        <v>0</v>
      </c>
      <c r="W20" s="32">
        <v>0</v>
      </c>
    </row>
    <row r="21" spans="1:23" x14ac:dyDescent="0.25">
      <c r="A21" s="26" t="s">
        <v>451</v>
      </c>
      <c r="B21" s="30">
        <v>0</v>
      </c>
      <c r="C21" s="31">
        <v>0</v>
      </c>
      <c r="D21" s="32">
        <v>0</v>
      </c>
      <c r="E21" s="32">
        <v>0</v>
      </c>
      <c r="F21" s="32">
        <v>0</v>
      </c>
      <c r="G21" s="32">
        <v>0</v>
      </c>
      <c r="I21" s="26" t="s">
        <v>451</v>
      </c>
      <c r="J21" s="30">
        <v>0</v>
      </c>
      <c r="K21" s="31">
        <v>0.03</v>
      </c>
      <c r="L21" s="32">
        <v>0.03</v>
      </c>
      <c r="M21" s="32">
        <v>0</v>
      </c>
      <c r="N21" s="32">
        <v>0</v>
      </c>
      <c r="O21" s="32">
        <v>0</v>
      </c>
      <c r="Q21" s="26" t="s">
        <v>643</v>
      </c>
      <c r="R21" s="30">
        <v>0</v>
      </c>
      <c r="S21" s="31">
        <v>0</v>
      </c>
      <c r="T21" s="32">
        <v>0</v>
      </c>
      <c r="U21" s="32">
        <v>0</v>
      </c>
      <c r="V21" s="32">
        <v>0</v>
      </c>
      <c r="W21" s="32">
        <v>0</v>
      </c>
    </row>
    <row r="23" spans="1:23" x14ac:dyDescent="0.25">
      <c r="A23" s="15">
        <v>43639</v>
      </c>
      <c r="B23" s="7" t="s">
        <v>725</v>
      </c>
      <c r="C23" s="7" t="s">
        <v>726</v>
      </c>
      <c r="D23" s="7" t="s">
        <v>728</v>
      </c>
      <c r="E23" s="7" t="s">
        <v>729</v>
      </c>
      <c r="F23" s="7" t="s">
        <v>33</v>
      </c>
      <c r="G23" s="7" t="s">
        <v>282</v>
      </c>
      <c r="I23" s="15">
        <v>43640</v>
      </c>
      <c r="J23" s="7" t="s">
        <v>725</v>
      </c>
      <c r="K23" s="7" t="s">
        <v>726</v>
      </c>
      <c r="L23" s="7" t="s">
        <v>728</v>
      </c>
      <c r="M23" s="7" t="s">
        <v>729</v>
      </c>
      <c r="N23" s="7" t="s">
        <v>33</v>
      </c>
      <c r="O23" s="7" t="s">
        <v>282</v>
      </c>
      <c r="Q23" s="15">
        <v>43641</v>
      </c>
      <c r="R23" s="7" t="s">
        <v>725</v>
      </c>
      <c r="S23" s="7" t="s">
        <v>726</v>
      </c>
      <c r="T23" s="7" t="s">
        <v>728</v>
      </c>
      <c r="U23" s="7" t="s">
        <v>729</v>
      </c>
      <c r="V23" s="7" t="s">
        <v>33</v>
      </c>
      <c r="W23" s="7" t="s">
        <v>282</v>
      </c>
    </row>
    <row r="24" spans="1:23" x14ac:dyDescent="0.25">
      <c r="A24" s="23" t="s">
        <v>712</v>
      </c>
      <c r="B24" s="24"/>
      <c r="C24" s="25"/>
      <c r="D24" s="24"/>
      <c r="E24" s="24"/>
      <c r="F24" s="24"/>
      <c r="G24" s="24"/>
      <c r="I24" s="23" t="s">
        <v>712</v>
      </c>
      <c r="J24" s="24"/>
      <c r="K24" s="25"/>
      <c r="L24" s="24"/>
      <c r="M24" s="24"/>
      <c r="N24" s="24"/>
      <c r="O24" s="24"/>
      <c r="Q24" s="23" t="s">
        <v>712</v>
      </c>
      <c r="R24" s="24"/>
      <c r="S24" s="25"/>
      <c r="T24" s="24"/>
      <c r="U24" s="24"/>
      <c r="V24" s="24"/>
      <c r="W24" s="24"/>
    </row>
    <row r="25" spans="1:23" x14ac:dyDescent="0.25">
      <c r="A25" s="26" t="s">
        <v>507</v>
      </c>
      <c r="B25" s="27">
        <v>1</v>
      </c>
      <c r="C25" s="28">
        <v>0</v>
      </c>
      <c r="D25" s="29">
        <v>1</v>
      </c>
      <c r="E25" s="29">
        <v>0.81</v>
      </c>
      <c r="F25" s="29">
        <v>0.56999999999999995</v>
      </c>
      <c r="G25" s="29">
        <v>0.36</v>
      </c>
      <c r="I25" s="26" t="s">
        <v>507</v>
      </c>
      <c r="J25" s="27">
        <v>1</v>
      </c>
      <c r="K25" s="28">
        <v>0</v>
      </c>
      <c r="L25" s="29">
        <v>1</v>
      </c>
      <c r="M25" s="29">
        <v>0.7</v>
      </c>
      <c r="N25" s="29">
        <v>0.54</v>
      </c>
      <c r="O25" s="29">
        <v>0.33</v>
      </c>
      <c r="Q25" s="26" t="s">
        <v>507</v>
      </c>
      <c r="R25" s="27">
        <v>1</v>
      </c>
      <c r="S25" s="28">
        <v>0</v>
      </c>
      <c r="T25" s="29">
        <v>1</v>
      </c>
      <c r="U25" s="29">
        <v>0.7</v>
      </c>
      <c r="V25" s="29">
        <v>0.54</v>
      </c>
      <c r="W25" s="29">
        <v>0.34</v>
      </c>
    </row>
    <row r="26" spans="1:23" x14ac:dyDescent="0.25">
      <c r="A26" s="26" t="s">
        <v>349</v>
      </c>
      <c r="B26" s="30">
        <v>0</v>
      </c>
      <c r="C26" s="31">
        <v>1</v>
      </c>
      <c r="D26" s="32">
        <v>1</v>
      </c>
      <c r="E26" s="32">
        <v>0.4</v>
      </c>
      <c r="F26" s="32">
        <v>0.12</v>
      </c>
      <c r="G26" s="32">
        <v>0.05</v>
      </c>
      <c r="I26" s="26" t="s">
        <v>349</v>
      </c>
      <c r="J26" s="30">
        <v>0</v>
      </c>
      <c r="K26" s="31">
        <v>1</v>
      </c>
      <c r="L26" s="32">
        <v>1</v>
      </c>
      <c r="M26" s="32">
        <v>0.54</v>
      </c>
      <c r="N26" s="32">
        <v>0.15</v>
      </c>
      <c r="O26" s="32">
        <v>0.06</v>
      </c>
      <c r="Q26" s="26" t="s">
        <v>349</v>
      </c>
      <c r="R26" s="30">
        <v>0</v>
      </c>
      <c r="S26" s="31">
        <v>1</v>
      </c>
      <c r="T26" s="32">
        <v>1</v>
      </c>
      <c r="U26" s="32">
        <v>0.54</v>
      </c>
      <c r="V26" s="32">
        <v>0.15</v>
      </c>
      <c r="W26" s="32">
        <v>0.06</v>
      </c>
    </row>
    <row r="27" spans="1:23" x14ac:dyDescent="0.25">
      <c r="A27" s="26" t="s">
        <v>379</v>
      </c>
      <c r="B27" s="30">
        <v>0</v>
      </c>
      <c r="C27" s="31">
        <v>0</v>
      </c>
      <c r="D27" s="32">
        <v>0</v>
      </c>
      <c r="E27" s="32">
        <v>0</v>
      </c>
      <c r="F27" s="32">
        <v>0</v>
      </c>
      <c r="G27" s="32">
        <v>0</v>
      </c>
      <c r="I27" s="26" t="s">
        <v>379</v>
      </c>
      <c r="J27" s="30">
        <v>0</v>
      </c>
      <c r="K27" s="31">
        <v>0</v>
      </c>
      <c r="L27" s="32">
        <v>0</v>
      </c>
      <c r="M27" s="32">
        <v>0</v>
      </c>
      <c r="N27" s="32">
        <v>0</v>
      </c>
      <c r="O27" s="32">
        <v>0</v>
      </c>
      <c r="Q27" s="26" t="s">
        <v>379</v>
      </c>
      <c r="R27" s="30">
        <v>0</v>
      </c>
      <c r="S27" s="31">
        <v>0</v>
      </c>
      <c r="T27" s="32">
        <v>0</v>
      </c>
      <c r="U27" s="32">
        <v>0</v>
      </c>
      <c r="V27" s="32">
        <v>0</v>
      </c>
      <c r="W27" s="32">
        <v>0</v>
      </c>
    </row>
    <row r="28" spans="1:23" x14ac:dyDescent="0.25">
      <c r="A28" s="26" t="s">
        <v>503</v>
      </c>
      <c r="B28" s="30">
        <v>0</v>
      </c>
      <c r="C28" s="31">
        <v>0</v>
      </c>
      <c r="D28" s="32">
        <v>0</v>
      </c>
      <c r="E28" s="32">
        <v>0</v>
      </c>
      <c r="F28" s="32">
        <v>0</v>
      </c>
      <c r="G28" s="32">
        <v>0</v>
      </c>
      <c r="I28" s="26" t="s">
        <v>503</v>
      </c>
      <c r="J28" s="30">
        <v>0</v>
      </c>
      <c r="K28" s="31">
        <v>0</v>
      </c>
      <c r="L28" s="32">
        <v>0</v>
      </c>
      <c r="M28" s="32">
        <v>0</v>
      </c>
      <c r="N28" s="32">
        <v>0</v>
      </c>
      <c r="O28" s="32">
        <v>0</v>
      </c>
      <c r="Q28" s="26" t="s">
        <v>503</v>
      </c>
      <c r="R28" s="30">
        <v>0</v>
      </c>
      <c r="S28" s="31">
        <v>0</v>
      </c>
      <c r="T28" s="32">
        <v>0</v>
      </c>
      <c r="U28" s="32">
        <v>0</v>
      </c>
      <c r="V28" s="32">
        <v>0</v>
      </c>
      <c r="W28" s="32">
        <v>0</v>
      </c>
    </row>
    <row r="29" spans="1:23" x14ac:dyDescent="0.25">
      <c r="A29" s="33" t="s">
        <v>713</v>
      </c>
      <c r="B29" s="34"/>
      <c r="C29" s="35"/>
      <c r="D29" s="34"/>
      <c r="E29" s="34"/>
      <c r="F29" s="34"/>
      <c r="G29" s="34"/>
      <c r="I29" s="33" t="s">
        <v>713</v>
      </c>
      <c r="J29" s="34"/>
      <c r="K29" s="35"/>
      <c r="L29" s="34"/>
      <c r="M29" s="34"/>
      <c r="N29" s="34"/>
      <c r="O29" s="34"/>
      <c r="Q29" s="33" t="s">
        <v>713</v>
      </c>
      <c r="R29" s="34"/>
      <c r="S29" s="35"/>
      <c r="T29" s="34"/>
      <c r="U29" s="34"/>
      <c r="V29" s="34"/>
      <c r="W29" s="34"/>
    </row>
    <row r="30" spans="1:23" x14ac:dyDescent="0.25">
      <c r="A30" s="26" t="s">
        <v>377</v>
      </c>
      <c r="B30" s="30">
        <v>0.81</v>
      </c>
      <c r="C30" s="31">
        <v>0.19</v>
      </c>
      <c r="D30" s="32">
        <v>1</v>
      </c>
      <c r="E30" s="32">
        <v>0.56000000000000005</v>
      </c>
      <c r="F30" s="32">
        <v>0.24</v>
      </c>
      <c r="G30" s="32">
        <v>0.11</v>
      </c>
      <c r="I30" s="26" t="s">
        <v>377</v>
      </c>
      <c r="J30" s="30">
        <v>0</v>
      </c>
      <c r="K30" s="31">
        <v>1</v>
      </c>
      <c r="L30" s="32">
        <v>1</v>
      </c>
      <c r="M30" s="32">
        <v>0.3</v>
      </c>
      <c r="N30" s="32">
        <v>0.18</v>
      </c>
      <c r="O30" s="32">
        <v>0.09</v>
      </c>
      <c r="Q30" s="26" t="s">
        <v>377</v>
      </c>
      <c r="R30" s="30">
        <v>0</v>
      </c>
      <c r="S30" s="31">
        <v>1</v>
      </c>
      <c r="T30" s="32">
        <v>1</v>
      </c>
      <c r="U30" s="32">
        <v>0.3</v>
      </c>
      <c r="V30" s="32">
        <v>0.18</v>
      </c>
      <c r="W30" s="32">
        <v>0.08</v>
      </c>
    </row>
    <row r="31" spans="1:23" x14ac:dyDescent="0.25">
      <c r="A31" s="26" t="s">
        <v>452</v>
      </c>
      <c r="B31" s="30">
        <v>0.19</v>
      </c>
      <c r="C31" s="31">
        <v>0.81</v>
      </c>
      <c r="D31" s="32">
        <v>1</v>
      </c>
      <c r="E31" s="32">
        <v>0.23</v>
      </c>
      <c r="F31" s="32">
        <v>7.0000000000000007E-2</v>
      </c>
      <c r="G31" s="32">
        <v>0.02</v>
      </c>
      <c r="I31" s="26" t="s">
        <v>452</v>
      </c>
      <c r="J31" s="30">
        <v>1</v>
      </c>
      <c r="K31" s="31">
        <v>0</v>
      </c>
      <c r="L31" s="32">
        <v>1</v>
      </c>
      <c r="M31" s="32">
        <v>0.46</v>
      </c>
      <c r="N31" s="32">
        <v>0.13</v>
      </c>
      <c r="O31" s="32">
        <v>0.04</v>
      </c>
      <c r="Q31" s="26" t="s">
        <v>452</v>
      </c>
      <c r="R31" s="30">
        <v>1</v>
      </c>
      <c r="S31" s="31">
        <v>0</v>
      </c>
      <c r="T31" s="32">
        <v>1</v>
      </c>
      <c r="U31" s="32">
        <v>0.46</v>
      </c>
      <c r="V31" s="32">
        <v>0.12</v>
      </c>
      <c r="W31" s="32">
        <v>0.04</v>
      </c>
    </row>
    <row r="32" spans="1:23" x14ac:dyDescent="0.25">
      <c r="A32" s="26" t="s">
        <v>321</v>
      </c>
      <c r="B32" s="30">
        <v>0</v>
      </c>
      <c r="C32" s="31">
        <v>0</v>
      </c>
      <c r="D32" s="32">
        <v>0</v>
      </c>
      <c r="E32" s="32">
        <v>0</v>
      </c>
      <c r="F32" s="32">
        <v>0</v>
      </c>
      <c r="G32" s="32">
        <v>0</v>
      </c>
      <c r="I32" s="26" t="s">
        <v>321</v>
      </c>
      <c r="J32" s="30">
        <v>0</v>
      </c>
      <c r="K32" s="31">
        <v>0</v>
      </c>
      <c r="L32" s="32">
        <v>0</v>
      </c>
      <c r="M32" s="32">
        <v>0</v>
      </c>
      <c r="N32" s="32">
        <v>0</v>
      </c>
      <c r="O32" s="32">
        <v>0</v>
      </c>
      <c r="Q32" s="26" t="s">
        <v>321</v>
      </c>
      <c r="R32" s="30">
        <v>0</v>
      </c>
      <c r="S32" s="31">
        <v>0</v>
      </c>
      <c r="T32" s="32">
        <v>0</v>
      </c>
      <c r="U32" s="32">
        <v>0</v>
      </c>
      <c r="V32" s="32">
        <v>0</v>
      </c>
      <c r="W32" s="32">
        <v>0</v>
      </c>
    </row>
    <row r="33" spans="1:23" x14ac:dyDescent="0.25">
      <c r="A33" s="26" t="s">
        <v>525</v>
      </c>
      <c r="B33" s="30">
        <v>0</v>
      </c>
      <c r="C33" s="31">
        <v>0</v>
      </c>
      <c r="D33" s="32">
        <v>0</v>
      </c>
      <c r="E33" s="32">
        <v>0</v>
      </c>
      <c r="F33" s="32">
        <v>0</v>
      </c>
      <c r="G33" s="32">
        <v>0</v>
      </c>
      <c r="I33" s="26" t="s">
        <v>525</v>
      </c>
      <c r="J33" s="30">
        <v>0</v>
      </c>
      <c r="K33" s="31">
        <v>0</v>
      </c>
      <c r="L33" s="32">
        <v>0</v>
      </c>
      <c r="M33" s="32">
        <v>0</v>
      </c>
      <c r="N33" s="32">
        <v>0</v>
      </c>
      <c r="O33" s="32">
        <v>0</v>
      </c>
      <c r="Q33" s="26" t="s">
        <v>525</v>
      </c>
      <c r="R33" s="30">
        <v>0</v>
      </c>
      <c r="S33" s="31">
        <v>0</v>
      </c>
      <c r="T33" s="32">
        <v>0</v>
      </c>
      <c r="U33" s="32">
        <v>0</v>
      </c>
      <c r="V33" s="32">
        <v>0</v>
      </c>
      <c r="W33" s="32">
        <v>0</v>
      </c>
    </row>
    <row r="34" spans="1:23" x14ac:dyDescent="0.25">
      <c r="A34" s="33" t="s">
        <v>714</v>
      </c>
      <c r="B34" s="34"/>
      <c r="C34" s="35"/>
      <c r="D34" s="34"/>
      <c r="E34" s="34"/>
      <c r="F34" s="34"/>
      <c r="G34" s="34"/>
      <c r="I34" s="33" t="s">
        <v>714</v>
      </c>
      <c r="J34" s="34"/>
      <c r="K34" s="35"/>
      <c r="L34" s="34"/>
      <c r="M34" s="34"/>
      <c r="N34" s="34"/>
      <c r="O34" s="34"/>
      <c r="Q34" s="33" t="s">
        <v>714</v>
      </c>
      <c r="R34" s="34"/>
      <c r="S34" s="35"/>
      <c r="T34" s="34"/>
      <c r="U34" s="34"/>
      <c r="V34" s="34"/>
      <c r="W34" s="34"/>
    </row>
    <row r="35" spans="1:23" x14ac:dyDescent="0.25">
      <c r="A35" s="26" t="s">
        <v>465</v>
      </c>
      <c r="B35" s="30">
        <v>0.61</v>
      </c>
      <c r="C35" s="31">
        <v>0.26</v>
      </c>
      <c r="D35" s="32">
        <v>0.86</v>
      </c>
      <c r="E35" s="32">
        <v>0.34</v>
      </c>
      <c r="F35" s="32">
        <v>0.11</v>
      </c>
      <c r="G35" s="32">
        <v>0.04</v>
      </c>
      <c r="I35" s="26" t="s">
        <v>465</v>
      </c>
      <c r="J35" s="30">
        <v>0.6</v>
      </c>
      <c r="K35" s="31">
        <v>0.26</v>
      </c>
      <c r="L35" s="32">
        <v>0.86</v>
      </c>
      <c r="M35" s="32">
        <v>0.34</v>
      </c>
      <c r="N35" s="32">
        <v>0.12</v>
      </c>
      <c r="O35" s="32">
        <v>0.04</v>
      </c>
      <c r="Q35" s="26" t="s">
        <v>465</v>
      </c>
      <c r="R35" s="30">
        <v>1</v>
      </c>
      <c r="S35" s="31">
        <v>0</v>
      </c>
      <c r="T35" s="32">
        <v>1</v>
      </c>
      <c r="U35" s="32">
        <v>0.42</v>
      </c>
      <c r="V35" s="32">
        <v>0.12</v>
      </c>
      <c r="W35" s="32">
        <v>0.04</v>
      </c>
    </row>
    <row r="36" spans="1:23" x14ac:dyDescent="0.25">
      <c r="A36" s="26" t="s">
        <v>404</v>
      </c>
      <c r="B36" s="30">
        <v>0.28999999999999998</v>
      </c>
      <c r="C36" s="31">
        <v>0.63</v>
      </c>
      <c r="D36" s="32">
        <v>0.92</v>
      </c>
      <c r="E36" s="32">
        <v>0.27</v>
      </c>
      <c r="F36" s="32">
        <v>0.11</v>
      </c>
      <c r="G36" s="32">
        <v>0.03</v>
      </c>
      <c r="I36" s="26" t="s">
        <v>404</v>
      </c>
      <c r="J36" s="30">
        <v>0.28999999999999998</v>
      </c>
      <c r="K36" s="31">
        <v>0.62</v>
      </c>
      <c r="L36" s="32">
        <v>0.91</v>
      </c>
      <c r="M36" s="32">
        <v>0.27</v>
      </c>
      <c r="N36" s="32">
        <v>0.1</v>
      </c>
      <c r="O36" s="32">
        <v>0.03</v>
      </c>
      <c r="Q36" s="26" t="s">
        <v>731</v>
      </c>
      <c r="R36" s="30">
        <v>0</v>
      </c>
      <c r="S36" s="31">
        <v>1</v>
      </c>
      <c r="T36" s="32">
        <v>1</v>
      </c>
      <c r="U36" s="32">
        <v>0.12</v>
      </c>
      <c r="V36" s="32">
        <v>0.03</v>
      </c>
      <c r="W36" s="32">
        <v>0.01</v>
      </c>
    </row>
    <row r="37" spans="1:23" x14ac:dyDescent="0.25">
      <c r="A37" s="26" t="s">
        <v>731</v>
      </c>
      <c r="B37" s="30">
        <v>0.11</v>
      </c>
      <c r="C37" s="31">
        <v>0.12</v>
      </c>
      <c r="D37" s="32">
        <v>0.22</v>
      </c>
      <c r="E37" s="32">
        <v>0.04</v>
      </c>
      <c r="F37" s="32">
        <v>0.01</v>
      </c>
      <c r="G37" s="32">
        <v>0</v>
      </c>
      <c r="I37" s="26" t="s">
        <v>731</v>
      </c>
      <c r="J37" s="30">
        <v>0.11</v>
      </c>
      <c r="K37" s="31">
        <v>0.12</v>
      </c>
      <c r="L37" s="32">
        <v>0.23</v>
      </c>
      <c r="M37" s="32">
        <v>0.05</v>
      </c>
      <c r="N37" s="32">
        <v>0.01</v>
      </c>
      <c r="O37" s="32">
        <v>0</v>
      </c>
      <c r="Q37" s="26" t="s">
        <v>453</v>
      </c>
      <c r="R37" s="30">
        <v>0</v>
      </c>
      <c r="S37" s="31">
        <v>0</v>
      </c>
      <c r="T37" s="32">
        <v>0</v>
      </c>
      <c r="U37" s="32">
        <v>0</v>
      </c>
      <c r="V37" s="32">
        <v>0</v>
      </c>
      <c r="W37" s="32">
        <v>0</v>
      </c>
    </row>
    <row r="38" spans="1:23" x14ac:dyDescent="0.25">
      <c r="A38" s="26" t="s">
        <v>453</v>
      </c>
      <c r="B38" s="30">
        <v>0</v>
      </c>
      <c r="C38" s="31">
        <v>0</v>
      </c>
      <c r="D38" s="32">
        <v>0</v>
      </c>
      <c r="E38" s="32">
        <v>0</v>
      </c>
      <c r="F38" s="32">
        <v>0</v>
      </c>
      <c r="G38" s="32">
        <v>0</v>
      </c>
      <c r="I38" s="26" t="s">
        <v>453</v>
      </c>
      <c r="J38" s="30">
        <v>0</v>
      </c>
      <c r="K38" s="31">
        <v>0</v>
      </c>
      <c r="L38" s="32">
        <v>0</v>
      </c>
      <c r="M38" s="32">
        <v>0</v>
      </c>
      <c r="N38" s="32">
        <v>0</v>
      </c>
      <c r="O38" s="32">
        <v>0</v>
      </c>
      <c r="Q38" s="26" t="s">
        <v>404</v>
      </c>
      <c r="R38" s="30">
        <v>0</v>
      </c>
      <c r="S38" s="31">
        <v>0</v>
      </c>
      <c r="T38" s="32">
        <v>0</v>
      </c>
      <c r="U38" s="32">
        <v>0</v>
      </c>
      <c r="V38" s="32">
        <v>0</v>
      </c>
      <c r="W38" s="32">
        <v>0</v>
      </c>
    </row>
    <row r="39" spans="1:23" x14ac:dyDescent="0.25">
      <c r="A39" s="33" t="s">
        <v>715</v>
      </c>
      <c r="B39" s="34"/>
      <c r="C39" s="35"/>
      <c r="D39" s="34"/>
      <c r="E39" s="34"/>
      <c r="F39" s="34"/>
      <c r="G39" s="34"/>
      <c r="I39" s="33" t="s">
        <v>715</v>
      </c>
      <c r="J39" s="34"/>
      <c r="K39" s="35"/>
      <c r="L39" s="34"/>
      <c r="M39" s="34"/>
      <c r="N39" s="34"/>
      <c r="O39" s="34"/>
      <c r="Q39" s="33" t="s">
        <v>715</v>
      </c>
      <c r="R39" s="34"/>
      <c r="S39" s="35"/>
      <c r="T39" s="34"/>
      <c r="U39" s="34"/>
      <c r="V39" s="34"/>
      <c r="W39" s="34"/>
    </row>
    <row r="40" spans="1:23" x14ac:dyDescent="0.25">
      <c r="A40" s="26" t="s">
        <v>671</v>
      </c>
      <c r="B40" s="27">
        <v>0.85</v>
      </c>
      <c r="C40" s="28">
        <v>0.15</v>
      </c>
      <c r="D40" s="29">
        <v>1</v>
      </c>
      <c r="E40" s="29">
        <v>0.8</v>
      </c>
      <c r="F40" s="29">
        <v>0.59</v>
      </c>
      <c r="G40" s="29">
        <v>0.33</v>
      </c>
      <c r="I40" s="26" t="s">
        <v>671</v>
      </c>
      <c r="J40" s="27">
        <v>0.85</v>
      </c>
      <c r="K40" s="28">
        <v>0.15</v>
      </c>
      <c r="L40" s="29">
        <v>1</v>
      </c>
      <c r="M40" s="29">
        <v>0.8</v>
      </c>
      <c r="N40" s="29">
        <v>0.59</v>
      </c>
      <c r="O40" s="29">
        <v>0.34</v>
      </c>
      <c r="Q40" s="26" t="s">
        <v>671</v>
      </c>
      <c r="R40" s="27">
        <v>0.85</v>
      </c>
      <c r="S40" s="28">
        <v>0.15</v>
      </c>
      <c r="T40" s="29">
        <v>1</v>
      </c>
      <c r="U40" s="29">
        <v>0.88</v>
      </c>
      <c r="V40" s="29">
        <v>0.67</v>
      </c>
      <c r="W40" s="29">
        <v>0.37</v>
      </c>
    </row>
    <row r="41" spans="1:23" x14ac:dyDescent="0.25">
      <c r="A41" s="26" t="s">
        <v>556</v>
      </c>
      <c r="B41" s="30">
        <v>0.15</v>
      </c>
      <c r="C41" s="31">
        <v>0.85</v>
      </c>
      <c r="D41" s="32">
        <v>1</v>
      </c>
      <c r="E41" s="32">
        <v>0.55000000000000004</v>
      </c>
      <c r="F41" s="32">
        <v>0.18</v>
      </c>
      <c r="G41" s="32">
        <v>0.06</v>
      </c>
      <c r="I41" s="26" t="s">
        <v>556</v>
      </c>
      <c r="J41" s="30">
        <v>0.15</v>
      </c>
      <c r="K41" s="31">
        <v>0.85</v>
      </c>
      <c r="L41" s="32">
        <v>1</v>
      </c>
      <c r="M41" s="32">
        <v>0.55000000000000004</v>
      </c>
      <c r="N41" s="32">
        <v>0.18</v>
      </c>
      <c r="O41" s="32">
        <v>0.06</v>
      </c>
      <c r="Q41" s="26" t="s">
        <v>556</v>
      </c>
      <c r="R41" s="30">
        <v>0.15</v>
      </c>
      <c r="S41" s="31">
        <v>0.85</v>
      </c>
      <c r="T41" s="32">
        <v>1</v>
      </c>
      <c r="U41" s="32">
        <v>0.57999999999999996</v>
      </c>
      <c r="V41" s="32">
        <v>0.18</v>
      </c>
      <c r="W41" s="32">
        <v>7.0000000000000007E-2</v>
      </c>
    </row>
    <row r="42" spans="1:23" x14ac:dyDescent="0.25">
      <c r="A42" s="26" t="s">
        <v>451</v>
      </c>
      <c r="B42" s="30">
        <v>0</v>
      </c>
      <c r="C42" s="31">
        <v>0</v>
      </c>
      <c r="D42" s="32">
        <v>0</v>
      </c>
      <c r="E42" s="32">
        <v>0</v>
      </c>
      <c r="F42" s="32">
        <v>0</v>
      </c>
      <c r="G42" s="32">
        <v>0</v>
      </c>
      <c r="I42" s="26" t="s">
        <v>451</v>
      </c>
      <c r="J42" s="30">
        <v>0</v>
      </c>
      <c r="K42" s="31">
        <v>0</v>
      </c>
      <c r="L42" s="32">
        <v>0</v>
      </c>
      <c r="M42" s="32">
        <v>0</v>
      </c>
      <c r="N42" s="32">
        <v>0</v>
      </c>
      <c r="O42" s="32">
        <v>0</v>
      </c>
      <c r="Q42" s="26" t="s">
        <v>451</v>
      </c>
      <c r="R42" s="30">
        <v>0</v>
      </c>
      <c r="S42" s="31">
        <v>0</v>
      </c>
      <c r="T42" s="32">
        <v>0</v>
      </c>
      <c r="U42" s="32">
        <v>0</v>
      </c>
      <c r="V42" s="32">
        <v>0</v>
      </c>
      <c r="W42" s="32">
        <v>0</v>
      </c>
    </row>
    <row r="43" spans="1:23" x14ac:dyDescent="0.25">
      <c r="A43" s="26" t="s">
        <v>643</v>
      </c>
      <c r="B43" s="30">
        <v>0</v>
      </c>
      <c r="C43" s="31">
        <v>0</v>
      </c>
      <c r="D43" s="32">
        <v>0</v>
      </c>
      <c r="E43" s="32">
        <v>0</v>
      </c>
      <c r="F43" s="32">
        <v>0</v>
      </c>
      <c r="G43" s="32">
        <v>0</v>
      </c>
      <c r="I43" s="26" t="s">
        <v>643</v>
      </c>
      <c r="J43" s="30">
        <v>0</v>
      </c>
      <c r="K43" s="31">
        <v>0</v>
      </c>
      <c r="L43" s="32">
        <v>0</v>
      </c>
      <c r="M43" s="32">
        <v>0</v>
      </c>
      <c r="N43" s="32">
        <v>0</v>
      </c>
      <c r="O43" s="32">
        <v>0</v>
      </c>
      <c r="Q43" s="26" t="s">
        <v>643</v>
      </c>
      <c r="R43" s="30">
        <v>0</v>
      </c>
      <c r="S43" s="31">
        <v>0</v>
      </c>
      <c r="T43" s="32">
        <v>0</v>
      </c>
      <c r="U43" s="32">
        <v>0</v>
      </c>
      <c r="V43" s="32">
        <v>0</v>
      </c>
      <c r="W43" s="32">
        <v>0</v>
      </c>
    </row>
    <row r="45" spans="1:23" x14ac:dyDescent="0.25">
      <c r="A45" s="15" t="s">
        <v>752</v>
      </c>
      <c r="B45" s="7" t="s">
        <v>725</v>
      </c>
      <c r="C45" s="7" t="s">
        <v>726</v>
      </c>
      <c r="D45" s="7" t="s">
        <v>728</v>
      </c>
      <c r="E45" s="7" t="s">
        <v>729</v>
      </c>
      <c r="F45" s="7" t="s">
        <v>33</v>
      </c>
      <c r="G45" s="7" t="s">
        <v>282</v>
      </c>
    </row>
    <row r="46" spans="1:23" x14ac:dyDescent="0.25">
      <c r="A46" s="23" t="s">
        <v>712</v>
      </c>
      <c r="B46" s="24"/>
      <c r="C46" s="25"/>
      <c r="D46" s="24"/>
      <c r="E46" s="24"/>
      <c r="F46" s="24"/>
      <c r="G46" s="24"/>
    </row>
    <row r="47" spans="1:23" x14ac:dyDescent="0.25">
      <c r="A47" s="26" t="s">
        <v>507</v>
      </c>
      <c r="B47" s="27">
        <v>1</v>
      </c>
      <c r="C47" s="28">
        <v>0</v>
      </c>
      <c r="D47" s="29">
        <v>1</v>
      </c>
      <c r="E47" s="29">
        <v>0.7</v>
      </c>
      <c r="F47" s="29">
        <v>0.53</v>
      </c>
      <c r="G47" s="29">
        <v>0.33</v>
      </c>
    </row>
    <row r="48" spans="1:23" x14ac:dyDescent="0.25">
      <c r="A48" s="26" t="s">
        <v>349</v>
      </c>
      <c r="B48" s="30">
        <v>0</v>
      </c>
      <c r="C48" s="31">
        <v>1</v>
      </c>
      <c r="D48" s="32">
        <v>1</v>
      </c>
      <c r="E48" s="32">
        <v>0.56000000000000005</v>
      </c>
      <c r="F48" s="32">
        <v>0.16</v>
      </c>
      <c r="G48" s="32">
        <v>0.06</v>
      </c>
    </row>
    <row r="49" spans="1:7" x14ac:dyDescent="0.25">
      <c r="A49" s="26" t="s">
        <v>379</v>
      </c>
      <c r="B49" s="30">
        <v>0</v>
      </c>
      <c r="C49" s="31">
        <v>0</v>
      </c>
      <c r="D49" s="32">
        <v>0</v>
      </c>
      <c r="E49" s="32">
        <v>0</v>
      </c>
      <c r="F49" s="32">
        <v>0</v>
      </c>
      <c r="G49" s="32">
        <v>0</v>
      </c>
    </row>
    <row r="50" spans="1:7" x14ac:dyDescent="0.25">
      <c r="A50" s="26" t="s">
        <v>503</v>
      </c>
      <c r="B50" s="30">
        <v>0</v>
      </c>
      <c r="C50" s="31">
        <v>0</v>
      </c>
      <c r="D50" s="32">
        <v>0</v>
      </c>
      <c r="E50" s="32">
        <v>0</v>
      </c>
      <c r="F50" s="32">
        <v>0</v>
      </c>
      <c r="G50" s="32">
        <v>0</v>
      </c>
    </row>
    <row r="51" spans="1:7" x14ac:dyDescent="0.25">
      <c r="A51" s="33" t="s">
        <v>713</v>
      </c>
      <c r="B51" s="34"/>
      <c r="C51" s="35"/>
      <c r="D51" s="34"/>
      <c r="E51" s="34"/>
      <c r="F51" s="34"/>
      <c r="G51" s="34"/>
    </row>
    <row r="52" spans="1:7" x14ac:dyDescent="0.25">
      <c r="A52" s="26" t="s">
        <v>377</v>
      </c>
      <c r="B52" s="30">
        <v>0</v>
      </c>
      <c r="C52" s="31">
        <v>1</v>
      </c>
      <c r="D52" s="32">
        <v>1</v>
      </c>
      <c r="E52" s="32">
        <v>0.3</v>
      </c>
      <c r="F52" s="32">
        <v>0.18</v>
      </c>
      <c r="G52" s="32">
        <v>0.08</v>
      </c>
    </row>
    <row r="53" spans="1:7" x14ac:dyDescent="0.25">
      <c r="A53" s="26" t="s">
        <v>452</v>
      </c>
      <c r="B53" s="30">
        <v>1</v>
      </c>
      <c r="C53" s="31">
        <v>0</v>
      </c>
      <c r="D53" s="32">
        <v>1</v>
      </c>
      <c r="E53" s="32">
        <v>0.44</v>
      </c>
      <c r="F53" s="32">
        <v>0.12</v>
      </c>
      <c r="G53" s="32">
        <v>0.04</v>
      </c>
    </row>
    <row r="54" spans="1:7" x14ac:dyDescent="0.25">
      <c r="A54" s="26" t="s">
        <v>321</v>
      </c>
      <c r="B54" s="30">
        <v>0</v>
      </c>
      <c r="C54" s="31">
        <v>0</v>
      </c>
      <c r="D54" s="32">
        <v>0</v>
      </c>
      <c r="E54" s="32">
        <v>0</v>
      </c>
      <c r="F54" s="32">
        <v>0</v>
      </c>
      <c r="G54" s="32">
        <v>0</v>
      </c>
    </row>
    <row r="55" spans="1:7" x14ac:dyDescent="0.25">
      <c r="A55" s="26" t="s">
        <v>525</v>
      </c>
      <c r="B55" s="30">
        <v>0</v>
      </c>
      <c r="C55" s="31">
        <v>0</v>
      </c>
      <c r="D55" s="32">
        <v>0</v>
      </c>
      <c r="E55" s="32">
        <v>0</v>
      </c>
      <c r="F55" s="32">
        <v>0</v>
      </c>
      <c r="G55" s="32">
        <v>0</v>
      </c>
    </row>
    <row r="56" spans="1:7" x14ac:dyDescent="0.25">
      <c r="A56" s="33" t="s">
        <v>714</v>
      </c>
      <c r="B56" s="34"/>
      <c r="C56" s="35"/>
      <c r="D56" s="34"/>
      <c r="E56" s="34"/>
      <c r="F56" s="34"/>
      <c r="G56" s="34"/>
    </row>
    <row r="57" spans="1:7" x14ac:dyDescent="0.25">
      <c r="A57" s="26" t="s">
        <v>465</v>
      </c>
      <c r="B57" s="30">
        <v>1</v>
      </c>
      <c r="C57" s="31">
        <v>0</v>
      </c>
      <c r="D57" s="32">
        <v>1</v>
      </c>
      <c r="E57" s="32">
        <v>0.46</v>
      </c>
      <c r="F57" s="32">
        <v>0.12</v>
      </c>
      <c r="G57" s="32">
        <v>0.04</v>
      </c>
    </row>
    <row r="58" spans="1:7" x14ac:dyDescent="0.25">
      <c r="A58" s="26" t="s">
        <v>731</v>
      </c>
      <c r="B58" s="30">
        <v>0</v>
      </c>
      <c r="C58" s="31">
        <v>1</v>
      </c>
      <c r="D58" s="32">
        <v>1</v>
      </c>
      <c r="E58" s="32">
        <v>0.09</v>
      </c>
      <c r="F58" s="32">
        <v>0.03</v>
      </c>
      <c r="G58" s="32">
        <v>0.01</v>
      </c>
    </row>
    <row r="59" spans="1:7" x14ac:dyDescent="0.25">
      <c r="A59" s="26" t="s">
        <v>453</v>
      </c>
      <c r="B59" s="30">
        <v>0</v>
      </c>
      <c r="C59" s="31">
        <v>0</v>
      </c>
      <c r="D59" s="32">
        <v>0</v>
      </c>
      <c r="E59" s="32">
        <v>0</v>
      </c>
      <c r="F59" s="32">
        <v>0</v>
      </c>
      <c r="G59" s="32">
        <v>0</v>
      </c>
    </row>
    <row r="60" spans="1:7" x14ac:dyDescent="0.25">
      <c r="A60" s="26" t="s">
        <v>404</v>
      </c>
      <c r="B60" s="30">
        <v>0</v>
      </c>
      <c r="C60" s="31">
        <v>0</v>
      </c>
      <c r="D60" s="32">
        <v>0</v>
      </c>
      <c r="E60" s="32">
        <v>0</v>
      </c>
      <c r="F60" s="32">
        <v>0</v>
      </c>
      <c r="G60" s="32">
        <v>0</v>
      </c>
    </row>
    <row r="61" spans="1:7" x14ac:dyDescent="0.25">
      <c r="A61" s="33" t="s">
        <v>715</v>
      </c>
      <c r="B61" s="34"/>
      <c r="C61" s="35"/>
      <c r="D61" s="34"/>
      <c r="E61" s="34"/>
      <c r="F61" s="34"/>
      <c r="G61" s="34"/>
    </row>
    <row r="62" spans="1:7" x14ac:dyDescent="0.25">
      <c r="A62" s="26" t="s">
        <v>671</v>
      </c>
      <c r="B62" s="27">
        <v>1</v>
      </c>
      <c r="C62" s="28">
        <v>0</v>
      </c>
      <c r="D62" s="29">
        <v>1</v>
      </c>
      <c r="E62" s="29">
        <v>0.91</v>
      </c>
      <c r="F62" s="29">
        <v>0.7</v>
      </c>
      <c r="G62" s="29">
        <v>0.4</v>
      </c>
    </row>
    <row r="63" spans="1:7" x14ac:dyDescent="0.25">
      <c r="A63" s="26" t="s">
        <v>556</v>
      </c>
      <c r="B63" s="30">
        <v>0</v>
      </c>
      <c r="C63" s="31">
        <v>1</v>
      </c>
      <c r="D63" s="32">
        <v>1</v>
      </c>
      <c r="E63" s="32">
        <v>0.54</v>
      </c>
      <c r="F63" s="32">
        <v>0.15</v>
      </c>
      <c r="G63" s="32">
        <v>0.05</v>
      </c>
    </row>
    <row r="64" spans="1:7" x14ac:dyDescent="0.25">
      <c r="A64" s="26" t="s">
        <v>451</v>
      </c>
      <c r="B64" s="30">
        <v>0</v>
      </c>
      <c r="C64" s="31">
        <v>0</v>
      </c>
      <c r="D64" s="32">
        <v>0</v>
      </c>
      <c r="E64" s="32">
        <v>0</v>
      </c>
      <c r="F64" s="32">
        <v>0</v>
      </c>
      <c r="G64" s="32">
        <v>0</v>
      </c>
    </row>
    <row r="65" spans="1:7" x14ac:dyDescent="0.25">
      <c r="A65" s="26" t="s">
        <v>643</v>
      </c>
      <c r="B65" s="30">
        <v>0</v>
      </c>
      <c r="C65" s="31">
        <v>0</v>
      </c>
      <c r="D65" s="32">
        <v>0</v>
      </c>
      <c r="E65" s="32">
        <v>0</v>
      </c>
      <c r="F65" s="32">
        <v>0</v>
      </c>
      <c r="G65" s="32">
        <v>0</v>
      </c>
    </row>
  </sheetData>
  <sortState ref="I21:O24">
    <sortCondition descending="1" ref="M24"/>
  </sortState>
  <conditionalFormatting sqref="B3:B6 D3:G6 D13:G16 B13:B16 D8:G11 B8:B11 B18:B21 D18:G21">
    <cfRule type="colorScale" priority="77">
      <colorScale>
        <cfvo type="percent" val="0"/>
        <cfvo type="percent" val="100"/>
        <color rgb="FFFCFCFF"/>
        <color rgb="FF63BE7B"/>
      </colorScale>
    </cfRule>
  </conditionalFormatting>
  <conditionalFormatting sqref="C3:C6 C13:C16 C8:C11 C18:C21">
    <cfRule type="colorScale" priority="49">
      <colorScale>
        <cfvo type="min"/>
        <cfvo type="max"/>
        <color rgb="FFFCFCFF"/>
        <color rgb="FF63BE7B"/>
      </colorScale>
    </cfRule>
  </conditionalFormatting>
  <conditionalFormatting sqref="D7:G7 B7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C7">
    <cfRule type="colorScale" priority="41">
      <colorScale>
        <cfvo type="min"/>
        <cfvo type="max"/>
        <color rgb="FFFCFCFF"/>
        <color rgb="FF63BE7B"/>
      </colorScale>
    </cfRule>
  </conditionalFormatting>
  <conditionalFormatting sqref="J3:J6 L3:O6 L13:O21 J13:J21 L8:O11 J8:J11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K3:K6 K13:K21 K8:K11">
    <cfRule type="colorScale" priority="39">
      <colorScale>
        <cfvo type="min"/>
        <cfvo type="max"/>
        <color rgb="FFFCFCFF"/>
        <color rgb="FF63BE7B"/>
      </colorScale>
    </cfRule>
  </conditionalFormatting>
  <conditionalFormatting sqref="L12:O12 J12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K12">
    <cfRule type="colorScale" priority="37">
      <colorScale>
        <cfvo type="min"/>
        <cfvo type="max"/>
        <color rgb="FFFCFCFF"/>
        <color rgb="FF63BE7B"/>
      </colorScale>
    </cfRule>
  </conditionalFormatting>
  <conditionalFormatting sqref="L7:O7 J7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K7">
    <cfRule type="colorScale" priority="35">
      <colorScale>
        <cfvo type="min"/>
        <cfvo type="max"/>
        <color rgb="FFFCFCFF"/>
        <color rgb="FF63BE7B"/>
      </colorScale>
    </cfRule>
  </conditionalFormatting>
  <conditionalFormatting sqref="R3:R6 T3:W6 T13:W21 R13:R21 T8:W11 R8:R11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S3:S6 S13:S21 S8:S11">
    <cfRule type="colorScale" priority="33">
      <colorScale>
        <cfvo type="min"/>
        <cfvo type="max"/>
        <color rgb="FFFCFCFF"/>
        <color rgb="FF63BE7B"/>
      </colorScale>
    </cfRule>
  </conditionalFormatting>
  <conditionalFormatting sqref="T12:W12 R12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S12">
    <cfRule type="colorScale" priority="31">
      <colorScale>
        <cfvo type="min"/>
        <cfvo type="max"/>
        <color rgb="FFFCFCFF"/>
        <color rgb="FF63BE7B"/>
      </colorScale>
    </cfRule>
  </conditionalFormatting>
  <conditionalFormatting sqref="T7:W7 R7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S7">
    <cfRule type="colorScale" priority="29">
      <colorScale>
        <cfvo type="min"/>
        <cfvo type="max"/>
        <color rgb="FFFCFCFF"/>
        <color rgb="FF63BE7B"/>
      </colorScale>
    </cfRule>
  </conditionalFormatting>
  <conditionalFormatting sqref="D12:G12 B12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C12">
    <cfRule type="colorScale" priority="27">
      <colorScale>
        <cfvo type="min"/>
        <cfvo type="max"/>
        <color rgb="FFFCFCFF"/>
        <color rgb="FF63BE7B"/>
      </colorScale>
    </cfRule>
  </conditionalFormatting>
  <conditionalFormatting sqref="D17:G17 B17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C17">
    <cfRule type="colorScale" priority="25">
      <colorScale>
        <cfvo type="min"/>
        <cfvo type="max"/>
        <color rgb="FFFCFCFF"/>
        <color rgb="FF63BE7B"/>
      </colorScale>
    </cfRule>
  </conditionalFormatting>
  <conditionalFormatting sqref="B25:B28 D25:G28 D35:G43 B35:B43 D30:G33 B30:B33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C25:C28 C35:C43 C30:C33">
    <cfRule type="colorScale" priority="23">
      <colorScale>
        <cfvo type="min"/>
        <cfvo type="max"/>
        <color rgb="FFFCFCFF"/>
        <color rgb="FF63BE7B"/>
      </colorScale>
    </cfRule>
  </conditionalFormatting>
  <conditionalFormatting sqref="D34:G34 B34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C34">
    <cfRule type="colorScale" priority="21">
      <colorScale>
        <cfvo type="min"/>
        <cfvo type="max"/>
        <color rgb="FFFCFCFF"/>
        <color rgb="FF63BE7B"/>
      </colorScale>
    </cfRule>
  </conditionalFormatting>
  <conditionalFormatting sqref="D29:G29 B29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C29">
    <cfRule type="colorScale" priority="19">
      <colorScale>
        <cfvo type="min"/>
        <cfvo type="max"/>
        <color rgb="FFFCFCFF"/>
        <color rgb="FF63BE7B"/>
      </colorScale>
    </cfRule>
  </conditionalFormatting>
  <conditionalFormatting sqref="J25:J28 L25:O28 L35:O43 J35:J43 L30:O33 J30:J33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K25:K28 K35:K43 K30:K33">
    <cfRule type="colorScale" priority="17">
      <colorScale>
        <cfvo type="min"/>
        <cfvo type="max"/>
        <color rgb="FFFCFCFF"/>
        <color rgb="FF63BE7B"/>
      </colorScale>
    </cfRule>
  </conditionalFormatting>
  <conditionalFormatting sqref="L34:O34 J34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K34">
    <cfRule type="colorScale" priority="15">
      <colorScale>
        <cfvo type="min"/>
        <cfvo type="max"/>
        <color rgb="FFFCFCFF"/>
        <color rgb="FF63BE7B"/>
      </colorScale>
    </cfRule>
  </conditionalFormatting>
  <conditionalFormatting sqref="L29:O29 J29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K29">
    <cfRule type="colorScale" priority="13">
      <colorScale>
        <cfvo type="min"/>
        <cfvo type="max"/>
        <color rgb="FFFCFCFF"/>
        <color rgb="FF63BE7B"/>
      </colorScale>
    </cfRule>
  </conditionalFormatting>
  <conditionalFormatting sqref="R25:R28 T25:W28 T35:W43 R35:R43 T30:W33 R30:R33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S25:S28 S35:S43 S30:S33">
    <cfRule type="colorScale" priority="11">
      <colorScale>
        <cfvo type="min"/>
        <cfvo type="max"/>
        <color rgb="FFFCFCFF"/>
        <color rgb="FF63BE7B"/>
      </colorScale>
    </cfRule>
  </conditionalFormatting>
  <conditionalFormatting sqref="T34:W34 R34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S34">
    <cfRule type="colorScale" priority="9">
      <colorScale>
        <cfvo type="min"/>
        <cfvo type="max"/>
        <color rgb="FFFCFCFF"/>
        <color rgb="FF63BE7B"/>
      </colorScale>
    </cfRule>
  </conditionalFormatting>
  <conditionalFormatting sqref="T29:W29 R29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S29">
    <cfRule type="colorScale" priority="7">
      <colorScale>
        <cfvo type="min"/>
        <cfvo type="max"/>
        <color rgb="FFFCFCFF"/>
        <color rgb="FF63BE7B"/>
      </colorScale>
    </cfRule>
  </conditionalFormatting>
  <conditionalFormatting sqref="B47:B50 D47:G50 D57:G65 B57:B65 D52:G55 B52:B55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C47:C50 C57:C65 C52:C5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6:G56 B56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C56">
    <cfRule type="colorScale" priority="3">
      <colorScale>
        <cfvo type="min"/>
        <cfvo type="max"/>
        <color rgb="FFFCFCFF"/>
        <color rgb="FF63BE7B"/>
      </colorScale>
    </cfRule>
  </conditionalFormatting>
  <conditionalFormatting sqref="D51:G51 B51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C5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Teams</vt:lpstr>
      <vt:lpstr>Ratings</vt:lpstr>
      <vt:lpstr>Matches</vt:lpstr>
      <vt:lpstr>Fixtures</vt:lpstr>
      <vt:lpstr>Weights</vt:lpstr>
      <vt:lpstr>EQ</vt:lpstr>
      <vt:lpstr>CA</vt:lpstr>
      <vt:lpstr>AR</vt:lpstr>
      <vt:lpstr>CCH</vt:lpstr>
      <vt:lpstr>WC</vt:lpstr>
      <vt:lpstr>EC</vt:lpstr>
    </vt:vector>
  </TitlesOfParts>
  <Company>Capgemini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Mourad, Hesham K</dc:creator>
  <cp:lastModifiedBy>Hesham Mourad</cp:lastModifiedBy>
  <dcterms:created xsi:type="dcterms:W3CDTF">2019-06-08T22:54:57Z</dcterms:created>
  <dcterms:modified xsi:type="dcterms:W3CDTF">2021-06-08T04:23:59Z</dcterms:modified>
</cp:coreProperties>
</file>