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4400" windowHeight="12840" activeTab="14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state="hidden" r:id="rId11"/>
    <sheet name="CA_2021" sheetId="18" state="hidden" r:id="rId12"/>
    <sheet name="CCH_2021" sheetId="23" state="hidden" r:id="rId13"/>
    <sheet name="WC_2022" sheetId="26" state="hidden" r:id="rId14"/>
    <sheet name="CCH_2023" sheetId="29" r:id="rId15"/>
    <sheet name="EQ_2024" sheetId="27" r:id="rId16"/>
    <sheet name="AC_2024" sheetId="28" r:id="rId17"/>
  </sheets>
  <definedNames>
    <definedName name="_xlnm._FilterDatabase" localSheetId="3" hidden="1">Fixtures!$A$1:$Y$189</definedName>
    <definedName name="_xlnm._FilterDatabase" localSheetId="2" hidden="1">Matches!$A$1:$Y$2963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F70" i="5" l="1"/>
  <c r="F78" i="5"/>
  <c r="F82" i="5"/>
  <c r="C77" i="5"/>
  <c r="F77" i="5" s="1"/>
  <c r="C78" i="5"/>
  <c r="C79" i="5"/>
  <c r="F79" i="5" s="1"/>
  <c r="C80" i="5"/>
  <c r="F80" i="5" s="1"/>
  <c r="C81" i="5"/>
  <c r="F81" i="5" s="1"/>
  <c r="C82" i="5"/>
  <c r="C83" i="5"/>
  <c r="F83" i="5" s="1"/>
  <c r="C84" i="5"/>
  <c r="F84" i="5" s="1"/>
  <c r="C85" i="5"/>
  <c r="F85" i="5" s="1"/>
  <c r="C86" i="5"/>
  <c r="F86" i="5" s="1"/>
  <c r="C87" i="5"/>
  <c r="F87" i="5" s="1"/>
  <c r="C70" i="5"/>
  <c r="C71" i="5"/>
  <c r="F71" i="5" s="1"/>
  <c r="C72" i="5"/>
  <c r="F72" i="5" s="1"/>
  <c r="C73" i="5"/>
  <c r="F73" i="5" s="1"/>
  <c r="C74" i="5"/>
  <c r="F74" i="5" s="1"/>
  <c r="C75" i="5"/>
  <c r="F75" i="5" s="1"/>
  <c r="C76" i="5"/>
  <c r="F76" i="5" s="1"/>
  <c r="A70" i="5"/>
  <c r="C65" i="5"/>
  <c r="F65" i="5" s="1"/>
  <c r="C66" i="5"/>
  <c r="F66" i="5" s="1"/>
  <c r="C67" i="5"/>
  <c r="F67" i="5" s="1"/>
  <c r="C68" i="5"/>
  <c r="F68" i="5" s="1"/>
  <c r="C69" i="5"/>
  <c r="F69" i="5" s="1"/>
  <c r="C60" i="5"/>
  <c r="F60" i="5" s="1"/>
  <c r="C61" i="5"/>
  <c r="F61" i="5" s="1"/>
  <c r="C62" i="5"/>
  <c r="F62" i="5" s="1"/>
  <c r="C63" i="5"/>
  <c r="F63" i="5" s="1"/>
  <c r="C64" i="5"/>
  <c r="F64" i="5" s="1"/>
  <c r="C57" i="5"/>
  <c r="F57" i="5" s="1"/>
  <c r="C58" i="5"/>
  <c r="F58" i="5" s="1"/>
  <c r="C59" i="5"/>
  <c r="F59" i="5" s="1"/>
  <c r="C50" i="5"/>
  <c r="F50" i="5" s="1"/>
  <c r="C51" i="5"/>
  <c r="F51" i="5" s="1"/>
  <c r="C52" i="5"/>
  <c r="F52" i="5" s="1"/>
  <c r="C53" i="5"/>
  <c r="F53" i="5" s="1"/>
  <c r="C54" i="5"/>
  <c r="F54" i="5" s="1"/>
  <c r="C55" i="5"/>
  <c r="F55" i="5" s="1"/>
  <c r="C56" i="5"/>
  <c r="F56" i="5" s="1"/>
  <c r="C45" i="5"/>
  <c r="F45" i="5" s="1"/>
  <c r="C46" i="5"/>
  <c r="F46" i="5" s="1"/>
  <c r="C47" i="5"/>
  <c r="F47" i="5" s="1"/>
  <c r="C48" i="5"/>
  <c r="F48" i="5" s="1"/>
  <c r="C49" i="5"/>
  <c r="F49" i="5" s="1"/>
  <c r="C40" i="5"/>
  <c r="F40" i="5" s="1"/>
  <c r="C41" i="5"/>
  <c r="F41" i="5" s="1"/>
  <c r="C42" i="5"/>
  <c r="F42" i="5" s="1"/>
  <c r="C43" i="5"/>
  <c r="F43" i="5" s="1"/>
  <c r="C44" i="5"/>
  <c r="F44" i="5" s="1"/>
  <c r="C36" i="5"/>
  <c r="F36" i="5" s="1"/>
  <c r="C37" i="5"/>
  <c r="F37" i="5" s="1"/>
  <c r="C38" i="5"/>
  <c r="F38" i="5" s="1"/>
  <c r="C39" i="5"/>
  <c r="F39" i="5" s="1"/>
  <c r="A35" i="5"/>
  <c r="E35" i="5" s="1"/>
  <c r="C35" i="5"/>
  <c r="F35" i="5" s="1"/>
  <c r="A2" i="5"/>
  <c r="E2" i="5" s="1"/>
  <c r="C2" i="5"/>
  <c r="F2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A71" i="5" l="1"/>
  <c r="A36" i="5"/>
  <c r="A3" i="5"/>
  <c r="A4" i="5" s="1"/>
  <c r="R2954" i="1"/>
  <c r="R2955" i="1"/>
  <c r="R2956" i="1"/>
  <c r="R2957" i="1"/>
  <c r="R2958" i="1"/>
  <c r="R2959" i="1"/>
  <c r="R2960" i="1"/>
  <c r="R2961" i="1"/>
  <c r="R2962" i="1"/>
  <c r="R2963" i="1"/>
  <c r="R2953" i="1"/>
  <c r="R2951" i="1"/>
  <c r="R2952" i="1"/>
  <c r="R29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" i="1"/>
  <c r="C37" i="2"/>
  <c r="M2948" i="1"/>
  <c r="N2948" i="1"/>
  <c r="U2948" i="1" s="1"/>
  <c r="P2948" i="1"/>
  <c r="T2948" i="1"/>
  <c r="M2949" i="1"/>
  <c r="N2949" i="1"/>
  <c r="U2949" i="1" s="1"/>
  <c r="P2949" i="1"/>
  <c r="T2949" i="1"/>
  <c r="M2950" i="1"/>
  <c r="T2950" i="1" s="1"/>
  <c r="N2950" i="1"/>
  <c r="U2950" i="1" s="1"/>
  <c r="W2950" i="1" s="1"/>
  <c r="P2950" i="1"/>
  <c r="M2951" i="1"/>
  <c r="N2951" i="1"/>
  <c r="U2951" i="1" s="1"/>
  <c r="P2951" i="1"/>
  <c r="M2952" i="1"/>
  <c r="N2952" i="1"/>
  <c r="P2952" i="1"/>
  <c r="T2952" i="1"/>
  <c r="U2952" i="1"/>
  <c r="M2953" i="1"/>
  <c r="N2953" i="1"/>
  <c r="U2953" i="1" s="1"/>
  <c r="P2953" i="1"/>
  <c r="T2953" i="1"/>
  <c r="M2954" i="1"/>
  <c r="T2954" i="1" s="1"/>
  <c r="N2954" i="1"/>
  <c r="U2954" i="1" s="1"/>
  <c r="W2954" i="1" s="1"/>
  <c r="P2954" i="1"/>
  <c r="M2955" i="1"/>
  <c r="T2955" i="1" s="1"/>
  <c r="N2955" i="1"/>
  <c r="U2955" i="1" s="1"/>
  <c r="W2955" i="1" s="1"/>
  <c r="P2955" i="1"/>
  <c r="M2956" i="1"/>
  <c r="N2956" i="1"/>
  <c r="P2956" i="1"/>
  <c r="T2956" i="1"/>
  <c r="U2956" i="1"/>
  <c r="M2957" i="1"/>
  <c r="N2957" i="1"/>
  <c r="U2957" i="1" s="1"/>
  <c r="P2957" i="1"/>
  <c r="T2957" i="1"/>
  <c r="M2958" i="1"/>
  <c r="T2958" i="1" s="1"/>
  <c r="N2958" i="1"/>
  <c r="U2958" i="1" s="1"/>
  <c r="W2958" i="1" s="1"/>
  <c r="P2958" i="1"/>
  <c r="M2959" i="1"/>
  <c r="T2959" i="1" s="1"/>
  <c r="N2959" i="1"/>
  <c r="U2959" i="1" s="1"/>
  <c r="W2959" i="1" s="1"/>
  <c r="P2959" i="1"/>
  <c r="M2960" i="1"/>
  <c r="N2960" i="1"/>
  <c r="U2960" i="1" s="1"/>
  <c r="P2960" i="1"/>
  <c r="T2960" i="1"/>
  <c r="M2961" i="1"/>
  <c r="N2961" i="1"/>
  <c r="U2961" i="1" s="1"/>
  <c r="P2961" i="1"/>
  <c r="T2961" i="1"/>
  <c r="M2962" i="1"/>
  <c r="T2962" i="1" s="1"/>
  <c r="N2962" i="1"/>
  <c r="U2962" i="1" s="1"/>
  <c r="P2962" i="1"/>
  <c r="M2963" i="1"/>
  <c r="T2963" i="1" s="1"/>
  <c r="N2963" i="1"/>
  <c r="U2963" i="1" s="1"/>
  <c r="W2963" i="1" s="1"/>
  <c r="P2963" i="1"/>
  <c r="E36" i="5" l="1"/>
  <c r="E71" i="5"/>
  <c r="G71" i="5"/>
  <c r="G70" i="5"/>
  <c r="G35" i="5"/>
  <c r="H35" i="5" s="1"/>
  <c r="A37" i="5"/>
  <c r="A38" i="5"/>
  <c r="A72" i="5"/>
  <c r="E4" i="5"/>
  <c r="A5" i="5"/>
  <c r="G3" i="5"/>
  <c r="E3" i="5"/>
  <c r="G2" i="5"/>
  <c r="H2" i="5" s="1"/>
  <c r="V2960" i="1"/>
  <c r="O2960" i="1" s="1"/>
  <c r="Q2960" i="1" s="1"/>
  <c r="V2963" i="1"/>
  <c r="O2963" i="1" s="1"/>
  <c r="V2962" i="1"/>
  <c r="O2962" i="1" s="1"/>
  <c r="Q2962" i="1" s="1"/>
  <c r="V2959" i="1"/>
  <c r="O2959" i="1" s="1"/>
  <c r="Q2959" i="1" s="1"/>
  <c r="V2955" i="1"/>
  <c r="O2955" i="1" s="1"/>
  <c r="Q2955" i="1" s="1"/>
  <c r="V2956" i="1"/>
  <c r="O2956" i="1" s="1"/>
  <c r="Q2956" i="1" s="1"/>
  <c r="V2952" i="1"/>
  <c r="O2952" i="1" s="1"/>
  <c r="Q2952" i="1" s="1"/>
  <c r="V2948" i="1"/>
  <c r="O2948" i="1" s="1"/>
  <c r="Q2948" i="1" s="1"/>
  <c r="R2948" i="1" s="1"/>
  <c r="Y2959" i="1"/>
  <c r="X2959" i="1"/>
  <c r="V2954" i="1"/>
  <c r="O2954" i="1" s="1"/>
  <c r="Q2954" i="1" s="1"/>
  <c r="W2953" i="1"/>
  <c r="V2953" i="1"/>
  <c r="O2953" i="1" s="1"/>
  <c r="Q2953" i="1" s="1"/>
  <c r="V2950" i="1"/>
  <c r="O2950" i="1" s="1"/>
  <c r="Q2950" i="1" s="1"/>
  <c r="W2949" i="1"/>
  <c r="V2949" i="1"/>
  <c r="O2949" i="1" s="1"/>
  <c r="Q2949" i="1" s="1"/>
  <c r="X2963" i="1"/>
  <c r="Y2963" i="1"/>
  <c r="W2961" i="1"/>
  <c r="V2961" i="1"/>
  <c r="O2961" i="1" s="1"/>
  <c r="Q2961" i="1" s="1"/>
  <c r="V2958" i="1"/>
  <c r="O2958" i="1" s="1"/>
  <c r="Q2958" i="1" s="1"/>
  <c r="W2957" i="1"/>
  <c r="V2957" i="1"/>
  <c r="O2957" i="1" s="1"/>
  <c r="Q2957" i="1" s="1"/>
  <c r="Y2955" i="1"/>
  <c r="X2955" i="1"/>
  <c r="W2962" i="1"/>
  <c r="X2958" i="1"/>
  <c r="Y2958" i="1"/>
  <c r="X2954" i="1"/>
  <c r="Y2954" i="1"/>
  <c r="X2950" i="1"/>
  <c r="Y2950" i="1"/>
  <c r="Q2963" i="1"/>
  <c r="W2960" i="1"/>
  <c r="W2956" i="1"/>
  <c r="W2952" i="1"/>
  <c r="T2951" i="1"/>
  <c r="V2951" i="1" s="1"/>
  <c r="O2951" i="1" s="1"/>
  <c r="Q2951" i="1" s="1"/>
  <c r="W2948" i="1"/>
  <c r="E38" i="5" l="1"/>
  <c r="A73" i="5"/>
  <c r="G37" i="5"/>
  <c r="E37" i="5"/>
  <c r="H71" i="5"/>
  <c r="G36" i="5"/>
  <c r="H36" i="5" s="1"/>
  <c r="E72" i="5"/>
  <c r="A74" i="5"/>
  <c r="H3" i="5"/>
  <c r="A39" i="5"/>
  <c r="E5" i="5"/>
  <c r="G4" i="5"/>
  <c r="H4" i="5" s="1"/>
  <c r="A6" i="5"/>
  <c r="Y2956" i="1"/>
  <c r="X2956" i="1"/>
  <c r="W2951" i="1"/>
  <c r="X2957" i="1"/>
  <c r="Y2957" i="1"/>
  <c r="X2949" i="1"/>
  <c r="Y2949" i="1"/>
  <c r="X2953" i="1"/>
  <c r="Y2953" i="1"/>
  <c r="Y2952" i="1"/>
  <c r="X2952" i="1"/>
  <c r="Y2948" i="1"/>
  <c r="X2948" i="1"/>
  <c r="Y2960" i="1"/>
  <c r="X2960" i="1"/>
  <c r="X2962" i="1"/>
  <c r="Y2962" i="1"/>
  <c r="X2961" i="1"/>
  <c r="Y2961" i="1"/>
  <c r="R2949" i="1"/>
  <c r="E74" i="5" l="1"/>
  <c r="G73" i="5"/>
  <c r="E73" i="5"/>
  <c r="E39" i="5"/>
  <c r="G39" i="5"/>
  <c r="G72" i="5"/>
  <c r="H72" i="5" s="1"/>
  <c r="H37" i="5"/>
  <c r="G38" i="5"/>
  <c r="H38" i="5" s="1"/>
  <c r="A75" i="5"/>
  <c r="G5" i="5"/>
  <c r="H5" i="5" s="1"/>
  <c r="A40" i="5"/>
  <c r="A7" i="5"/>
  <c r="E6" i="5"/>
  <c r="X2951" i="1"/>
  <c r="Y2951" i="1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H39" i="5" l="1"/>
  <c r="E75" i="5"/>
  <c r="G75" i="5"/>
  <c r="A76" i="5"/>
  <c r="E40" i="5"/>
  <c r="G74" i="5"/>
  <c r="H74" i="5" s="1"/>
  <c r="H73" i="5"/>
  <c r="G6" i="5"/>
  <c r="H6" i="5" s="1"/>
  <c r="A41" i="5"/>
  <c r="A8" i="5"/>
  <c r="G7" i="5" s="1"/>
  <c r="E7" i="5"/>
  <c r="P2947" i="1"/>
  <c r="N2947" i="1"/>
  <c r="U2947" i="1" s="1"/>
  <c r="M2947" i="1"/>
  <c r="P2946" i="1"/>
  <c r="N2946" i="1"/>
  <c r="U2946" i="1" s="1"/>
  <c r="M2946" i="1"/>
  <c r="T2946" i="1" s="1"/>
  <c r="P2945" i="1"/>
  <c r="N2945" i="1"/>
  <c r="U2945" i="1" s="1"/>
  <c r="M2945" i="1"/>
  <c r="P2944" i="1"/>
  <c r="N2944" i="1"/>
  <c r="U2944" i="1" s="1"/>
  <c r="M2944" i="1"/>
  <c r="T2944" i="1" s="1"/>
  <c r="P2943" i="1"/>
  <c r="N2943" i="1"/>
  <c r="U2943" i="1" s="1"/>
  <c r="M2943" i="1"/>
  <c r="T2943" i="1" s="1"/>
  <c r="P2942" i="1"/>
  <c r="N2942" i="1"/>
  <c r="U2942" i="1" s="1"/>
  <c r="M2942" i="1"/>
  <c r="T2942" i="1" s="1"/>
  <c r="P2941" i="1"/>
  <c r="N2941" i="1"/>
  <c r="U2941" i="1" s="1"/>
  <c r="M2941" i="1"/>
  <c r="P2940" i="1"/>
  <c r="N2940" i="1"/>
  <c r="U2940" i="1" s="1"/>
  <c r="M2940" i="1"/>
  <c r="T2940" i="1" s="1"/>
  <c r="P2939" i="1"/>
  <c r="N2939" i="1"/>
  <c r="U2939" i="1" s="1"/>
  <c r="M2939" i="1"/>
  <c r="P2938" i="1"/>
  <c r="N2938" i="1"/>
  <c r="U2938" i="1" s="1"/>
  <c r="M2938" i="1"/>
  <c r="T2938" i="1" s="1"/>
  <c r="P2937" i="1"/>
  <c r="N2937" i="1"/>
  <c r="U2937" i="1" s="1"/>
  <c r="M2937" i="1"/>
  <c r="P2936" i="1"/>
  <c r="N2936" i="1"/>
  <c r="U2936" i="1" s="1"/>
  <c r="M2936" i="1"/>
  <c r="T2936" i="1" s="1"/>
  <c r="P2935" i="1"/>
  <c r="N2935" i="1"/>
  <c r="U2935" i="1" s="1"/>
  <c r="M2935" i="1"/>
  <c r="T2935" i="1" s="1"/>
  <c r="P2934" i="1"/>
  <c r="N2934" i="1"/>
  <c r="U2934" i="1" s="1"/>
  <c r="M2934" i="1"/>
  <c r="T2934" i="1" s="1"/>
  <c r="P2933" i="1"/>
  <c r="N2933" i="1"/>
  <c r="U2933" i="1" s="1"/>
  <c r="M2933" i="1"/>
  <c r="T2933" i="1" s="1"/>
  <c r="P2932" i="1"/>
  <c r="N2932" i="1"/>
  <c r="U2932" i="1" s="1"/>
  <c r="M2932" i="1"/>
  <c r="T2932" i="1" s="1"/>
  <c r="P2931" i="1"/>
  <c r="N2931" i="1"/>
  <c r="U2931" i="1" s="1"/>
  <c r="M2931" i="1"/>
  <c r="P2930" i="1"/>
  <c r="N2930" i="1"/>
  <c r="U2930" i="1" s="1"/>
  <c r="M2930" i="1"/>
  <c r="T2930" i="1" s="1"/>
  <c r="P2929" i="1"/>
  <c r="N2929" i="1"/>
  <c r="U2929" i="1" s="1"/>
  <c r="M2929" i="1"/>
  <c r="P2928" i="1"/>
  <c r="N2928" i="1"/>
  <c r="U2928" i="1" s="1"/>
  <c r="M2928" i="1"/>
  <c r="T2928" i="1" s="1"/>
  <c r="P2927" i="1"/>
  <c r="N2927" i="1"/>
  <c r="U2927" i="1" s="1"/>
  <c r="M2927" i="1"/>
  <c r="T2927" i="1" s="1"/>
  <c r="P2926" i="1"/>
  <c r="N2926" i="1"/>
  <c r="U2926" i="1" s="1"/>
  <c r="M2926" i="1"/>
  <c r="T2926" i="1" s="1"/>
  <c r="P2925" i="1"/>
  <c r="N2925" i="1"/>
  <c r="U2925" i="1" s="1"/>
  <c r="M2925" i="1"/>
  <c r="T2925" i="1" s="1"/>
  <c r="P2924" i="1"/>
  <c r="N2924" i="1"/>
  <c r="U2924" i="1" s="1"/>
  <c r="M2924" i="1"/>
  <c r="T2924" i="1" s="1"/>
  <c r="P2923" i="1"/>
  <c r="N2923" i="1"/>
  <c r="U2923" i="1" s="1"/>
  <c r="M2923" i="1"/>
  <c r="P2922" i="1"/>
  <c r="N2922" i="1"/>
  <c r="U2922" i="1" s="1"/>
  <c r="M2922" i="1"/>
  <c r="T2922" i="1" s="1"/>
  <c r="P2921" i="1"/>
  <c r="N2921" i="1"/>
  <c r="U2921" i="1" s="1"/>
  <c r="M2921" i="1"/>
  <c r="P2920" i="1"/>
  <c r="N2920" i="1"/>
  <c r="U2920" i="1" s="1"/>
  <c r="M2920" i="1"/>
  <c r="T2920" i="1" s="1"/>
  <c r="P2919" i="1"/>
  <c r="N2919" i="1"/>
  <c r="U2919" i="1" s="1"/>
  <c r="M2919" i="1"/>
  <c r="T2919" i="1" s="1"/>
  <c r="P2918" i="1"/>
  <c r="N2918" i="1"/>
  <c r="U2918" i="1" s="1"/>
  <c r="M2918" i="1"/>
  <c r="T2918" i="1" s="1"/>
  <c r="P2917" i="1"/>
  <c r="N2917" i="1"/>
  <c r="U2917" i="1" s="1"/>
  <c r="M2917" i="1"/>
  <c r="T2917" i="1" s="1"/>
  <c r="P2916" i="1"/>
  <c r="N2916" i="1"/>
  <c r="U2916" i="1" s="1"/>
  <c r="M2916" i="1"/>
  <c r="T2916" i="1" s="1"/>
  <c r="P2915" i="1"/>
  <c r="N2915" i="1"/>
  <c r="U2915" i="1" s="1"/>
  <c r="M2915" i="1"/>
  <c r="P2914" i="1"/>
  <c r="N2914" i="1"/>
  <c r="U2914" i="1" s="1"/>
  <c r="M2914" i="1"/>
  <c r="T2914" i="1" s="1"/>
  <c r="P2913" i="1"/>
  <c r="N2913" i="1"/>
  <c r="U2913" i="1" s="1"/>
  <c r="M2913" i="1"/>
  <c r="P2912" i="1"/>
  <c r="N2912" i="1"/>
  <c r="U2912" i="1" s="1"/>
  <c r="M2912" i="1"/>
  <c r="T2912" i="1" s="1"/>
  <c r="P2911" i="1"/>
  <c r="N2911" i="1"/>
  <c r="U2911" i="1" s="1"/>
  <c r="M2911" i="1"/>
  <c r="T2911" i="1" s="1"/>
  <c r="P2910" i="1"/>
  <c r="N2910" i="1"/>
  <c r="U2910" i="1" s="1"/>
  <c r="M2910" i="1"/>
  <c r="T2910" i="1" s="1"/>
  <c r="P2909" i="1"/>
  <c r="N2909" i="1"/>
  <c r="U2909" i="1" s="1"/>
  <c r="M2909" i="1"/>
  <c r="T2909" i="1" s="1"/>
  <c r="P2908" i="1"/>
  <c r="N2908" i="1"/>
  <c r="U2908" i="1" s="1"/>
  <c r="M2908" i="1"/>
  <c r="T2908" i="1" s="1"/>
  <c r="P2907" i="1"/>
  <c r="N2907" i="1"/>
  <c r="U2907" i="1" s="1"/>
  <c r="M2907" i="1"/>
  <c r="P2906" i="1"/>
  <c r="N2906" i="1"/>
  <c r="U2906" i="1" s="1"/>
  <c r="M2906" i="1"/>
  <c r="T2906" i="1" s="1"/>
  <c r="P2905" i="1"/>
  <c r="N2905" i="1"/>
  <c r="U2905" i="1" s="1"/>
  <c r="M2905" i="1"/>
  <c r="P2904" i="1"/>
  <c r="N2904" i="1"/>
  <c r="U2904" i="1" s="1"/>
  <c r="M2904" i="1"/>
  <c r="T2904" i="1" s="1"/>
  <c r="P2903" i="1"/>
  <c r="N2903" i="1"/>
  <c r="U2903" i="1" s="1"/>
  <c r="M2903" i="1"/>
  <c r="T2903" i="1" s="1"/>
  <c r="P2902" i="1"/>
  <c r="N2902" i="1"/>
  <c r="U2902" i="1" s="1"/>
  <c r="M2902" i="1"/>
  <c r="T2902" i="1" s="1"/>
  <c r="P2901" i="1"/>
  <c r="N2901" i="1"/>
  <c r="U2901" i="1" s="1"/>
  <c r="M2901" i="1"/>
  <c r="T2901" i="1" s="1"/>
  <c r="P2900" i="1"/>
  <c r="N2900" i="1"/>
  <c r="U2900" i="1" s="1"/>
  <c r="M2900" i="1"/>
  <c r="T2900" i="1" s="1"/>
  <c r="P2899" i="1"/>
  <c r="N2899" i="1"/>
  <c r="U2899" i="1" s="1"/>
  <c r="M2899" i="1"/>
  <c r="P2898" i="1"/>
  <c r="N2898" i="1"/>
  <c r="U2898" i="1" s="1"/>
  <c r="M2898" i="1"/>
  <c r="T2898" i="1" s="1"/>
  <c r="P2897" i="1"/>
  <c r="N2897" i="1"/>
  <c r="U2897" i="1" s="1"/>
  <c r="M2897" i="1"/>
  <c r="P2896" i="1"/>
  <c r="N2896" i="1"/>
  <c r="U2896" i="1" s="1"/>
  <c r="M2896" i="1"/>
  <c r="T2896" i="1" s="1"/>
  <c r="P2895" i="1"/>
  <c r="N2895" i="1"/>
  <c r="U2895" i="1" s="1"/>
  <c r="M2895" i="1"/>
  <c r="T2895" i="1" s="1"/>
  <c r="P2894" i="1"/>
  <c r="N2894" i="1"/>
  <c r="U2894" i="1" s="1"/>
  <c r="M2894" i="1"/>
  <c r="T2894" i="1" s="1"/>
  <c r="P2893" i="1"/>
  <c r="N2893" i="1"/>
  <c r="U2893" i="1" s="1"/>
  <c r="M2893" i="1"/>
  <c r="T2893" i="1" s="1"/>
  <c r="P2892" i="1"/>
  <c r="N2892" i="1"/>
  <c r="U2892" i="1" s="1"/>
  <c r="M2892" i="1"/>
  <c r="T2892" i="1" s="1"/>
  <c r="P2891" i="1"/>
  <c r="N2891" i="1"/>
  <c r="U2891" i="1" s="1"/>
  <c r="M2891" i="1"/>
  <c r="P2890" i="1"/>
  <c r="N2890" i="1"/>
  <c r="U2890" i="1" s="1"/>
  <c r="M2890" i="1"/>
  <c r="U2889" i="1"/>
  <c r="P2889" i="1"/>
  <c r="N2889" i="1"/>
  <c r="M2889" i="1"/>
  <c r="P2888" i="1"/>
  <c r="N2888" i="1"/>
  <c r="U2888" i="1" s="1"/>
  <c r="M2888" i="1"/>
  <c r="T2888" i="1" s="1"/>
  <c r="P2887" i="1"/>
  <c r="N2887" i="1"/>
  <c r="U2887" i="1" s="1"/>
  <c r="M2887" i="1"/>
  <c r="T2887" i="1" s="1"/>
  <c r="P2886" i="1"/>
  <c r="N2886" i="1"/>
  <c r="U2886" i="1" s="1"/>
  <c r="M2886" i="1"/>
  <c r="T2886" i="1" s="1"/>
  <c r="P2885" i="1"/>
  <c r="N2885" i="1"/>
  <c r="U2885" i="1" s="1"/>
  <c r="M2885" i="1"/>
  <c r="T2885" i="1" s="1"/>
  <c r="P2884" i="1"/>
  <c r="N2884" i="1"/>
  <c r="U2884" i="1" s="1"/>
  <c r="M2884" i="1"/>
  <c r="P2883" i="1"/>
  <c r="N2883" i="1"/>
  <c r="U2883" i="1" s="1"/>
  <c r="M2883" i="1"/>
  <c r="P2882" i="1"/>
  <c r="N2882" i="1"/>
  <c r="U2882" i="1" s="1"/>
  <c r="M2882" i="1"/>
  <c r="P2881" i="1"/>
  <c r="N2881" i="1"/>
  <c r="U2881" i="1" s="1"/>
  <c r="M2881" i="1"/>
  <c r="T2881" i="1" s="1"/>
  <c r="P2880" i="1"/>
  <c r="N2880" i="1"/>
  <c r="U2880" i="1" s="1"/>
  <c r="M2880" i="1"/>
  <c r="T2880" i="1" s="1"/>
  <c r="P2879" i="1"/>
  <c r="N2879" i="1"/>
  <c r="U2879" i="1" s="1"/>
  <c r="M2879" i="1"/>
  <c r="T2879" i="1" s="1"/>
  <c r="P2878" i="1"/>
  <c r="N2878" i="1"/>
  <c r="U2878" i="1" s="1"/>
  <c r="M2878" i="1"/>
  <c r="T2878" i="1" s="1"/>
  <c r="P2877" i="1"/>
  <c r="N2877" i="1"/>
  <c r="U2877" i="1" s="1"/>
  <c r="M2877" i="1"/>
  <c r="T2877" i="1" s="1"/>
  <c r="P2876" i="1"/>
  <c r="N2876" i="1"/>
  <c r="U2876" i="1" s="1"/>
  <c r="M2876" i="1"/>
  <c r="T2876" i="1" s="1"/>
  <c r="P2875" i="1"/>
  <c r="N2875" i="1"/>
  <c r="U2875" i="1" s="1"/>
  <c r="M2875" i="1"/>
  <c r="P2874" i="1"/>
  <c r="N2874" i="1"/>
  <c r="U2874" i="1" s="1"/>
  <c r="M2874" i="1"/>
  <c r="P2873" i="1"/>
  <c r="N2873" i="1"/>
  <c r="U2873" i="1" s="1"/>
  <c r="M2873" i="1"/>
  <c r="T2873" i="1" s="1"/>
  <c r="P2872" i="1"/>
  <c r="N2872" i="1"/>
  <c r="U2872" i="1" s="1"/>
  <c r="M2872" i="1"/>
  <c r="T2872" i="1" s="1"/>
  <c r="P2871" i="1"/>
  <c r="N2871" i="1"/>
  <c r="U2871" i="1" s="1"/>
  <c r="M2871" i="1"/>
  <c r="T2871" i="1" s="1"/>
  <c r="P2870" i="1"/>
  <c r="N2870" i="1"/>
  <c r="U2870" i="1" s="1"/>
  <c r="M2870" i="1"/>
  <c r="P2869" i="1"/>
  <c r="N2869" i="1"/>
  <c r="U2869" i="1" s="1"/>
  <c r="M2869" i="1"/>
  <c r="T2869" i="1" s="1"/>
  <c r="P2868" i="1"/>
  <c r="N2868" i="1"/>
  <c r="U2868" i="1" s="1"/>
  <c r="M2868" i="1"/>
  <c r="P2867" i="1"/>
  <c r="N2867" i="1"/>
  <c r="U2867" i="1" s="1"/>
  <c r="M2867" i="1"/>
  <c r="T2867" i="1" s="1"/>
  <c r="P2866" i="1"/>
  <c r="N2866" i="1"/>
  <c r="U2866" i="1" s="1"/>
  <c r="M2866" i="1"/>
  <c r="T2866" i="1" s="1"/>
  <c r="P2865" i="1"/>
  <c r="N2865" i="1"/>
  <c r="U2865" i="1" s="1"/>
  <c r="M2865" i="1"/>
  <c r="T2865" i="1" s="1"/>
  <c r="P2864" i="1"/>
  <c r="N2864" i="1"/>
  <c r="U2864" i="1" s="1"/>
  <c r="M2864" i="1"/>
  <c r="T2864" i="1" s="1"/>
  <c r="P2863" i="1"/>
  <c r="N2863" i="1"/>
  <c r="U2863" i="1" s="1"/>
  <c r="M2863" i="1"/>
  <c r="T2863" i="1" s="1"/>
  <c r="P2862" i="1"/>
  <c r="N2862" i="1"/>
  <c r="U2862" i="1" s="1"/>
  <c r="M2862" i="1"/>
  <c r="P2861" i="1"/>
  <c r="N2861" i="1"/>
  <c r="U2861" i="1" s="1"/>
  <c r="M2861" i="1"/>
  <c r="T2861" i="1" s="1"/>
  <c r="P2860" i="1"/>
  <c r="N2860" i="1"/>
  <c r="U2860" i="1" s="1"/>
  <c r="M2860" i="1"/>
  <c r="P2859" i="1"/>
  <c r="N2859" i="1"/>
  <c r="U2859" i="1" s="1"/>
  <c r="M2859" i="1"/>
  <c r="T2859" i="1" s="1"/>
  <c r="P2858" i="1"/>
  <c r="N2858" i="1"/>
  <c r="U2858" i="1" s="1"/>
  <c r="M2858" i="1"/>
  <c r="T2858" i="1" s="1"/>
  <c r="P2857" i="1"/>
  <c r="N2857" i="1"/>
  <c r="U2857" i="1" s="1"/>
  <c r="M2857" i="1"/>
  <c r="T2857" i="1" s="1"/>
  <c r="P2856" i="1"/>
  <c r="N2856" i="1"/>
  <c r="U2856" i="1" s="1"/>
  <c r="M2856" i="1"/>
  <c r="T2856" i="1" s="1"/>
  <c r="P2855" i="1"/>
  <c r="N2855" i="1"/>
  <c r="U2855" i="1" s="1"/>
  <c r="M2855" i="1"/>
  <c r="T2855" i="1" s="1"/>
  <c r="P2854" i="1"/>
  <c r="N2854" i="1"/>
  <c r="U2854" i="1" s="1"/>
  <c r="M2854" i="1"/>
  <c r="P2853" i="1"/>
  <c r="N2853" i="1"/>
  <c r="U2853" i="1" s="1"/>
  <c r="M2853" i="1"/>
  <c r="T2853" i="1" s="1"/>
  <c r="P2852" i="1"/>
  <c r="N2852" i="1"/>
  <c r="U2852" i="1" s="1"/>
  <c r="M2852" i="1"/>
  <c r="P2851" i="1"/>
  <c r="N2851" i="1"/>
  <c r="U2851" i="1" s="1"/>
  <c r="M2851" i="1"/>
  <c r="T2851" i="1" s="1"/>
  <c r="P2850" i="1"/>
  <c r="N2850" i="1"/>
  <c r="U2850" i="1" s="1"/>
  <c r="M2850" i="1"/>
  <c r="T2850" i="1" s="1"/>
  <c r="P2849" i="1"/>
  <c r="N2849" i="1"/>
  <c r="U2849" i="1" s="1"/>
  <c r="M2849" i="1"/>
  <c r="T2849" i="1" s="1"/>
  <c r="P2848" i="1"/>
  <c r="N2848" i="1"/>
  <c r="U2848" i="1" s="1"/>
  <c r="M2848" i="1"/>
  <c r="T2848" i="1" s="1"/>
  <c r="P2847" i="1"/>
  <c r="N2847" i="1"/>
  <c r="U2847" i="1" s="1"/>
  <c r="M2847" i="1"/>
  <c r="T2847" i="1" s="1"/>
  <c r="P2846" i="1"/>
  <c r="N2846" i="1"/>
  <c r="U2846" i="1" s="1"/>
  <c r="M2846" i="1"/>
  <c r="P2845" i="1"/>
  <c r="N2845" i="1"/>
  <c r="U2845" i="1" s="1"/>
  <c r="M2845" i="1"/>
  <c r="T2845" i="1" s="1"/>
  <c r="P2844" i="1"/>
  <c r="N2844" i="1"/>
  <c r="U2844" i="1" s="1"/>
  <c r="M2844" i="1"/>
  <c r="P2843" i="1"/>
  <c r="N2843" i="1"/>
  <c r="U2843" i="1" s="1"/>
  <c r="M2843" i="1"/>
  <c r="T2843" i="1" s="1"/>
  <c r="P2842" i="1"/>
  <c r="N2842" i="1"/>
  <c r="U2842" i="1" s="1"/>
  <c r="M2842" i="1"/>
  <c r="T2842" i="1" s="1"/>
  <c r="M2647" i="1"/>
  <c r="T2647" i="1" s="1"/>
  <c r="N2647" i="1"/>
  <c r="U2647" i="1" s="1"/>
  <c r="P2647" i="1"/>
  <c r="E41" i="5" l="1"/>
  <c r="G40" i="5"/>
  <c r="H40" i="5" s="1"/>
  <c r="H75" i="5"/>
  <c r="E76" i="5"/>
  <c r="G76" i="5"/>
  <c r="H7" i="5"/>
  <c r="A42" i="5"/>
  <c r="A9" i="5"/>
  <c r="A10" i="5" s="1"/>
  <c r="A11" i="5" s="1"/>
  <c r="A77" i="5"/>
  <c r="E8" i="5"/>
  <c r="W2853" i="1"/>
  <c r="V2911" i="1"/>
  <c r="O2911" i="1" s="1"/>
  <c r="Q2911" i="1" s="1"/>
  <c r="V2916" i="1"/>
  <c r="O2916" i="1" s="1"/>
  <c r="V2925" i="1"/>
  <c r="O2925" i="1" s="1"/>
  <c r="Q2925" i="1" s="1"/>
  <c r="V2930" i="1"/>
  <c r="O2930" i="1" s="1"/>
  <c r="V2933" i="1"/>
  <c r="O2933" i="1" s="1"/>
  <c r="Q2933" i="1" s="1"/>
  <c r="V2935" i="1"/>
  <c r="O2935" i="1" s="1"/>
  <c r="V2842" i="1"/>
  <c r="O2842" i="1" s="1"/>
  <c r="Q2842" i="1" s="1"/>
  <c r="V2849" i="1"/>
  <c r="O2849" i="1" s="1"/>
  <c r="V2943" i="1"/>
  <c r="O2943" i="1" s="1"/>
  <c r="Q2943" i="1" s="1"/>
  <c r="V2944" i="1"/>
  <c r="O2944" i="1" s="1"/>
  <c r="V2873" i="1"/>
  <c r="O2873" i="1" s="1"/>
  <c r="V2876" i="1"/>
  <c r="O2876" i="1" s="1"/>
  <c r="Q2876" i="1" s="1"/>
  <c r="W2908" i="1"/>
  <c r="Y2908" i="1" s="1"/>
  <c r="W2928" i="1"/>
  <c r="Y2928" i="1" s="1"/>
  <c r="V2858" i="1"/>
  <c r="O2858" i="1" s="1"/>
  <c r="V2865" i="1"/>
  <c r="O2865" i="1" s="1"/>
  <c r="V2892" i="1"/>
  <c r="O2892" i="1" s="1"/>
  <c r="Q2892" i="1" s="1"/>
  <c r="V2893" i="1"/>
  <c r="O2893" i="1" s="1"/>
  <c r="Q2893" i="1" s="1"/>
  <c r="W2851" i="1"/>
  <c r="X2851" i="1" s="1"/>
  <c r="V2843" i="1"/>
  <c r="O2843" i="1" s="1"/>
  <c r="Q2843" i="1" s="1"/>
  <c r="V2855" i="1"/>
  <c r="O2855" i="1" s="1"/>
  <c r="Q2855" i="1" s="1"/>
  <c r="W2869" i="1"/>
  <c r="X2869" i="1" s="1"/>
  <c r="V2871" i="1"/>
  <c r="O2871" i="1" s="1"/>
  <c r="V2877" i="1"/>
  <c r="O2877" i="1" s="1"/>
  <c r="Q2877" i="1" s="1"/>
  <c r="V2878" i="1"/>
  <c r="O2878" i="1" s="1"/>
  <c r="Q2878" i="1" s="1"/>
  <c r="V2879" i="1"/>
  <c r="O2879" i="1" s="1"/>
  <c r="Q2879" i="1" s="1"/>
  <c r="V2880" i="1"/>
  <c r="O2880" i="1" s="1"/>
  <c r="Q2880" i="1" s="1"/>
  <c r="V2881" i="1"/>
  <c r="O2881" i="1" s="1"/>
  <c r="W2885" i="1"/>
  <c r="Y2885" i="1" s="1"/>
  <c r="V2886" i="1"/>
  <c r="O2886" i="1" s="1"/>
  <c r="Q2886" i="1" s="1"/>
  <c r="W2911" i="1"/>
  <c r="X2911" i="1" s="1"/>
  <c r="W2919" i="1"/>
  <c r="X2919" i="1" s="1"/>
  <c r="V2932" i="1"/>
  <c r="O2932" i="1" s="1"/>
  <c r="Q2932" i="1" s="1"/>
  <c r="Q2849" i="1"/>
  <c r="Q2858" i="1"/>
  <c r="Q2865" i="1"/>
  <c r="W2887" i="1"/>
  <c r="Y2887" i="1" s="1"/>
  <c r="W2936" i="1"/>
  <c r="X2936" i="1" s="1"/>
  <c r="W2867" i="1"/>
  <c r="X2867" i="1" s="1"/>
  <c r="W2872" i="1"/>
  <c r="Y2872" i="1" s="1"/>
  <c r="W2903" i="1"/>
  <c r="Y2903" i="1" s="1"/>
  <c r="Q2935" i="1"/>
  <c r="W2847" i="1"/>
  <c r="X2847" i="1" s="1"/>
  <c r="W2850" i="1"/>
  <c r="X2850" i="1" s="1"/>
  <c r="W2863" i="1"/>
  <c r="Y2863" i="1" s="1"/>
  <c r="W2866" i="1"/>
  <c r="X2866" i="1" s="1"/>
  <c r="W2888" i="1"/>
  <c r="Y2888" i="1" s="1"/>
  <c r="V2900" i="1"/>
  <c r="O2900" i="1" s="1"/>
  <c r="Q2900" i="1" s="1"/>
  <c r="V2926" i="1"/>
  <c r="O2926" i="1" s="1"/>
  <c r="Q2926" i="1" s="1"/>
  <c r="V2927" i="1"/>
  <c r="O2927" i="1" s="1"/>
  <c r="Q2927" i="1" s="1"/>
  <c r="T2941" i="1"/>
  <c r="V2941" i="1" s="1"/>
  <c r="O2941" i="1" s="1"/>
  <c r="Q2941" i="1" s="1"/>
  <c r="W2943" i="1"/>
  <c r="Y2943" i="1" s="1"/>
  <c r="W2895" i="1"/>
  <c r="Y2895" i="1" s="1"/>
  <c r="W2843" i="1"/>
  <c r="X2843" i="1" s="1"/>
  <c r="V2898" i="1"/>
  <c r="O2898" i="1" s="1"/>
  <c r="W2849" i="1"/>
  <c r="X2849" i="1" s="1"/>
  <c r="V2872" i="1"/>
  <c r="O2872" i="1" s="1"/>
  <c r="Q2872" i="1" s="1"/>
  <c r="R2872" i="1" s="1"/>
  <c r="W2857" i="1"/>
  <c r="Y2857" i="1" s="1"/>
  <c r="V2888" i="1"/>
  <c r="O2888" i="1" s="1"/>
  <c r="Q2888" i="1" s="1"/>
  <c r="W2900" i="1"/>
  <c r="Y2900" i="1" s="1"/>
  <c r="W2910" i="1"/>
  <c r="X2910" i="1" s="1"/>
  <c r="R2911" i="1"/>
  <c r="W2881" i="1"/>
  <c r="X2881" i="1" s="1"/>
  <c r="W2879" i="1"/>
  <c r="X2879" i="1" s="1"/>
  <c r="V2928" i="1"/>
  <c r="O2928" i="1" s="1"/>
  <c r="Q2928" i="1" s="1"/>
  <c r="W2934" i="1"/>
  <c r="Y2934" i="1" s="1"/>
  <c r="V2936" i="1"/>
  <c r="O2936" i="1" s="1"/>
  <c r="Q2936" i="1" s="1"/>
  <c r="V2903" i="1"/>
  <c r="O2903" i="1" s="1"/>
  <c r="Q2903" i="1" s="1"/>
  <c r="V2908" i="1"/>
  <c r="O2908" i="1" s="1"/>
  <c r="Q2908" i="1" s="1"/>
  <c r="V2919" i="1"/>
  <c r="O2919" i="1" s="1"/>
  <c r="Q2919" i="1" s="1"/>
  <c r="W2842" i="1"/>
  <c r="X2842" i="1" s="1"/>
  <c r="V2845" i="1"/>
  <c r="O2845" i="1" s="1"/>
  <c r="Q2845" i="1" s="1"/>
  <c r="R2845" i="1" s="1"/>
  <c r="V2861" i="1"/>
  <c r="O2861" i="1" s="1"/>
  <c r="Q2861" i="1" s="1"/>
  <c r="W2893" i="1"/>
  <c r="X2893" i="1" s="1"/>
  <c r="W2647" i="1"/>
  <c r="Y2647" i="1" s="1"/>
  <c r="V2851" i="1"/>
  <c r="O2851" i="1" s="1"/>
  <c r="Q2851" i="1" s="1"/>
  <c r="V2853" i="1"/>
  <c r="O2853" i="1" s="1"/>
  <c r="Q2853" i="1" s="1"/>
  <c r="R2853" i="1" s="1"/>
  <c r="V2869" i="1"/>
  <c r="O2869" i="1" s="1"/>
  <c r="Q2869" i="1" s="1"/>
  <c r="R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Q2906" i="1" s="1"/>
  <c r="W2858" i="1"/>
  <c r="X2858" i="1" s="1"/>
  <c r="W2876" i="1"/>
  <c r="Y2876" i="1" s="1"/>
  <c r="W2878" i="1"/>
  <c r="X2878" i="1" s="1"/>
  <c r="V2894" i="1"/>
  <c r="O2894" i="1" s="1"/>
  <c r="Q2894" i="1" s="1"/>
  <c r="V2914" i="1"/>
  <c r="O2914" i="1" s="1"/>
  <c r="Q2914" i="1" s="1"/>
  <c r="W2930" i="1"/>
  <c r="Y2930" i="1" s="1"/>
  <c r="W2938" i="1"/>
  <c r="Y2938" i="1" s="1"/>
  <c r="V2940" i="1"/>
  <c r="O2940" i="1" s="1"/>
  <c r="Q2940" i="1" s="1"/>
  <c r="R2928" i="1"/>
  <c r="W2865" i="1"/>
  <c r="Y2865" i="1" s="1"/>
  <c r="W2916" i="1"/>
  <c r="Y2916" i="1" s="1"/>
  <c r="W2924" i="1"/>
  <c r="Y2924" i="1" s="1"/>
  <c r="W2925" i="1"/>
  <c r="W2933" i="1"/>
  <c r="R2933" i="1" s="1"/>
  <c r="X2853" i="1"/>
  <c r="Y2853" i="1"/>
  <c r="W2856" i="1"/>
  <c r="V2856" i="1"/>
  <c r="O2856" i="1" s="1"/>
  <c r="Q2856" i="1" s="1"/>
  <c r="V2857" i="1"/>
  <c r="O2857" i="1" s="1"/>
  <c r="Q2857" i="1" s="1"/>
  <c r="R2857" i="1" s="1"/>
  <c r="W2848" i="1"/>
  <c r="V2848" i="1"/>
  <c r="O2848" i="1" s="1"/>
  <c r="Q2848" i="1" s="1"/>
  <c r="Y2866" i="1"/>
  <c r="W2864" i="1"/>
  <c r="V2864" i="1"/>
  <c r="O2864" i="1" s="1"/>
  <c r="Q2864" i="1" s="1"/>
  <c r="V2847" i="1"/>
  <c r="O2847" i="1" s="1"/>
  <c r="Q2847" i="1" s="1"/>
  <c r="V2863" i="1"/>
  <c r="O2863" i="1" s="1"/>
  <c r="Q2863" i="1" s="1"/>
  <c r="V2859" i="1"/>
  <c r="O2859" i="1" s="1"/>
  <c r="Q2859" i="1" s="1"/>
  <c r="W2859" i="1"/>
  <c r="W2845" i="1"/>
  <c r="V2850" i="1"/>
  <c r="O2850" i="1" s="1"/>
  <c r="Q2850" i="1" s="1"/>
  <c r="R2850" i="1" s="1"/>
  <c r="W2855" i="1"/>
  <c r="W2861" i="1"/>
  <c r="V2866" i="1"/>
  <c r="O2866" i="1" s="1"/>
  <c r="Q2866" i="1" s="1"/>
  <c r="R2866" i="1" s="1"/>
  <c r="W2871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T2868" i="1"/>
  <c r="V2868" i="1" s="1"/>
  <c r="O2868" i="1" s="1"/>
  <c r="Q2868" i="1" s="1"/>
  <c r="Q2873" i="1"/>
  <c r="W2873" i="1"/>
  <c r="T2883" i="1"/>
  <c r="V2883" i="1" s="1"/>
  <c r="O2883" i="1" s="1"/>
  <c r="Q2883" i="1" s="1"/>
  <c r="X2895" i="1"/>
  <c r="W2896" i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T2945" i="1"/>
  <c r="V2945" i="1" s="1"/>
  <c r="O2945" i="1" s="1"/>
  <c r="Q2945" i="1" s="1"/>
  <c r="V2647" i="1"/>
  <c r="O2647" i="1" s="1"/>
  <c r="Q2647" i="1" s="1"/>
  <c r="T2846" i="1"/>
  <c r="V2846" i="1" s="1"/>
  <c r="O2846" i="1" s="1"/>
  <c r="Q2846" i="1" s="1"/>
  <c r="T2854" i="1"/>
  <c r="V2854" i="1" s="1"/>
  <c r="O2854" i="1" s="1"/>
  <c r="Q2854" i="1" s="1"/>
  <c r="T2862" i="1"/>
  <c r="V2862" i="1" s="1"/>
  <c r="O2862" i="1" s="1"/>
  <c r="Q2862" i="1" s="1"/>
  <c r="T2870" i="1"/>
  <c r="V2870" i="1" s="1"/>
  <c r="O2870" i="1" s="1"/>
  <c r="Q2870" i="1" s="1"/>
  <c r="T2874" i="1"/>
  <c r="V2887" i="1"/>
  <c r="O2887" i="1" s="1"/>
  <c r="Q2887" i="1" s="1"/>
  <c r="T2890" i="1"/>
  <c r="V2890" i="1" s="1"/>
  <c r="O2890" i="1" s="1"/>
  <c r="Q2890" i="1" s="1"/>
  <c r="W2898" i="1"/>
  <c r="W2920" i="1"/>
  <c r="V2920" i="1"/>
  <c r="O2920" i="1" s="1"/>
  <c r="Q2920" i="1" s="1"/>
  <c r="Q2930" i="1"/>
  <c r="T2937" i="1"/>
  <c r="V2937" i="1" s="1"/>
  <c r="O2937" i="1" s="1"/>
  <c r="Q2937" i="1" s="1"/>
  <c r="W2940" i="1"/>
  <c r="W2942" i="1"/>
  <c r="V2942" i="1"/>
  <c r="O2942" i="1" s="1"/>
  <c r="Q2942" i="1" s="1"/>
  <c r="T2875" i="1"/>
  <c r="V2875" i="1" s="1"/>
  <c r="O2875" i="1" s="1"/>
  <c r="Q2875" i="1" s="1"/>
  <c r="W2880" i="1"/>
  <c r="R2880" i="1" s="1"/>
  <c r="V2885" i="1"/>
  <c r="O2885" i="1" s="1"/>
  <c r="Q2885" i="1" s="1"/>
  <c r="W2909" i="1"/>
  <c r="V2909" i="1"/>
  <c r="O2909" i="1" s="1"/>
  <c r="Q2909" i="1" s="1"/>
  <c r="T2913" i="1"/>
  <c r="V2913" i="1" s="1"/>
  <c r="O2913" i="1" s="1"/>
  <c r="Q2913" i="1" s="1"/>
  <c r="X2916" i="1"/>
  <c r="V2924" i="1"/>
  <c r="O2924" i="1" s="1"/>
  <c r="W2935" i="1"/>
  <c r="R2935" i="1" s="1"/>
  <c r="V2938" i="1"/>
  <c r="O2938" i="1" s="1"/>
  <c r="Q2938" i="1" s="1"/>
  <c r="T2897" i="1"/>
  <c r="V2897" i="1" s="1"/>
  <c r="O2897" i="1" s="1"/>
  <c r="Q2897" i="1" s="1"/>
  <c r="Q2871" i="1"/>
  <c r="T2889" i="1"/>
  <c r="V2889" i="1" s="1"/>
  <c r="O2889" i="1" s="1"/>
  <c r="Q2889" i="1" s="1"/>
  <c r="W2894" i="1"/>
  <c r="W2914" i="1"/>
  <c r="X2928" i="1"/>
  <c r="Y2919" i="1"/>
  <c r="W2877" i="1"/>
  <c r="Q2881" i="1"/>
  <c r="W2902" i="1"/>
  <c r="V2910" i="1"/>
  <c r="O2910" i="1" s="1"/>
  <c r="Q2910" i="1" s="1"/>
  <c r="W2912" i="1"/>
  <c r="V2912" i="1"/>
  <c r="O2912" i="1" s="1"/>
  <c r="Q2912" i="1" s="1"/>
  <c r="V2922" i="1"/>
  <c r="O2922" i="1" s="1"/>
  <c r="Q2922" i="1" s="1"/>
  <c r="W2922" i="1"/>
  <c r="W2926" i="1"/>
  <c r="T2929" i="1"/>
  <c r="V2929" i="1" s="1"/>
  <c r="O2929" i="1" s="1"/>
  <c r="Q2929" i="1" s="1"/>
  <c r="W2932" i="1"/>
  <c r="V2934" i="1"/>
  <c r="O2934" i="1" s="1"/>
  <c r="Q2934" i="1" s="1"/>
  <c r="V2946" i="1"/>
  <c r="O2946" i="1" s="1"/>
  <c r="Q2946" i="1" s="1"/>
  <c r="W2946" i="1"/>
  <c r="W2927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W2906" i="1"/>
  <c r="W2918" i="1"/>
  <c r="W2944" i="1"/>
  <c r="T2891" i="1"/>
  <c r="V2891" i="1" s="1"/>
  <c r="O2891" i="1" s="1"/>
  <c r="Q2891" i="1" s="1"/>
  <c r="Q2898" i="1"/>
  <c r="T2899" i="1"/>
  <c r="V2899" i="1" s="1"/>
  <c r="O2899" i="1" s="1"/>
  <c r="Q2899" i="1" s="1"/>
  <c r="T2907" i="1"/>
  <c r="V2907" i="1" s="1"/>
  <c r="O2907" i="1" s="1"/>
  <c r="Q2907" i="1" s="1"/>
  <c r="T2915" i="1"/>
  <c r="V2915" i="1" s="1"/>
  <c r="O2915" i="1" s="1"/>
  <c r="Q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16" i="1"/>
  <c r="Q2924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E77" i="5" l="1"/>
  <c r="H76" i="5"/>
  <c r="H41" i="5"/>
  <c r="E42" i="5"/>
  <c r="G41" i="5"/>
  <c r="E9" i="5"/>
  <c r="G8" i="5"/>
  <c r="H8" i="5" s="1"/>
  <c r="A78" i="5"/>
  <c r="A45" i="5"/>
  <c r="A44" i="5"/>
  <c r="A43" i="5"/>
  <c r="A12" i="5"/>
  <c r="A46" i="5" s="1"/>
  <c r="G9" i="5"/>
  <c r="E11" i="5"/>
  <c r="E10" i="5"/>
  <c r="G10" i="5"/>
  <c r="Y2850" i="1"/>
  <c r="X2938" i="1"/>
  <c r="X2943" i="1"/>
  <c r="X2857" i="1"/>
  <c r="R2924" i="1"/>
  <c r="X2903" i="1"/>
  <c r="R2900" i="1"/>
  <c r="X2908" i="1"/>
  <c r="X2900" i="1"/>
  <c r="X2924" i="1"/>
  <c r="R2863" i="1"/>
  <c r="X2887" i="1"/>
  <c r="R2943" i="1"/>
  <c r="X2863" i="1"/>
  <c r="R2925" i="1"/>
  <c r="R2908" i="1"/>
  <c r="Y2847" i="1"/>
  <c r="X2930" i="1"/>
  <c r="R2910" i="1"/>
  <c r="X2888" i="1"/>
  <c r="R2930" i="1"/>
  <c r="Y2893" i="1"/>
  <c r="Y2936" i="1"/>
  <c r="Y2843" i="1"/>
  <c r="R2847" i="1"/>
  <c r="Y2869" i="1"/>
  <c r="W2941" i="1"/>
  <c r="X2941" i="1" s="1"/>
  <c r="R2936" i="1"/>
  <c r="R2888" i="1"/>
  <c r="R2877" i="1"/>
  <c r="R2871" i="1"/>
  <c r="R2895" i="1"/>
  <c r="R2942" i="1"/>
  <c r="Y2911" i="1"/>
  <c r="X2934" i="1"/>
  <c r="X2876" i="1"/>
  <c r="Y2858" i="1"/>
  <c r="R2892" i="1"/>
  <c r="R2898" i="1"/>
  <c r="R2940" i="1"/>
  <c r="R2934" i="1"/>
  <c r="X2885" i="1"/>
  <c r="R2909" i="1"/>
  <c r="R2885" i="1"/>
  <c r="Y2910" i="1"/>
  <c r="R2887" i="1"/>
  <c r="Y2867" i="1"/>
  <c r="X2872" i="1"/>
  <c r="R2851" i="1"/>
  <c r="R2903" i="1"/>
  <c r="W2915" i="1"/>
  <c r="Y2915" i="1" s="1"/>
  <c r="Y2941" i="1"/>
  <c r="R2914" i="1"/>
  <c r="R2893" i="1"/>
  <c r="W2889" i="1"/>
  <c r="R2889" i="1" s="1"/>
  <c r="R2916" i="1"/>
  <c r="R2944" i="1"/>
  <c r="W2913" i="1"/>
  <c r="Y2913" i="1" s="1"/>
  <c r="R2938" i="1"/>
  <c r="R2647" i="1"/>
  <c r="R2896" i="1"/>
  <c r="W2875" i="1"/>
  <c r="Y2875" i="1" s="1"/>
  <c r="R2915" i="1"/>
  <c r="R2858" i="1"/>
  <c r="W2890" i="1"/>
  <c r="Y2890" i="1" s="1"/>
  <c r="W2945" i="1"/>
  <c r="Y2945" i="1" s="1"/>
  <c r="R2873" i="1"/>
  <c r="R2865" i="1"/>
  <c r="R2919" i="1"/>
  <c r="W2907" i="1"/>
  <c r="Y2907" i="1" s="1"/>
  <c r="R2912" i="1"/>
  <c r="X2865" i="1"/>
  <c r="Y2881" i="1"/>
  <c r="R2848" i="1"/>
  <c r="Y2842" i="1"/>
  <c r="R2849" i="1"/>
  <c r="W2860" i="1"/>
  <c r="X2860" i="1" s="1"/>
  <c r="R2902" i="1"/>
  <c r="R2879" i="1"/>
  <c r="W2868" i="1"/>
  <c r="X2868" i="1" s="1"/>
  <c r="W2883" i="1"/>
  <c r="R2883" i="1" s="1"/>
  <c r="Y2878" i="1"/>
  <c r="R2876" i="1"/>
  <c r="R2878" i="1"/>
  <c r="R2932" i="1"/>
  <c r="R2881" i="1"/>
  <c r="R2904" i="1"/>
  <c r="Y2849" i="1"/>
  <c r="R2856" i="1"/>
  <c r="X2933" i="1"/>
  <c r="Y2933" i="1"/>
  <c r="R2842" i="1"/>
  <c r="R2843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906" i="1"/>
  <c r="X2915" i="1"/>
  <c r="Y2922" i="1"/>
  <c r="X2922" i="1"/>
  <c r="X2883" i="1"/>
  <c r="X2917" i="1"/>
  <c r="Y2917" i="1"/>
  <c r="Y2864" i="1"/>
  <c r="X2864" i="1"/>
  <c r="W2862" i="1"/>
  <c r="R2862" i="1" s="1"/>
  <c r="Y2860" i="1"/>
  <c r="W2939" i="1"/>
  <c r="X2859" i="1"/>
  <c r="Y2859" i="1"/>
  <c r="X2894" i="1"/>
  <c r="Y2894" i="1"/>
  <c r="X2909" i="1"/>
  <c r="Y2909" i="1"/>
  <c r="X2904" i="1"/>
  <c r="Y2904" i="1"/>
  <c r="R2859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R2920" i="1"/>
  <c r="W2884" i="1"/>
  <c r="R2884" i="1" s="1"/>
  <c r="W2854" i="1"/>
  <c r="Y2856" i="1"/>
  <c r="X2856" i="1"/>
  <c r="W2852" i="1"/>
  <c r="R2852" i="1" s="1"/>
  <c r="X2861" i="1"/>
  <c r="Y2861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946" i="1"/>
  <c r="X2946" i="1"/>
  <c r="Y2926" i="1"/>
  <c r="X2926" i="1"/>
  <c r="W2897" i="1"/>
  <c r="R2897" i="1" s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G45" i="5" l="1"/>
  <c r="E45" i="5"/>
  <c r="H45" i="5" s="1"/>
  <c r="G46" i="5"/>
  <c r="E46" i="5"/>
  <c r="H46" i="5" s="1"/>
  <c r="E78" i="5"/>
  <c r="H42" i="5"/>
  <c r="H77" i="5"/>
  <c r="E44" i="5"/>
  <c r="G44" i="5"/>
  <c r="E43" i="5"/>
  <c r="G43" i="5"/>
  <c r="G42" i="5"/>
  <c r="G77" i="5"/>
  <c r="H9" i="5"/>
  <c r="A82" i="5"/>
  <c r="A81" i="5"/>
  <c r="A80" i="5"/>
  <c r="A79" i="5"/>
  <c r="E12" i="5"/>
  <c r="A13" i="5"/>
  <c r="A47" i="5" s="1"/>
  <c r="G11" i="5"/>
  <c r="H11" i="5" s="1"/>
  <c r="H10" i="5"/>
  <c r="R2921" i="1"/>
  <c r="Y2868" i="1"/>
  <c r="X2907" i="1"/>
  <c r="R2868" i="1"/>
  <c r="X2921" i="1"/>
  <c r="R2875" i="1"/>
  <c r="X2875" i="1"/>
  <c r="R2913" i="1"/>
  <c r="R2945" i="1"/>
  <c r="X2945" i="1"/>
  <c r="R2907" i="1"/>
  <c r="X2890" i="1"/>
  <c r="Y2883" i="1"/>
  <c r="R2890" i="1"/>
  <c r="X2913" i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E82" i="5" l="1"/>
  <c r="E79" i="5"/>
  <c r="G79" i="5"/>
  <c r="H43" i="5"/>
  <c r="E80" i="5"/>
  <c r="H80" i="5" s="1"/>
  <c r="G80" i="5"/>
  <c r="H78" i="5"/>
  <c r="A83" i="5"/>
  <c r="E47" i="5"/>
  <c r="G81" i="5"/>
  <c r="E81" i="5"/>
  <c r="H44" i="5"/>
  <c r="G78" i="5"/>
  <c r="E13" i="5"/>
  <c r="G12" i="5"/>
  <c r="H12" i="5" s="1"/>
  <c r="A14" i="5"/>
  <c r="A48" i="5" s="1"/>
  <c r="G47" i="5" s="1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H79" i="5" l="1"/>
  <c r="E48" i="5"/>
  <c r="H47" i="5"/>
  <c r="H81" i="5"/>
  <c r="E83" i="5"/>
  <c r="G83" i="5"/>
  <c r="G82" i="5"/>
  <c r="H82" i="5" s="1"/>
  <c r="A84" i="5"/>
  <c r="E14" i="5"/>
  <c r="A15" i="5"/>
  <c r="A49" i="5" s="1"/>
  <c r="G13" i="5"/>
  <c r="H13" i="5" s="1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A85" i="5" l="1"/>
  <c r="G84" i="5" s="1"/>
  <c r="E49" i="5"/>
  <c r="H83" i="5"/>
  <c r="G48" i="5"/>
  <c r="E84" i="5"/>
  <c r="H48" i="5"/>
  <c r="E15" i="5"/>
  <c r="A16" i="5"/>
  <c r="A50" i="5" s="1"/>
  <c r="G14" i="5"/>
  <c r="H14" i="5" s="1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A86" i="5" l="1"/>
  <c r="G85" i="5" s="1"/>
  <c r="E50" i="5"/>
  <c r="H84" i="5"/>
  <c r="G49" i="5"/>
  <c r="H49" i="5" s="1"/>
  <c r="E85" i="5"/>
  <c r="E16" i="5"/>
  <c r="A17" i="5"/>
  <c r="A51" i="5" s="1"/>
  <c r="G50" i="5" s="1"/>
  <c r="G15" i="5"/>
  <c r="H15" i="5" s="1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H85" i="5" l="1"/>
  <c r="H50" i="5"/>
  <c r="A87" i="5"/>
  <c r="E51" i="5"/>
  <c r="G86" i="5"/>
  <c r="E86" i="5"/>
  <c r="E17" i="5"/>
  <c r="A52" i="5"/>
  <c r="G16" i="5"/>
  <c r="H16" i="5" s="1"/>
  <c r="V56" i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O2259" i="1" s="1"/>
  <c r="Q2259" i="1" s="1"/>
  <c r="V439" i="1"/>
  <c r="V345" i="1"/>
  <c r="V2100" i="1"/>
  <c r="V1990" i="1"/>
  <c r="V2356" i="1"/>
  <c r="V1237" i="1"/>
  <c r="V947" i="1"/>
  <c r="V1134" i="1"/>
  <c r="O1134" i="1" s="1"/>
  <c r="Q1134" i="1" s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O1889" i="1" s="1"/>
  <c r="Q1889" i="1" s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O1938" i="1" s="1"/>
  <c r="Q1938" i="1" s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O2395" i="1" s="1"/>
  <c r="Q2395" i="1" s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O54" i="1" s="1"/>
  <c r="Q54" i="1" s="1"/>
  <c r="V2093" i="1"/>
  <c r="V211" i="1"/>
  <c r="V234" i="1"/>
  <c r="V2786" i="1"/>
  <c r="V10" i="1"/>
  <c r="V1885" i="1"/>
  <c r="V1031" i="1"/>
  <c r="V1332" i="1"/>
  <c r="O1332" i="1" s="1"/>
  <c r="Q1332" i="1" s="1"/>
  <c r="V1705" i="1"/>
  <c r="V1577" i="1"/>
  <c r="V525" i="1"/>
  <c r="V2834" i="1"/>
  <c r="O2834" i="1" s="1"/>
  <c r="Q2834" i="1" s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O1115" i="1" s="1"/>
  <c r="Q1115" i="1" s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O1108" i="1" s="1"/>
  <c r="Q1108" i="1" s="1"/>
  <c r="V364" i="1"/>
  <c r="O364" i="1" s="1"/>
  <c r="Q364" i="1" s="1"/>
  <c r="V1878" i="1"/>
  <c r="V1012" i="1"/>
  <c r="V1320" i="1"/>
  <c r="O1320" i="1" s="1"/>
  <c r="Q1320" i="1" s="1"/>
  <c r="V1446" i="1"/>
  <c r="V204" i="1"/>
  <c r="V1443" i="1"/>
  <c r="V833" i="1"/>
  <c r="O833" i="1" s="1"/>
  <c r="Q833" i="1" s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O1798" i="1" s="1"/>
  <c r="Q1798" i="1" s="1"/>
  <c r="V1874" i="1"/>
  <c r="V1008" i="1"/>
  <c r="V832" i="1"/>
  <c r="V1007" i="1"/>
  <c r="O1007" i="1" s="1"/>
  <c r="Q1007" i="1" s="1"/>
  <c r="V2083" i="1"/>
  <c r="V2382" i="1"/>
  <c r="V2416" i="1"/>
  <c r="V924" i="1"/>
  <c r="V203" i="1"/>
  <c r="V1797" i="1"/>
  <c r="V2298" i="1"/>
  <c r="V621" i="1"/>
  <c r="O621" i="1" s="1"/>
  <c r="Q621" i="1" s="1"/>
  <c r="V1309" i="1"/>
  <c r="V2081" i="1"/>
  <c r="V2242" i="1"/>
  <c r="V1668" i="1"/>
  <c r="V1435" i="1"/>
  <c r="V2079" i="1"/>
  <c r="V1200" i="1"/>
  <c r="V2296" i="1"/>
  <c r="O2296" i="1" s="1"/>
  <c r="Q2296" i="1" s="1"/>
  <c r="V1549" i="1"/>
  <c r="V1006" i="1"/>
  <c r="V513" i="1"/>
  <c r="V1794" i="1"/>
  <c r="V2078" i="1"/>
  <c r="V1198" i="1"/>
  <c r="V1870" i="1"/>
  <c r="V690" i="1"/>
  <c r="O690" i="1" s="1"/>
  <c r="Q690" i="1" s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O368" i="1" s="1"/>
  <c r="Q368" i="1" s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O1023" i="1" s="1"/>
  <c r="Q1023" i="1" s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O1684" i="1" s="1"/>
  <c r="Q1684" i="1" s="1"/>
  <c r="V2702" i="1"/>
  <c r="V1558" i="1"/>
  <c r="V2621" i="1"/>
  <c r="V1681" i="1"/>
  <c r="O1681" i="1" s="1"/>
  <c r="Q1681" i="1" s="1"/>
  <c r="V1679" i="1"/>
  <c r="O1679" i="1" s="1"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O151" i="1" s="1"/>
  <c r="Q151" i="1" s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O192" i="1" s="1"/>
  <c r="Q192" i="1" s="1"/>
  <c r="V1786" i="1"/>
  <c r="V1426" i="1"/>
  <c r="V916" i="1"/>
  <c r="V2182" i="1"/>
  <c r="V1425" i="1"/>
  <c r="O1425" i="1" s="1"/>
  <c r="Q1425" i="1" s="1"/>
  <c r="V2736" i="1"/>
  <c r="V1868" i="1"/>
  <c r="V2574" i="1"/>
  <c r="O2574" i="1" s="1"/>
  <c r="Q2574" i="1" s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O286" i="1" s="1"/>
  <c r="Q286" i="1" s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O2506" i="1" s="1"/>
  <c r="Q2506" i="1" s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O2471" i="1" s="1"/>
  <c r="Q2471" i="1" s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O283" i="1" s="1"/>
  <c r="Q283" i="1" s="1"/>
  <c r="V753" i="1"/>
  <c r="V2130" i="1"/>
  <c r="V1533" i="1"/>
  <c r="V1910" i="1"/>
  <c r="V2543" i="1"/>
  <c r="V904" i="1"/>
  <c r="V2069" i="1"/>
  <c r="V1652" i="1"/>
  <c r="O1652" i="1" s="1"/>
  <c r="Q1652" i="1" s="1"/>
  <c r="V36" i="1"/>
  <c r="V680" i="1"/>
  <c r="V609" i="1"/>
  <c r="V819" i="1"/>
  <c r="V2735" i="1"/>
  <c r="O2735" i="1" s="1"/>
  <c r="Q2735" i="1" s="1"/>
  <c r="V751" i="1"/>
  <c r="V994" i="1"/>
  <c r="V679" i="1"/>
  <c r="O679" i="1" s="1"/>
  <c r="Q679" i="1" s="1"/>
  <c r="V2541" i="1"/>
  <c r="V2284" i="1"/>
  <c r="V2808" i="1"/>
  <c r="V1181" i="1"/>
  <c r="V1415" i="1"/>
  <c r="V1863" i="1"/>
  <c r="V331" i="1"/>
  <c r="V2283" i="1"/>
  <c r="O2283" i="1" s="1"/>
  <c r="Q2283" i="1" s="1"/>
  <c r="V201" i="1"/>
  <c r="V2282" i="1"/>
  <c r="V2281" i="1"/>
  <c r="V750" i="1"/>
  <c r="V677" i="1"/>
  <c r="V1776" i="1"/>
  <c r="O1776" i="1" s="1"/>
  <c r="Q1776" i="1" s="1"/>
  <c r="V2013" i="1"/>
  <c r="V2012" i="1"/>
  <c r="O2012" i="1" s="1"/>
  <c r="Q2012" i="1" s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O1177" i="1" s="1"/>
  <c r="Q1177" i="1" s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O2061" i="1" s="1"/>
  <c r="Q2061" i="1" s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O2462" i="1" s="1"/>
  <c r="Q2462" i="1" s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O245" i="1" s="1"/>
  <c r="Q245" i="1" s="1"/>
  <c r="V1268" i="1"/>
  <c r="V2673" i="1"/>
  <c r="V391" i="1"/>
  <c r="V887" i="1"/>
  <c r="V2335" i="1"/>
  <c r="O2335" i="1" s="1"/>
  <c r="Q2335" i="1" s="1"/>
  <c r="V2334" i="1"/>
  <c r="V1523" i="1"/>
  <c r="V244" i="1"/>
  <c r="O244" i="1" s="1"/>
  <c r="Q244" i="1" s="1"/>
  <c r="V136" i="1"/>
  <c r="V2274" i="1"/>
  <c r="V1905" i="1"/>
  <c r="V2058" i="1"/>
  <c r="O2058" i="1" s="1"/>
  <c r="Q2058" i="1" s="1"/>
  <c r="V2333" i="1"/>
  <c r="O2333" i="1" s="1"/>
  <c r="Q2333" i="1" s="1"/>
  <c r="V2173" i="1"/>
  <c r="V242" i="1"/>
  <c r="O242" i="1" s="1"/>
  <c r="Q242" i="1" s="1"/>
  <c r="V1639" i="1"/>
  <c r="O1639" i="1" s="1"/>
  <c r="Q1639" i="1" s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O2171" i="1" s="1"/>
  <c r="Q2171" i="1" s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O2534" i="1" s="1"/>
  <c r="Q2534" i="1" s="1"/>
  <c r="V1163" i="1"/>
  <c r="V1262" i="1"/>
  <c r="V495" i="1"/>
  <c r="V421" i="1"/>
  <c r="V1514" i="1"/>
  <c r="V1386" i="1"/>
  <c r="V881" i="1"/>
  <c r="V2002" i="1"/>
  <c r="O2002" i="1" s="1"/>
  <c r="Q2002" i="1" s="1"/>
  <c r="V2773" i="1"/>
  <c r="V661" i="1"/>
  <c r="V1628" i="1"/>
  <c r="V1758" i="1"/>
  <c r="V2740" i="1"/>
  <c r="V2659" i="1"/>
  <c r="V2220" i="1"/>
  <c r="V2270" i="1"/>
  <c r="O2270" i="1" s="1"/>
  <c r="Q2270" i="1" s="1"/>
  <c r="V350" i="1"/>
  <c r="V2317" i="1"/>
  <c r="V2147" i="1"/>
  <c r="V2096" i="1"/>
  <c r="O2096" i="1" s="1"/>
  <c r="Q2096" i="1" s="1"/>
  <c r="V1037" i="1"/>
  <c r="O1037" i="1" s="1"/>
  <c r="Q1037" i="1" s="1"/>
  <c r="V1711" i="1"/>
  <c r="V638" i="1"/>
  <c r="O638" i="1" s="1"/>
  <c r="Q638" i="1" s="1"/>
  <c r="V2314" i="1"/>
  <c r="O2314" i="1" s="1"/>
  <c r="Q2314" i="1" s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O2392" i="1" s="1"/>
  <c r="Q2392" i="1" s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O153" i="1" s="1"/>
  <c r="Q153" i="1" s="1"/>
  <c r="V468" i="1"/>
  <c r="O468" i="1" s="1"/>
  <c r="Q468" i="1" s="1"/>
  <c r="V1110" i="1"/>
  <c r="V251" i="1"/>
  <c r="O251" i="1" s="1"/>
  <c r="Q251" i="1" s="1"/>
  <c r="V2712" i="1"/>
  <c r="O2712" i="1" s="1"/>
  <c r="Q2712" i="1" s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O72" i="1" s="1"/>
  <c r="Q72" i="1" s="1"/>
  <c r="V127" i="1"/>
  <c r="V1672" i="1"/>
  <c r="V2477" i="1"/>
  <c r="O2477" i="1" s="1"/>
  <c r="Q2477" i="1" s="1"/>
  <c r="V125" i="1"/>
  <c r="O125" i="1" s="1"/>
  <c r="Q125" i="1" s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O1440" i="1" s="1"/>
  <c r="Q1440" i="1" s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O1468" i="1" s="1"/>
  <c r="Q1468" i="1" s="1"/>
  <c r="V1709" i="1"/>
  <c r="O1709" i="1" s="1"/>
  <c r="Q1709" i="1" s="1"/>
  <c r="V845" i="1"/>
  <c r="V83" i="1"/>
  <c r="V157" i="1"/>
  <c r="O157" i="1" s="1"/>
  <c r="Q157" i="1" s="1"/>
  <c r="V1033" i="1"/>
  <c r="O1033" i="1" s="1"/>
  <c r="Q1033" i="1" s="1"/>
  <c r="V233" i="1"/>
  <c r="V939" i="1"/>
  <c r="V1333" i="1"/>
  <c r="O1333" i="1" s="1"/>
  <c r="Q1333" i="1" s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O2251" i="1" s="1"/>
  <c r="Q2251" i="1" s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O2303" i="1" s="1"/>
  <c r="Q2303" i="1" s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O706" i="1" s="1"/>
  <c r="Q706" i="1" s="1"/>
  <c r="V1467" i="1"/>
  <c r="O1467" i="1" s="1"/>
  <c r="Q1467" i="1" s="1"/>
  <c r="V84" i="1"/>
  <c r="O84" i="1" s="1"/>
  <c r="Q84" i="1" s="1"/>
  <c r="V1887" i="1"/>
  <c r="V1034" i="1"/>
  <c r="O1034" i="1" s="1"/>
  <c r="Q1034" i="1" s="1"/>
  <c r="V2197" i="1"/>
  <c r="O2197" i="1" s="1"/>
  <c r="Q2197" i="1" s="1"/>
  <c r="V477" i="1"/>
  <c r="V129" i="1"/>
  <c r="V341" i="1"/>
  <c r="O341" i="1" s="1"/>
  <c r="Q341" i="1" s="1"/>
  <c r="V2254" i="1"/>
  <c r="V632" i="1"/>
  <c r="V1817" i="1"/>
  <c r="O1817" i="1" s="1"/>
  <c r="Q1817" i="1" s="1"/>
  <c r="V1025" i="1"/>
  <c r="O1025" i="1" s="1"/>
  <c r="Q1025" i="1" s="1"/>
  <c r="V1217" i="1"/>
  <c r="V2484" i="1"/>
  <c r="V1331" i="1"/>
  <c r="V2550" i="1"/>
  <c r="O2550" i="1" s="1"/>
  <c r="Q2550" i="1" s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O290" i="1" s="1"/>
  <c r="Q290" i="1" s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O703" i="1" s="1"/>
  <c r="Q703" i="1" s="1"/>
  <c r="V370" i="1"/>
  <c r="V1706" i="1"/>
  <c r="O1706" i="1" s="1"/>
  <c r="Q1706" i="1" s="1"/>
  <c r="V2681" i="1"/>
  <c r="V2032" i="1"/>
  <c r="O2032" i="1" s="1"/>
  <c r="Q2032" i="1" s="1"/>
  <c r="V1576" i="1"/>
  <c r="V1463" i="1"/>
  <c r="V1219" i="1"/>
  <c r="V1024" i="1"/>
  <c r="O1024" i="1" s="1"/>
  <c r="Q1024" i="1" s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O519" i="1" s="1"/>
  <c r="Q519" i="1" s="1"/>
  <c r="V1884" i="1"/>
  <c r="V2139" i="1"/>
  <c r="V469" i="1"/>
  <c r="V1926" i="1"/>
  <c r="O1926" i="1" s="1"/>
  <c r="Q1926" i="1" s="1"/>
  <c r="V2086" i="1"/>
  <c r="V1925" i="1"/>
  <c r="V1691" i="1"/>
  <c r="V1327" i="1"/>
  <c r="V1688" i="1"/>
  <c r="V626" i="1"/>
  <c r="V1923" i="1"/>
  <c r="O1923" i="1" s="1"/>
  <c r="Q1923" i="1" s="1"/>
  <c r="V1324" i="1"/>
  <c r="O1324" i="1" s="1"/>
  <c r="Q1324" i="1" s="1"/>
  <c r="V2778" i="1"/>
  <c r="V2479" i="1"/>
  <c r="V1972" i="1"/>
  <c r="V1586" i="1"/>
  <c r="O1586" i="1" s="1"/>
  <c r="Q1586" i="1" s="1"/>
  <c r="V848" i="1"/>
  <c r="O848" i="1" s="1"/>
  <c r="Q848" i="1" s="1"/>
  <c r="V2036" i="1"/>
  <c r="V1041" i="1"/>
  <c r="V943" i="1"/>
  <c r="O943" i="1" s="1"/>
  <c r="Q943" i="1" s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O831" i="1" s="1"/>
  <c r="Q831" i="1" s="1"/>
  <c r="V337" i="1"/>
  <c r="V2440" i="1"/>
  <c r="V1873" i="1"/>
  <c r="V1438" i="1"/>
  <c r="O1438" i="1" s="1"/>
  <c r="Q1438" i="1" s="1"/>
  <c r="V2820" i="1"/>
  <c r="V1437" i="1"/>
  <c r="V1204" i="1"/>
  <c r="V52" i="1"/>
  <c r="O52" i="1" s="1"/>
  <c r="Q52" i="1" s="1"/>
  <c r="V1917" i="1"/>
  <c r="V828" i="1"/>
  <c r="V620" i="1"/>
  <c r="V1308" i="1"/>
  <c r="O1308" i="1" s="1"/>
  <c r="Q1308" i="1" s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O1667" i="1" s="1"/>
  <c r="Q1667" i="1" s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O2184" i="1" s="1"/>
  <c r="Q2184" i="1" s="1"/>
  <c r="V1789" i="1"/>
  <c r="V1967" i="1"/>
  <c r="O1967" i="1" s="1"/>
  <c r="Q1967" i="1" s="1"/>
  <c r="V2076" i="1"/>
  <c r="V1097" i="1"/>
  <c r="V2074" i="1"/>
  <c r="V617" i="1"/>
  <c r="V1915" i="1"/>
  <c r="V1788" i="1"/>
  <c r="O1788" i="1" s="1"/>
  <c r="Q1788" i="1" s="1"/>
  <c r="V1004" i="1"/>
  <c r="V2675" i="1"/>
  <c r="O2675" i="1" s="1"/>
  <c r="Q2675" i="1" s="1"/>
  <c r="V2710" i="1"/>
  <c r="V2292" i="1"/>
  <c r="O2292" i="1" s="1"/>
  <c r="Q2292" i="1" s="1"/>
  <c r="V917" i="1"/>
  <c r="V2748" i="1"/>
  <c r="V2508" i="1"/>
  <c r="V1914" i="1"/>
  <c r="V150" i="1"/>
  <c r="V2343" i="1"/>
  <c r="O2343" i="1" s="1"/>
  <c r="Q2343" i="1" s="1"/>
  <c r="V1192" i="1"/>
  <c r="V759" i="1"/>
  <c r="O759" i="1" s="1"/>
  <c r="Q759" i="1" s="1"/>
  <c r="V2019" i="1"/>
  <c r="V1785" i="1"/>
  <c r="V1424" i="1"/>
  <c r="V225" i="1"/>
  <c r="O225" i="1" s="1"/>
  <c r="Q225" i="1" s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O2507" i="1" s="1"/>
  <c r="Q2507" i="1" s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O821" i="1" s="1"/>
  <c r="Q821" i="1" s="1"/>
  <c r="V611" i="1"/>
  <c r="V1001" i="1"/>
  <c r="O1001" i="1" s="1"/>
  <c r="Q1001" i="1" s="1"/>
  <c r="V1288" i="1"/>
  <c r="O1288" i="1" s="1"/>
  <c r="Q1288" i="1" s="1"/>
  <c r="V2181" i="1"/>
  <c r="O2181" i="1" s="1"/>
  <c r="Q2181" i="1" s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O1865" i="1" s="1"/>
  <c r="Q1865" i="1" s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O2819" i="1" s="1"/>
  <c r="Q2819" i="1" s="1"/>
  <c r="V189" i="1"/>
  <c r="O189" i="1" s="1"/>
  <c r="Q189" i="1" s="1"/>
  <c r="V1183" i="1"/>
  <c r="V188" i="1"/>
  <c r="O188" i="1" s="1"/>
  <c r="Q188" i="1" s="1"/>
  <c r="V1182" i="1"/>
  <c r="O1182" i="1" s="1"/>
  <c r="Q1182" i="1" s="1"/>
  <c r="V1779" i="1"/>
  <c r="V1532" i="1"/>
  <c r="V282" i="1"/>
  <c r="V752" i="1"/>
  <c r="O752" i="1" s="1"/>
  <c r="Q752" i="1" s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O1121" i="1" s="1"/>
  <c r="Q1121" i="1" s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O1210" i="1" s="1"/>
  <c r="Q1210" i="1" s="1"/>
  <c r="V2762" i="1"/>
  <c r="V773" i="1"/>
  <c r="V1812" i="1"/>
  <c r="V2761" i="1"/>
  <c r="O2761" i="1" s="1"/>
  <c r="Q2761" i="1" s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O1451" i="1" s="1"/>
  <c r="Q1451" i="1" s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O1974" i="1" s="1"/>
  <c r="Q1974" i="1" s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O227" i="1" s="1"/>
  <c r="Q227" i="1" s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O1444" i="1" s="1"/>
  <c r="Q1444" i="1" s="1"/>
  <c r="V834" i="1"/>
  <c r="O834" i="1" s="1"/>
  <c r="Q834" i="1" s="1"/>
  <c r="V265" i="1"/>
  <c r="V1317" i="1"/>
  <c r="O1317" i="1" s="1"/>
  <c r="Q1317" i="1" s="1"/>
  <c r="V430" i="1"/>
  <c r="O430" i="1" s="1"/>
  <c r="Q430" i="1" s="1"/>
  <c r="V1554" i="1"/>
  <c r="V1011" i="1"/>
  <c r="V1105" i="1"/>
  <c r="V1010" i="1"/>
  <c r="O1010" i="1" s="1"/>
  <c r="Q1010" i="1" s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O1225" i="1" s="1"/>
  <c r="Q1225" i="1" s="1"/>
  <c r="V2255" i="1"/>
  <c r="O2255" i="1" s="1"/>
  <c r="Q2255" i="1" s="1"/>
  <c r="V2394" i="1"/>
  <c r="V1339" i="1"/>
  <c r="V2198" i="1"/>
  <c r="O2198" i="1" s="1"/>
  <c r="Q2198" i="1" s="1"/>
  <c r="V1337" i="1"/>
  <c r="V528" i="1"/>
  <c r="V2750" i="1"/>
  <c r="V2790" i="1"/>
  <c r="O2790" i="1" s="1"/>
  <c r="Q2790" i="1" s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O2311" i="1" s="1"/>
  <c r="Q2311" i="1" s="1"/>
  <c r="V2196" i="1"/>
  <c r="O2196" i="1" s="1"/>
  <c r="Q2196" i="1" s="1"/>
  <c r="V1579" i="1"/>
  <c r="O1579" i="1" s="1"/>
  <c r="Q1579" i="1" s="1"/>
  <c r="V634" i="1"/>
  <c r="V476" i="1"/>
  <c r="O476" i="1" s="1"/>
  <c r="Q476" i="1" s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O1027" i="1" s="1"/>
  <c r="Q1027" i="1" s="1"/>
  <c r="V60" i="1"/>
  <c r="V1120" i="1"/>
  <c r="V2194" i="1"/>
  <c r="V293" i="1"/>
  <c r="O293" i="1" s="1"/>
  <c r="Q293" i="1" s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O470" i="1" s="1"/>
  <c r="Q470" i="1" s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O628" i="1" s="1"/>
  <c r="Q628" i="1" s="1"/>
  <c r="V2516" i="1"/>
  <c r="V367" i="1"/>
  <c r="V1690" i="1"/>
  <c r="V1328" i="1"/>
  <c r="V1326" i="1"/>
  <c r="V2441" i="1"/>
  <c r="V1924" i="1"/>
  <c r="V1450" i="1"/>
  <c r="O1450" i="1" s="1"/>
  <c r="Q1450" i="1" s="1"/>
  <c r="V2691" i="1"/>
  <c r="V1806" i="1"/>
  <c r="V311" i="1"/>
  <c r="V2025" i="1"/>
  <c r="V2513" i="1"/>
  <c r="O2513" i="1" s="1"/>
  <c r="Q2513" i="1" s="1"/>
  <c r="V402" i="1"/>
  <c r="V929" i="1"/>
  <c r="V2419" i="1"/>
  <c r="O2419" i="1" s="1"/>
  <c r="Q2419" i="1" s="1"/>
  <c r="V768" i="1"/>
  <c r="V575" i="1"/>
  <c r="V361" i="1"/>
  <c r="V1531" i="1"/>
  <c r="V1417" i="1"/>
  <c r="V2067" i="1"/>
  <c r="V122" i="1"/>
  <c r="O122" i="1" s="1"/>
  <c r="Q122" i="1" s="1"/>
  <c r="V1416" i="1"/>
  <c r="O1416" i="1" s="1"/>
  <c r="Q1416" i="1" s="1"/>
  <c r="V900" i="1"/>
  <c r="V608" i="1"/>
  <c r="V2613" i="1"/>
  <c r="V22" i="1"/>
  <c r="O22" i="1" s="1"/>
  <c r="Q22" i="1" s="1"/>
  <c r="V2540" i="1"/>
  <c r="V1083" i="1"/>
  <c r="V2014" i="1"/>
  <c r="V2377" i="1"/>
  <c r="O2377" i="1" s="1"/>
  <c r="Q2377" i="1" s="1"/>
  <c r="V2469" i="1"/>
  <c r="V281" i="1"/>
  <c r="V1862" i="1"/>
  <c r="V1180" i="1"/>
  <c r="O1180" i="1" s="1"/>
  <c r="Q1180" i="1" s="1"/>
  <c r="V221" i="1"/>
  <c r="V186" i="1"/>
  <c r="V1861" i="1"/>
  <c r="O1861" i="1" s="1"/>
  <c r="Q1861" i="1" s="1"/>
  <c r="V2065" i="1"/>
  <c r="V2434" i="1"/>
  <c r="V425" i="1"/>
  <c r="V816" i="1"/>
  <c r="V815" i="1"/>
  <c r="O815" i="1" s="1"/>
  <c r="Q815" i="1" s="1"/>
  <c r="V2232" i="1"/>
  <c r="V1411" i="1"/>
  <c r="V2755" i="1"/>
  <c r="V2010" i="1"/>
  <c r="O2010" i="1" s="1"/>
  <c r="Q2010" i="1" s="1"/>
  <c r="V121" i="1"/>
  <c r="V262" i="1"/>
  <c r="V2662" i="1"/>
  <c r="V1410" i="1"/>
  <c r="V454" i="1"/>
  <c r="V2433" i="1"/>
  <c r="V1279" i="1"/>
  <c r="O1279" i="1" s="1"/>
  <c r="Q1279" i="1" s="1"/>
  <c r="V607" i="1"/>
  <c r="O607" i="1" s="1"/>
  <c r="Q607" i="1" s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O606" i="1" s="1"/>
  <c r="Q606" i="1" s="1"/>
  <c r="V991" i="1"/>
  <c r="V2374" i="1"/>
  <c r="V1406" i="1"/>
  <c r="V1103" i="1"/>
  <c r="V1313" i="1"/>
  <c r="V1441" i="1"/>
  <c r="V1875" i="1"/>
  <c r="O1875" i="1" s="1"/>
  <c r="Q1875" i="1" s="1"/>
  <c r="V2729" i="1"/>
  <c r="O2729" i="1" s="1"/>
  <c r="Q2729" i="1" s="1"/>
  <c r="V693" i="1"/>
  <c r="V2243" i="1"/>
  <c r="V1439" i="1"/>
  <c r="V102" i="1"/>
  <c r="V691" i="1"/>
  <c r="O691" i="1" s="1"/>
  <c r="Q691" i="1" s="1"/>
  <c r="V2084" i="1"/>
  <c r="V2023" i="1"/>
  <c r="V2384" i="1"/>
  <c r="O2384" i="1" s="1"/>
  <c r="Q2384" i="1" s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O398" i="1" s="1"/>
  <c r="Q398" i="1" s="1"/>
  <c r="V1430" i="1"/>
  <c r="V1194" i="1"/>
  <c r="V2413" i="1"/>
  <c r="V1429" i="1"/>
  <c r="V1297" i="1"/>
  <c r="V124" i="1"/>
  <c r="V1428" i="1"/>
  <c r="V688" i="1"/>
  <c r="O688" i="1" s="1"/>
  <c r="Q688" i="1" s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O1003" i="1" s="1"/>
  <c r="Q1003" i="1" s="1"/>
  <c r="V123" i="1"/>
  <c r="V2725" i="1"/>
  <c r="V263" i="1"/>
  <c r="V1543" i="1"/>
  <c r="V2239" i="1"/>
  <c r="V2183" i="1"/>
  <c r="V1294" i="1"/>
  <c r="V1542" i="1"/>
  <c r="O1542" i="1" s="1"/>
  <c r="Q1542" i="1" s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O1156" i="1" s="1"/>
  <c r="Q1156" i="1" s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O1745" i="1" s="1"/>
  <c r="Q1745" i="1" s="1"/>
  <c r="V1152" i="1"/>
  <c r="V2719" i="1"/>
  <c r="V321" i="1"/>
  <c r="O321" i="1" s="1"/>
  <c r="Q321" i="1" s="1"/>
  <c r="V1151" i="1"/>
  <c r="V2164" i="1"/>
  <c r="V491" i="1"/>
  <c r="V546" i="1"/>
  <c r="V2598" i="1"/>
  <c r="O2598" i="1" s="1"/>
  <c r="Q2598" i="1" s="1"/>
  <c r="V1622" i="1"/>
  <c r="V2640" i="1"/>
  <c r="V2747" i="1"/>
  <c r="O2747" i="1" s="1"/>
  <c r="Q2747" i="1" s="1"/>
  <c r="V2277" i="1"/>
  <c r="O2277" i="1" s="1"/>
  <c r="Q2277" i="1" s="1"/>
  <c r="V1404" i="1"/>
  <c r="V990" i="1"/>
  <c r="V120" i="1"/>
  <c r="V2638" i="1"/>
  <c r="O2638" i="1" s="1"/>
  <c r="Q2638" i="1" s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O1076" i="1" s="1"/>
  <c r="Q1076" i="1" s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O1766" i="1" s="1"/>
  <c r="Q1766" i="1" s="1"/>
  <c r="V216" i="1"/>
  <c r="V2226" i="1"/>
  <c r="V40" i="1"/>
  <c r="V2602" i="1"/>
  <c r="V119" i="1"/>
  <c r="O119" i="1" s="1"/>
  <c r="Q119" i="1" s="1"/>
  <c r="V2538" i="1"/>
  <c r="V604" i="1"/>
  <c r="V981" i="1"/>
  <c r="O981" i="1" s="1"/>
  <c r="Q981" i="1" s="1"/>
  <c r="V184" i="1"/>
  <c r="V1398" i="1"/>
  <c r="V2461" i="1"/>
  <c r="V2500" i="1"/>
  <c r="O2500" i="1" s="1"/>
  <c r="Q2500" i="1" s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O1166" i="1" s="1"/>
  <c r="Q1166" i="1" s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O1632" i="1" s="1"/>
  <c r="Q1632" i="1" s="1"/>
  <c r="V1900" i="1"/>
  <c r="V2368" i="1"/>
  <c r="V736" i="1"/>
  <c r="O736" i="1" s="1"/>
  <c r="Q736" i="1" s="1"/>
  <c r="V1388" i="1"/>
  <c r="O1388" i="1" s="1"/>
  <c r="Q1388" i="1" s="1"/>
  <c r="V2003" i="1"/>
  <c r="V2121" i="1"/>
  <c r="V974" i="1"/>
  <c r="V1631" i="1"/>
  <c r="O1631" i="1" s="1"/>
  <c r="Q1631" i="1" s="1"/>
  <c r="V352" i="1"/>
  <c r="V2328" i="1"/>
  <c r="V1630" i="1"/>
  <c r="O1630" i="1" s="1"/>
  <c r="Q1630" i="1" s="1"/>
  <c r="V2056" i="1"/>
  <c r="O2056" i="1" s="1"/>
  <c r="Q2056" i="1" s="1"/>
  <c r="V389" i="1"/>
  <c r="V2120" i="1"/>
  <c r="V547" i="1"/>
  <c r="V257" i="1"/>
  <c r="O257" i="1" s="1"/>
  <c r="Q257" i="1" s="1"/>
  <c r="V277" i="1"/>
  <c r="O277" i="1" s="1"/>
  <c r="Q277" i="1" s="1"/>
  <c r="V2758" i="1"/>
  <c r="V662" i="1"/>
  <c r="O662" i="1" s="1"/>
  <c r="Q662" i="1" s="1"/>
  <c r="V880" i="1"/>
  <c r="O880" i="1" s="1"/>
  <c r="Q880" i="1" s="1"/>
  <c r="V2565" i="1"/>
  <c r="V2119" i="1"/>
  <c r="V2793" i="1"/>
  <c r="V1162" i="1"/>
  <c r="V2531" i="1"/>
  <c r="O2531" i="1" s="1"/>
  <c r="Q2531" i="1" s="1"/>
  <c r="V2221" i="1"/>
  <c r="V351" i="1"/>
  <c r="V970" i="1"/>
  <c r="O970" i="1" s="1"/>
  <c r="Q970" i="1" s="1"/>
  <c r="V2635" i="1"/>
  <c r="V1064" i="1"/>
  <c r="V969" i="1"/>
  <c r="V1382" i="1"/>
  <c r="O1382" i="1" s="1"/>
  <c r="Q1382" i="1" s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O2427" i="1" s="1"/>
  <c r="Q2427" i="1" s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O874" i="1" s="1"/>
  <c r="Q874" i="1" s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O182" i="1" s="1"/>
  <c r="Q182" i="1" s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O2436" i="1" s="1"/>
  <c r="Q2436" i="1" s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O2700" i="1" s="1"/>
  <c r="Q2700" i="1" s="1"/>
  <c r="V2544" i="1"/>
  <c r="V2799" i="1"/>
  <c r="V2674" i="1"/>
  <c r="V906" i="1"/>
  <c r="O906" i="1" s="1"/>
  <c r="Q906" i="1" s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O724" i="1" s="1"/>
  <c r="Q724" i="1" s="1"/>
  <c r="V2161" i="1"/>
  <c r="V489" i="1"/>
  <c r="V1057" i="1"/>
  <c r="V256" i="1"/>
  <c r="V869" i="1"/>
  <c r="V1620" i="1"/>
  <c r="O1620" i="1" s="1"/>
  <c r="Q1620" i="1" s="1"/>
  <c r="V2267" i="1"/>
  <c r="V1619" i="1"/>
  <c r="O1619" i="1" s="1"/>
  <c r="Q1619" i="1" s="1"/>
  <c r="V214" i="1"/>
  <c r="V723" i="1"/>
  <c r="V542" i="1"/>
  <c r="V867" i="1"/>
  <c r="V2780" i="1"/>
  <c r="V790" i="1"/>
  <c r="V1740" i="1"/>
  <c r="V789" i="1"/>
  <c r="O789" i="1" s="1"/>
  <c r="Q789" i="1" s="1"/>
  <c r="V2792" i="1"/>
  <c r="V540" i="1"/>
  <c r="V2779" i="1"/>
  <c r="V1146" i="1"/>
  <c r="V1895" i="1"/>
  <c r="O1895" i="1" s="1"/>
  <c r="Q1895" i="1" s="1"/>
  <c r="V1251" i="1"/>
  <c r="V1361" i="1"/>
  <c r="V597" i="1"/>
  <c r="O597" i="1" s="1"/>
  <c r="Q597" i="1" s="1"/>
  <c r="V1894" i="1"/>
  <c r="V2158" i="1"/>
  <c r="V1739" i="1"/>
  <c r="V384" i="1"/>
  <c r="V1738" i="1"/>
  <c r="O1738" i="1" s="1"/>
  <c r="Q1738" i="1" s="1"/>
  <c r="V649" i="1"/>
  <c r="V1498" i="1"/>
  <c r="V2798" i="1"/>
  <c r="O2798" i="1" s="1"/>
  <c r="Q2798" i="1" s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O784" i="1" s="1"/>
  <c r="Q784" i="1" s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O648" i="1" s="1"/>
  <c r="Q648" i="1" s="1"/>
  <c r="V647" i="1"/>
  <c r="V2212" i="1"/>
  <c r="O2212" i="1" s="1"/>
  <c r="Q2212" i="1" s="1"/>
  <c r="V2425" i="1"/>
  <c r="V2263" i="1"/>
  <c r="O2263" i="1" s="1"/>
  <c r="Q2263" i="1" s="1"/>
  <c r="V595" i="1"/>
  <c r="V2106" i="1"/>
  <c r="V1245" i="1"/>
  <c r="V2104" i="1"/>
  <c r="V1606" i="1"/>
  <c r="V1494" i="1"/>
  <c r="V2360" i="1"/>
  <c r="V133" i="1"/>
  <c r="O133" i="1" s="1"/>
  <c r="Q133" i="1" s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O1843" i="1" s="1"/>
  <c r="Q1843" i="1" s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O163" i="1" s="1"/>
  <c r="Q163" i="1" s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O1994" i="1" s="1"/>
  <c r="Q1994" i="1" s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O1049" i="1" s="1"/>
  <c r="Q1049" i="1" s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O2627" i="1" s="1"/>
  <c r="Q2627" i="1" s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O2101" i="1" s="1"/>
  <c r="Q2101" i="1" s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O1720" i="1" s="1"/>
  <c r="Q1720" i="1" s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O1825" i="1" s="1"/>
  <c r="Q1825" i="1" s="1"/>
  <c r="V1824" i="1"/>
  <c r="V409" i="1"/>
  <c r="V1823" i="1"/>
  <c r="V481" i="1"/>
  <c r="O481" i="1" s="1"/>
  <c r="Q481" i="1" s="1"/>
  <c r="V2037" i="1"/>
  <c r="V2319" i="1"/>
  <c r="V2521" i="1"/>
  <c r="V2553" i="1"/>
  <c r="O2553" i="1" s="1"/>
  <c r="Q2553" i="1" s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O1178" i="1" s="1"/>
  <c r="Q1178" i="1" s="1"/>
  <c r="V814" i="1"/>
  <c r="V505" i="1"/>
  <c r="V2503" i="1"/>
  <c r="V897" i="1"/>
  <c r="O897" i="1" s="1"/>
  <c r="Q897" i="1" s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X1336" i="1" s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O748" i="1" s="1"/>
  <c r="Q748" i="1" s="1"/>
  <c r="V1079" i="1"/>
  <c r="V1276" i="1"/>
  <c r="V674" i="1"/>
  <c r="V1274" i="1"/>
  <c r="V2007" i="1"/>
  <c r="V556" i="1"/>
  <c r="O556" i="1" s="1"/>
  <c r="Q556" i="1" s="1"/>
  <c r="V1273" i="1"/>
  <c r="V2639" i="1"/>
  <c r="O2639" i="1" s="1"/>
  <c r="Q2639" i="1" s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O2698" i="1" s="1"/>
  <c r="Q2698" i="1" s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O145" i="1" s="1"/>
  <c r="Q145" i="1" s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O498" i="1" s="1"/>
  <c r="Q498" i="1" s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W2572" i="1"/>
  <c r="W2129" i="1"/>
  <c r="Y2129" i="1" s="1"/>
  <c r="W2688" i="1"/>
  <c r="Y2688" i="1" s="1"/>
  <c r="W2709" i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W1860" i="1"/>
  <c r="W2611" i="1"/>
  <c r="Y2611" i="1" s="1"/>
  <c r="W749" i="1"/>
  <c r="Y749" i="1" s="1"/>
  <c r="W560" i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W2608" i="1"/>
  <c r="W2125" i="1"/>
  <c r="Y2125" i="1" s="1"/>
  <c r="W2607" i="1"/>
  <c r="Y2607" i="1" s="1"/>
  <c r="W2337" i="1"/>
  <c r="W893" i="1"/>
  <c r="W673" i="1"/>
  <c r="Y673" i="1" s="1"/>
  <c r="W1644" i="1"/>
  <c r="Y1644" i="1" s="1"/>
  <c r="W2606" i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O1170" i="1" s="1"/>
  <c r="Q1170" i="1" s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O497" i="1" s="1"/>
  <c r="Q497" i="1" s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O975" i="1" s="1"/>
  <c r="Q975" i="1" s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O2116" i="1" s="1"/>
  <c r="Q2116" i="1" s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W732" i="1"/>
  <c r="Y732" i="1" s="1"/>
  <c r="W387" i="1"/>
  <c r="Y387" i="1" s="1"/>
  <c r="W322" i="1"/>
  <c r="Y322" i="1" s="1"/>
  <c r="W2497" i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O868" i="1" s="1"/>
  <c r="Q868" i="1" s="1"/>
  <c r="V598" i="1"/>
  <c r="V1252" i="1"/>
  <c r="V960" i="1"/>
  <c r="V1742" i="1"/>
  <c r="V69" i="1"/>
  <c r="V1149" i="1"/>
  <c r="O1149" i="1" s="1"/>
  <c r="Q1149" i="1" s="1"/>
  <c r="V1617" i="1"/>
  <c r="V1615" i="1"/>
  <c r="O1615" i="1" s="1"/>
  <c r="Q1615" i="1" s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O2594" i="1" s="1"/>
  <c r="Q2594" i="1" s="1"/>
  <c r="V2050" i="1"/>
  <c r="V722" i="1"/>
  <c r="V1499" i="1"/>
  <c r="V2593" i="1"/>
  <c r="V2157" i="1"/>
  <c r="V2817" i="1"/>
  <c r="O2817" i="1" s="1"/>
  <c r="Q2817" i="1" s="1"/>
  <c r="V786" i="1"/>
  <c r="V2718" i="1"/>
  <c r="O2718" i="1" s="1"/>
  <c r="Q2718" i="1" s="1"/>
  <c r="V318" i="1"/>
  <c r="V1497" i="1"/>
  <c r="V2491" i="1"/>
  <c r="V2526" i="1"/>
  <c r="V2111" i="1"/>
  <c r="V2364" i="1"/>
  <c r="O2364" i="1" s="1"/>
  <c r="Q2364" i="1" s="1"/>
  <c r="V1145" i="1"/>
  <c r="V275" i="1"/>
  <c r="O275" i="1" s="1"/>
  <c r="Q275" i="1" s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O2213" i="1" s="1"/>
  <c r="Q2213" i="1" s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O1243" i="1" s="1"/>
  <c r="Q1243" i="1" s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W416" i="1"/>
  <c r="W2634" i="1"/>
  <c r="Y2634" i="1" s="1"/>
  <c r="W791" i="1"/>
  <c r="Y791" i="1" s="1"/>
  <c r="W961" i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O377" i="1" s="1"/>
  <c r="Q377" i="1" s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O2716" i="1" s="1"/>
  <c r="Q2716" i="1" s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O642" i="1" s="1"/>
  <c r="Q642" i="1" s="1"/>
  <c r="V1475" i="1"/>
  <c r="V1129" i="1"/>
  <c r="O1129" i="1" s="1"/>
  <c r="Q1129" i="1" s="1"/>
  <c r="V1230" i="1"/>
  <c r="O1230" i="1" s="1"/>
  <c r="Q1230" i="1" s="1"/>
  <c r="V1127" i="1"/>
  <c r="O1127" i="1" s="1"/>
  <c r="Q1127" i="1" s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W141" i="1"/>
  <c r="Y141" i="1" s="1"/>
  <c r="W2525" i="1"/>
  <c r="Y2525" i="1" s="1"/>
  <c r="W1248" i="1"/>
  <c r="Y1248" i="1" s="1"/>
  <c r="W2404" i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O2193" i="1" s="1"/>
  <c r="Q2193" i="1" s="1"/>
  <c r="V1216" i="1"/>
  <c r="V2306" i="1"/>
  <c r="V2030" i="1"/>
  <c r="V2444" i="1"/>
  <c r="O2444" i="1" s="1"/>
  <c r="Q2444" i="1" s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O1019" i="1" s="1"/>
  <c r="Q1019" i="1" s="1"/>
  <c r="V1810" i="1"/>
  <c r="V1883" i="1"/>
  <c r="V1564" i="1"/>
  <c r="V1112" i="1"/>
  <c r="V837" i="1"/>
  <c r="O837" i="1" s="1"/>
  <c r="Q837" i="1" s="1"/>
  <c r="V2515" i="1"/>
  <c r="V2547" i="1"/>
  <c r="V2826" i="1"/>
  <c r="O2826" i="1" s="1"/>
  <c r="Q2826" i="1" s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O2244" i="1" s="1"/>
  <c r="Q2244" i="1" s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O128" i="1" s="1"/>
  <c r="Q128" i="1" s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O267" i="1" s="1"/>
  <c r="Q267" i="1" s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O1799" i="1" s="1"/>
  <c r="Q1799" i="1" s="1"/>
  <c r="V1876" i="1"/>
  <c r="O1876" i="1" s="1"/>
  <c r="Q1876" i="1" s="1"/>
  <c r="R1876" i="1" s="1"/>
  <c r="V2741" i="1"/>
  <c r="V514" i="1"/>
  <c r="V2348" i="1"/>
  <c r="O2348" i="1" s="1"/>
  <c r="Q2348" i="1" s="1"/>
  <c r="V2418" i="1"/>
  <c r="V338" i="1"/>
  <c r="V1553" i="1"/>
  <c r="V2475" i="1"/>
  <c r="O2475" i="1" s="1"/>
  <c r="Q2475" i="1" s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O2711" i="1" s="1"/>
  <c r="Q2711" i="1" s="1"/>
  <c r="V1547" i="1"/>
  <c r="V619" i="1"/>
  <c r="V2136" i="1"/>
  <c r="V1303" i="1"/>
  <c r="V1665" i="1"/>
  <c r="O1665" i="1" s="1"/>
  <c r="Q1665" i="1" s="1"/>
  <c r="V2240" i="1"/>
  <c r="V1301" i="1"/>
  <c r="V2295" i="1"/>
  <c r="O2295" i="1" s="1"/>
  <c r="Q2295" i="1" s="1"/>
  <c r="V921" i="1"/>
  <c r="V920" i="1"/>
  <c r="V1546" i="1"/>
  <c r="V1793" i="1"/>
  <c r="O1793" i="1" s="1"/>
  <c r="Q1793" i="1" s="1"/>
  <c r="V2380" i="1"/>
  <c r="V2294" i="1"/>
  <c r="V827" i="1"/>
  <c r="V2472" i="1"/>
  <c r="O2472" i="1" s="1"/>
  <c r="Q2472" i="1" s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O2617" i="1" s="1"/>
  <c r="Q2617" i="1" s="1"/>
  <c r="V1295" i="1"/>
  <c r="V2760" i="1"/>
  <c r="V2774" i="1"/>
  <c r="V761" i="1"/>
  <c r="V1229" i="1"/>
  <c r="V2097" i="1"/>
  <c r="V1342" i="1"/>
  <c r="V1715" i="1"/>
  <c r="O1715" i="1" s="1"/>
  <c r="Q1715" i="1" s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W1461" i="1"/>
  <c r="W1701" i="1"/>
  <c r="Y1701" i="1" s="1"/>
  <c r="W1460" i="1"/>
  <c r="Y1460" i="1" s="1"/>
  <c r="W840" i="1"/>
  <c r="X840" i="1" s="1"/>
  <c r="W1932" i="1"/>
  <c r="Y1932" i="1" s="1"/>
  <c r="W1215" i="1"/>
  <c r="W1458" i="1"/>
  <c r="Y1458" i="1" s="1"/>
  <c r="W2829" i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W1802" i="1"/>
  <c r="Y1802" i="1" s="1"/>
  <c r="W1878" i="1"/>
  <c r="Y1878" i="1" s="1"/>
  <c r="W1877" i="1"/>
  <c r="Y1877" i="1" s="1"/>
  <c r="W1012" i="1"/>
  <c r="X1012" i="1" s="1"/>
  <c r="W1674" i="1"/>
  <c r="W193" i="1"/>
  <c r="Y193" i="1" s="1"/>
  <c r="W1320" i="1"/>
  <c r="Y1320" i="1" s="1"/>
  <c r="W927" i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W623" i="1"/>
  <c r="W1102" i="1"/>
  <c r="Y1102" i="1" s="1"/>
  <c r="W1968" i="1"/>
  <c r="Y1968" i="1" s="1"/>
  <c r="W173" i="1"/>
  <c r="X173" i="1" s="1"/>
  <c r="W339" i="1"/>
  <c r="Y339" i="1" s="1"/>
  <c r="W2476" i="1"/>
  <c r="W692" i="1"/>
  <c r="Y692" i="1" s="1"/>
  <c r="W1101" i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AA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X1884" i="1" s="1"/>
  <c r="W2088" i="1"/>
  <c r="Y2088" i="1" s="1"/>
  <c r="W405" i="1"/>
  <c r="W2139" i="1"/>
  <c r="Y2139" i="1" s="1"/>
  <c r="W2304" i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AA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AA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V2412" i="1"/>
  <c r="V1094" i="1"/>
  <c r="O1094" i="1" s="1"/>
  <c r="Q1094" i="1" s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O2288" i="1" s="1"/>
  <c r="Q2288" i="1" s="1"/>
  <c r="V1088" i="1"/>
  <c r="O1088" i="1" s="1"/>
  <c r="Q1088" i="1" s="1"/>
  <c r="V1000" i="1"/>
  <c r="V1965" i="1"/>
  <c r="V1866" i="1"/>
  <c r="AA1866" i="1" s="1"/>
  <c r="V1912" i="1"/>
  <c r="V909" i="1"/>
  <c r="O909" i="1" s="1"/>
  <c r="Q909" i="1" s="1"/>
  <c r="V2234" i="1"/>
  <c r="V2132" i="1"/>
  <c r="V1287" i="1"/>
  <c r="O1287" i="1" s="1"/>
  <c r="Q1287" i="1" s="1"/>
  <c r="V1655" i="1"/>
  <c r="V1783" i="1"/>
  <c r="V1286" i="1"/>
  <c r="V1186" i="1"/>
  <c r="V1653" i="1"/>
  <c r="V1782" i="1"/>
  <c r="V1184" i="1"/>
  <c r="O1184" i="1" s="1"/>
  <c r="Q1184" i="1" s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V453" i="1"/>
  <c r="V2641" i="1"/>
  <c r="O2641" i="1" s="1"/>
  <c r="Q2641" i="1" s="1"/>
  <c r="V675" i="1"/>
  <c r="O675" i="1" s="1"/>
  <c r="Q675" i="1" s="1"/>
  <c r="V2008" i="1"/>
  <c r="O2008" i="1" s="1"/>
  <c r="Q2008" i="1" s="1"/>
  <c r="V1775" i="1"/>
  <c r="V2465" i="1"/>
  <c r="V1774" i="1"/>
  <c r="O1774" i="1" s="1"/>
  <c r="Q1774" i="1" s="1"/>
  <c r="R1774" i="1" s="1"/>
  <c r="V2062" i="1"/>
  <c r="V1645" i="1"/>
  <c r="V1407" i="1"/>
  <c r="O1407" i="1" s="1"/>
  <c r="Q1407" i="1" s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O893" i="1" s="1"/>
  <c r="Q893" i="1" s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V330" i="1"/>
  <c r="V987" i="1"/>
  <c r="O987" i="1" s="1"/>
  <c r="Q987" i="1" s="1"/>
  <c r="V1643" i="1"/>
  <c r="V2006" i="1"/>
  <c r="V424" i="1"/>
  <c r="V147" i="1"/>
  <c r="O147" i="1" s="1"/>
  <c r="Q147" i="1" s="1"/>
  <c r="V280" i="1"/>
  <c r="O280" i="1" s="1"/>
  <c r="Q280" i="1" s="1"/>
  <c r="V555" i="1"/>
  <c r="V48" i="1"/>
  <c r="O48" i="1" s="1"/>
  <c r="Q48" i="1" s="1"/>
  <c r="V220" i="1"/>
  <c r="O220" i="1" s="1"/>
  <c r="Q220" i="1" s="1"/>
  <c r="V110" i="1"/>
  <c r="V328" i="1"/>
  <c r="V146" i="1"/>
  <c r="V553" i="1"/>
  <c r="O553" i="1" s="1"/>
  <c r="Q553" i="1" s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O889" i="1" s="1"/>
  <c r="Q889" i="1" s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O2604" i="1" s="1"/>
  <c r="Q2604" i="1" s="1"/>
  <c r="V982" i="1"/>
  <c r="O982" i="1" s="1"/>
  <c r="Q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O2372" i="1" s="1"/>
  <c r="Q2372" i="1" s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V1069" i="1"/>
  <c r="V1396" i="1"/>
  <c r="V742" i="1"/>
  <c r="V980" i="1"/>
  <c r="V1519" i="1"/>
  <c r="V806" i="1"/>
  <c r="V448" i="1"/>
  <c r="O448" i="1" s="1"/>
  <c r="Q448" i="1" s="1"/>
  <c r="V2123" i="1"/>
  <c r="V1855" i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O1263" i="1" s="1"/>
  <c r="Q1263" i="1" s="1"/>
  <c r="V2329" i="1"/>
  <c r="V2754" i="1"/>
  <c r="V496" i="1"/>
  <c r="V663" i="1"/>
  <c r="O663" i="1" s="1"/>
  <c r="Q663" i="1" s="1"/>
  <c r="V804" i="1"/>
  <c r="V2224" i="1"/>
  <c r="V1516" i="1"/>
  <c r="V2430" i="1"/>
  <c r="O2430" i="1" s="1"/>
  <c r="Q2430" i="1" s="1"/>
  <c r="V2600" i="1"/>
  <c r="V1065" i="1"/>
  <c r="V2272" i="1"/>
  <c r="O2272" i="1" s="1"/>
  <c r="Q2272" i="1" s="1"/>
  <c r="V108" i="1"/>
  <c r="O108" i="1" s="1"/>
  <c r="Q108" i="1" s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O971" i="1" s="1"/>
  <c r="Q971" i="1" s="1"/>
  <c r="V1384" i="1"/>
  <c r="V732" i="1"/>
  <c r="V387" i="1"/>
  <c r="V322" i="1"/>
  <c r="O322" i="1" s="1"/>
  <c r="Q322" i="1" s="1"/>
  <c r="V2497" i="1"/>
  <c r="V2118" i="1"/>
  <c r="V2407" i="1"/>
  <c r="V1261" i="1"/>
  <c r="V2530" i="1"/>
  <c r="V2428" i="1"/>
  <c r="V2117" i="1"/>
  <c r="V1161" i="1"/>
  <c r="V1063" i="1"/>
  <c r="O1063" i="1" s="1"/>
  <c r="Q1063" i="1" s="1"/>
  <c r="V2459" i="1"/>
  <c r="AA1109" i="1" s="1"/>
  <c r="V1753" i="1"/>
  <c r="V1750" i="1"/>
  <c r="O1750" i="1" s="1"/>
  <c r="Q1750" i="1" s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O1060" i="1" s="1"/>
  <c r="Q1060" i="1" s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AA36" i="1" s="1"/>
  <c r="W680" i="1"/>
  <c r="Y680" i="1" s="1"/>
  <c r="W609" i="1"/>
  <c r="Y609" i="1" s="1"/>
  <c r="W819" i="1"/>
  <c r="Y819" i="1" s="1"/>
  <c r="W2735" i="1"/>
  <c r="Y2735" i="1" s="1"/>
  <c r="AA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AA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AA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AA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AA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AA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AA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AA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W1683" i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W289" i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AA2512" i="1" s="1"/>
  <c r="W2841" i="1"/>
  <c r="Y2841" i="1" s="1"/>
  <c r="W1678" i="1"/>
  <c r="Y1678" i="1" s="1"/>
  <c r="W1677" i="1"/>
  <c r="Y1677" i="1" s="1"/>
  <c r="W1675" i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W1788" i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AA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W2819" i="1"/>
  <c r="W189" i="1"/>
  <c r="Y189" i="1" s="1"/>
  <c r="W1183" i="1"/>
  <c r="Y1183" i="1" s="1"/>
  <c r="W188" i="1"/>
  <c r="W1182" i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AA2613" i="1" s="1"/>
  <c r="W22" i="1"/>
  <c r="W2540" i="1"/>
  <c r="Y2540" i="1" s="1"/>
  <c r="W1083" i="1"/>
  <c r="Y1083" i="1" s="1"/>
  <c r="W2014" i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W2065" i="1"/>
  <c r="W2434" i="1"/>
  <c r="Y2434" i="1" s="1"/>
  <c r="W425" i="1"/>
  <c r="Y425" i="1" s="1"/>
  <c r="W816" i="1"/>
  <c r="Y816" i="1" s="1"/>
  <c r="W815" i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W2226" i="1"/>
  <c r="Y2226" i="1" s="1"/>
  <c r="W40" i="1"/>
  <c r="Y40" i="1" s="1"/>
  <c r="W2602" i="1"/>
  <c r="Y2602" i="1" s="1"/>
  <c r="W119" i="1"/>
  <c r="X119" i="1" s="1"/>
  <c r="W2538" i="1"/>
  <c r="W604" i="1"/>
  <c r="Y604" i="1" s="1"/>
  <c r="W981" i="1"/>
  <c r="Y981" i="1" s="1"/>
  <c r="W184" i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W1010" i="1"/>
  <c r="Y1010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X693" i="1" s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X465" i="1" s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AA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W1294" i="1"/>
  <c r="Y1294" i="1" s="1"/>
  <c r="W1542" i="1"/>
  <c r="W2648" i="1"/>
  <c r="Y2648" i="1" s="1"/>
  <c r="W1541" i="1"/>
  <c r="Y1541" i="1" s="1"/>
  <c r="W616" i="1"/>
  <c r="Y616" i="1" s="1"/>
  <c r="W1540" i="1"/>
  <c r="W202" i="1"/>
  <c r="Y202" i="1" s="1"/>
  <c r="W2133" i="1"/>
  <c r="Y2133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X613" i="1" s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W972" i="1"/>
  <c r="Y972" i="1" s="1"/>
  <c r="W133" i="1"/>
  <c r="W2359" i="1"/>
  <c r="Y2359" i="1" s="1"/>
  <c r="W2630" i="1"/>
  <c r="Y2630" i="1" s="1"/>
  <c r="W2451" i="1"/>
  <c r="Y2451" i="1" s="1"/>
  <c r="AA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AA1518" i="1" s="1"/>
  <c r="W1394" i="1"/>
  <c r="W550" i="1"/>
  <c r="Y550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X352" i="1" s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AA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AA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O2696" i="1" s="1"/>
  <c r="Q2696" i="1" s="1"/>
  <c r="R2696" i="1" s="1"/>
  <c r="V2327" i="1"/>
  <c r="V726" i="1"/>
  <c r="V1372" i="1"/>
  <c r="O1372" i="1" s="1"/>
  <c r="Q1372" i="1" s="1"/>
  <c r="R1372" i="1" s="1"/>
  <c r="V1899" i="1"/>
  <c r="V2165" i="1"/>
  <c r="O2165" i="1" s="1"/>
  <c r="Q2165" i="1" s="1"/>
  <c r="V1897" i="1"/>
  <c r="O1897" i="1" s="1"/>
  <c r="Q1897" i="1" s="1"/>
  <c r="V1998" i="1"/>
  <c r="V1058" i="1"/>
  <c r="O1058" i="1" s="1"/>
  <c r="Q1058" i="1" s="1"/>
  <c r="R1058" i="1" s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O1618" i="1" s="1"/>
  <c r="Q1618" i="1" s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V2592" i="1"/>
  <c r="O2592" i="1" s="1"/>
  <c r="Q2592" i="1" s="1"/>
  <c r="V1359" i="1"/>
  <c r="V141" i="1"/>
  <c r="O141" i="1" s="1"/>
  <c r="Q141" i="1" s="1"/>
  <c r="V2525" i="1"/>
  <c r="V1248" i="1"/>
  <c r="V2404" i="1"/>
  <c r="O2404" i="1" s="1"/>
  <c r="Q2404" i="1" s="1"/>
  <c r="R2404" i="1" s="1"/>
  <c r="V1613" i="1"/>
  <c r="V383" i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O2832" i="1" s="1"/>
  <c r="Q2832" i="1" s="1"/>
  <c r="R2832" i="1" s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V1493" i="1"/>
  <c r="V57" i="1"/>
  <c r="AA57" i="1" s="1"/>
  <c r="V2152" i="1"/>
  <c r="V1357" i="1"/>
  <c r="O1357" i="1" s="1"/>
  <c r="Q1357" i="1" s="1"/>
  <c r="V26" i="1"/>
  <c r="AA26" i="1" s="1"/>
  <c r="V1356" i="1"/>
  <c r="O1356" i="1" s="1"/>
  <c r="Q1356" i="1" s="1"/>
  <c r="R1356" i="1" s="1"/>
  <c r="V863" i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O952" i="1" s="1"/>
  <c r="Q952" i="1" s="1"/>
  <c r="R952" i="1" s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O45" i="1" s="1"/>
  <c r="Q45" i="1" s="1"/>
  <c r="R45" i="1" s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AA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AA2741" i="1"/>
  <c r="O2692" i="1"/>
  <c r="Q2692" i="1" s="1"/>
  <c r="AA2256" i="1"/>
  <c r="O2005" i="1"/>
  <c r="Q2005" i="1" s="1"/>
  <c r="O491" i="1"/>
  <c r="Q491" i="1" s="1"/>
  <c r="O551" i="1"/>
  <c r="Q551" i="1" s="1"/>
  <c r="O1521" i="1"/>
  <c r="Q1521" i="1" s="1"/>
  <c r="O1405" i="1"/>
  <c r="Q1405" i="1" s="1"/>
  <c r="O2448" i="1"/>
  <c r="Q2448" i="1" s="1"/>
  <c r="AA2769" i="1"/>
  <c r="O2674" i="1"/>
  <c r="Q2674" i="1" s="1"/>
  <c r="O233" i="1"/>
  <c r="Q233" i="1" s="1"/>
  <c r="O771" i="1"/>
  <c r="Q771" i="1" s="1"/>
  <c r="O1691" i="1"/>
  <c r="Q1691" i="1" s="1"/>
  <c r="O289" i="1"/>
  <c r="Q289" i="1" s="1"/>
  <c r="O2777" i="1"/>
  <c r="Q2777" i="1" s="1"/>
  <c r="O1972" i="1"/>
  <c r="Q1972" i="1" s="1"/>
  <c r="O1209" i="1"/>
  <c r="Q1209" i="1" s="1"/>
  <c r="O1031" i="1"/>
  <c r="Q1031" i="1" s="1"/>
  <c r="R1031" i="1" s="1"/>
  <c r="O701" i="1"/>
  <c r="Q701" i="1" s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3" i="1"/>
  <c r="Q73" i="1" s="1"/>
  <c r="O1424" i="1"/>
  <c r="Q1424" i="1" s="1"/>
  <c r="O355" i="1"/>
  <c r="Q355" i="1" s="1"/>
  <c r="O1535" i="1"/>
  <c r="Q1535" i="1" s="1"/>
  <c r="O1426" i="1"/>
  <c r="Q1426" i="1" s="1"/>
  <c r="O896" i="1"/>
  <c r="Q896" i="1" s="1"/>
  <c r="R896" i="1" s="1"/>
  <c r="O1080" i="1"/>
  <c r="Q1080" i="1" s="1"/>
  <c r="AA1552" i="1"/>
  <c r="O983" i="1"/>
  <c r="Q983" i="1" s="1"/>
  <c r="O608" i="1"/>
  <c r="Q608" i="1" s="1"/>
  <c r="O21" i="1"/>
  <c r="Q21" i="1" s="1"/>
  <c r="O166" i="1"/>
  <c r="Q166" i="1" s="1"/>
  <c r="O1623" i="1"/>
  <c r="Q1623" i="1" s="1"/>
  <c r="O861" i="1"/>
  <c r="Q861" i="1" s="1"/>
  <c r="O1158" i="1"/>
  <c r="Q1158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388" i="1"/>
  <c r="AA2390" i="1"/>
  <c r="AA2748" i="1"/>
  <c r="AA2357" i="1"/>
  <c r="X2299" i="1"/>
  <c r="X2730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245" i="1"/>
  <c r="X244" i="1"/>
  <c r="X2173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061" i="1"/>
  <c r="X1639" i="1"/>
  <c r="X260" i="1"/>
  <c r="X738" i="1"/>
  <c r="X2534" i="1"/>
  <c r="X2707" i="1"/>
  <c r="X599" i="1"/>
  <c r="X2528" i="1"/>
  <c r="X2779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1253" i="1"/>
  <c r="X869" i="1"/>
  <c r="X1606" i="1"/>
  <c r="AA1748" i="1"/>
  <c r="AA2325" i="1"/>
  <c r="AA546" i="1"/>
  <c r="AA209" i="1"/>
  <c r="AA2833" i="1"/>
  <c r="AA2588" i="1"/>
  <c r="AA2228" i="1"/>
  <c r="AA2308" i="1"/>
  <c r="X1028" i="1"/>
  <c r="X584" i="1"/>
  <c r="X1573" i="1"/>
  <c r="X2250" i="1"/>
  <c r="X2090" i="1"/>
  <c r="X774" i="1"/>
  <c r="X67" i="1"/>
  <c r="X1810" i="1"/>
  <c r="X2247" i="1"/>
  <c r="X1687" i="1"/>
  <c r="X930" i="1"/>
  <c r="X2085" i="1"/>
  <c r="X2678" i="1"/>
  <c r="X1973" i="1"/>
  <c r="X1014" i="1"/>
  <c r="X517" i="1"/>
  <c r="X288" i="1"/>
  <c r="X1876" i="1"/>
  <c r="X1100" i="1"/>
  <c r="X1551" i="1"/>
  <c r="X2415" i="1"/>
  <c r="X1547" i="1"/>
  <c r="X921" i="1"/>
  <c r="X512" i="1"/>
  <c r="X824" i="1"/>
  <c r="X1295" i="1"/>
  <c r="X1661" i="1"/>
  <c r="X511" i="1"/>
  <c r="X1189" i="1"/>
  <c r="X756" i="1"/>
  <c r="X1965" i="1"/>
  <c r="X1912" i="1"/>
  <c r="X1577" i="1"/>
  <c r="X776" i="1"/>
  <c r="X1701" i="1"/>
  <c r="X1931" i="1"/>
  <c r="X521" i="1"/>
  <c r="X2191" i="1"/>
  <c r="X1330" i="1"/>
  <c r="X629" i="1"/>
  <c r="X2190" i="1"/>
  <c r="X836" i="1"/>
  <c r="X433" i="1"/>
  <c r="X2702" i="1"/>
  <c r="X1323" i="1"/>
  <c r="X2701" i="1"/>
  <c r="X1878" i="1"/>
  <c r="X137" i="1"/>
  <c r="X572" i="1"/>
  <c r="X1102" i="1"/>
  <c r="X399" i="1"/>
  <c r="X2382" i="1"/>
  <c r="X2081" i="1"/>
  <c r="X1006" i="1"/>
  <c r="X2077" i="1"/>
  <c r="X1663" i="1"/>
  <c r="X1544" i="1"/>
  <c r="X2616" i="1"/>
  <c r="AA1893" i="1"/>
  <c r="X936" i="1"/>
  <c r="X1219" i="1"/>
  <c r="X1116" i="1"/>
  <c r="X268" i="1"/>
  <c r="X931" i="1"/>
  <c r="X1452" i="1"/>
  <c r="X2666" i="1"/>
  <c r="X2440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361" i="1"/>
  <c r="X2727" i="1"/>
  <c r="X2347" i="1"/>
  <c r="X124" i="1"/>
  <c r="X2725" i="1"/>
  <c r="X154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271" i="1"/>
  <c r="X2175" i="1"/>
  <c r="X2275" i="1"/>
  <c r="X1906" i="1"/>
  <c r="X2057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936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28" i="1"/>
  <c r="X1678" i="1"/>
  <c r="X1672" i="1"/>
  <c r="X515" i="1"/>
  <c r="X1873" i="1"/>
  <c r="X620" i="1"/>
  <c r="X1305" i="1"/>
  <c r="X2346" i="1"/>
  <c r="X1193" i="1"/>
  <c r="X2019" i="1"/>
  <c r="X1424" i="1"/>
  <c r="X1188" i="1"/>
  <c r="X355" i="1"/>
  <c r="X282" i="1"/>
  <c r="X122" i="1"/>
  <c r="X2232" i="1"/>
  <c r="X2755" i="1"/>
  <c r="X1404" i="1"/>
  <c r="X2177" i="1"/>
  <c r="X423" i="1"/>
  <c r="X745" i="1"/>
  <c r="X1578" i="1"/>
  <c r="X585" i="1"/>
  <c r="X1700" i="1"/>
  <c r="X470" i="1"/>
  <c r="X932" i="1"/>
  <c r="X1811" i="1"/>
  <c r="X1690" i="1"/>
  <c r="X1924" i="1"/>
  <c r="X1974" i="1"/>
  <c r="X1109" i="1"/>
  <c r="X1013" i="1"/>
  <c r="X1202" i="1"/>
  <c r="X919" i="1"/>
  <c r="X306" i="1"/>
  <c r="X457" i="1"/>
  <c r="X556" i="1"/>
  <c r="X303" i="1"/>
  <c r="X803" i="1"/>
  <c r="X1260" i="1"/>
  <c r="X2269" i="1"/>
  <c r="X877" i="1"/>
  <c r="X276" i="1"/>
  <c r="X446" i="1"/>
  <c r="X2694" i="1"/>
  <c r="X725" i="1"/>
  <c r="X2114" i="1"/>
  <c r="X598" i="1"/>
  <c r="X2050" i="1"/>
  <c r="X958" i="1"/>
  <c r="X2591" i="1"/>
  <c r="X213" i="1"/>
  <c r="X105" i="1"/>
  <c r="X2552" i="1"/>
  <c r="X1339" i="1"/>
  <c r="X2750" i="1"/>
  <c r="X2196" i="1"/>
  <c r="X406" i="1"/>
  <c r="X1186" i="1"/>
  <c r="X1285" i="1"/>
  <c r="X12" i="1"/>
  <c r="X1961" i="1"/>
  <c r="X899" i="1"/>
  <c r="X1647" i="1"/>
  <c r="X1412" i="1"/>
  <c r="X2642" i="1"/>
  <c r="X1774" i="1"/>
  <c r="X2125" i="1"/>
  <c r="X1403" i="1"/>
  <c r="X330" i="1"/>
  <c r="X48" i="1"/>
  <c r="X2637" i="1"/>
  <c r="X1642" i="1"/>
  <c r="X670" i="1"/>
  <c r="X2228" i="1"/>
  <c r="X886" i="1"/>
  <c r="X1638" i="1"/>
  <c r="X1396" i="1"/>
  <c r="X979" i="1"/>
  <c r="X2536" i="1"/>
  <c r="X496" i="1"/>
  <c r="X2272" i="1"/>
  <c r="X1629" i="1"/>
  <c r="X733" i="1"/>
  <c r="X2407" i="1"/>
  <c r="X1753" i="1"/>
  <c r="X2054" i="1"/>
  <c r="X800" i="1"/>
  <c r="X2053" i="1"/>
  <c r="X27" i="1"/>
  <c r="X726" i="1"/>
  <c r="X1896" i="1"/>
  <c r="X543" i="1"/>
  <c r="X791" i="1"/>
  <c r="X1501" i="1"/>
  <c r="X2492" i="1"/>
  <c r="X1500" i="1"/>
  <c r="X2325" i="1"/>
  <c r="X2159" i="1"/>
  <c r="X787" i="1"/>
  <c r="X444" i="1"/>
  <c r="X383" i="1"/>
  <c r="X2686" i="1"/>
  <c r="X1495" i="1"/>
  <c r="X1356" i="1"/>
  <c r="X1840" i="1"/>
  <c r="X2558" i="1"/>
  <c r="X537" i="1"/>
  <c r="X1992" i="1"/>
  <c r="X1485" i="1"/>
  <c r="X590" i="1"/>
  <c r="X2751" i="1"/>
  <c r="X1715" i="1"/>
  <c r="X1712" i="1"/>
  <c r="X1984" i="1"/>
  <c r="X777" i="1"/>
  <c r="X195" i="1"/>
  <c r="X194" i="1"/>
  <c r="X369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735" i="1"/>
  <c r="X1381" i="1"/>
  <c r="X2529" i="1"/>
  <c r="X875" i="1"/>
  <c r="X965" i="1"/>
  <c r="X2163" i="1"/>
  <c r="X256" i="1"/>
  <c r="X1146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199" i="1"/>
  <c r="X1716" i="1"/>
  <c r="X781" i="1"/>
  <c r="X2447" i="1"/>
  <c r="X1582" i="1"/>
  <c r="X407" i="1"/>
  <c r="X234" i="1"/>
  <c r="X342" i="1"/>
  <c r="X1087" i="1"/>
  <c r="X1532" i="1"/>
  <c r="X2067" i="1"/>
  <c r="X1411" i="1"/>
  <c r="X2231" i="1"/>
  <c r="X1270" i="1"/>
  <c r="X35" i="1"/>
  <c r="X741" i="1"/>
  <c r="X1166" i="1"/>
  <c r="X1632" i="1"/>
  <c r="X1631" i="1"/>
  <c r="X257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364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541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2552" i="1"/>
  <c r="Q2552" i="1" s="1"/>
  <c r="R2552" i="1" s="1"/>
  <c r="O60" i="1"/>
  <c r="Q6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575" i="1"/>
  <c r="Q575" i="1" s="1"/>
  <c r="O401" i="1"/>
  <c r="Q401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334" i="1"/>
  <c r="Q334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2687" i="1"/>
  <c r="Q2687" i="1" s="1"/>
  <c r="O348" i="1"/>
  <c r="Q348" i="1" s="1"/>
  <c r="O960" i="1"/>
  <c r="Q960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1545" i="1"/>
  <c r="Q1545" i="1" s="1"/>
  <c r="R1545" i="1" s="1"/>
  <c r="O2760" i="1"/>
  <c r="Q2760" i="1" s="1"/>
  <c r="R2760" i="1" s="1"/>
  <c r="O914" i="1"/>
  <c r="Q914" i="1" s="1"/>
  <c r="R914" i="1" s="1"/>
  <c r="O1289" i="1"/>
  <c r="Q1289" i="1" s="1"/>
  <c r="O1311" i="1"/>
  <c r="Q1311" i="1" s="1"/>
  <c r="R1311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O1965" i="1"/>
  <c r="Q1965" i="1" s="1"/>
  <c r="O1783" i="1"/>
  <c r="Q1783" i="1" s="1"/>
  <c r="R1783" i="1" s="1"/>
  <c r="O2813" i="1"/>
  <c r="Q2813" i="1" s="1"/>
  <c r="O603" i="1"/>
  <c r="Q603" i="1" s="1"/>
  <c r="O2325" i="1"/>
  <c r="Q2325" i="1" s="1"/>
  <c r="R2325" i="1" s="1"/>
  <c r="O387" i="1"/>
  <c r="Q387" i="1" s="1"/>
  <c r="O91" i="1"/>
  <c r="Q91" i="1" s="1"/>
  <c r="O1495" i="1"/>
  <c r="Q1495" i="1" s="1"/>
  <c r="R1495" i="1" s="1"/>
  <c r="O2688" i="1"/>
  <c r="Q2688" i="1" s="1"/>
  <c r="R2688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1549" i="1"/>
  <c r="Q1549" i="1" s="1"/>
  <c r="O1431" i="1"/>
  <c r="Q1431" i="1" s="1"/>
  <c r="O2689" i="1"/>
  <c r="Q2689" i="1" s="1"/>
  <c r="O2176" i="1"/>
  <c r="Q2176" i="1" s="1"/>
  <c r="O552" i="1"/>
  <c r="Q552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349" i="1"/>
  <c r="Q349" i="1" s="1"/>
  <c r="O795" i="1"/>
  <c r="Q795" i="1" s="1"/>
  <c r="O2164" i="1"/>
  <c r="Q2164" i="1" s="1"/>
  <c r="O1212" i="1"/>
  <c r="Q1212" i="1" s="1"/>
  <c r="O1920" i="1"/>
  <c r="Q1920" i="1" s="1"/>
  <c r="R1920" i="1" s="1"/>
  <c r="O916" i="1"/>
  <c r="Q916" i="1" s="1"/>
  <c r="O996" i="1"/>
  <c r="Q996" i="1" s="1"/>
  <c r="O2541" i="1"/>
  <c r="Q2541" i="1" s="1"/>
  <c r="O1981" i="1"/>
  <c r="Q1981" i="1" s="1"/>
  <c r="O1457" i="1"/>
  <c r="Q1457" i="1" s="1"/>
  <c r="O1454" i="1"/>
  <c r="Q1454" i="1" s="1"/>
  <c r="O2480" i="1"/>
  <c r="Q2480" i="1" s="1"/>
  <c r="O2785" i="1"/>
  <c r="Q2785" i="1" s="1"/>
  <c r="R2785" i="1" s="1"/>
  <c r="O193" i="1"/>
  <c r="Q193" i="1" s="1"/>
  <c r="O397" i="1"/>
  <c r="Q397" i="1" s="1"/>
  <c r="O1090" i="1"/>
  <c r="Q1090" i="1" s="1"/>
  <c r="O2543" i="1"/>
  <c r="Q2543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1576" i="1"/>
  <c r="Q1576" i="1" s="1"/>
  <c r="O1574" i="1"/>
  <c r="Q1574" i="1" s="1"/>
  <c r="R1574" i="1" s="1"/>
  <c r="O522" i="1"/>
  <c r="Q522" i="1" s="1"/>
  <c r="O2484" i="1"/>
  <c r="Q2484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2620" i="1"/>
  <c r="Q2620" i="1" s="1"/>
  <c r="R2620" i="1" s="1"/>
  <c r="O1101" i="1"/>
  <c r="Q1101" i="1" s="1"/>
  <c r="O825" i="1"/>
  <c r="Q825" i="1" s="1"/>
  <c r="O1296" i="1"/>
  <c r="Q1296" i="1" s="1"/>
  <c r="O148" i="1"/>
  <c r="Q148" i="1" s="1"/>
  <c r="O1533" i="1"/>
  <c r="Q1533" i="1" s="1"/>
  <c r="O1275" i="1"/>
  <c r="Q1275" i="1" s="1"/>
  <c r="O2147" i="1"/>
  <c r="Q2147" i="1" s="1"/>
  <c r="O215" i="1"/>
  <c r="Q215" i="1" s="1"/>
  <c r="O2161" i="1"/>
  <c r="Q2161" i="1" s="1"/>
  <c r="O1740" i="1"/>
  <c r="Q1740" i="1" s="1"/>
  <c r="O721" i="1"/>
  <c r="Q721" i="1" s="1"/>
  <c r="O2453" i="1"/>
  <c r="Q2453" i="1" s="1"/>
  <c r="R2453" i="1" s="1"/>
  <c r="O2359" i="1"/>
  <c r="Q2359" i="1" s="1"/>
  <c r="R2359" i="1" s="1"/>
  <c r="O16" i="1"/>
  <c r="Q16" i="1" s="1"/>
  <c r="O300" i="1"/>
  <c r="Q300" i="1" s="1"/>
  <c r="O2737" i="1"/>
  <c r="Q2737" i="1" s="1"/>
  <c r="O2831" i="1"/>
  <c r="Q2831" i="1" s="1"/>
  <c r="O1346" i="1"/>
  <c r="Q1346" i="1" s="1"/>
  <c r="O159" i="1"/>
  <c r="Q159" i="1" s="1"/>
  <c r="O1233" i="1"/>
  <c r="Q1233" i="1" s="1"/>
  <c r="O1589" i="1"/>
  <c r="Q1589" i="1" s="1"/>
  <c r="O1130" i="1"/>
  <c r="Q1130" i="1" s="1"/>
  <c r="O2305" i="1"/>
  <c r="Q2305" i="1" s="1"/>
  <c r="O2809" i="1"/>
  <c r="Q2809" i="1" s="1"/>
  <c r="O1455" i="1"/>
  <c r="Q1455" i="1" s="1"/>
  <c r="O2088" i="1"/>
  <c r="Q2088" i="1" s="1"/>
  <c r="O1813" i="1"/>
  <c r="Q1813" i="1" s="1"/>
  <c r="O1566" i="1"/>
  <c r="Q156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2479" i="1"/>
  <c r="Q2479" i="1" s="1"/>
  <c r="O695" i="1"/>
  <c r="Q695" i="1" s="1"/>
  <c r="R695" i="1" s="1"/>
  <c r="O228" i="1"/>
  <c r="Q228" i="1" s="1"/>
  <c r="R228" i="1" s="1"/>
  <c r="O2512" i="1"/>
  <c r="Q2512" i="1" s="1"/>
  <c r="O2841" i="1"/>
  <c r="Q2841" i="1" s="1"/>
  <c r="O1677" i="1"/>
  <c r="Q1677" i="1" s="1"/>
  <c r="R1677" i="1" s="1"/>
  <c r="O1556" i="1"/>
  <c r="Q1556" i="1" s="1"/>
  <c r="O1800" i="1"/>
  <c r="Q1800" i="1" s="1"/>
  <c r="O1555" i="1"/>
  <c r="Q1555" i="1" s="1"/>
  <c r="O1314" i="1"/>
  <c r="Q1314" i="1" s="1"/>
  <c r="R1314" i="1" s="1"/>
  <c r="O1670" i="1"/>
  <c r="Q1670" i="1" s="1"/>
  <c r="O2474" i="1"/>
  <c r="Q2474" i="1" s="1"/>
  <c r="R2474" i="1" s="1"/>
  <c r="O828" i="1"/>
  <c r="Q828" i="1" s="1"/>
  <c r="O1795" i="1"/>
  <c r="Q1795" i="1" s="1"/>
  <c r="O2241" i="1"/>
  <c r="Q2241" i="1" s="1"/>
  <c r="R2241" i="1" s="1"/>
  <c r="O1197" i="1"/>
  <c r="Q1197" i="1" s="1"/>
  <c r="O2676" i="1"/>
  <c r="Q2676" i="1" s="1"/>
  <c r="R2676" i="1" s="1"/>
  <c r="O617" i="1"/>
  <c r="Q617" i="1" s="1"/>
  <c r="R617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611" i="1"/>
  <c r="Q611" i="1" s="1"/>
  <c r="O1964" i="1"/>
  <c r="Q1964" i="1" s="1"/>
  <c r="R1964" i="1" s="1"/>
  <c r="O223" i="1"/>
  <c r="Q223" i="1" s="1"/>
  <c r="R223" i="1" s="1"/>
  <c r="O282" i="1"/>
  <c r="Q282" i="1" s="1"/>
  <c r="R282" i="1" s="1"/>
  <c r="O900" i="1"/>
  <c r="Q900" i="1" s="1"/>
  <c r="O2613" i="1"/>
  <c r="Q2613" i="1" s="1"/>
  <c r="O2469" i="1"/>
  <c r="Q2469" i="1" s="1"/>
  <c r="O1862" i="1"/>
  <c r="Q1862" i="1" s="1"/>
  <c r="O2434" i="1"/>
  <c r="Q2434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O977" i="1"/>
  <c r="Q977" i="1" s="1"/>
  <c r="R977" i="1" s="1"/>
  <c r="O2121" i="1"/>
  <c r="Q2121" i="1" s="1"/>
  <c r="O547" i="1"/>
  <c r="Q547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9" i="1"/>
  <c r="Q9" i="1" s="1"/>
  <c r="O538" i="1"/>
  <c r="Q538" i="1" s="1"/>
  <c r="R538" i="1" s="1"/>
  <c r="O645" i="1"/>
  <c r="Q645" i="1" s="1"/>
  <c r="R645" i="1" s="1"/>
  <c r="O1601" i="1"/>
  <c r="Q1601" i="1" s="1"/>
  <c r="O298" i="1"/>
  <c r="Q298" i="1" s="1"/>
  <c r="O1043" i="1"/>
  <c r="Q1043" i="1" s="1"/>
  <c r="O854" i="1"/>
  <c r="Q854" i="1" s="1"/>
  <c r="O1824" i="1"/>
  <c r="Q1824" i="1" s="1"/>
  <c r="O1988" i="1"/>
  <c r="Q1988" i="1" s="1"/>
  <c r="O1987" i="1"/>
  <c r="Q1987" i="1" s="1"/>
  <c r="O779" i="1"/>
  <c r="Q779" i="1" s="1"/>
  <c r="O44" i="1"/>
  <c r="Q44" i="1" s="1"/>
  <c r="O2316" i="1"/>
  <c r="Q2316" i="1" s="1"/>
  <c r="O1580" i="1"/>
  <c r="Q1580" i="1" s="1"/>
  <c r="O2092" i="1"/>
  <c r="Q2092" i="1" s="1"/>
  <c r="O843" i="1"/>
  <c r="Q843" i="1" s="1"/>
  <c r="O174" i="1"/>
  <c r="Q174" i="1" s="1"/>
  <c r="O517" i="1"/>
  <c r="Q517" i="1" s="1"/>
  <c r="R517" i="1" s="1"/>
  <c r="O516" i="1"/>
  <c r="Q516" i="1" s="1"/>
  <c r="R516" i="1" s="1"/>
  <c r="O1217" i="1"/>
  <c r="Q1217" i="1" s="1"/>
  <c r="O1459" i="1"/>
  <c r="Q1459" i="1" s="1"/>
  <c r="R1459" i="1" s="1"/>
  <c r="O2481" i="1"/>
  <c r="Q2481" i="1" s="1"/>
  <c r="R2481" i="1" s="1"/>
  <c r="O1884" i="1"/>
  <c r="Q1884" i="1" s="1"/>
  <c r="O1191" i="1"/>
  <c r="Q1191" i="1" s="1"/>
  <c r="O636" i="1"/>
  <c r="Q636" i="1" s="1"/>
  <c r="R636" i="1" s="1"/>
  <c r="O1714" i="1"/>
  <c r="Q1714" i="1" s="1"/>
  <c r="O1309" i="1"/>
  <c r="Q1309" i="1" s="1"/>
  <c r="O2342" i="1"/>
  <c r="Q2342" i="1" s="1"/>
  <c r="O1784" i="1"/>
  <c r="Q1784" i="1" s="1"/>
  <c r="O332" i="1"/>
  <c r="Q332" i="1" s="1"/>
  <c r="R332" i="1" s="1"/>
  <c r="O2505" i="1"/>
  <c r="Q2505" i="1" s="1"/>
  <c r="O609" i="1"/>
  <c r="Q609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O1443" i="1"/>
  <c r="Q1443" i="1" s="1"/>
  <c r="O2388" i="1"/>
  <c r="Q2388" i="1" s="1"/>
  <c r="R2388" i="1" s="1"/>
  <c r="O927" i="1"/>
  <c r="Q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436" i="1"/>
  <c r="Q436" i="1" s="1"/>
  <c r="O1986" i="1"/>
  <c r="Q1986" i="1" s="1"/>
  <c r="O942" i="1"/>
  <c r="Q942" i="1" s="1"/>
  <c r="O1224" i="1"/>
  <c r="Q1224" i="1" s="1"/>
  <c r="O1583" i="1"/>
  <c r="Q1583" i="1" s="1"/>
  <c r="O2195" i="1"/>
  <c r="Q2195" i="1" s="1"/>
  <c r="O1415" i="1"/>
  <c r="Q1415" i="1" s="1"/>
  <c r="O677" i="1"/>
  <c r="Q677" i="1" s="1"/>
  <c r="O391" i="1"/>
  <c r="Q391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1160" i="1"/>
  <c r="Q1160" i="1" s="1"/>
  <c r="R1160" i="1" s="1"/>
  <c r="O2366" i="1"/>
  <c r="Q2366" i="1" s="1"/>
  <c r="O489" i="1"/>
  <c r="Q489" i="1" s="1"/>
  <c r="O2267" i="1"/>
  <c r="Q2267" i="1" s="1"/>
  <c r="O540" i="1"/>
  <c r="Q540" i="1" s="1"/>
  <c r="O1361" i="1"/>
  <c r="Q1361" i="1" s="1"/>
  <c r="O1498" i="1"/>
  <c r="Q1498" i="1" s="1"/>
  <c r="O953" i="1"/>
  <c r="Q953" i="1" s="1"/>
  <c r="O1120" i="1"/>
  <c r="Q1120" i="1" s="1"/>
  <c r="R1120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812" i="1"/>
  <c r="Q1812" i="1" s="1"/>
  <c r="O772" i="1"/>
  <c r="Q772" i="1" s="1"/>
  <c r="O2667" i="1"/>
  <c r="Q2667" i="1" s="1"/>
  <c r="R2667" i="1" s="1"/>
  <c r="O434" i="1"/>
  <c r="Q434" i="1" s="1"/>
  <c r="R434" i="1" s="1"/>
  <c r="O2691" i="1"/>
  <c r="Q2691" i="1" s="1"/>
  <c r="O1922" i="1"/>
  <c r="Q1922" i="1" s="1"/>
  <c r="O769" i="1"/>
  <c r="Q769" i="1" s="1"/>
  <c r="O768" i="1"/>
  <c r="Q768" i="1" s="1"/>
  <c r="O694" i="1"/>
  <c r="Q694" i="1" s="1"/>
  <c r="R694" i="1" s="1"/>
  <c r="O1676" i="1"/>
  <c r="Q1676" i="1" s="1"/>
  <c r="R1676" i="1" s="1"/>
  <c r="O1013" i="1"/>
  <c r="Q1013" i="1" s="1"/>
  <c r="R1013" i="1" s="1"/>
  <c r="O1554" i="1"/>
  <c r="Q1554" i="1" s="1"/>
  <c r="O1105" i="1"/>
  <c r="Q1105" i="1" s="1"/>
  <c r="R1105" i="1" s="1"/>
  <c r="O1439" i="1"/>
  <c r="Q1439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O2308" i="1"/>
  <c r="Q2308" i="1" s="1"/>
  <c r="R2308" i="1" s="1"/>
  <c r="O2445" i="1"/>
  <c r="Q2445" i="1" s="1"/>
  <c r="R2445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2547" i="1"/>
  <c r="Q2547" i="1" s="1"/>
  <c r="O2247" i="1"/>
  <c r="Q2247" i="1" s="1"/>
  <c r="R2247" i="1" s="1"/>
  <c r="O1561" i="1"/>
  <c r="Q1561" i="1" s="1"/>
  <c r="R1561" i="1" s="1"/>
  <c r="O340" i="1"/>
  <c r="Q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5" i="1"/>
  <c r="Q1305" i="1" s="1"/>
  <c r="R1305" i="1" s="1"/>
  <c r="O1298" i="1"/>
  <c r="Q1298" i="1" s="1"/>
  <c r="O2074" i="1"/>
  <c r="Q2074" i="1" s="1"/>
  <c r="O1914" i="1"/>
  <c r="Q1914" i="1" s="1"/>
  <c r="O2019" i="1"/>
  <c r="Q2019" i="1" s="1"/>
  <c r="R2019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065" i="1"/>
  <c r="Q2065" i="1" s="1"/>
  <c r="O425" i="1"/>
  <c r="Q425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O1634" i="1"/>
  <c r="Q1634" i="1" s="1"/>
  <c r="O2003" i="1"/>
  <c r="Q2003" i="1" s="1"/>
  <c r="R2003" i="1" s="1"/>
  <c r="O2120" i="1"/>
  <c r="Q2120" i="1" s="1"/>
  <c r="O2119" i="1"/>
  <c r="Q2119" i="1" s="1"/>
  <c r="O1064" i="1"/>
  <c r="Q1064" i="1" s="1"/>
  <c r="O1754" i="1"/>
  <c r="Q1754" i="1" s="1"/>
  <c r="O167" i="1"/>
  <c r="Q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1430" i="1"/>
  <c r="Q1430" i="1" s="1"/>
  <c r="R1430" i="1" s="1"/>
  <c r="O2413" i="1"/>
  <c r="Q2413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544" i="1"/>
  <c r="Q2544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2503" i="1"/>
  <c r="Q2503" i="1" s="1"/>
  <c r="O2824" i="1"/>
  <c r="Q2824" i="1" s="1"/>
  <c r="O2126" i="1"/>
  <c r="Q2126" i="1" s="1"/>
  <c r="O32" i="1"/>
  <c r="Q32" i="1" s="1"/>
  <c r="O393" i="1"/>
  <c r="Q393" i="1" s="1"/>
  <c r="R393" i="1" s="1"/>
  <c r="O2568" i="1"/>
  <c r="Q2568" i="1" s="1"/>
  <c r="O1767" i="1"/>
  <c r="Q1767" i="1" s="1"/>
  <c r="O1267" i="1"/>
  <c r="Q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O598" i="1"/>
  <c r="Q598" i="1" s="1"/>
  <c r="R598" i="1" s="1"/>
  <c r="O1617" i="1"/>
  <c r="Q1617" i="1" s="1"/>
  <c r="R1617" i="1" s="1"/>
  <c r="O2050" i="1"/>
  <c r="Q2050" i="1" s="1"/>
  <c r="R2050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O213" i="1"/>
  <c r="Q213" i="1" s="1"/>
  <c r="R213" i="1" s="1"/>
  <c r="O180" i="1"/>
  <c r="Q180" i="1" s="1"/>
  <c r="O1731" i="1"/>
  <c r="Q1731" i="1" s="1"/>
  <c r="R1731" i="1" s="1"/>
  <c r="O591" i="1"/>
  <c r="Q591" i="1" s="1"/>
  <c r="R591" i="1" s="1"/>
  <c r="O25" i="1"/>
  <c r="Q25" i="1" s="1"/>
  <c r="R25" i="1" s="1"/>
  <c r="O2260" i="1"/>
  <c r="Q2260" i="1" s="1"/>
  <c r="O1345" i="1"/>
  <c r="Q1345" i="1" s="1"/>
  <c r="O1477" i="1"/>
  <c r="Q1477" i="1" s="1"/>
  <c r="O1822" i="1"/>
  <c r="Q1822" i="1" s="1"/>
  <c r="O641" i="1"/>
  <c r="Q641" i="1" s="1"/>
  <c r="O515" i="1"/>
  <c r="Q515" i="1" s="1"/>
  <c r="R515" i="1" s="1"/>
  <c r="O2741" i="1"/>
  <c r="Q2741" i="1" s="1"/>
  <c r="R2741" i="1" s="1"/>
  <c r="O1553" i="1"/>
  <c r="Q1553" i="1" s="1"/>
  <c r="R1553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O1547" i="1"/>
  <c r="Q1547" i="1" s="1"/>
  <c r="R1547" i="1" s="1"/>
  <c r="O2136" i="1"/>
  <c r="Q2136" i="1" s="1"/>
  <c r="O921" i="1"/>
  <c r="Q921" i="1" s="1"/>
  <c r="R921" i="1" s="1"/>
  <c r="O920" i="1"/>
  <c r="Q920" i="1" s="1"/>
  <c r="R920" i="1" s="1"/>
  <c r="O827" i="1"/>
  <c r="Q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O51" i="1"/>
  <c r="Q51" i="1" s="1"/>
  <c r="O358" i="1"/>
  <c r="Q358" i="1" s="1"/>
  <c r="O191" i="1"/>
  <c r="Q191" i="1" s="1"/>
  <c r="R191" i="1" s="1"/>
  <c r="O1659" i="1"/>
  <c r="Q1659" i="1" s="1"/>
  <c r="O1290" i="1"/>
  <c r="Q1290" i="1" s="1"/>
  <c r="O567" i="1"/>
  <c r="Q567" i="1" s="1"/>
  <c r="R567" i="1" s="1"/>
  <c r="O1000" i="1"/>
  <c r="Q1000" i="1" s="1"/>
  <c r="R1000" i="1" s="1"/>
  <c r="O2132" i="1"/>
  <c r="Q2132" i="1" s="1"/>
  <c r="O1655" i="1"/>
  <c r="Q1655" i="1" s="1"/>
  <c r="R1655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O1962" i="1"/>
  <c r="Q1962" i="1" s="1"/>
  <c r="R1962" i="1" s="1"/>
  <c r="O509" i="1"/>
  <c r="Q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O1078" i="1"/>
  <c r="Q1078" i="1" s="1"/>
  <c r="R1078" i="1" s="1"/>
  <c r="O2606" i="1"/>
  <c r="Q2606" i="1" s="1"/>
  <c r="O1643" i="1"/>
  <c r="Q1643" i="1" s="1"/>
  <c r="O2006" i="1"/>
  <c r="Q2006" i="1" s="1"/>
  <c r="O424" i="1"/>
  <c r="Q424" i="1" s="1"/>
  <c r="O328" i="1"/>
  <c r="Q328" i="1" s="1"/>
  <c r="O146" i="1"/>
  <c r="Q146" i="1" s="1"/>
  <c r="O888" i="1"/>
  <c r="Q888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2224" i="1"/>
  <c r="Q2224" i="1" s="1"/>
  <c r="O1516" i="1"/>
  <c r="Q1516" i="1" s="1"/>
  <c r="O733" i="1"/>
  <c r="Q733" i="1" s="1"/>
  <c r="R733" i="1" s="1"/>
  <c r="O2407" i="1"/>
  <c r="Q2407" i="1" s="1"/>
  <c r="R2407" i="1" s="1"/>
  <c r="O2428" i="1"/>
  <c r="Q2428" i="1" s="1"/>
  <c r="O1753" i="1"/>
  <c r="Q1753" i="1" s="1"/>
  <c r="R1753" i="1" s="1"/>
  <c r="O879" i="1"/>
  <c r="Q879" i="1" s="1"/>
  <c r="O1062" i="1"/>
  <c r="Q1062" i="1" s="1"/>
  <c r="O1506" i="1"/>
  <c r="Q1506" i="1" s="1"/>
  <c r="O27" i="1"/>
  <c r="Q27" i="1" s="1"/>
  <c r="R27" i="1" s="1"/>
  <c r="O2217" i="1"/>
  <c r="Q2217" i="1" s="1"/>
  <c r="R2217" i="1" s="1"/>
  <c r="O1998" i="1"/>
  <c r="Q1998" i="1" s="1"/>
  <c r="R199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236" i="1"/>
  <c r="Q236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O477" i="1"/>
  <c r="Q477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H86" i="5" l="1"/>
  <c r="E87" i="5"/>
  <c r="G87" i="5"/>
  <c r="E52" i="5"/>
  <c r="G51" i="5"/>
  <c r="H51" i="5" s="1"/>
  <c r="A53" i="5"/>
  <c r="G52" i="5" s="1"/>
  <c r="G17" i="5"/>
  <c r="H17" i="5" s="1"/>
  <c r="R1060" i="1"/>
  <c r="AA802" i="1"/>
  <c r="R1750" i="1"/>
  <c r="R322" i="1"/>
  <c r="R971" i="1"/>
  <c r="R108" i="1"/>
  <c r="R2430" i="1"/>
  <c r="R663" i="1"/>
  <c r="R1263" i="1"/>
  <c r="AA1393" i="1"/>
  <c r="R448" i="1"/>
  <c r="R2372" i="1"/>
  <c r="R553" i="1"/>
  <c r="R1394" i="1"/>
  <c r="X2370" i="1"/>
  <c r="R2260" i="1"/>
  <c r="R220" i="1"/>
  <c r="R147" i="1"/>
  <c r="R987" i="1"/>
  <c r="R1715" i="1"/>
  <c r="R2617" i="1"/>
  <c r="R2711" i="1"/>
  <c r="R2475" i="1"/>
  <c r="R1799" i="1"/>
  <c r="R267" i="1"/>
  <c r="R128" i="1"/>
  <c r="R2244" i="1"/>
  <c r="AA2546" i="1"/>
  <c r="R377" i="1"/>
  <c r="AA2671" i="1"/>
  <c r="R2116" i="1"/>
  <c r="R975" i="1"/>
  <c r="AA1908" i="1"/>
  <c r="AA1546" i="1"/>
  <c r="AA2350" i="1"/>
  <c r="AA2518" i="1"/>
  <c r="AA2483" i="1"/>
  <c r="AA2835" i="1"/>
  <c r="R1178" i="1"/>
  <c r="AA1481" i="1"/>
  <c r="AA1614" i="1"/>
  <c r="R648" i="1"/>
  <c r="R182" i="1"/>
  <c r="R257" i="1"/>
  <c r="R1631" i="1"/>
  <c r="R1166" i="1"/>
  <c r="R1156" i="1"/>
  <c r="AA2545" i="1"/>
  <c r="R688" i="1"/>
  <c r="R398" i="1"/>
  <c r="R2384" i="1"/>
  <c r="R2729" i="1"/>
  <c r="R1416" i="1"/>
  <c r="R2419" i="1"/>
  <c r="AA2652" i="1"/>
  <c r="R470" i="1"/>
  <c r="AA1930" i="1"/>
  <c r="R476" i="1"/>
  <c r="R2790" i="1"/>
  <c r="R1010" i="1"/>
  <c r="AA177" i="1"/>
  <c r="R1788" i="1"/>
  <c r="R943" i="1"/>
  <c r="AA2481" i="1"/>
  <c r="R157" i="1"/>
  <c r="R1468" i="1"/>
  <c r="R2712" i="1"/>
  <c r="R2314" i="1"/>
  <c r="R2096" i="1"/>
  <c r="R2270" i="1"/>
  <c r="R2002" i="1"/>
  <c r="R2534" i="1"/>
  <c r="R2171" i="1"/>
  <c r="R1639" i="1"/>
  <c r="R244" i="1"/>
  <c r="AA2229" i="1"/>
  <c r="R2462" i="1"/>
  <c r="R2061" i="1"/>
  <c r="R1177" i="1"/>
  <c r="R2012" i="1"/>
  <c r="R2283" i="1"/>
  <c r="R679" i="1"/>
  <c r="R1652" i="1"/>
  <c r="R283" i="1"/>
  <c r="AA2646" i="1"/>
  <c r="R2471" i="1"/>
  <c r="R2506" i="1"/>
  <c r="R286" i="1"/>
  <c r="R2574" i="1"/>
  <c r="R192" i="1"/>
  <c r="AA2414" i="1"/>
  <c r="R151" i="1"/>
  <c r="R1023" i="1"/>
  <c r="AA1026" i="1"/>
  <c r="R690" i="1"/>
  <c r="R1007" i="1"/>
  <c r="R1798" i="1"/>
  <c r="AA1968" i="1"/>
  <c r="R833" i="1"/>
  <c r="R1320" i="1"/>
  <c r="AA155" i="1"/>
  <c r="Y1182" i="1"/>
  <c r="X1182" i="1"/>
  <c r="Y2184" i="1"/>
  <c r="X2184" i="1"/>
  <c r="Y1683" i="1"/>
  <c r="X1683" i="1"/>
  <c r="Y2290" i="1"/>
  <c r="X2290" i="1"/>
  <c r="Y2620" i="1"/>
  <c r="X2620" i="1"/>
  <c r="Y364" i="1"/>
  <c r="X364" i="1"/>
  <c r="Y1684" i="1"/>
  <c r="X1684" i="1"/>
  <c r="Y2353" i="1"/>
  <c r="AA2353" i="1" s="1"/>
  <c r="X2353" i="1"/>
  <c r="Y2482" i="1"/>
  <c r="X2482" i="1"/>
  <c r="Y2829" i="1"/>
  <c r="X2829" i="1"/>
  <c r="Y371" i="1"/>
  <c r="X371" i="1"/>
  <c r="Y1359" i="1"/>
  <c r="X1359" i="1"/>
  <c r="Y961" i="1"/>
  <c r="X961" i="1"/>
  <c r="Y2696" i="1"/>
  <c r="X2696" i="1"/>
  <c r="Y2497" i="1"/>
  <c r="X2497" i="1"/>
  <c r="Y2600" i="1"/>
  <c r="X2600" i="1"/>
  <c r="Y1903" i="1"/>
  <c r="X1903" i="1"/>
  <c r="Y279" i="1"/>
  <c r="X279" i="1"/>
  <c r="Y280" i="1"/>
  <c r="X280" i="1"/>
  <c r="Y2606" i="1"/>
  <c r="X2606" i="1"/>
  <c r="Y1405" i="1"/>
  <c r="X1405" i="1"/>
  <c r="Y901" i="1"/>
  <c r="X901" i="1"/>
  <c r="Y2840" i="1"/>
  <c r="X2840" i="1"/>
  <c r="Y1783" i="1"/>
  <c r="X1783" i="1"/>
  <c r="Y1289" i="1"/>
  <c r="X1289" i="1"/>
  <c r="Y14" i="1"/>
  <c r="X14" i="1"/>
  <c r="Y2439" i="1"/>
  <c r="X2439" i="1"/>
  <c r="Y827" i="1"/>
  <c r="X827" i="1"/>
  <c r="Y1306" i="1"/>
  <c r="X1306" i="1"/>
  <c r="Y1311" i="1"/>
  <c r="X1311" i="1"/>
  <c r="Y431" i="1"/>
  <c r="X431" i="1"/>
  <c r="Y2547" i="1"/>
  <c r="X2547" i="1"/>
  <c r="Y1570" i="1"/>
  <c r="X1570" i="1"/>
  <c r="Y2030" i="1"/>
  <c r="X2030" i="1"/>
  <c r="Y2653" i="1"/>
  <c r="X2653" i="1"/>
  <c r="Y702" i="1"/>
  <c r="X702" i="1"/>
  <c r="R2598" i="1"/>
  <c r="AA614" i="1"/>
  <c r="AA1195" i="1"/>
  <c r="R2303" i="1"/>
  <c r="AA1678" i="1"/>
  <c r="O1678" i="1"/>
  <c r="Q1678" i="1" s="1"/>
  <c r="R1678" i="1" s="1"/>
  <c r="R1684" i="1"/>
  <c r="R621" i="1"/>
  <c r="R560" i="1"/>
  <c r="R2840" i="1"/>
  <c r="R14" i="1"/>
  <c r="R2547" i="1"/>
  <c r="R768" i="1"/>
  <c r="O1026" i="1"/>
  <c r="Q1026" i="1" s="1"/>
  <c r="R2480" i="1"/>
  <c r="R1965" i="1"/>
  <c r="X940" i="1"/>
  <c r="X548" i="1"/>
  <c r="X1935" i="1"/>
  <c r="X1732" i="1"/>
  <c r="X1058" i="1"/>
  <c r="X1063" i="1"/>
  <c r="X1399" i="1"/>
  <c r="X1534" i="1"/>
  <c r="X484" i="1"/>
  <c r="X420" i="1"/>
  <c r="X833" i="1"/>
  <c r="X359" i="1"/>
  <c r="X1553" i="1"/>
  <c r="AA2454" i="1"/>
  <c r="AA702" i="1"/>
  <c r="Y1770" i="1"/>
  <c r="X1770" i="1"/>
  <c r="Y2538" i="1"/>
  <c r="X2538" i="1"/>
  <c r="Y22" i="1"/>
  <c r="AA22" i="1" s="1"/>
  <c r="X22" i="1"/>
  <c r="Y1788" i="1"/>
  <c r="X1788" i="1"/>
  <c r="O1161" i="1"/>
  <c r="Q1161" i="1" s="1"/>
  <c r="R1161" i="1" s="1"/>
  <c r="AA1161" i="1"/>
  <c r="Y1217" i="1"/>
  <c r="X1217" i="1"/>
  <c r="Y308" i="1"/>
  <c r="X308" i="1"/>
  <c r="Y2296" i="1"/>
  <c r="X2296" i="1"/>
  <c r="Y1101" i="1"/>
  <c r="AA1101" i="1" s="1"/>
  <c r="X1101" i="1"/>
  <c r="Y1920" i="1"/>
  <c r="X1920" i="1"/>
  <c r="Y2480" i="1"/>
  <c r="AA2480" i="1" s="1"/>
  <c r="X2480" i="1"/>
  <c r="Y701" i="1"/>
  <c r="X701" i="1"/>
  <c r="O61" i="1"/>
  <c r="Q61" i="1" s="1"/>
  <c r="R61" i="1" s="1"/>
  <c r="AA61" i="1"/>
  <c r="Y860" i="1"/>
  <c r="X860" i="1"/>
  <c r="Y2210" i="1"/>
  <c r="AA2210" i="1" s="1"/>
  <c r="X2210" i="1"/>
  <c r="Y134" i="1"/>
  <c r="X134" i="1"/>
  <c r="Y651" i="1"/>
  <c r="AA651" i="1" s="1"/>
  <c r="X651" i="1"/>
  <c r="Y870" i="1"/>
  <c r="X870" i="1"/>
  <c r="Y1851" i="1"/>
  <c r="AA1851" i="1" s="1"/>
  <c r="X1851" i="1"/>
  <c r="Y259" i="1"/>
  <c r="X259" i="1"/>
  <c r="Y2123" i="1"/>
  <c r="X2123" i="1"/>
  <c r="Y2721" i="1"/>
  <c r="X2721" i="1"/>
  <c r="Y2337" i="1"/>
  <c r="X2337" i="1"/>
  <c r="Y560" i="1"/>
  <c r="X560" i="1"/>
  <c r="Y2064" i="1"/>
  <c r="AA2064" i="1" s="1"/>
  <c r="X2064" i="1"/>
  <c r="Y1649" i="1"/>
  <c r="X1649" i="1"/>
  <c r="Y2709" i="1"/>
  <c r="AA2709" i="1" s="1"/>
  <c r="X2709" i="1"/>
  <c r="Y357" i="1"/>
  <c r="X357" i="1"/>
  <c r="Y2072" i="1"/>
  <c r="AA2072" i="1" s="1"/>
  <c r="X2072" i="1"/>
  <c r="Y1969" i="1"/>
  <c r="X1969" i="1"/>
  <c r="Y174" i="1"/>
  <c r="X174" i="1"/>
  <c r="Y112" i="1"/>
  <c r="X112" i="1"/>
  <c r="Y928" i="1"/>
  <c r="AA928" i="1" s="1"/>
  <c r="X928" i="1"/>
  <c r="Y2806" i="1"/>
  <c r="AA2806" i="1" s="1"/>
  <c r="X2806" i="1"/>
  <c r="R2010" i="1"/>
  <c r="R1180" i="1"/>
  <c r="AA1680" i="1"/>
  <c r="O1680" i="1"/>
  <c r="Q1680" i="1" s="1"/>
  <c r="R1659" i="1"/>
  <c r="R1306" i="1"/>
  <c r="R705" i="1"/>
  <c r="R2606" i="1"/>
  <c r="R827" i="1"/>
  <c r="R2085" i="1"/>
  <c r="R340" i="1"/>
  <c r="R49" i="1"/>
  <c r="R1415" i="1"/>
  <c r="R2841" i="1"/>
  <c r="R2809" i="1"/>
  <c r="X1148" i="1"/>
  <c r="X1075" i="1"/>
  <c r="X989" i="1"/>
  <c r="X211" i="1"/>
  <c r="X2355" i="1"/>
  <c r="X1251" i="1"/>
  <c r="X1151" i="1"/>
  <c r="X1752" i="1"/>
  <c r="X45" i="1"/>
  <c r="X2791" i="1"/>
  <c r="X2772" i="1"/>
  <c r="X386" i="1"/>
  <c r="X1282" i="1"/>
  <c r="X509" i="1"/>
  <c r="X1301" i="1"/>
  <c r="X763" i="1"/>
  <c r="AA134" i="1"/>
  <c r="Y1383" i="1"/>
  <c r="X1383" i="1"/>
  <c r="Y1521" i="1"/>
  <c r="X1521" i="1"/>
  <c r="Y422" i="1"/>
  <c r="X422" i="1"/>
  <c r="Y815" i="1"/>
  <c r="X815" i="1"/>
  <c r="Y2819" i="1"/>
  <c r="AA2819" i="1" s="1"/>
  <c r="X2819" i="1"/>
  <c r="Y289" i="1"/>
  <c r="X289" i="1"/>
  <c r="Y1562" i="1"/>
  <c r="AA1562" i="1" s="1"/>
  <c r="X1562" i="1"/>
  <c r="Y2304" i="1"/>
  <c r="X2304" i="1"/>
  <c r="Y1791" i="1"/>
  <c r="AA1791" i="1" s="1"/>
  <c r="X1791" i="1"/>
  <c r="Y1007" i="1"/>
  <c r="X1007" i="1"/>
  <c r="Y927" i="1"/>
  <c r="X927" i="1"/>
  <c r="Y1679" i="1"/>
  <c r="X1679" i="1"/>
  <c r="Y2252" i="1"/>
  <c r="X2252" i="1"/>
  <c r="Y952" i="1"/>
  <c r="X952" i="1"/>
  <c r="Y2404" i="1"/>
  <c r="AA2404" i="1" s="1"/>
  <c r="X2404" i="1"/>
  <c r="Y1844" i="1"/>
  <c r="X1844" i="1"/>
  <c r="Y2268" i="1"/>
  <c r="AA2268" i="1" s="1"/>
  <c r="X2268" i="1"/>
  <c r="Y1384" i="1"/>
  <c r="X1384" i="1"/>
  <c r="Y1171" i="1"/>
  <c r="AA1171" i="1" s="1"/>
  <c r="X1171" i="1"/>
  <c r="R133" i="1"/>
  <c r="R1745" i="1"/>
  <c r="R22" i="1"/>
  <c r="R52" i="1"/>
  <c r="AA2482" i="1"/>
  <c r="R509" i="1"/>
  <c r="R132" i="1"/>
  <c r="R2597" i="1"/>
  <c r="R1267" i="1"/>
  <c r="R167" i="1"/>
  <c r="R1634" i="1"/>
  <c r="O1195" i="1"/>
  <c r="Q1195" i="1" s="1"/>
  <c r="R1195" i="1" s="1"/>
  <c r="R1884" i="1"/>
  <c r="R1800" i="1"/>
  <c r="X1719" i="1"/>
  <c r="X1470" i="1"/>
  <c r="X2119" i="1"/>
  <c r="X808" i="1"/>
  <c r="X1865" i="1"/>
  <c r="X2832" i="1"/>
  <c r="X2329" i="1"/>
  <c r="X1775" i="1"/>
  <c r="X2809" i="1"/>
  <c r="X37" i="1"/>
  <c r="X1427" i="1"/>
  <c r="X1113" i="1"/>
  <c r="X1659" i="1"/>
  <c r="X2796" i="1"/>
  <c r="X49" i="1"/>
  <c r="AA1513" i="1"/>
  <c r="AA1488" i="1"/>
  <c r="AA1450" i="1"/>
  <c r="AA145" i="1"/>
  <c r="Y1540" i="1"/>
  <c r="AA2030" i="1" s="1"/>
  <c r="X1540" i="1"/>
  <c r="Y688" i="1"/>
  <c r="X688" i="1"/>
  <c r="AA2727" i="1"/>
  <c r="Y1105" i="1"/>
  <c r="AA1105" i="1" s="1"/>
  <c r="X1105" i="1"/>
  <c r="Y1445" i="1"/>
  <c r="X1445" i="1"/>
  <c r="Y184" i="1"/>
  <c r="AA184" i="1" s="1"/>
  <c r="X184" i="1"/>
  <c r="Y216" i="1"/>
  <c r="X216" i="1"/>
  <c r="Y984" i="1"/>
  <c r="AA984" i="1" s="1"/>
  <c r="X984" i="1"/>
  <c r="Y1524" i="1"/>
  <c r="X1524" i="1"/>
  <c r="Y2409" i="1"/>
  <c r="X2409" i="1"/>
  <c r="Y1279" i="1"/>
  <c r="X1279" i="1"/>
  <c r="Y1861" i="1"/>
  <c r="X1861" i="1"/>
  <c r="Y2014" i="1"/>
  <c r="X2014" i="1"/>
  <c r="Y223" i="1"/>
  <c r="AA223" i="1" s="1"/>
  <c r="X223" i="1"/>
  <c r="Y284" i="1"/>
  <c r="X284" i="1"/>
  <c r="Y2236" i="1"/>
  <c r="AA2236" i="1" s="1"/>
  <c r="X2236" i="1"/>
  <c r="Y247" i="1"/>
  <c r="X247" i="1"/>
  <c r="Y2508" i="1"/>
  <c r="X2508" i="1"/>
  <c r="Y1915" i="1"/>
  <c r="X1915" i="1"/>
  <c r="Y2020" i="1"/>
  <c r="AA2020" i="1" s="1"/>
  <c r="X2020" i="1"/>
  <c r="Y2474" i="1"/>
  <c r="X2474" i="1"/>
  <c r="Y2619" i="1"/>
  <c r="X2619" i="1"/>
  <c r="Y1318" i="1"/>
  <c r="X1318" i="1"/>
  <c r="Y1675" i="1"/>
  <c r="AA1675" i="1" s="1"/>
  <c r="X1675" i="1"/>
  <c r="Y73" i="1"/>
  <c r="X73" i="1"/>
  <c r="Y2137" i="1"/>
  <c r="AA2137" i="1" s="1"/>
  <c r="X2137" i="1"/>
  <c r="R489" i="1"/>
  <c r="R942" i="1"/>
  <c r="R927" i="1"/>
  <c r="R250" i="1"/>
  <c r="R1714" i="1"/>
  <c r="R174" i="1"/>
  <c r="R1670" i="1"/>
  <c r="R996" i="1"/>
  <c r="R1289" i="1"/>
  <c r="R289" i="1"/>
  <c r="R540" i="1"/>
  <c r="R1217" i="1"/>
  <c r="R2092" i="1"/>
  <c r="R2121" i="1"/>
  <c r="R2431" i="1"/>
  <c r="R1555" i="1"/>
  <c r="R1101" i="1"/>
  <c r="R1301" i="1"/>
  <c r="X319" i="1"/>
  <c r="AA1329" i="1"/>
  <c r="AA1649" i="1"/>
  <c r="AA2790" i="1"/>
  <c r="X596" i="1"/>
  <c r="X659" i="1"/>
  <c r="X321" i="1"/>
  <c r="X1755" i="1"/>
  <c r="X2463" i="1"/>
  <c r="X2780" i="1"/>
  <c r="X2462" i="1"/>
  <c r="AA721" i="1"/>
  <c r="AA753" i="1"/>
  <c r="AA1182" i="1"/>
  <c r="AA219" i="1"/>
  <c r="AA1557" i="1"/>
  <c r="AA2062" i="1"/>
  <c r="R2008" i="1"/>
  <c r="R2569" i="1"/>
  <c r="R909" i="1"/>
  <c r="R1292" i="1"/>
  <c r="AA29" i="1"/>
  <c r="X1895" i="1"/>
  <c r="X2270" i="1"/>
  <c r="X1738" i="1"/>
  <c r="X2000" i="1"/>
  <c r="X2002" i="1"/>
  <c r="X2273" i="1"/>
  <c r="X1174" i="1"/>
  <c r="R73" i="1"/>
  <c r="R701" i="1"/>
  <c r="R1405" i="1"/>
  <c r="AA629" i="1"/>
  <c r="AA1291" i="1"/>
  <c r="AA2022" i="1"/>
  <c r="AA1451" i="1"/>
  <c r="R1063" i="1"/>
  <c r="R1903" i="1"/>
  <c r="R982" i="1"/>
  <c r="AA110" i="1"/>
  <c r="R280" i="1"/>
  <c r="AA2677" i="1"/>
  <c r="AA2032" i="1"/>
  <c r="AA657" i="1"/>
  <c r="AA977" i="1"/>
  <c r="AA1301" i="1"/>
  <c r="AA1877" i="1"/>
  <c r="X1368" i="1"/>
  <c r="X748" i="1"/>
  <c r="X398" i="1"/>
  <c r="X2384" i="1"/>
  <c r="R1424" i="1"/>
  <c r="AA2054" i="1"/>
  <c r="X2223" i="1"/>
  <c r="X1530" i="1"/>
  <c r="X1900" i="1"/>
  <c r="X1913" i="1"/>
  <c r="X2545" i="1"/>
  <c r="X1871" i="1"/>
  <c r="X2729" i="1"/>
  <c r="X1970" i="1"/>
  <c r="R355" i="1"/>
  <c r="AA1654" i="1"/>
  <c r="AA2346" i="1"/>
  <c r="AA100" i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AA2795" i="1" s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AA1316" i="1" s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AA478" i="1" s="1"/>
  <c r="X478" i="1"/>
  <c r="Y270" i="1"/>
  <c r="X270" i="1"/>
  <c r="Y707" i="1"/>
  <c r="AA707" i="1" s="1"/>
  <c r="X707" i="1"/>
  <c r="Y708" i="1"/>
  <c r="AA708" i="1" s="1"/>
  <c r="X708" i="1"/>
  <c r="O2575" i="1"/>
  <c r="Q2575" i="1" s="1"/>
  <c r="R2575" i="1" s="1"/>
  <c r="AA2575" i="1"/>
  <c r="AA2118" i="1"/>
  <c r="Y296" i="1"/>
  <c r="AA296" i="1" s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AA1179" i="1" s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1839" i="1" s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AA1463" i="1" s="1"/>
  <c r="Y38" i="1"/>
  <c r="AA120" i="1"/>
  <c r="Y2815" i="1"/>
  <c r="Y588" i="1"/>
  <c r="AA588" i="1" s="1"/>
  <c r="AA216" i="1"/>
  <c r="Y2147" i="1"/>
  <c r="AA2169" i="1"/>
  <c r="Y1198" i="1"/>
  <c r="AA1198" i="1" s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AA2401" i="1" s="1"/>
  <c r="X2324" i="1"/>
  <c r="Y2324" i="1"/>
  <c r="X88" i="1"/>
  <c r="Y88" i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AA1858" i="1" s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373" i="1" s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1008" i="1" s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421" i="1" s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937" i="1" s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Y173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Y482" i="1"/>
  <c r="AA388" i="1" s="1"/>
  <c r="Y170" i="1"/>
  <c r="AA170" i="1" s="1"/>
  <c r="AA1635" i="1"/>
  <c r="Y2009" i="1"/>
  <c r="Y1650" i="1"/>
  <c r="AA1746" i="1" s="1"/>
  <c r="AA1763" i="1"/>
  <c r="Y457" i="1"/>
  <c r="AA457" i="1" s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AA410" i="1" s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19" i="1"/>
  <c r="Y101" i="1"/>
  <c r="AA1534" i="1" s="1"/>
  <c r="AA1551" i="1"/>
  <c r="Y1176" i="1"/>
  <c r="AA1583" i="1"/>
  <c r="Y674" i="1"/>
  <c r="Y2410" i="1"/>
  <c r="AA1630" i="1" s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2016" i="1" s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725" i="1"/>
  <c r="AA757" i="1"/>
  <c r="AA885" i="1"/>
  <c r="AA917" i="1"/>
  <c r="AA981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1016" i="1"/>
  <c r="AA2006" i="1"/>
  <c r="R1541" i="1"/>
  <c r="AA2070" i="1"/>
  <c r="R1662" i="1"/>
  <c r="AA2134" i="1"/>
  <c r="AA2230" i="1"/>
  <c r="AA2262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X1254" i="1"/>
  <c r="AA1087" i="1"/>
  <c r="AA1072" i="1"/>
  <c r="AA1247" i="1"/>
  <c r="AA1232" i="1"/>
  <c r="AA265" i="1"/>
  <c r="X480" i="1"/>
  <c r="X1233" i="1"/>
  <c r="AA393" i="1"/>
  <c r="X346" i="1"/>
  <c r="AA472" i="1"/>
  <c r="AA617" i="1"/>
  <c r="X1051" i="1"/>
  <c r="AA1414" i="1"/>
  <c r="X353" i="1"/>
  <c r="AA1431" i="1"/>
  <c r="X392" i="1"/>
  <c r="AA1478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60" i="1"/>
  <c r="AA1707" i="1"/>
  <c r="AA1692" i="1"/>
  <c r="AA1739" i="1"/>
  <c r="AA1724" i="1"/>
  <c r="AA1771" i="1"/>
  <c r="AA1756" i="1"/>
  <c r="AA1835" i="1"/>
  <c r="AA1820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195" i="1"/>
  <c r="AA2242" i="1"/>
  <c r="AA2227" i="1"/>
  <c r="AA2274" i="1"/>
  <c r="AA2259" i="1"/>
  <c r="AA1415" i="1"/>
  <c r="AA1479" i="1"/>
  <c r="AA1511" i="1"/>
  <c r="AA1496" i="1"/>
  <c r="AA1575" i="1"/>
  <c r="AA1671" i="1"/>
  <c r="AA1656" i="1"/>
  <c r="AA1703" i="1"/>
  <c r="AA1688" i="1"/>
  <c r="AA1735" i="1"/>
  <c r="AA1720" i="1"/>
  <c r="AA1863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79" i="1"/>
  <c r="AA2142" i="1"/>
  <c r="AA2127" i="1"/>
  <c r="AA1700" i="1"/>
  <c r="AA1685" i="1"/>
  <c r="AA238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O2351" i="1"/>
  <c r="Q2351" i="1" s="1"/>
  <c r="R2351" i="1" s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536" i="1"/>
  <c r="AA108" i="1"/>
  <c r="AA8" i="1"/>
  <c r="AA735" i="1"/>
  <c r="AA988" i="1"/>
  <c r="AA252" i="1"/>
  <c r="AA176" i="1"/>
  <c r="AA139" i="1"/>
  <c r="AA1629" i="1"/>
  <c r="AA122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H87" i="5" l="1"/>
  <c r="E53" i="5"/>
  <c r="H52" i="5"/>
  <c r="A54" i="5"/>
  <c r="AA1694" i="1"/>
  <c r="AA1848" i="1"/>
  <c r="AA101" i="1"/>
  <c r="AA1052" i="1"/>
  <c r="AA1502" i="1"/>
  <c r="AA2814" i="1"/>
  <c r="AA2618" i="1"/>
  <c r="AA1013" i="1"/>
  <c r="AA2288" i="1"/>
  <c r="AA2705" i="1"/>
  <c r="AA2559" i="1"/>
  <c r="AA2776" i="1"/>
  <c r="AA633" i="1"/>
  <c r="AA1867" i="1"/>
  <c r="AA693" i="1"/>
  <c r="AA459" i="1"/>
  <c r="AA879" i="1"/>
  <c r="AA1888" i="1"/>
  <c r="AA1290" i="1"/>
  <c r="AA1560" i="1"/>
  <c r="AA2305" i="1"/>
  <c r="AA927" i="1"/>
  <c r="AA1215" i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  <c r="E54" i="5" l="1"/>
  <c r="G53" i="5"/>
  <c r="H53" i="5" s="1"/>
  <c r="A55" i="5"/>
  <c r="E55" i="5" l="1"/>
  <c r="G54" i="5"/>
  <c r="H54" i="5" s="1"/>
  <c r="A56" i="5"/>
  <c r="G55" i="5" s="1"/>
  <c r="E56" i="5" l="1"/>
  <c r="H55" i="5"/>
  <c r="A57" i="5" l="1"/>
  <c r="A58" i="5"/>
  <c r="E58" i="5" l="1"/>
  <c r="G57" i="5"/>
  <c r="E57" i="5"/>
  <c r="H57" i="5" s="1"/>
  <c r="G56" i="5"/>
  <c r="H56" i="5" s="1"/>
  <c r="A59" i="5" l="1"/>
  <c r="A60" i="5"/>
  <c r="E59" i="5" l="1"/>
  <c r="G58" i="5"/>
  <c r="H58" i="5" s="1"/>
  <c r="G59" i="5"/>
  <c r="E60" i="5"/>
  <c r="A61" i="5"/>
  <c r="G60" i="5" s="1"/>
  <c r="H59" i="5" l="1"/>
  <c r="H60" i="5"/>
  <c r="E61" i="5"/>
  <c r="A62" i="5"/>
  <c r="G61" i="5" s="1"/>
  <c r="H61" i="5" l="1"/>
  <c r="E62" i="5"/>
  <c r="A63" i="5"/>
  <c r="G62" i="5" s="1"/>
  <c r="H62" i="5" l="1"/>
  <c r="E63" i="5"/>
  <c r="A64" i="5"/>
  <c r="G63" i="5" s="1"/>
  <c r="H63" i="5" l="1"/>
  <c r="E64" i="5"/>
  <c r="A65" i="5" l="1"/>
  <c r="A66" i="5"/>
  <c r="E65" i="5" l="1"/>
  <c r="G65" i="5"/>
  <c r="G64" i="5"/>
  <c r="H64" i="5" s="1"/>
  <c r="E66" i="5"/>
  <c r="H65" i="5" l="1"/>
  <c r="A68" i="5"/>
  <c r="A67" i="5"/>
  <c r="A69" i="5"/>
  <c r="G69" i="5" l="1"/>
  <c r="E70" i="5"/>
  <c r="H70" i="5" s="1"/>
  <c r="E69" i="5"/>
  <c r="G68" i="5"/>
  <c r="E68" i="5"/>
  <c r="H68" i="5" s="1"/>
  <c r="E67" i="5"/>
  <c r="G67" i="5"/>
  <c r="G66" i="5"/>
  <c r="H66" i="5" s="1"/>
  <c r="H69" i="5" l="1"/>
  <c r="H67" i="5"/>
</calcChain>
</file>

<file path=xl/sharedStrings.xml><?xml version="1.0" encoding="utf-8"?>
<sst xmlns="http://schemas.openxmlformats.org/spreadsheetml/2006/main" count="15374" uniqueCount="750">
  <si>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</si>
  <si>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</si>
  <si>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</si>
  <si>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</si>
  <si>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</si>
  <si>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</si>
  <si>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</si>
  <si>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</si>
  <si>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</si>
  <si>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</si>
  <si>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</si>
  <si>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</si>
  <si>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</si>
  <si>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</si>
  <si>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</si>
  <si>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</si>
  <si>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</si>
  <si>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</si>
  <si>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</si>
  <si>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</si>
  <si>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</si>
  <si>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</si>
  <si>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</si>
  <si>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</si>
  <si>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</si>
  <si>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</si>
  <si>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</si>
  <si>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</si>
  <si>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</si>
  <si>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</si>
  <si>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</si>
  <si>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</si>
  <si>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</si>
  <si>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</si>
  <si>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</si>
  <si>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</si>
  <si>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</si>
  <si>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</si>
  <si>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</si>
  <si>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</si>
  <si>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</si>
  <si>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</si>
  <si>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</si>
  <si>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</si>
  <si>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</si>
  <si>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</si>
  <si>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</si>
  <si>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</si>
  <si>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</si>
  <si>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</si>
  <si>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</si>
  <si>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</si>
  <si>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</si>
  <si>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</si>
  <si>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</si>
  <si>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</si>
  <si>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</si>
  <si>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</si>
  <si>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</si>
  <si>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</si>
  <si>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</si>
  <si>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</si>
  <si>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</si>
  <si>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</si>
  <si>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</si>
  <si>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</si>
  <si>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</si>
  <si>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</si>
  <si>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</si>
  <si>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</si>
  <si>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</si>
  <si>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</si>
  <si>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</si>
  <si>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</si>
  <si>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</si>
  <si>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</si>
  <si>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</si>
  <si>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</si>
  <si>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</si>
  <si>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</si>
  <si>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</si>
  <si>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</si>
  <si>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</si>
  <si>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</si>
  <si>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</si>
  <si>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</si>
  <si>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</si>
  <si>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</si>
  <si>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</si>
  <si>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</si>
  <si>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</si>
  <si>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</si>
  <si>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</si>
  <si>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</si>
  <si>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</si>
  <si>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</si>
  <si>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</si>
  <si>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</si>
  <si>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</si>
  <si>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</si>
  <si>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</si>
  <si>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</si>
  <si>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</si>
  <si>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</si>
  <si>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</si>
  <si>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</si>
  <si>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</si>
  <si>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</si>
  <si>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</si>
  <si>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</si>
  <si>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</si>
  <si>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</si>
  <si>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</si>
  <si>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</si>
  <si>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</si>
  <si>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</si>
  <si>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</si>
  <si>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</si>
  <si>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</si>
  <si>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</si>
  <si>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</si>
  <si>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</si>
  <si>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</si>
  <si>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</si>
  <si>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</si>
  <si>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</si>
  <si>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</si>
  <si>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</si>
  <si>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</si>
  <si>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</si>
  <si>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</si>
  <si>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</si>
  <si>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</si>
  <si>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</si>
  <si>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</si>
  <si>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</si>
  <si>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</si>
  <si>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</si>
  <si>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</si>
  <si>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</si>
  <si>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</si>
  <si>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</si>
  <si>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</si>
  <si>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</si>
  <si>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</si>
  <si>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</si>
  <si>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</si>
  <si>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</si>
  <si>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</si>
  <si>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</si>
  <si>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</si>
  <si>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</si>
  <si>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</si>
  <si>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</si>
  <si>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</si>
  <si>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</si>
  <si>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</si>
  <si>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</si>
  <si>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</si>
  <si>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</si>
  <si>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</si>
  <si>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</si>
  <si>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</si>
  <si>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</si>
  <si>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</si>
  <si>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</si>
  <si>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</si>
  <si>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</si>
  <si>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</si>
  <si>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</si>
  <si>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</si>
  <si>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</si>
  <si>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</si>
  <si>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</si>
  <si>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</si>
  <si>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</si>
  <si>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</si>
  <si>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</si>
  <si>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</si>
  <si>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</si>
  <si>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</si>
  <si>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</si>
  <si>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</si>
  <si>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</si>
  <si>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</si>
  <si>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</si>
  <si>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</si>
  <si>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</si>
  <si>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</si>
  <si>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</si>
  <si>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</si>
  <si>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</si>
  <si>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</si>
  <si>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</si>
  <si>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</si>
  <si>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</si>
  <si>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</si>
  <si>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</si>
  <si>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</si>
  <si>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</si>
  <si>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</si>
  <si>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</si>
  <si>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</si>
  <si>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</si>
  <si>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</si>
  <si>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</si>
  <si>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</si>
  <si>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</si>
  <si>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</si>
  <si>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</si>
  <si>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</si>
  <si>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</si>
  <si>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</si>
  <si>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</si>
  <si>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</si>
  <si>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</si>
  <si>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</si>
  <si>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</si>
  <si>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</si>
  <si>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</si>
  <si>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</si>
  <si>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</si>
  <si>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</si>
  <si>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</si>
  <si>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</si>
  <si>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</si>
  <si>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</si>
  <si>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</si>
  <si>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</si>
  <si>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</si>
  <si>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</si>
  <si>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</si>
  <si>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</si>
  <si>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</si>
  <si>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</si>
  <si>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</si>
  <si>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</si>
  <si>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</si>
  <si>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</si>
  <si>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</si>
  <si>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</si>
  <si>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</si>
  <si>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</si>
  <si>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</si>
  <si>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</si>
  <si>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</si>
  <si>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</si>
  <si>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</si>
  <si>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</si>
  <si>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</si>
  <si>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</si>
  <si>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</si>
  <si>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</si>
  <si>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</si>
  <si>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</si>
  <si>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</si>
  <si>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</si>
  <si>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</si>
  <si>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</si>
  <si>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</si>
  <si>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</si>
  <si>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</si>
  <si>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</si>
  <si>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</si>
  <si>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</si>
  <si>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</si>
  <si>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</si>
  <si>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</si>
  <si>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</si>
  <si>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</si>
  <si>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</si>
  <si>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</si>
  <si>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</si>
  <si>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</si>
  <si>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</si>
  <si>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</si>
  <si>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</si>
  <si>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</si>
  <si>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</si>
  <si>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</si>
  <si>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</si>
  <si>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</si>
  <si>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</si>
  <si>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</si>
  <si>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</si>
  <si>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</si>
  <si>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</si>
  <si>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</si>
  <si>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</si>
  <si>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</si>
  <si>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</si>
  <si>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</si>
  <si>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</si>
  <si>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</si>
  <si>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</si>
  <si>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</si>
  <si>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</si>
  <si>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</si>
  <si>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</si>
  <si>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</si>
  <si>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</si>
  <si>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</si>
  <si>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</si>
  <si>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</si>
  <si>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</si>
  <si>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</si>
  <si>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</si>
  <si>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</si>
  <si>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</si>
  <si>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</si>
  <si>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</si>
  <si>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</si>
  <si>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</si>
  <si>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</si>
  <si>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</si>
  <si>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</si>
  <si>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</si>
  <si>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</si>
  <si>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</si>
  <si>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</si>
  <si>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</si>
  <si>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</si>
  <si>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</si>
  <si>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</si>
  <si>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</si>
  <si>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</si>
  <si>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</si>
  <si>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</si>
  <si>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</si>
  <si>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</si>
  <si>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</si>
  <si>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</si>
  <si>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</si>
  <si>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</si>
  <si>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</si>
  <si>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</si>
  <si>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</si>
  <si>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</si>
  <si>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</si>
  <si>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</si>
  <si>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</si>
  <si>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</si>
  <si>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</si>
  <si>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</si>
  <si>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</si>
  <si>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</si>
  <si>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</si>
  <si>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</si>
  <si>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</si>
  <si>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</si>
  <si>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</si>
  <si>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</si>
  <si>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</si>
  <si>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</si>
  <si>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</si>
  <si>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</si>
  <si>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</si>
  <si>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</si>
  <si>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</si>
  <si>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</si>
  <si>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</si>
  <si>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</si>
  <si>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</si>
  <si>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</si>
  <si>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</si>
  <si>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</si>
  <si>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</si>
  <si>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</si>
  <si>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</si>
  <si>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</si>
  <si>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</si>
  <si>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</si>
  <si>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</si>
  <si>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</si>
  <si>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</si>
  <si>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</si>
  <si>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</si>
  <si>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</si>
  <si>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</si>
  <si>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</si>
  <si>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</si>
  <si>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</si>
  <si>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</si>
  <si>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</si>
  <si>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</si>
  <si>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</si>
  <si>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</si>
  <si>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</si>
  <si>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</si>
  <si>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</si>
  <si>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</si>
  <si>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</si>
  <si>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</si>
  <si>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</si>
  <si>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</si>
  <si>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</si>
  <si>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</si>
  <si>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</si>
  <si>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</si>
  <si>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</si>
  <si>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</si>
  <si>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</si>
  <si>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</si>
  <si>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</si>
  <si>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</si>
  <si>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</si>
  <si>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</si>
  <si>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</si>
  <si>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</si>
  <si>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</si>
  <si>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</si>
  <si>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</si>
  <si>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</si>
  <si>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</si>
  <si>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</si>
  <si>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</si>
  <si>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</si>
  <si>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</si>
  <si>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</si>
  <si>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</si>
  <si>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</si>
  <si>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</si>
  <si>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</si>
  <si>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</si>
  <si>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</si>
  <si>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</si>
  <si>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</si>
  <si>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</si>
  <si>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</si>
  <si>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</si>
  <si>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</si>
  <si>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</si>
  <si>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</si>
  <si>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</si>
  <si>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</si>
  <si>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</si>
  <si>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</si>
  <si>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</si>
  <si>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</si>
  <si>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</si>
  <si>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</si>
  <si>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</si>
  <si>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</si>
  <si>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</si>
  <si>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</si>
  <si>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</si>
  <si>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</si>
  <si>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</si>
  <si>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</si>
  <si>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</si>
  <si>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</si>
  <si>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</si>
  <si>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</si>
  <si>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</si>
  <si>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</si>
  <si>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</si>
  <si>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</si>
  <si>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</si>
  <si>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</si>
  <si>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</si>
  <si>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</si>
  <si>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</si>
  <si>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</si>
  <si>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</si>
  <si>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</si>
  <si>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</si>
  <si>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</si>
  <si>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</si>
  <si>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</si>
  <si>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</si>
  <si>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</si>
  <si>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</si>
  <si>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</si>
  <si>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</si>
  <si>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</si>
  <si>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</si>
  <si>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</si>
  <si>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</si>
  <si>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</si>
  <si>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</si>
  <si>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</si>
  <si>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</si>
  <si>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</si>
  <si>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</si>
  <si>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</si>
  <si>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</si>
  <si>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</si>
  <si>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</si>
  <si>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</si>
  <si>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</si>
  <si>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</si>
  <si>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</si>
  <si>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</si>
  <si>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</si>
  <si>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</si>
  <si>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</si>
  <si>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</si>
  <si>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</si>
  <si>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</si>
  <si>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</si>
  <si>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</si>
  <si>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</si>
  <si>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</si>
  <si>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</si>
  <si>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</si>
  <si>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</si>
  <si>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</si>
  <si>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</si>
  <si>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</si>
  <si>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</si>
  <si>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</si>
  <si>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</si>
  <si>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</si>
  <si>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</si>
  <si>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</si>
  <si>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</si>
  <si>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</si>
  <si>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</si>
  <si>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</si>
  <si>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</si>
  <si>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</si>
  <si>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</si>
  <si>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</si>
  <si>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</si>
  <si>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</si>
  <si>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</si>
  <si>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</si>
  <si>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</si>
  <si>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</si>
  <si>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</si>
  <si>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</si>
  <si>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</si>
  <si>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</si>
  <si>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</si>
  <si>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</si>
  <si>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</si>
  <si>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</si>
  <si>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</si>
  <si>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</si>
  <si>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</si>
  <si>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</si>
  <si>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</si>
  <si>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</si>
  <si>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</si>
  <si>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</si>
  <si>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</si>
  <si>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</si>
  <si>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</si>
  <si>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</si>
  <si>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</si>
  <si>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</si>
  <si>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</si>
  <si>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</si>
  <si>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</si>
  <si>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</si>
  <si>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</si>
  <si>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</si>
  <si>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</si>
  <si>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</si>
  <si>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</si>
  <si>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</si>
  <si>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</si>
  <si>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</si>
  <si>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</si>
  <si>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</si>
  <si>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</si>
  <si>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</si>
  <si>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</si>
  <si>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</si>
  <si>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</si>
  <si>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</si>
  <si>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</si>
  <si>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</si>
  <si>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</si>
  <si>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</si>
  <si>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</si>
  <si>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</si>
  <si>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</si>
  <si>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</si>
  <si>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</si>
  <si>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</si>
  <si>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</si>
  <si>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</si>
  <si>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</si>
  <si>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</si>
  <si>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</si>
  <si>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</si>
  <si>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</si>
  <si>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</si>
  <si>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</si>
  <si>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</si>
  <si>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</si>
  <si>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</si>
  <si>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</si>
  <si>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</si>
  <si>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</si>
  <si>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</si>
  <si>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</si>
  <si>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</si>
  <si>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</si>
  <si>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</si>
  <si>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</si>
  <si>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</si>
  <si>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</si>
  <si>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</si>
  <si>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</si>
  <si>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</si>
  <si>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</si>
  <si>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</si>
  <si>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</si>
  <si>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</si>
  <si>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</si>
  <si>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</si>
  <si>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</si>
  <si>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</si>
  <si>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</si>
  <si>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</si>
  <si>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</si>
  <si>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</si>
  <si>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</si>
  <si>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</si>
  <si>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</si>
  <si>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</si>
  <si>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</si>
  <si>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</si>
  <si>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</si>
  <si>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</si>
  <si>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</si>
  <si>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</si>
  <si>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</si>
  <si>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</si>
  <si>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</si>
  <si>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</si>
  <si>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</si>
  <si>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</si>
  <si>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</si>
  <si>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</si>
  <si>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</si>
  <si>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</si>
  <si>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</si>
  <si>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</si>
  <si>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</si>
  <si>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</si>
  <si>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</si>
  <si>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</si>
  <si>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</si>
  <si>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</si>
  <si>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</si>
  <si>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</si>
  <si>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</si>
  <si>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</si>
  <si>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</si>
  <si>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</si>
  <si>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</si>
  <si>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</si>
  <si>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</si>
  <si>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</si>
  <si>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</si>
  <si>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</si>
  <si>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</si>
  <si>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</si>
  <si>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</si>
  <si>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</si>
  <si>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</si>
  <si>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</si>
  <si>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</si>
  <si>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</si>
  <si>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</si>
  <si>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</si>
  <si>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</si>
  <si>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</si>
  <si>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</si>
  <si>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</si>
  <si>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</si>
  <si>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</si>
  <si>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</si>
  <si>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</si>
  <si>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</si>
  <si>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</si>
  <si>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</si>
  <si>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</si>
  <si>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</si>
  <si>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</si>
  <si>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</si>
  <si>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</si>
  <si>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</si>
  <si>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</si>
  <si>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</si>
  <si>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</si>
  <si>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</si>
  <si>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</si>
  <si>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</si>
  <si>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</si>
  <si>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</si>
  <si>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</si>
  <si>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</si>
  <si>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</si>
  <si>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</si>
  <si>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</si>
  <si>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</si>
  <si>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</si>
  <si>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</si>
  <si>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</si>
  <si>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</si>
  <si>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</si>
  <si>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</si>
  <si>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</si>
  <si>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</si>
  <si>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</si>
  <si>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</si>
  <si>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</si>
  <si>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</si>
  <si>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</si>
  <si>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</si>
  <si>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</si>
  <si>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</si>
  <si>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</si>
  <si>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</si>
  <si>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</si>
  <si>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</si>
  <si>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</si>
  <si>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</si>
  <si>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</si>
  <si>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</si>
  <si>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</si>
  <si>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</si>
  <si>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</si>
  <si>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</si>
  <si>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</si>
  <si>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</si>
  <si>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</si>
  <si>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</si>
  <si>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</si>
  <si>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</si>
  <si>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</si>
  <si>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</si>
  <si>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</si>
  <si>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</si>
  <si>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</si>
  <si>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ARC</t>
  </si>
  <si>
    <t>FINAL</t>
  </si>
  <si>
    <t>Pre-Tournament</t>
  </si>
  <si>
    <t>Qualified</t>
  </si>
  <si>
    <t>Direct</t>
  </si>
  <si>
    <t>Playoff</t>
  </si>
  <si>
    <t>Playoff Q</t>
  </si>
  <si>
    <t>Matchday 1</t>
  </si>
  <si>
    <t>Matchday 2</t>
  </si>
  <si>
    <t>Matchday 3</t>
  </si>
  <si>
    <t>Matchday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</si>
</sst>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3" xfId="1" applyBorder="1"/>
    <xf numFmtId="9" fontId="4" fillId="0" borderId="19" xfId="1" applyNumberFormat="1" applyBorder="1"/>
    <xf numFmtId="9" fontId="4" fillId="0" borderId="21" xfId="1" applyNumberFormat="1" applyBorder="1"/>
    <xf numFmtId="9" fontId="4" fillId="0" borderId="20" xfId="1" applyNumberFormat="1" applyBorder="1"/>
    <xf numFmtId="9" fontId="4" fillId="0" borderId="4" xfId="1" applyNumberFormat="1" applyBorder="1"/>
    <xf numFmtId="9" fontId="4" fillId="0" borderId="2" xfId="1" applyNumberFormat="1" applyBorder="1"/>
    <xf numFmtId="9" fontId="4" fillId="0" borderId="8" xfId="1" applyNumberFormat="1" applyBorder="1"/>
    <xf numFmtId="9" fontId="4" fillId="0" borderId="10" xfId="1" applyNumberFormat="1" applyBorder="1"/>
    <xf numFmtId="9" fontId="4" fillId="0" borderId="12" xfId="1" applyNumberFormat="1" applyBorder="1"/>
    <xf numFmtId="0" fontId="0" fillId="0" borderId="13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2" xfId="0" applyBorder="1"/>
    <xf numFmtId="9" fontId="4" fillId="0" borderId="27" xfId="1" applyNumberFormat="1" applyBorder="1"/>
    <xf numFmtId="9" fontId="4" fillId="0" borderId="26" xfId="1" applyNumberFormat="1" applyBorder="1"/>
    <xf numFmtId="9" fontId="0" fillId="0" borderId="18" xfId="0" applyNumberFormat="1" applyBorder="1"/>
    <xf numFmtId="9" fontId="0" fillId="0" borderId="22" xfId="0" applyNumberFormat="1" applyBorder="1"/>
    <xf numFmtId="16" fontId="1" fillId="0" borderId="5" xfId="0" applyNumberFormat="1" applyFont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/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713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664</v>
      </c>
    </row>
    <row r="303" spans="1:2" x14ac:dyDescent="0.25">
      <c r="A303" t="s">
        <v>665</v>
      </c>
      <c r="B303" t="s">
        <v>666</v>
      </c>
    </row>
    <row r="304" spans="1:2" x14ac:dyDescent="0.25">
      <c r="A304" t="s">
        <v>667</v>
      </c>
      <c r="B304" t="s">
        <v>668</v>
      </c>
    </row>
    <row r="305" spans="1:2" x14ac:dyDescent="0.25">
      <c r="A305" t="s">
        <v>669</v>
      </c>
      <c r="B305" t="s">
        <v>670</v>
      </c>
    </row>
    <row r="306" spans="1:2" x14ac:dyDescent="0.25">
      <c r="A306" t="s">
        <v>98</v>
      </c>
      <c r="B306" t="s">
        <v>671</v>
      </c>
    </row>
    <row r="307" spans="1:2" x14ac:dyDescent="0.25">
      <c r="A307" t="s">
        <v>82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124</v>
      </c>
      <c r="B309" t="s">
        <v>675</v>
      </c>
    </row>
    <row r="310" spans="1:2" x14ac:dyDescent="0.25">
      <c r="A310" t="s">
        <v>36</v>
      </c>
      <c r="B310" t="s">
        <v>676</v>
      </c>
    </row>
    <row r="311" spans="1:2" x14ac:dyDescent="0.25">
      <c r="A311" t="s">
        <v>10</v>
      </c>
      <c r="B311" t="s">
        <v>677</v>
      </c>
    </row>
    <row r="312" spans="1:2" x14ac:dyDescent="0.25">
      <c r="A312" t="s">
        <v>247</v>
      </c>
      <c r="B312" t="s">
        <v>678</v>
      </c>
    </row>
    <row r="313" spans="1:2" x14ac:dyDescent="0.25">
      <c r="A313" t="s">
        <v>679</v>
      </c>
      <c r="B313" t="s">
        <v>680</v>
      </c>
    </row>
    <row r="314" spans="1:2" x14ac:dyDescent="0.25">
      <c r="A314" t="s">
        <v>681</v>
      </c>
      <c r="B314" t="s">
        <v>682</v>
      </c>
    </row>
    <row r="315" spans="1:2" x14ac:dyDescent="0.25">
      <c r="A315" t="s">
        <v>683</v>
      </c>
      <c r="B315" t="s">
        <v>684</v>
      </c>
    </row>
    <row r="316" spans="1:2" x14ac:dyDescent="0.25">
      <c r="A316" t="s">
        <v>259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27</v>
      </c>
      <c r="B319" t="s">
        <v>690</v>
      </c>
    </row>
    <row r="320" spans="1:2" x14ac:dyDescent="0.25">
      <c r="A320" t="s">
        <v>276</v>
      </c>
      <c r="B320" t="s">
        <v>691</v>
      </c>
    </row>
    <row r="321" spans="1:2" x14ac:dyDescent="0.25">
      <c r="A321" t="s">
        <v>40</v>
      </c>
      <c r="B321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topLeftCell="A2" workbookViewId="0">
      <selection activeCell="H2" sqref="H2:H17"/>
    </sheetView>
  </sheetViews>
  <sheetFormatPr defaultRowHeight="15" x14ac:dyDescent="0.25"/>
  <cols>
    <col min="1" max="1" width="2.28515625" bestFit="1" customWidth="1"/>
    <col min="2" max="2" width="22.42578125" bestFit="1" customWidth="1"/>
    <col min="3" max="3" width="5" bestFit="1" customWidth="1"/>
  </cols>
  <sheetData>
    <row r="2" spans="1:8" x14ac:dyDescent="0.25">
      <c r="A2" t="str">
        <f>CHAR(65+FLOOR(COUNTA(A$1:A1)/4,1))</f>
        <v>A</v>
      </c>
      <c r="B2" t="s">
        <v>664</v>
      </c>
      <c r="C2" t="str">
        <f>INDEX(Teams!$A$1:$A$321,MATCH(B2,Teams!$B$1:$B$321,0))</f>
        <v>US</v>
      </c>
      <c r="E2" t="str">
        <f>IF(A2&lt;&gt;A1,A2&amp;":[","")</f>
        <v>A:[</v>
      </c>
      <c r="F2" t="str">
        <f>"'"&amp;C2&amp;"'"</f>
        <v>'US'</v>
      </c>
      <c r="G2" t="str">
        <f>IF(A2&lt;&gt;A3,"],",",")</f>
        <v>,</v>
      </c>
      <c r="H2" t="str">
        <f t="shared" ref="H2:H17" si="0">E2&amp;F2&amp;G2</f>
        <v>A:['US',</v>
      </c>
    </row>
    <row r="3" spans="1:8" x14ac:dyDescent="0.25">
      <c r="A3" t="str">
        <f>CHAR(65+FLOOR(COUNTA(A$1:A2)/4,1))</f>
        <v>A</v>
      </c>
      <c r="B3" t="s">
        <v>463</v>
      </c>
      <c r="C3" t="str">
        <f>INDEX(Teams!$A$1:$A$321,MATCH(B3,Teams!$B$1:$B$321,0))</f>
        <v>JM</v>
      </c>
      <c r="E3" t="str">
        <f t="shared" ref="E3:E12" si="1">IF(A3&lt;&gt;A2,A3&amp;":[","")</f>
        <v/>
      </c>
      <c r="F3" t="str">
        <f t="shared" ref="F3:F12" si="2">"'"&amp;C3&amp;"'"</f>
        <v>'JM'</v>
      </c>
      <c r="G3" t="str">
        <f t="shared" ref="G3:G12" si="3">IF(A3&lt;&gt;A4,"],",",")</f>
        <v>,</v>
      </c>
      <c r="H3" t="str">
        <f t="shared" si="0"/>
        <v>'JM',</v>
      </c>
    </row>
    <row r="4" spans="1:8" x14ac:dyDescent="0.25">
      <c r="A4" t="str">
        <f>CHAR(65+FLOOR(COUNTA(A$1:A3)/4,1))</f>
        <v>A</v>
      </c>
      <c r="B4" t="s">
        <v>637</v>
      </c>
      <c r="C4" t="str">
        <f>INDEX(Teams!$A$1:$A$321,MATCH(B4,Teams!$B$1:$B$321,0))</f>
        <v>TT</v>
      </c>
      <c r="E4" t="str">
        <f t="shared" si="1"/>
        <v/>
      </c>
      <c r="F4" t="str">
        <f t="shared" si="2"/>
        <v>'TT'</v>
      </c>
      <c r="G4" t="str">
        <f t="shared" si="3"/>
        <v>,</v>
      </c>
      <c r="H4" t="str">
        <f t="shared" si="0"/>
        <v>'TT',</v>
      </c>
    </row>
    <row r="5" spans="1:8" x14ac:dyDescent="0.25">
      <c r="A5" t="str">
        <f>CHAR(65+FLOOR(COUNTA(A$1:A4)/4,1))</f>
        <v>A</v>
      </c>
      <c r="B5" t="s">
        <v>612</v>
      </c>
      <c r="C5" t="str">
        <f>INDEX(Teams!$A$1:$A$321,MATCH(B5,Teams!$B$1:$B$321,0))</f>
        <v>KN</v>
      </c>
      <c r="E5" t="str">
        <f t="shared" si="1"/>
        <v/>
      </c>
      <c r="F5" t="str">
        <f t="shared" si="2"/>
        <v>'KN'</v>
      </c>
      <c r="G5" t="str">
        <f t="shared" si="3"/>
        <v>],</v>
      </c>
      <c r="H5" t="str">
        <f t="shared" si="0"/>
        <v>'KN'],</v>
      </c>
    </row>
    <row r="6" spans="1:8" x14ac:dyDescent="0.25">
      <c r="A6" t="str">
        <f>CHAR(65+FLOOR(COUNTA(A$1:A5)/4,1))</f>
        <v>B</v>
      </c>
      <c r="B6" t="s">
        <v>505</v>
      </c>
      <c r="C6" t="str">
        <f>INDEX(Teams!$A$1:$A$321,MATCH(B6,Teams!$B$1:$B$321,0))</f>
        <v>MX</v>
      </c>
      <c r="E6" t="str">
        <f t="shared" si="1"/>
        <v>B:[</v>
      </c>
      <c r="F6" t="str">
        <f t="shared" si="2"/>
        <v>'MX'</v>
      </c>
      <c r="G6" t="str">
        <f t="shared" si="3"/>
        <v>,</v>
      </c>
      <c r="H6" t="str">
        <f t="shared" si="0"/>
        <v>B:['MX',</v>
      </c>
    </row>
    <row r="7" spans="1:8" x14ac:dyDescent="0.25">
      <c r="A7" t="str">
        <f>CHAR(65+FLOOR(COUNTA(A$1:A6)/4,1))</f>
        <v>B</v>
      </c>
      <c r="B7" t="s">
        <v>450</v>
      </c>
      <c r="C7" t="str">
        <f>INDEX(Teams!$A$1:$A$321,MATCH(B7,Teams!$B$1:$B$321,0))</f>
        <v>HT</v>
      </c>
      <c r="E7" t="str">
        <f t="shared" si="1"/>
        <v/>
      </c>
      <c r="F7" t="str">
        <f t="shared" si="2"/>
        <v>'HT'</v>
      </c>
      <c r="G7" t="str">
        <f t="shared" si="3"/>
        <v>,</v>
      </c>
      <c r="H7" t="str">
        <f t="shared" si="0"/>
        <v>'HT',</v>
      </c>
    </row>
    <row r="8" spans="1:8" x14ac:dyDescent="0.25">
      <c r="A8" t="str">
        <f>CHAR(65+FLOOR(COUNTA(A$1:A7)/4,1))</f>
        <v>B</v>
      </c>
      <c r="B8" t="s">
        <v>451</v>
      </c>
      <c r="C8" t="str">
        <f>INDEX(Teams!$A$1:$A$321,MATCH(B8,Teams!$B$1:$B$321,0))</f>
        <v>HN</v>
      </c>
      <c r="E8" t="str">
        <f t="shared" si="1"/>
        <v/>
      </c>
      <c r="F8" t="str">
        <f t="shared" si="2"/>
        <v>'HN'</v>
      </c>
      <c r="G8" t="str">
        <f t="shared" si="3"/>
        <v>,</v>
      </c>
      <c r="H8" t="str">
        <f t="shared" si="0"/>
        <v>'HN',</v>
      </c>
    </row>
    <row r="9" spans="1:8" x14ac:dyDescent="0.25">
      <c r="A9" t="str">
        <f>CHAR(65+FLOOR(COUNTA(A$1:A8)/4,1))</f>
        <v>B</v>
      </c>
      <c r="B9" t="s">
        <v>566</v>
      </c>
      <c r="C9" t="str">
        <f>INDEX(Teams!$A$1:$A$321,MATCH(B9,Teams!$B$1:$B$321,0))</f>
        <v>QA</v>
      </c>
      <c r="E9" t="str">
        <f t="shared" si="1"/>
        <v/>
      </c>
      <c r="F9" t="str">
        <f t="shared" si="2"/>
        <v>'QA'</v>
      </c>
      <c r="G9" t="str">
        <f t="shared" si="3"/>
        <v>],</v>
      </c>
      <c r="H9" t="str">
        <f t="shared" si="0"/>
        <v>'QA'],</v>
      </c>
    </row>
    <row r="10" spans="1:8" x14ac:dyDescent="0.25">
      <c r="A10" t="str">
        <f>CHAR(65+FLOOR(COUNTA(A$1:A9)/4,1))</f>
        <v>C</v>
      </c>
      <c r="B10" t="s">
        <v>375</v>
      </c>
      <c r="C10" t="str">
        <f>INDEX(Teams!$A$1:$A$321,MATCH(B10,Teams!$B$1:$B$321,0))</f>
        <v>CR</v>
      </c>
      <c r="E10" t="str">
        <f t="shared" si="1"/>
        <v>C:[</v>
      </c>
      <c r="F10" t="str">
        <f t="shared" si="2"/>
        <v>'CR'</v>
      </c>
      <c r="G10" t="str">
        <f t="shared" si="3"/>
        <v>,</v>
      </c>
      <c r="H10" t="str">
        <f t="shared" si="0"/>
        <v>C:['CR',</v>
      </c>
    </row>
    <row r="11" spans="1:8" x14ac:dyDescent="0.25">
      <c r="A11" t="str">
        <f>CHAR(65+FLOOR(COUNTA(A$1:A10)/4,1))</f>
        <v>C</v>
      </c>
      <c r="B11" t="s">
        <v>554</v>
      </c>
      <c r="C11" t="str">
        <f>INDEX(Teams!$A$1:$A$321,MATCH(B11,Teams!$B$1:$B$321,0))</f>
        <v>PA</v>
      </c>
      <c r="E11" t="str">
        <f t="shared" si="1"/>
        <v/>
      </c>
      <c r="F11" t="str">
        <f t="shared" si="2"/>
        <v>'PA'</v>
      </c>
      <c r="G11" t="str">
        <f t="shared" si="3"/>
        <v>,</v>
      </c>
      <c r="H11" t="str">
        <f t="shared" si="0"/>
        <v>'PA',</v>
      </c>
    </row>
    <row r="12" spans="1:8" x14ac:dyDescent="0.25">
      <c r="A12" t="str">
        <f>CHAR(65+FLOOR(COUNTA(A$1:A11)/4,1))</f>
        <v>C</v>
      </c>
      <c r="B12" t="s">
        <v>402</v>
      </c>
      <c r="C12" t="str">
        <f>INDEX(Teams!$A$1:$A$321,MATCH(B12,Teams!$B$1:$B$321,0))</f>
        <v>SV</v>
      </c>
      <c r="E12" t="str">
        <f t="shared" si="1"/>
        <v/>
      </c>
      <c r="F12" t="str">
        <f t="shared" si="2"/>
        <v>'SV'</v>
      </c>
      <c r="G12" t="str">
        <f t="shared" si="3"/>
        <v>,</v>
      </c>
      <c r="H12" t="str">
        <f t="shared" si="0"/>
        <v>'SV',</v>
      </c>
    </row>
    <row r="13" spans="1:8" x14ac:dyDescent="0.25">
      <c r="A13" t="str">
        <f>CHAR(65+FLOOR(COUNTA(A$1:A12)/4,1))</f>
        <v>C</v>
      </c>
      <c r="B13" t="s">
        <v>501</v>
      </c>
      <c r="C13" t="str">
        <f>INDEX(Teams!$A$1:$A$321,MATCH(B13,Teams!$B$1:$B$321,0))</f>
        <v>MQ</v>
      </c>
      <c r="E13" t="str">
        <f t="shared" ref="E13:E17" si="4">IF(A13&lt;&gt;A12,A13&amp;":[","")</f>
        <v/>
      </c>
      <c r="F13" t="str">
        <f t="shared" ref="F13:F17" si="5">"'"&amp;C13&amp;"'"</f>
        <v>'MQ'</v>
      </c>
      <c r="G13" t="str">
        <f t="shared" ref="G13:G17" si="6">IF(A13&lt;&gt;A14,"],",",")</f>
        <v>],</v>
      </c>
      <c r="H13" t="str">
        <f t="shared" si="0"/>
        <v>'MQ'],</v>
      </c>
    </row>
    <row r="14" spans="1:8" x14ac:dyDescent="0.25">
      <c r="A14" t="str">
        <f>CHAR(65+FLOOR(COUNTA(A$1:A13)/4,1))</f>
        <v>D</v>
      </c>
      <c r="B14" t="s">
        <v>347</v>
      </c>
      <c r="C14" t="str">
        <f>INDEX(Teams!$A$1:$A$321,MATCH(B14,Teams!$B$1:$B$321,0))</f>
        <v>CA</v>
      </c>
      <c r="E14" t="str">
        <f t="shared" si="4"/>
        <v>D:[</v>
      </c>
      <c r="F14" t="str">
        <f t="shared" si="5"/>
        <v>'CA'</v>
      </c>
      <c r="G14" t="str">
        <f t="shared" si="6"/>
        <v>,</v>
      </c>
      <c r="H14" t="str">
        <f t="shared" si="0"/>
        <v>D:['CA',</v>
      </c>
    </row>
    <row r="15" spans="1:8" x14ac:dyDescent="0.25">
      <c r="A15" t="str">
        <f>CHAR(65+FLOOR(COUNTA(A$1:A14)/4,1))</f>
        <v>D</v>
      </c>
      <c r="B15" t="s">
        <v>446</v>
      </c>
      <c r="C15" t="str">
        <f>INDEX(Teams!$A$1:$A$321,MATCH(B15,Teams!$B$1:$B$321,0))</f>
        <v>GT</v>
      </c>
      <c r="E15" t="str">
        <f t="shared" si="4"/>
        <v/>
      </c>
      <c r="F15" t="str">
        <f t="shared" si="5"/>
        <v>'GT'</v>
      </c>
      <c r="G15" t="str">
        <f t="shared" si="6"/>
        <v>,</v>
      </c>
      <c r="H15" t="str">
        <f t="shared" si="0"/>
        <v>'GT',</v>
      </c>
    </row>
    <row r="16" spans="1:8" x14ac:dyDescent="0.25">
      <c r="A16" t="str">
        <f>CHAR(65+FLOOR(COUNTA(A$1:A15)/4,1))</f>
        <v>D</v>
      </c>
      <c r="B16" t="s">
        <v>377</v>
      </c>
      <c r="C16" t="str">
        <f>INDEX(Teams!$A$1:$A$321,MATCH(B16,Teams!$B$1:$B$321,0))</f>
        <v>CU</v>
      </c>
      <c r="E16" t="str">
        <f t="shared" si="4"/>
        <v/>
      </c>
      <c r="F16" t="str">
        <f t="shared" si="5"/>
        <v>'CU'</v>
      </c>
      <c r="G16" t="str">
        <f t="shared" si="6"/>
        <v>,</v>
      </c>
      <c r="H16" t="str">
        <f t="shared" si="0"/>
        <v>'CU',</v>
      </c>
    </row>
    <row r="17" spans="1:8" x14ac:dyDescent="0.25">
      <c r="A17" t="str">
        <f>CHAR(65+FLOOR(COUNTA(A$1:A16)/4,1))</f>
        <v>D</v>
      </c>
      <c r="B17" t="s">
        <v>444</v>
      </c>
      <c r="C17" t="str">
        <f>INDEX(Teams!$A$1:$A$321,MATCH(B17,Teams!$B$1:$B$321,0))</f>
        <v>GP</v>
      </c>
      <c r="E17" t="str">
        <f t="shared" si="4"/>
        <v/>
      </c>
      <c r="F17" t="str">
        <f t="shared" si="5"/>
        <v>'GP'</v>
      </c>
      <c r="G17" t="str">
        <f t="shared" si="6"/>
        <v>],</v>
      </c>
      <c r="H17" t="str">
        <f t="shared" si="0"/>
        <v>'GP'],</v>
      </c>
    </row>
    <row r="35" spans="1:8" x14ac:dyDescent="0.25">
      <c r="A35" t="str">
        <f>CHAR(65+FLOOR(COUNTA(A$1:A1)/5,1))</f>
        <v>A</v>
      </c>
      <c r="B35" t="s">
        <v>607</v>
      </c>
      <c r="C35" t="str">
        <f>INDEX(Teams!$A$1:$A$321,MATCH(B35,Teams!$B$1:$B$321,0))</f>
        <v>ES</v>
      </c>
      <c r="E35" t="str">
        <f>IF(A35&lt;&gt;A34,A35&amp;":[","")</f>
        <v>A:[</v>
      </c>
      <c r="F35" t="str">
        <f>"'"&amp;C35&amp;"'"</f>
        <v>'ES'</v>
      </c>
      <c r="G35" t="str">
        <f>IF(A35&lt;&gt;A36,"],",",")</f>
        <v>,</v>
      </c>
      <c r="H35" t="str">
        <f t="shared" ref="H35:H66" si="7">E35&amp;F35&amp;G35</f>
        <v>A:['ES',</v>
      </c>
    </row>
    <row r="36" spans="1:8" x14ac:dyDescent="0.25">
      <c r="A36" t="str">
        <f>CHAR(65+FLOOR(COUNTA(A$1:A2)/5,1))</f>
        <v>A</v>
      </c>
      <c r="B36" t="s">
        <v>581</v>
      </c>
      <c r="C36" t="str">
        <f>INDEX(Teams!$A$1:$A$321,MATCH(B36,Teams!$B$1:$B$321,0))</f>
        <v>SQ</v>
      </c>
      <c r="E36" t="str">
        <f t="shared" ref="E36:E45" si="8">IF(A36&lt;&gt;A35,A36&amp;":[","")</f>
        <v/>
      </c>
      <c r="F36" t="str">
        <f t="shared" ref="F36:F45" si="9">"'"&amp;C36&amp;"'"</f>
        <v>'SQ'</v>
      </c>
      <c r="G36" t="str">
        <f t="shared" ref="G36:G45" si="10">IF(A36&lt;&gt;A37,"],",",")</f>
        <v>,</v>
      </c>
      <c r="H36" t="str">
        <f t="shared" si="7"/>
        <v>'SQ',</v>
      </c>
    </row>
    <row r="37" spans="1:8" x14ac:dyDescent="0.25">
      <c r="A37" t="str">
        <f>CHAR(65+FLOOR(COUNTA(A$1:A3)/5,1))</f>
        <v>A</v>
      </c>
      <c r="B37" t="s">
        <v>538</v>
      </c>
      <c r="C37" t="str">
        <f>INDEX(Teams!$A$1:$A$321,MATCH(B37,Teams!$B$1:$B$321,0))</f>
        <v>NO</v>
      </c>
      <c r="E37" t="str">
        <f t="shared" si="8"/>
        <v/>
      </c>
      <c r="F37" t="str">
        <f t="shared" si="9"/>
        <v>'NO'</v>
      </c>
      <c r="G37" t="str">
        <f t="shared" si="10"/>
        <v>,</v>
      </c>
      <c r="H37" t="str">
        <f t="shared" si="7"/>
        <v>'NO',</v>
      </c>
    </row>
    <row r="38" spans="1:8" x14ac:dyDescent="0.25">
      <c r="A38" t="str">
        <f>CHAR(65+FLOOR(COUNTA(A$1:A4)/5,1))</f>
        <v>A</v>
      </c>
      <c r="B38" t="s">
        <v>432</v>
      </c>
      <c r="C38" t="str">
        <f>INDEX(Teams!$A$1:$A$321,MATCH(B38,Teams!$B$1:$B$321,0))</f>
        <v>GE</v>
      </c>
      <c r="E38" t="str">
        <f t="shared" si="8"/>
        <v/>
      </c>
      <c r="F38" t="str">
        <f t="shared" si="9"/>
        <v>'GE'</v>
      </c>
      <c r="G38" t="str">
        <f t="shared" si="10"/>
        <v>,</v>
      </c>
      <c r="H38" t="str">
        <f t="shared" si="7"/>
        <v>'GE',</v>
      </c>
    </row>
    <row r="39" spans="1:8" x14ac:dyDescent="0.25">
      <c r="A39" t="str">
        <f>CHAR(65+FLOOR(COUNTA(A$1:A5)/5,1))</f>
        <v>A</v>
      </c>
      <c r="B39" t="s">
        <v>378</v>
      </c>
      <c r="C39" t="str">
        <f>INDEX(Teams!$A$1:$A$321,MATCH(B39,Teams!$B$1:$B$321,0))</f>
        <v>CY</v>
      </c>
      <c r="E39" t="str">
        <f t="shared" si="8"/>
        <v/>
      </c>
      <c r="F39" t="str">
        <f t="shared" si="9"/>
        <v>'CY'</v>
      </c>
      <c r="G39" t="str">
        <f t="shared" si="10"/>
        <v>],</v>
      </c>
      <c r="H39" t="str">
        <f t="shared" si="7"/>
        <v>'CY'],</v>
      </c>
    </row>
    <row r="40" spans="1:8" x14ac:dyDescent="0.25">
      <c r="A40" t="str">
        <f>CHAR(65+FLOOR(COUNTA(A$1:A6)/5,1))</f>
        <v>B</v>
      </c>
      <c r="B40" t="s">
        <v>413</v>
      </c>
      <c r="C40" t="str">
        <f>INDEX(Teams!$A$1:$A$321,MATCH(B40,Teams!$B$1:$B$321,0))</f>
        <v>FR</v>
      </c>
      <c r="E40" t="str">
        <f t="shared" si="8"/>
        <v>B:[</v>
      </c>
      <c r="F40" t="str">
        <f t="shared" si="9"/>
        <v>'FR'</v>
      </c>
      <c r="G40" t="str">
        <f t="shared" si="10"/>
        <v>,</v>
      </c>
      <c r="H40" t="str">
        <f t="shared" si="7"/>
        <v>B:['FR',</v>
      </c>
    </row>
    <row r="41" spans="1:8" x14ac:dyDescent="0.25">
      <c r="A41" t="str">
        <f>CHAR(65+FLOOR(COUNTA(A$1:A7)/5,1))</f>
        <v>B</v>
      </c>
      <c r="B41" t="s">
        <v>440</v>
      </c>
      <c r="C41" t="str">
        <f>INDEX(Teams!$A$1:$A$321,MATCH(B41,Teams!$B$1:$B$321,0))</f>
        <v>GR</v>
      </c>
      <c r="E41" t="str">
        <f t="shared" si="8"/>
        <v/>
      </c>
      <c r="F41" t="str">
        <f t="shared" si="9"/>
        <v>'GR'</v>
      </c>
      <c r="G41" t="str">
        <f t="shared" si="10"/>
        <v>,</v>
      </c>
      <c r="H41" t="str">
        <f t="shared" si="7"/>
        <v>'GR',</v>
      </c>
    </row>
    <row r="42" spans="1:8" x14ac:dyDescent="0.25">
      <c r="A42" t="str">
        <f>CHAR(65+FLOOR(COUNTA(A$1:A8)/5,1))</f>
        <v>B</v>
      </c>
      <c r="B42" t="s">
        <v>459</v>
      </c>
      <c r="C42" t="str">
        <f>INDEX(Teams!$A$1:$A$321,MATCH(B42,Teams!$B$1:$B$321,0))</f>
        <v>IE</v>
      </c>
      <c r="E42" t="str">
        <f t="shared" si="8"/>
        <v/>
      </c>
      <c r="F42" t="str">
        <f t="shared" si="9"/>
        <v>'IE'</v>
      </c>
      <c r="G42" t="str">
        <f t="shared" si="10"/>
        <v>,</v>
      </c>
      <c r="H42" t="str">
        <f t="shared" si="7"/>
        <v>'IE',</v>
      </c>
    </row>
    <row r="43" spans="1:8" x14ac:dyDescent="0.25">
      <c r="A43" t="str">
        <f>CHAR(65+FLOOR(COUNTA(A$1:A9)/5,1))</f>
        <v>B</v>
      </c>
      <c r="B43" t="s">
        <v>435</v>
      </c>
      <c r="C43" t="str">
        <f>INDEX(Teams!$A$1:$A$321,MATCH(B43,Teams!$B$1:$B$321,0))</f>
        <v>GI</v>
      </c>
      <c r="E43" t="str">
        <f t="shared" si="8"/>
        <v/>
      </c>
      <c r="F43" t="str">
        <f t="shared" si="9"/>
        <v>'GI'</v>
      </c>
      <c r="G43" t="str">
        <f t="shared" si="10"/>
        <v>,</v>
      </c>
      <c r="H43" t="str">
        <f t="shared" si="7"/>
        <v>'GI',</v>
      </c>
    </row>
    <row r="44" spans="1:8" x14ac:dyDescent="0.25">
      <c r="A44" t="str">
        <f>CHAR(65+FLOOR(COUNTA(A$1:A10)/5,1))</f>
        <v>B</v>
      </c>
      <c r="B44" t="s">
        <v>516</v>
      </c>
      <c r="C44" t="str">
        <f>INDEX(Teams!$A$1:$A$321,MATCH(B44,Teams!$B$1:$B$321,0))</f>
        <v>NL</v>
      </c>
      <c r="E44" t="str">
        <f t="shared" si="8"/>
        <v/>
      </c>
      <c r="F44" t="str">
        <f t="shared" si="9"/>
        <v>'NL'</v>
      </c>
      <c r="G44" t="str">
        <f t="shared" si="10"/>
        <v>],</v>
      </c>
      <c r="H44" t="str">
        <f t="shared" si="7"/>
        <v>'NL'],</v>
      </c>
    </row>
    <row r="45" spans="1:8" x14ac:dyDescent="0.25">
      <c r="A45" t="str">
        <f>CHAR(65+FLOOR(COUNTA(A$1:A11)/5,1))</f>
        <v>C</v>
      </c>
      <c r="B45" t="s">
        <v>403</v>
      </c>
      <c r="C45" t="str">
        <f>INDEX(Teams!$A$1:$A$321,MATCH(B45,Teams!$B$1:$B$321,0))</f>
        <v>EN</v>
      </c>
      <c r="E45" t="str">
        <f t="shared" si="8"/>
        <v>C:[</v>
      </c>
      <c r="F45" t="str">
        <f t="shared" si="9"/>
        <v>'EN'</v>
      </c>
      <c r="G45" t="str">
        <f t="shared" si="10"/>
        <v>,</v>
      </c>
      <c r="H45" t="str">
        <f t="shared" si="7"/>
        <v>C:['EN',</v>
      </c>
    </row>
    <row r="46" spans="1:8" x14ac:dyDescent="0.25">
      <c r="A46" t="str">
        <f>CHAR(65+FLOOR(COUNTA(A$1:A12)/5,1))</f>
        <v>C</v>
      </c>
      <c r="B46" t="s">
        <v>529</v>
      </c>
      <c r="C46" t="str">
        <f>INDEX(Teams!$A$1:$A$321,MATCH(B46,Teams!$B$1:$B$321,0))</f>
        <v>NM</v>
      </c>
      <c r="E46" t="str">
        <f t="shared" ref="E46:E66" si="11">IF(A46&lt;&gt;A45,A46&amp;":[","")</f>
        <v/>
      </c>
      <c r="F46" t="str">
        <f t="shared" ref="F46:F66" si="12">"'"&amp;C46&amp;"'"</f>
        <v>'NM'</v>
      </c>
      <c r="G46" t="str">
        <f t="shared" ref="G46:G66" si="13">IF(A46&lt;&gt;A47,"],",",")</f>
        <v>,</v>
      </c>
      <c r="H46" t="str">
        <f t="shared" si="7"/>
        <v>'NM',</v>
      </c>
    </row>
    <row r="47" spans="1:8" x14ac:dyDescent="0.25">
      <c r="A47" t="str">
        <f>CHAR(65+FLOOR(COUNTA(A$1:A13)/5,1))</f>
        <v>C</v>
      </c>
      <c r="B47" t="s">
        <v>649</v>
      </c>
      <c r="C47" t="str">
        <f>INDEX(Teams!$A$1:$A$321,MATCH(B47,Teams!$B$1:$B$321,0))</f>
        <v>UA</v>
      </c>
      <c r="E47" t="str">
        <f t="shared" si="11"/>
        <v/>
      </c>
      <c r="F47" t="str">
        <f t="shared" si="12"/>
        <v>'UA'</v>
      </c>
      <c r="G47" t="str">
        <f t="shared" si="13"/>
        <v>,</v>
      </c>
      <c r="H47" t="str">
        <f t="shared" si="7"/>
        <v>'UA',</v>
      </c>
    </row>
    <row r="48" spans="1:8" x14ac:dyDescent="0.25">
      <c r="A48" t="str">
        <f>CHAR(65+FLOOR(COUNTA(A$1:A14)/5,1))</f>
        <v>C</v>
      </c>
      <c r="B48" t="s">
        <v>500</v>
      </c>
      <c r="C48" t="str">
        <f>INDEX(Teams!$A$1:$A$321,MATCH(B48,Teams!$B$1:$B$321,0))</f>
        <v>MT</v>
      </c>
      <c r="E48" t="str">
        <f t="shared" si="11"/>
        <v/>
      </c>
      <c r="F48" t="str">
        <f t="shared" si="12"/>
        <v>'MT'</v>
      </c>
      <c r="G48" t="str">
        <f t="shared" si="13"/>
        <v>,</v>
      </c>
      <c r="H48" t="str">
        <f t="shared" si="7"/>
        <v>'MT',</v>
      </c>
    </row>
    <row r="49" spans="1:8" x14ac:dyDescent="0.25">
      <c r="A49" t="str">
        <f>CHAR(65+FLOOR(COUNTA(A$1:A15)/5,1))</f>
        <v>C</v>
      </c>
      <c r="B49" t="s">
        <v>461</v>
      </c>
      <c r="C49" t="str">
        <f>INDEX(Teams!$A$1:$A$321,MATCH(B49,Teams!$B$1:$B$321,0))</f>
        <v>IT</v>
      </c>
      <c r="E49" t="str">
        <f t="shared" si="11"/>
        <v/>
      </c>
      <c r="F49" t="str">
        <f t="shared" si="12"/>
        <v>'IT'</v>
      </c>
      <c r="G49" t="str">
        <f t="shared" si="13"/>
        <v>],</v>
      </c>
      <c r="H49" t="str">
        <f t="shared" si="7"/>
        <v>'IT'],</v>
      </c>
    </row>
    <row r="50" spans="1:8" x14ac:dyDescent="0.25">
      <c r="A50" t="str">
        <f>CHAR(65+FLOOR(COUNTA(A$1:A16)/5,1))</f>
        <v>D</v>
      </c>
      <c r="B50" t="s">
        <v>376</v>
      </c>
      <c r="C50" t="str">
        <f>INDEX(Teams!$A$1:$A$321,MATCH(B50,Teams!$B$1:$B$321,0))</f>
        <v>HR</v>
      </c>
      <c r="E50" t="str">
        <f t="shared" si="11"/>
        <v>D:[</v>
      </c>
      <c r="F50" t="str">
        <f t="shared" si="12"/>
        <v>'HR'</v>
      </c>
      <c r="G50" t="str">
        <f t="shared" si="13"/>
        <v>,</v>
      </c>
      <c r="H50" t="str">
        <f t="shared" si="7"/>
        <v>D:['HR',</v>
      </c>
    </row>
    <row r="51" spans="1:8" x14ac:dyDescent="0.25">
      <c r="A51" t="str">
        <f>CHAR(65+FLOOR(COUNTA(A$1:A17)/5,1))</f>
        <v>D</v>
      </c>
      <c r="B51" t="s">
        <v>677</v>
      </c>
      <c r="C51" t="str">
        <f>INDEX(Teams!$A$1:$A$321,MATCH(B51,Teams!$B$1:$B$321,0))</f>
        <v>WA</v>
      </c>
      <c r="E51" t="str">
        <f t="shared" si="11"/>
        <v/>
      </c>
      <c r="F51" t="str">
        <f t="shared" si="12"/>
        <v>'WA'</v>
      </c>
      <c r="G51" t="str">
        <f t="shared" si="13"/>
        <v>,</v>
      </c>
      <c r="H51" t="str">
        <f t="shared" si="7"/>
        <v>'WA',</v>
      </c>
    </row>
    <row r="52" spans="1:8" x14ac:dyDescent="0.25">
      <c r="A52" t="str">
        <f>CHAR(65+FLOOR(COUNTA(A$1:A18)/5,1))</f>
        <v>D</v>
      </c>
      <c r="B52" t="s">
        <v>301</v>
      </c>
      <c r="C52" t="str">
        <f>INDEX(Teams!$A$1:$A$321,MATCH(B52,Teams!$B$1:$B$321,0))</f>
        <v>AM</v>
      </c>
      <c r="E52" t="str">
        <f t="shared" si="11"/>
        <v/>
      </c>
      <c r="F52" t="str">
        <f t="shared" si="12"/>
        <v>'AM'</v>
      </c>
      <c r="G52" t="str">
        <f t="shared" si="13"/>
        <v>,</v>
      </c>
      <c r="H52" t="str">
        <f t="shared" si="7"/>
        <v>'AM',</v>
      </c>
    </row>
    <row r="53" spans="1:8" x14ac:dyDescent="0.25">
      <c r="A53" t="str">
        <f>CHAR(65+FLOOR(COUNTA(A$1:A19)/5,1))</f>
        <v>D</v>
      </c>
      <c r="B53" t="s">
        <v>639</v>
      </c>
      <c r="C53" t="str">
        <f>INDEX(Teams!$A$1:$A$321,MATCH(B53,Teams!$B$1:$B$321,0))</f>
        <v>TR</v>
      </c>
      <c r="E53" t="str">
        <f t="shared" si="11"/>
        <v/>
      </c>
      <c r="F53" t="str">
        <f t="shared" si="12"/>
        <v>'TR'</v>
      </c>
      <c r="G53" t="str">
        <f t="shared" si="13"/>
        <v>,</v>
      </c>
      <c r="H53" t="str">
        <f t="shared" si="7"/>
        <v>'TR',</v>
      </c>
    </row>
    <row r="54" spans="1:8" x14ac:dyDescent="0.25">
      <c r="A54" t="str">
        <f>CHAR(65+FLOOR(COUNTA(A$1:A20)/5,1))</f>
        <v>D</v>
      </c>
      <c r="B54" t="s">
        <v>478</v>
      </c>
      <c r="C54" t="str">
        <f>INDEX(Teams!$A$1:$A$321,MATCH(B54,Teams!$B$1:$B$321,0))</f>
        <v>LV</v>
      </c>
      <c r="E54" t="str">
        <f t="shared" si="11"/>
        <v/>
      </c>
      <c r="F54" t="str">
        <f t="shared" si="12"/>
        <v>'LV'</v>
      </c>
      <c r="G54" t="str">
        <f t="shared" si="13"/>
        <v>,</v>
      </c>
      <c r="H54" t="str">
        <f t="shared" si="7"/>
        <v>'LV',</v>
      </c>
    </row>
    <row r="55" spans="1:8" x14ac:dyDescent="0.25">
      <c r="A55" t="str">
        <f>CHAR(65+FLOOR(COUNTA(A$1:A21)/5,1))</f>
        <v>D</v>
      </c>
      <c r="B55" t="s">
        <v>379</v>
      </c>
      <c r="C55" t="str">
        <f>INDEX(Teams!$A$1:$A$321,MATCH(B55,Teams!$B$1:$B$321,0))</f>
        <v>CZ</v>
      </c>
      <c r="E55" t="str">
        <f t="shared" si="11"/>
        <v/>
      </c>
      <c r="F55" t="str">
        <f t="shared" si="12"/>
        <v>'CZ'</v>
      </c>
      <c r="G55" t="str">
        <f t="shared" si="13"/>
        <v>,</v>
      </c>
      <c r="H55" t="str">
        <f t="shared" si="7"/>
        <v>'CZ',</v>
      </c>
    </row>
    <row r="56" spans="1:8" x14ac:dyDescent="0.25">
      <c r="A56" t="str">
        <f>CHAR(65+FLOOR(COUNTA(A$1:A22)/5,1))</f>
        <v>D</v>
      </c>
      <c r="B56" t="s">
        <v>408</v>
      </c>
      <c r="C56" t="str">
        <f>INDEX(Teams!$A$1:$A$321,MATCH(B56,Teams!$B$1:$B$321,0))</f>
        <v>FO</v>
      </c>
      <c r="E56" t="str">
        <f t="shared" si="11"/>
        <v/>
      </c>
      <c r="F56" t="str">
        <f t="shared" si="12"/>
        <v>'FO'</v>
      </c>
      <c r="G56" t="str">
        <f t="shared" si="13"/>
        <v>,</v>
      </c>
      <c r="H56" t="str">
        <f t="shared" si="7"/>
        <v>'FO',</v>
      </c>
    </row>
    <row r="57" spans="1:8" x14ac:dyDescent="0.25">
      <c r="A57" t="str">
        <f>CHAR(65+FLOOR(COUNTA(A$1:A23)/5,1))</f>
        <v>D</v>
      </c>
      <c r="B57" t="s">
        <v>506</v>
      </c>
      <c r="C57" t="str">
        <f>INDEX(Teams!$A$1:$A$321,MATCH(B57,Teams!$B$1:$B$321,0))</f>
        <v>MD</v>
      </c>
      <c r="E57" t="str">
        <f t="shared" si="11"/>
        <v/>
      </c>
      <c r="F57" t="str">
        <f t="shared" si="12"/>
        <v>'MD'</v>
      </c>
      <c r="G57" t="str">
        <f t="shared" si="13"/>
        <v>,</v>
      </c>
      <c r="H57" t="str">
        <f t="shared" si="7"/>
        <v>'MD',</v>
      </c>
    </row>
    <row r="58" spans="1:8" x14ac:dyDescent="0.25">
      <c r="A58" t="str">
        <f>CHAR(65+FLOOR(COUNTA(A$1:A24)/5,1))</f>
        <v>D</v>
      </c>
      <c r="B58" t="s">
        <v>294</v>
      </c>
      <c r="C58" t="str">
        <f>INDEX(Teams!$A$1:$A$321,MATCH(B58,Teams!$B$1:$B$321,0))</f>
        <v>AL</v>
      </c>
      <c r="E58" t="str">
        <f t="shared" si="11"/>
        <v/>
      </c>
      <c r="F58" t="str">
        <f t="shared" si="12"/>
        <v>'AL'</v>
      </c>
      <c r="G58" t="str">
        <f t="shared" si="13"/>
        <v>,</v>
      </c>
      <c r="H58" t="str">
        <f t="shared" si="7"/>
        <v>'AL',</v>
      </c>
    </row>
    <row r="59" spans="1:8" x14ac:dyDescent="0.25">
      <c r="A59" t="str">
        <f>CHAR(65+FLOOR(COUNTA(A$1:A25)/5,1))</f>
        <v>D</v>
      </c>
      <c r="B59" t="s">
        <v>561</v>
      </c>
      <c r="C59" t="str">
        <f>INDEX(Teams!$A$1:$A$321,MATCH(B59,Teams!$B$1:$B$321,0))</f>
        <v>PL</v>
      </c>
      <c r="E59" t="str">
        <f t="shared" si="11"/>
        <v/>
      </c>
      <c r="F59" t="str">
        <f t="shared" si="12"/>
        <v>'PL'</v>
      </c>
      <c r="G59" t="str">
        <f t="shared" si="13"/>
        <v>,</v>
      </c>
      <c r="H59" t="str">
        <f t="shared" si="7"/>
        <v>'PL',</v>
      </c>
    </row>
    <row r="60" spans="1:8" x14ac:dyDescent="0.25">
      <c r="A60" t="str">
        <f>CHAR(65+FLOOR(COUNTA(A$1:A26)/5,1))</f>
        <v>D</v>
      </c>
      <c r="B60" t="s">
        <v>304</v>
      </c>
      <c r="C60" t="str">
        <f>INDEX(Teams!$A$1:$A$321,MATCH(B60,Teams!$B$1:$B$321,0))</f>
        <v>AT</v>
      </c>
      <c r="E60" t="str">
        <f t="shared" si="11"/>
        <v/>
      </c>
      <c r="F60" t="str">
        <f t="shared" si="12"/>
        <v>'AT'</v>
      </c>
      <c r="G60" t="str">
        <f t="shared" si="13"/>
        <v>,</v>
      </c>
      <c r="H60" t="str">
        <f t="shared" si="7"/>
        <v>'AT',</v>
      </c>
    </row>
    <row r="61" spans="1:8" x14ac:dyDescent="0.25">
      <c r="A61" t="str">
        <f>CHAR(65+FLOOR(COUNTA(A$1:A27)/5,1))</f>
        <v>D</v>
      </c>
      <c r="B61" t="s">
        <v>316</v>
      </c>
      <c r="C61" t="str">
        <f>INDEX(Teams!$A$1:$A$321,MATCH(B61,Teams!$B$1:$B$321,0))</f>
        <v>BE</v>
      </c>
      <c r="E61" t="str">
        <f t="shared" si="11"/>
        <v/>
      </c>
      <c r="F61" t="str">
        <f t="shared" si="12"/>
        <v>'BE'</v>
      </c>
      <c r="G61" t="str">
        <f t="shared" si="13"/>
        <v>,</v>
      </c>
      <c r="H61" t="str">
        <f t="shared" si="7"/>
        <v>'BE',</v>
      </c>
    </row>
    <row r="62" spans="1:8" x14ac:dyDescent="0.25">
      <c r="A62" t="str">
        <f>CHAR(65+FLOOR(COUNTA(A$1:A28)/5,1))</f>
        <v>D</v>
      </c>
      <c r="B62" t="s">
        <v>406</v>
      </c>
      <c r="C62" t="str">
        <f>INDEX(Teams!$A$1:$A$321,MATCH(B62,Teams!$B$1:$B$321,0))</f>
        <v>EE</v>
      </c>
      <c r="E62" t="str">
        <f t="shared" si="11"/>
        <v/>
      </c>
      <c r="F62" t="str">
        <f t="shared" si="12"/>
        <v>'EE'</v>
      </c>
      <c r="G62" t="str">
        <f t="shared" si="13"/>
        <v>,</v>
      </c>
      <c r="H62" t="str">
        <f t="shared" si="7"/>
        <v>'EE',</v>
      </c>
    </row>
    <row r="63" spans="1:8" x14ac:dyDescent="0.25">
      <c r="A63" t="str">
        <f>CHAR(65+FLOOR(COUNTA(A$1:A29)/5,1))</f>
        <v>D</v>
      </c>
      <c r="B63" t="s">
        <v>307</v>
      </c>
      <c r="C63" t="str">
        <f>INDEX(Teams!$A$1:$A$321,MATCH(B63,Teams!$B$1:$B$321,0))</f>
        <v>AZ</v>
      </c>
      <c r="E63" t="str">
        <f t="shared" si="11"/>
        <v/>
      </c>
      <c r="F63" t="str">
        <f t="shared" si="12"/>
        <v>'AZ'</v>
      </c>
      <c r="G63" t="str">
        <f t="shared" si="13"/>
        <v>,</v>
      </c>
      <c r="H63" t="str">
        <f t="shared" si="7"/>
        <v>'AZ',</v>
      </c>
    </row>
    <row r="64" spans="1:8" x14ac:dyDescent="0.25">
      <c r="A64" t="str">
        <f>CHAR(65+FLOOR(COUNTA(A$1:A30)/5,1))</f>
        <v>D</v>
      </c>
      <c r="B64" t="s">
        <v>623</v>
      </c>
      <c r="C64" t="str">
        <f>INDEX(Teams!$A$1:$A$321,MATCH(B64,Teams!$B$1:$B$321,0))</f>
        <v>SE</v>
      </c>
      <c r="E64" t="str">
        <f t="shared" si="11"/>
        <v/>
      </c>
      <c r="F64" t="str">
        <f t="shared" si="12"/>
        <v>'SE'</v>
      </c>
      <c r="G64" t="str">
        <f t="shared" si="13"/>
        <v>,</v>
      </c>
      <c r="H64" t="str">
        <f t="shared" si="7"/>
        <v>'SE',</v>
      </c>
    </row>
    <row r="65" spans="1:8" x14ac:dyDescent="0.25">
      <c r="A65" t="str">
        <f>CHAR(65+FLOOR(COUNTA(A$1:A31)/5,1))</f>
        <v>D</v>
      </c>
      <c r="B65" t="s">
        <v>583</v>
      </c>
      <c r="C65" t="str">
        <f>INDEX(Teams!$A$1:$A$321,MATCH(B65,Teams!$B$1:$B$321,0))</f>
        <v>RS</v>
      </c>
      <c r="E65" t="str">
        <f t="shared" si="11"/>
        <v/>
      </c>
      <c r="F65" t="str">
        <f t="shared" si="12"/>
        <v>'RS'</v>
      </c>
      <c r="G65" t="str">
        <f t="shared" si="13"/>
        <v>,</v>
      </c>
      <c r="H65" t="str">
        <f t="shared" si="7"/>
        <v>'RS',</v>
      </c>
    </row>
    <row r="66" spans="1:8" x14ac:dyDescent="0.25">
      <c r="A66" t="str">
        <f>CHAR(65+FLOOR(COUNTA(A$1:A32)/5,1))</f>
        <v>D</v>
      </c>
      <c r="B66" t="s">
        <v>509</v>
      </c>
      <c r="C66" t="str">
        <f>INDEX(Teams!$A$1:$A$321,MATCH(B66,Teams!$B$1:$B$321,0))</f>
        <v>ME</v>
      </c>
      <c r="E66" t="str">
        <f t="shared" si="11"/>
        <v/>
      </c>
      <c r="F66" t="str">
        <f t="shared" si="12"/>
        <v>'ME'</v>
      </c>
      <c r="G66" t="str">
        <f t="shared" si="13"/>
        <v>,</v>
      </c>
      <c r="H66" t="str">
        <f t="shared" si="7"/>
        <v>'ME',</v>
      </c>
    </row>
    <row r="67" spans="1:8" x14ac:dyDescent="0.25">
      <c r="A67" t="str">
        <f>CHAR(65+FLOOR(COUNTA(A$1:A33)/5,1))</f>
        <v>D</v>
      </c>
      <c r="B67" t="s">
        <v>453</v>
      </c>
      <c r="C67" t="str">
        <f>INDEX(Teams!$A$1:$A$321,MATCH(B67,Teams!$B$1:$B$321,0))</f>
        <v>HU</v>
      </c>
      <c r="E67" t="str">
        <f t="shared" ref="E67:E87" si="14">IF(A67&lt;&gt;A66,A67&amp;":[","")</f>
        <v/>
      </c>
      <c r="F67" t="str">
        <f t="shared" ref="F67:F87" si="15">"'"&amp;C67&amp;"'"</f>
        <v>'HU'</v>
      </c>
      <c r="G67" t="str">
        <f t="shared" ref="G67:G87" si="16">IF(A67&lt;&gt;A68,"],",",")</f>
        <v>,</v>
      </c>
      <c r="H67" t="str">
        <f t="shared" ref="H67:H87" si="17">E67&amp;F67&amp;G67</f>
        <v>'HU',</v>
      </c>
    </row>
    <row r="68" spans="1:8" x14ac:dyDescent="0.25">
      <c r="A68" t="str">
        <f>CHAR(65+FLOOR(COUNTA(A$1:A34)/5,1))</f>
        <v>D</v>
      </c>
      <c r="B68" t="s">
        <v>340</v>
      </c>
      <c r="C68" t="str">
        <f>INDEX(Teams!$A$1:$A$321,MATCH(B68,Teams!$B$1:$B$321,0))</f>
        <v>BG</v>
      </c>
      <c r="E68" t="str">
        <f t="shared" si="14"/>
        <v/>
      </c>
      <c r="F68" t="str">
        <f t="shared" si="15"/>
        <v>'BG'</v>
      </c>
      <c r="G68" t="str">
        <f t="shared" si="16"/>
        <v>,</v>
      </c>
      <c r="H68" t="str">
        <f t="shared" si="17"/>
        <v>'BG',</v>
      </c>
    </row>
    <row r="69" spans="1:8" x14ac:dyDescent="0.25">
      <c r="A69" t="str">
        <f>CHAR(65+FLOOR(COUNTA(A$1:A35)/5,1))</f>
        <v>D</v>
      </c>
      <c r="B69" t="s">
        <v>484</v>
      </c>
      <c r="C69" t="str">
        <f>INDEX(Teams!$A$1:$A$321,MATCH(B69,Teams!$B$1:$B$321,0))</f>
        <v>LT</v>
      </c>
      <c r="E69" t="str">
        <f t="shared" si="14"/>
        <v/>
      </c>
      <c r="F69" t="str">
        <f t="shared" si="15"/>
        <v>'LT'</v>
      </c>
      <c r="G69" t="str">
        <f t="shared" si="16"/>
        <v>],</v>
      </c>
      <c r="H69" t="str">
        <f t="shared" si="17"/>
        <v>'LT'],</v>
      </c>
    </row>
    <row r="70" spans="1:8" x14ac:dyDescent="0.25">
      <c r="A70" t="str">
        <f>CHAR(72+FLOOR(COUNTA(A$34:A34)/6,1))</f>
        <v>H</v>
      </c>
      <c r="B70" t="s">
        <v>383</v>
      </c>
      <c r="C70" t="str">
        <f>INDEX(Teams!$A$1:$A$321,MATCH(B70,Teams!$B$1:$B$321,0))</f>
        <v>DK</v>
      </c>
      <c r="E70" t="str">
        <f t="shared" si="14"/>
        <v>H:[</v>
      </c>
      <c r="F70" t="str">
        <f t="shared" si="15"/>
        <v>'DK'</v>
      </c>
      <c r="G70" t="str">
        <f t="shared" si="16"/>
        <v>,</v>
      </c>
      <c r="H70" t="str">
        <f t="shared" si="17"/>
        <v>H:['DK',</v>
      </c>
    </row>
    <row r="71" spans="1:8" x14ac:dyDescent="0.25">
      <c r="A71" t="str">
        <f>CHAR(72+FLOOR(COUNTA(A$34:A35)/6,1))</f>
        <v>H</v>
      </c>
      <c r="B71" t="s">
        <v>543</v>
      </c>
      <c r="C71" t="str">
        <f>INDEX(Teams!$A$1:$A$321,MATCH(B71,Teams!$B$1:$B$321,0))</f>
        <v>EI</v>
      </c>
      <c r="E71" t="str">
        <f t="shared" si="14"/>
        <v/>
      </c>
      <c r="F71" t="str">
        <f t="shared" si="15"/>
        <v>'EI'</v>
      </c>
      <c r="G71" t="str">
        <f t="shared" si="16"/>
        <v>,</v>
      </c>
      <c r="H71" t="str">
        <f t="shared" si="17"/>
        <v>'EI',</v>
      </c>
    </row>
    <row r="72" spans="1:8" x14ac:dyDescent="0.25">
      <c r="A72" t="str">
        <f>CHAR(72+FLOOR(COUNTA(A$34:A36)/6,1))</f>
        <v>H</v>
      </c>
      <c r="B72" t="s">
        <v>592</v>
      </c>
      <c r="C72" t="str">
        <f>INDEX(Teams!$A$1:$A$321,MATCH(B72,Teams!$B$1:$B$321,0))</f>
        <v>SI</v>
      </c>
      <c r="E72" t="str">
        <f t="shared" si="14"/>
        <v/>
      </c>
      <c r="F72" t="str">
        <f t="shared" si="15"/>
        <v>'SI'</v>
      </c>
      <c r="G72" t="str">
        <f t="shared" si="16"/>
        <v>,</v>
      </c>
      <c r="H72" t="str">
        <f t="shared" si="17"/>
        <v>'SI',</v>
      </c>
    </row>
    <row r="73" spans="1:8" x14ac:dyDescent="0.25">
      <c r="A73" t="str">
        <f>CHAR(72+FLOOR(COUNTA(A$34:A37)/6,1))</f>
        <v>H</v>
      </c>
      <c r="B73" t="s">
        <v>466</v>
      </c>
      <c r="C73" t="str">
        <f>INDEX(Teams!$A$1:$A$321,MATCH(B73,Teams!$B$1:$B$321,0))</f>
        <v>KZ</v>
      </c>
      <c r="E73" t="str">
        <f t="shared" si="14"/>
        <v/>
      </c>
      <c r="F73" t="str">
        <f t="shared" si="15"/>
        <v>'KZ'</v>
      </c>
      <c r="G73" t="str">
        <f t="shared" si="16"/>
        <v>,</v>
      </c>
      <c r="H73" t="str">
        <f t="shared" si="17"/>
        <v>'KZ',</v>
      </c>
    </row>
    <row r="74" spans="1:8" x14ac:dyDescent="0.25">
      <c r="A74" t="str">
        <f>CHAR(72+FLOOR(COUNTA(A$34:A38)/6,1))</f>
        <v>H</v>
      </c>
      <c r="B74" t="s">
        <v>412</v>
      </c>
      <c r="C74" t="str">
        <f>INDEX(Teams!$A$1:$A$321,MATCH(B74,Teams!$B$1:$B$321,0))</f>
        <v>FI</v>
      </c>
      <c r="E74" t="str">
        <f t="shared" si="14"/>
        <v/>
      </c>
      <c r="F74" t="str">
        <f t="shared" si="15"/>
        <v>'FI'</v>
      </c>
      <c r="G74" t="str">
        <f t="shared" si="16"/>
        <v>,</v>
      </c>
      <c r="H74" t="str">
        <f t="shared" si="17"/>
        <v>'FI',</v>
      </c>
    </row>
    <row r="75" spans="1:8" x14ac:dyDescent="0.25">
      <c r="A75" t="str">
        <f>CHAR(72+FLOOR(COUNTA(A$34:A39)/6,1))</f>
        <v>H</v>
      </c>
      <c r="B75" t="s">
        <v>578</v>
      </c>
      <c r="C75" t="str">
        <f>INDEX(Teams!$A$1:$A$321,MATCH(B75,Teams!$B$1:$B$321,0))</f>
        <v>SM</v>
      </c>
      <c r="E75" t="str">
        <f t="shared" si="14"/>
        <v/>
      </c>
      <c r="F75" t="str">
        <f t="shared" si="15"/>
        <v>'SM'</v>
      </c>
      <c r="G75" t="str">
        <f t="shared" si="16"/>
        <v>],</v>
      </c>
      <c r="H75" t="str">
        <f t="shared" si="17"/>
        <v>'SM'],</v>
      </c>
    </row>
    <row r="76" spans="1:8" x14ac:dyDescent="0.25">
      <c r="A76" t="str">
        <f>CHAR(72+FLOOR(COUNTA(A$34:A40)/6,1))</f>
        <v>I</v>
      </c>
      <c r="B76" t="s">
        <v>624</v>
      </c>
      <c r="C76" t="str">
        <f>INDEX(Teams!$A$1:$A$321,MATCH(B76,Teams!$B$1:$B$321,0))</f>
        <v>CH</v>
      </c>
      <c r="E76" t="str">
        <f t="shared" si="14"/>
        <v>I:[</v>
      </c>
      <c r="F76" t="str">
        <f t="shared" si="15"/>
        <v>'CH'</v>
      </c>
      <c r="G76" t="str">
        <f t="shared" si="16"/>
        <v>,</v>
      </c>
      <c r="H76" t="str">
        <f t="shared" si="17"/>
        <v>I:['CH',</v>
      </c>
    </row>
    <row r="77" spans="1:8" x14ac:dyDescent="0.25">
      <c r="A77" t="str">
        <f>CHAR(72+FLOOR(COUNTA(A$34:A41)/6,1))</f>
        <v>I</v>
      </c>
      <c r="B77" t="s">
        <v>460</v>
      </c>
      <c r="C77" t="str">
        <f>INDEX(Teams!$A$1:$A$321,MATCH(B77,Teams!$B$1:$B$321,0))</f>
        <v>IL</v>
      </c>
      <c r="E77" t="str">
        <f t="shared" si="14"/>
        <v/>
      </c>
      <c r="F77" t="str">
        <f t="shared" si="15"/>
        <v>'IL'</v>
      </c>
      <c r="G77" t="str">
        <f t="shared" si="16"/>
        <v>,</v>
      </c>
      <c r="H77" t="str">
        <f t="shared" si="17"/>
        <v>'IL',</v>
      </c>
    </row>
    <row r="78" spans="1:8" x14ac:dyDescent="0.25">
      <c r="A78" t="str">
        <f>CHAR(72+FLOOR(COUNTA(A$34:A42)/6,1))</f>
        <v>I</v>
      </c>
      <c r="B78" t="s">
        <v>572</v>
      </c>
      <c r="C78" t="str">
        <f>INDEX(Teams!$A$1:$A$321,MATCH(B78,Teams!$B$1:$B$321,0))</f>
        <v>RO</v>
      </c>
      <c r="E78" t="str">
        <f t="shared" si="14"/>
        <v/>
      </c>
      <c r="F78" t="str">
        <f t="shared" si="15"/>
        <v>'RO'</v>
      </c>
      <c r="G78" t="str">
        <f t="shared" si="16"/>
        <v>,</v>
      </c>
      <c r="H78" t="str">
        <f t="shared" si="17"/>
        <v>'RO',</v>
      </c>
    </row>
    <row r="79" spans="1:8" x14ac:dyDescent="0.25">
      <c r="A79" t="str">
        <f>CHAR(72+FLOOR(COUNTA(A$34:A43)/6,1))</f>
        <v>I</v>
      </c>
      <c r="B79" t="s">
        <v>472</v>
      </c>
      <c r="C79" t="str">
        <f>INDEX(Teams!$A$1:$A$321,MATCH(B79,Teams!$B$1:$B$321,0))</f>
        <v>KO</v>
      </c>
      <c r="E79" t="str">
        <f t="shared" si="14"/>
        <v/>
      </c>
      <c r="F79" t="str">
        <f t="shared" si="15"/>
        <v>'KO'</v>
      </c>
      <c r="G79" t="str">
        <f t="shared" si="16"/>
        <v>,</v>
      </c>
      <c r="H79" t="str">
        <f t="shared" si="17"/>
        <v>'KO',</v>
      </c>
    </row>
    <row r="80" spans="1:8" x14ac:dyDescent="0.25">
      <c r="A80" t="str">
        <f>CHAR(72+FLOOR(COUNTA(A$34:A44)/6,1))</f>
        <v>I</v>
      </c>
      <c r="B80" t="s">
        <v>314</v>
      </c>
      <c r="C80" t="str">
        <f>INDEX(Teams!$A$1:$A$321,MATCH(B80,Teams!$B$1:$B$321,0))</f>
        <v>BY</v>
      </c>
      <c r="E80" t="str">
        <f t="shared" si="14"/>
        <v/>
      </c>
      <c r="F80" t="str">
        <f t="shared" si="15"/>
        <v>'BY'</v>
      </c>
      <c r="G80" t="str">
        <f t="shared" si="16"/>
        <v>,</v>
      </c>
      <c r="H80" t="str">
        <f t="shared" si="17"/>
        <v>'BY',</v>
      </c>
    </row>
    <row r="81" spans="1:8" x14ac:dyDescent="0.25">
      <c r="A81" t="str">
        <f>CHAR(72+FLOOR(COUNTA(A$34:A45)/6,1))</f>
        <v>I</v>
      </c>
      <c r="B81" t="s">
        <v>296</v>
      </c>
      <c r="C81" t="str">
        <f>INDEX(Teams!$A$1:$A$321,MATCH(B81,Teams!$B$1:$B$321,0))</f>
        <v>AD</v>
      </c>
      <c r="E81" t="str">
        <f t="shared" si="14"/>
        <v/>
      </c>
      <c r="F81" t="str">
        <f t="shared" si="15"/>
        <v>'AD'</v>
      </c>
      <c r="G81" t="str">
        <f t="shared" si="16"/>
        <v>],</v>
      </c>
      <c r="H81" t="str">
        <f t="shared" si="17"/>
        <v>'AD'],</v>
      </c>
    </row>
    <row r="82" spans="1:8" x14ac:dyDescent="0.25">
      <c r="A82" t="str">
        <f>CHAR(72+FLOOR(COUNTA(A$34:A46)/6,1))</f>
        <v>J</v>
      </c>
      <c r="B82" t="s">
        <v>562</v>
      </c>
      <c r="C82" t="str">
        <f>INDEX(Teams!$A$1:$A$321,MATCH(B82,Teams!$B$1:$B$321,0))</f>
        <v>PT</v>
      </c>
      <c r="E82" t="str">
        <f t="shared" si="14"/>
        <v>J:[</v>
      </c>
      <c r="F82" t="str">
        <f t="shared" si="15"/>
        <v>'PT'</v>
      </c>
      <c r="G82" t="str">
        <f t="shared" si="16"/>
        <v>,</v>
      </c>
      <c r="H82" t="str">
        <f t="shared" si="17"/>
        <v>J:['PT',</v>
      </c>
    </row>
    <row r="83" spans="1:8" x14ac:dyDescent="0.25">
      <c r="A83" t="str">
        <f>CHAR(72+FLOOR(COUNTA(A$34:A47)/6,1))</f>
        <v>J</v>
      </c>
      <c r="B83" t="s">
        <v>327</v>
      </c>
      <c r="C83" t="str">
        <f>INDEX(Teams!$A$1:$A$321,MATCH(B83,Teams!$B$1:$B$321,0))</f>
        <v>BA</v>
      </c>
      <c r="E83" t="str">
        <f t="shared" si="14"/>
        <v/>
      </c>
      <c r="F83" t="str">
        <f t="shared" si="15"/>
        <v>'BA'</v>
      </c>
      <c r="G83" t="str">
        <f t="shared" si="16"/>
        <v>,</v>
      </c>
      <c r="H83" t="str">
        <f t="shared" si="17"/>
        <v>'BA',</v>
      </c>
    </row>
    <row r="84" spans="1:8" x14ac:dyDescent="0.25">
      <c r="A84" t="str">
        <f>CHAR(72+FLOOR(COUNTA(A$34:A48)/6,1))</f>
        <v>J</v>
      </c>
      <c r="B84" t="s">
        <v>591</v>
      </c>
      <c r="C84" t="str">
        <f>INDEX(Teams!$A$1:$A$321,MATCH(B84,Teams!$B$1:$B$321,0))</f>
        <v>SK</v>
      </c>
      <c r="E84" t="str">
        <f t="shared" si="14"/>
        <v/>
      </c>
      <c r="F84" t="str">
        <f t="shared" si="15"/>
        <v>'SK'</v>
      </c>
      <c r="G84" t="str">
        <f t="shared" si="16"/>
        <v>,</v>
      </c>
      <c r="H84" t="str">
        <f t="shared" si="17"/>
        <v>'SK',</v>
      </c>
    </row>
    <row r="85" spans="1:8" x14ac:dyDescent="0.25">
      <c r="A85" t="str">
        <f>CHAR(72+FLOOR(COUNTA(A$34:A49)/6,1))</f>
        <v>J</v>
      </c>
      <c r="B85" t="s">
        <v>485</v>
      </c>
      <c r="C85" t="str">
        <f>INDEX(Teams!$A$1:$A$321,MATCH(B85,Teams!$B$1:$B$321,0))</f>
        <v>LU</v>
      </c>
      <c r="E85" t="str">
        <f t="shared" si="14"/>
        <v/>
      </c>
      <c r="F85" t="str">
        <f t="shared" si="15"/>
        <v>'LU'</v>
      </c>
      <c r="G85" t="str">
        <f t="shared" si="16"/>
        <v>,</v>
      </c>
      <c r="H85" t="str">
        <f t="shared" si="17"/>
        <v>'LU',</v>
      </c>
    </row>
    <row r="86" spans="1:8" x14ac:dyDescent="0.25">
      <c r="A86" t="str">
        <f>CHAR(72+FLOOR(COUNTA(A$34:A50)/6,1))</f>
        <v>J</v>
      </c>
      <c r="B86" t="s">
        <v>454</v>
      </c>
      <c r="C86" t="str">
        <f>INDEX(Teams!$A$1:$A$321,MATCH(B86,Teams!$B$1:$B$321,0))</f>
        <v>IS</v>
      </c>
      <c r="E86" t="str">
        <f t="shared" si="14"/>
        <v/>
      </c>
      <c r="F86" t="str">
        <f t="shared" si="15"/>
        <v>'IS'</v>
      </c>
      <c r="G86" t="str">
        <f t="shared" si="16"/>
        <v>,</v>
      </c>
      <c r="H86" t="str">
        <f t="shared" si="17"/>
        <v>'IS',</v>
      </c>
    </row>
    <row r="87" spans="1:8" x14ac:dyDescent="0.25">
      <c r="A87" t="str">
        <f>CHAR(72+FLOOR(COUNTA(A$34:A51)/6,1))</f>
        <v>J</v>
      </c>
      <c r="B87" t="s">
        <v>483</v>
      </c>
      <c r="C87" t="str">
        <f>INDEX(Teams!$A$1:$A$321,MATCH(B87,Teams!$B$1:$B$321,0))</f>
        <v>LI</v>
      </c>
      <c r="E87" t="str">
        <f t="shared" si="14"/>
        <v/>
      </c>
      <c r="F87" t="str">
        <f t="shared" si="15"/>
        <v>'LI'</v>
      </c>
      <c r="G87" t="str">
        <f t="shared" si="16"/>
        <v>],</v>
      </c>
      <c r="H87" t="str">
        <f t="shared" si="17"/>
        <v>'LI'],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3"/>
  <sheetViews>
    <sheetView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INDEX(Weights!$B$1:$B$37,MATCH(Matches!H2,Weights!$A$1:$A$37,0))</f>
        <v>50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INDEX(Weights!$B$1:$B$37,MATCH(Matches!H3,Weights!$A$1:$A$37,0))</f>
        <v>50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INDEX(Weights!$B$1:$B$37,MATCH(Matches!H4,Weights!$A$1:$A$37,0))</f>
        <v>50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INDEX(Weights!$B$1:$B$37,MATCH(Matches!H5,Weights!$A$1:$A$37,0))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INDEX(Weights!$B$1:$B$37,MATCH(Matches!H6,Weights!$A$1:$A$37,0))</f>
        <v>40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INDEX(Weights!$B$1:$B$37,MATCH(Matches!H7,Weights!$A$1:$A$37,0))</f>
        <v>50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INDEX(Weights!$B$1:$B$37,MATCH(Matches!H8,Weights!$A$1:$A$37,0))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INDEX(Weights!$B$1:$B$37,MATCH(Matches!H9,Weights!$A$1:$A$37,0))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INDEX(Weights!$B$1:$B$37,MATCH(Matches!H10,Weights!$A$1:$A$37,0))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INDEX(Weights!$B$1:$B$37,MATCH(Matches!H11,Weights!$A$1:$A$37,0))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INDEX(Weights!$B$1:$B$37,MATCH(Matches!H12,Weights!$A$1:$A$37,0))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INDEX(Weights!$B$1:$B$37,MATCH(Matches!H13,Weights!$A$1:$A$37,0))</f>
        <v>50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INDEX(Weights!$B$1:$B$37,MATCH(Matches!H14,Weights!$A$1:$A$37,0))</f>
        <v>40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INDEX(Weights!$B$1:$B$37,MATCH(Matches!H15,Weights!$A$1:$A$37,0))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INDEX(Weights!$B$1:$B$37,MATCH(Matches!H16,Weights!$A$1:$A$37,0))</f>
        <v>40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INDEX(Weights!$B$1:$B$37,MATCH(Matches!H17,Weights!$A$1:$A$37,0))</f>
        <v>50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INDEX(Weights!$B$1:$B$37,MATCH(Matches!H18,Weights!$A$1:$A$37,0))</f>
        <v>50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INDEX(Weights!$B$1:$B$37,MATCH(Matches!H19,Weights!$A$1:$A$37,0))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INDEX(Weights!$B$1:$B$37,MATCH(Matches!H20,Weights!$A$1:$A$37,0))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INDEX(Weights!$B$1:$B$37,MATCH(Matches!H21,Weights!$A$1:$A$37,0))</f>
        <v>40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INDEX(Weights!$B$1:$B$37,MATCH(Matches!H22,Weights!$A$1:$A$37,0))</f>
        <v>40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INDEX(Weights!$B$1:$B$37,MATCH(Matches!H23,Weights!$A$1:$A$37,0))</f>
        <v>50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INDEX(Weights!$B$1:$B$37,MATCH(Matches!H24,Weights!$A$1:$A$37,0))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INDEX(Weights!$B$1:$B$37,MATCH(Matches!H25,Weights!$A$1:$A$37,0))</f>
        <v>50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INDEX(Weights!$B$1:$B$37,MATCH(Matches!H26,Weights!$A$1:$A$37,0))</f>
        <v>40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INDEX(Weights!$B$1:$B$37,MATCH(Matches!H27,Weights!$A$1:$A$37,0))</f>
        <v>40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INDEX(Weights!$B$1:$B$37,MATCH(Matches!H28,Weights!$A$1:$A$37,0))</f>
        <v>50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INDEX(Weights!$B$1:$B$37,MATCH(Matches!H29,Weights!$A$1:$A$37,0))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INDEX(Weights!$B$1:$B$37,MATCH(Matches!H30,Weights!$A$1:$A$37,0))</f>
        <v>50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INDEX(Weights!$B$1:$B$37,MATCH(Matches!H31,Weights!$A$1:$A$37,0))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INDEX(Weights!$B$1:$B$37,MATCH(Matches!H32,Weights!$A$1:$A$37,0))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INDEX(Weights!$B$1:$B$37,MATCH(Matches!H33,Weights!$A$1:$A$37,0))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INDEX(Weights!$B$1:$B$37,MATCH(Matches!H34,Weights!$A$1:$A$37,0))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INDEX(Weights!$B$1:$B$37,MATCH(Matches!H35,Weights!$A$1:$A$37,0))</f>
        <v>50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INDEX(Weights!$B$1:$B$37,MATCH(Matches!H36,Weights!$A$1:$A$37,0))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INDEX(Weights!$B$1:$B$37,MATCH(Matches!H37,Weights!$A$1:$A$37,0))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INDEX(Weights!$B$1:$B$37,MATCH(Matches!H38,Weights!$A$1:$A$37,0))</f>
        <v>50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INDEX(Weights!$B$1:$B$37,MATCH(Matches!H39,Weights!$A$1:$A$37,0))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INDEX(Weights!$B$1:$B$37,MATCH(Matches!H40,Weights!$A$1:$A$37,0))</f>
        <v>50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INDEX(Weights!$B$1:$B$37,MATCH(Matches!H41,Weights!$A$1:$A$37,0))</f>
        <v>50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INDEX(Weights!$B$1:$B$37,MATCH(Matches!H42,Weights!$A$1:$A$37,0))</f>
        <v>50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INDEX(Weights!$B$1:$B$37,MATCH(Matches!H43,Weights!$A$1:$A$37,0))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INDEX(Weights!$B$1:$B$37,MATCH(Matches!H44,Weights!$A$1:$A$37,0))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INDEX(Weights!$B$1:$B$37,MATCH(Matches!H45,Weights!$A$1:$A$37,0))</f>
        <v>50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INDEX(Weights!$B$1:$B$37,MATCH(Matches!H46,Weights!$A$1:$A$37,0))</f>
        <v>40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INDEX(Weights!$B$1:$B$37,MATCH(Matches!H47,Weights!$A$1:$A$37,0))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INDEX(Weights!$B$1:$B$37,MATCH(Matches!H48,Weights!$A$1:$A$37,0))</f>
        <v>50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INDEX(Weights!$B$1:$B$37,MATCH(Matches!H49,Weights!$A$1:$A$37,0))</f>
        <v>30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INDEX(Weights!$B$1:$B$37,MATCH(Matches!H50,Weights!$A$1:$A$37,0))</f>
        <v>50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INDEX(Weights!$B$1:$B$37,MATCH(Matches!H51,Weights!$A$1:$A$37,0))</f>
        <v>50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INDEX(Weights!$B$1:$B$37,MATCH(Matches!H52,Weights!$A$1:$A$37,0))</f>
        <v>40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INDEX(Weights!$B$1:$B$37,MATCH(Matches!H53,Weights!$A$1:$A$37,0))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INDEX(Weights!$B$1:$B$37,MATCH(Matches!H54,Weights!$A$1:$A$37,0))</f>
        <v>50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INDEX(Weights!$B$1:$B$37,MATCH(Matches!H55,Weights!$A$1:$A$37,0))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INDEX(Weights!$B$1:$B$37,MATCH(Matches!H56,Weights!$A$1:$A$37,0))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INDEX(Weights!$B$1:$B$37,MATCH(Matches!H57,Weights!$A$1:$A$37,0))</f>
        <v>40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INDEX(Weights!$B$1:$B$37,MATCH(Matches!H58,Weights!$A$1:$A$37,0))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INDEX(Weights!$B$1:$B$37,MATCH(Matches!H59,Weights!$A$1:$A$37,0))</f>
        <v>50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INDEX(Weights!$B$1:$B$37,MATCH(Matches!H60,Weights!$A$1:$A$37,0))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INDEX(Weights!$B$1:$B$37,MATCH(Matches!H61,Weights!$A$1:$A$37,0))</f>
        <v>50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INDEX(Weights!$B$1:$B$37,MATCH(Matches!H62,Weights!$A$1:$A$37,0))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INDEX(Weights!$B$1:$B$37,MATCH(Matches!H63,Weights!$A$1:$A$37,0))</f>
        <v>50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INDEX(Weights!$B$1:$B$37,MATCH(Matches!H64,Weights!$A$1:$A$37,0))</f>
        <v>30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INDEX(Weights!$B$1:$B$37,MATCH(Matches!H65,Weights!$A$1:$A$37,0))</f>
        <v>50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INDEX(Weights!$B$1:$B$37,MATCH(Matches!H66,Weights!$A$1:$A$37,0))</f>
        <v>40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INDEX(Weights!$B$1:$B$37,MATCH(Matches!H67,Weights!$A$1:$A$37,0))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INDEX(Weights!$B$1:$B$37,MATCH(Matches!H68,Weights!$A$1:$A$37,0))</f>
        <v>40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INDEX(Weights!$B$1:$B$37,MATCH(Matches!H69,Weights!$A$1:$A$37,0))</f>
        <v>40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INDEX(Weights!$B$1:$B$37,MATCH(Matches!H70,Weights!$A$1:$A$37,0))</f>
        <v>30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INDEX(Weights!$B$1:$B$37,MATCH(Matches!H71,Weights!$A$1:$A$37,0))</f>
        <v>50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INDEX(Weights!$B$1:$B$37,MATCH(Matches!H72,Weights!$A$1:$A$37,0))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INDEX(Weights!$B$1:$B$37,MATCH(Matches!H73,Weights!$A$1:$A$37,0))</f>
        <v>40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INDEX(Weights!$B$1:$B$37,MATCH(Matches!H74,Weights!$A$1:$A$37,0))</f>
        <v>50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INDEX(Weights!$B$1:$B$37,MATCH(Matches!H75,Weights!$A$1:$A$37,0))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INDEX(Weights!$B$1:$B$37,MATCH(Matches!H76,Weights!$A$1:$A$37,0))</f>
        <v>40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INDEX(Weights!$B$1:$B$37,MATCH(Matches!H77,Weights!$A$1:$A$37,0))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INDEX(Weights!$B$1:$B$37,MATCH(Matches!H78,Weights!$A$1:$A$37,0))</f>
        <v>40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INDEX(Weights!$B$1:$B$37,MATCH(Matches!H79,Weights!$A$1:$A$37,0))</f>
        <v>50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INDEX(Weights!$B$1:$B$37,MATCH(Matches!H80,Weights!$A$1:$A$37,0))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INDEX(Weights!$B$1:$B$37,MATCH(Matches!H81,Weights!$A$1:$A$37,0))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INDEX(Weights!$B$1:$B$37,MATCH(Matches!H82,Weights!$A$1:$A$37,0))</f>
        <v>50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INDEX(Weights!$B$1:$B$37,MATCH(Matches!H83,Weights!$A$1:$A$37,0))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INDEX(Weights!$B$1:$B$37,MATCH(Matches!H84,Weights!$A$1:$A$37,0))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INDEX(Weights!$B$1:$B$37,MATCH(Matches!H85,Weights!$A$1:$A$37,0))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INDEX(Weights!$B$1:$B$37,MATCH(Matches!H86,Weights!$A$1:$A$37,0))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INDEX(Weights!$B$1:$B$37,MATCH(Matches!H87,Weights!$A$1:$A$37,0))</f>
        <v>40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INDEX(Weights!$B$1:$B$37,MATCH(Matches!H88,Weights!$A$1:$A$37,0))</f>
        <v>40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INDEX(Weights!$B$1:$B$37,MATCH(Matches!H89,Weights!$A$1:$A$37,0))</f>
        <v>40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INDEX(Weights!$B$1:$B$37,MATCH(Matches!H90,Weights!$A$1:$A$37,0))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INDEX(Weights!$B$1:$B$37,MATCH(Matches!H91,Weights!$A$1:$A$37,0))</f>
        <v>40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INDEX(Weights!$B$1:$B$37,MATCH(Matches!H92,Weights!$A$1:$A$37,0))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INDEX(Weights!$B$1:$B$37,MATCH(Matches!H93,Weights!$A$1:$A$37,0))</f>
        <v>50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INDEX(Weights!$B$1:$B$37,MATCH(Matches!H94,Weights!$A$1:$A$37,0))</f>
        <v>40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INDEX(Weights!$B$1:$B$37,MATCH(Matches!H95,Weights!$A$1:$A$37,0))</f>
        <v>50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INDEX(Weights!$B$1:$B$37,MATCH(Matches!H96,Weights!$A$1:$A$37,0))</f>
        <v>50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INDEX(Weights!$B$1:$B$37,MATCH(Matches!H97,Weights!$A$1:$A$37,0))</f>
        <v>40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INDEX(Weights!$B$1:$B$37,MATCH(Matches!H98,Weights!$A$1:$A$37,0))</f>
        <v>50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INDEX(Weights!$B$1:$B$37,MATCH(Matches!H99,Weights!$A$1:$A$37,0))</f>
        <v>50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INDEX(Weights!$B$1:$B$37,MATCH(Matches!H100,Weights!$A$1:$A$37,0))</f>
        <v>50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INDEX(Weights!$B$1:$B$37,MATCH(Matches!H101,Weights!$A$1:$A$37,0))</f>
        <v>50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INDEX(Weights!$B$1:$B$37,MATCH(Matches!H102,Weights!$A$1:$A$37,0))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INDEX(Weights!$B$1:$B$37,MATCH(Matches!H103,Weights!$A$1:$A$37,0))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INDEX(Weights!$B$1:$B$37,MATCH(Matches!H104,Weights!$A$1:$A$37,0))</f>
        <v>50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INDEX(Weights!$B$1:$B$37,MATCH(Matches!H105,Weights!$A$1:$A$37,0))</f>
        <v>50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INDEX(Weights!$B$1:$B$37,MATCH(Matches!H106,Weights!$A$1:$A$37,0))</f>
        <v>40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INDEX(Weights!$B$1:$B$37,MATCH(Matches!H107,Weights!$A$1:$A$37,0))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INDEX(Weights!$B$1:$B$37,MATCH(Matches!H108,Weights!$A$1:$A$37,0))</f>
        <v>40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INDEX(Weights!$B$1:$B$37,MATCH(Matches!H109,Weights!$A$1:$A$37,0))</f>
        <v>30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INDEX(Weights!$B$1:$B$37,MATCH(Matches!H110,Weights!$A$1:$A$37,0))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INDEX(Weights!$B$1:$B$37,MATCH(Matches!H111,Weights!$A$1:$A$37,0))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INDEX(Weights!$B$1:$B$37,MATCH(Matches!H112,Weights!$A$1:$A$37,0))</f>
        <v>40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INDEX(Weights!$B$1:$B$37,MATCH(Matches!H113,Weights!$A$1:$A$37,0))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INDEX(Weights!$B$1:$B$37,MATCH(Matches!H114,Weights!$A$1:$A$37,0))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INDEX(Weights!$B$1:$B$37,MATCH(Matches!H115,Weights!$A$1:$A$37,0))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INDEX(Weights!$B$1:$B$37,MATCH(Matches!H116,Weights!$A$1:$A$37,0))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INDEX(Weights!$B$1:$B$37,MATCH(Matches!H117,Weights!$A$1:$A$37,0))</f>
        <v>50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INDEX(Weights!$B$1:$B$37,MATCH(Matches!H118,Weights!$A$1:$A$37,0))</f>
        <v>50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INDEX(Weights!$B$1:$B$37,MATCH(Matches!H119,Weights!$A$1:$A$37,0))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INDEX(Weights!$B$1:$B$37,MATCH(Matches!H120,Weights!$A$1:$A$37,0))</f>
        <v>40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INDEX(Weights!$B$1:$B$37,MATCH(Matches!H121,Weights!$A$1:$A$37,0))</f>
        <v>40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INDEX(Weights!$B$1:$B$37,MATCH(Matches!H122,Weights!$A$1:$A$37,0))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INDEX(Weights!$B$1:$B$37,MATCH(Matches!H123,Weights!$A$1:$A$37,0))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INDEX(Weights!$B$1:$B$37,MATCH(Matches!H124,Weights!$A$1:$A$37,0))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INDEX(Weights!$B$1:$B$37,MATCH(Matches!H125,Weights!$A$1:$A$37,0))</f>
        <v>40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INDEX(Weights!$B$1:$B$37,MATCH(Matches!H126,Weights!$A$1:$A$37,0))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INDEX(Weights!$B$1:$B$37,MATCH(Matches!H127,Weights!$A$1:$A$37,0))</f>
        <v>50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INDEX(Weights!$B$1:$B$37,MATCH(Matches!H128,Weights!$A$1:$A$37,0))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INDEX(Weights!$B$1:$B$37,MATCH(Matches!H129,Weights!$A$1:$A$37,0))</f>
        <v>50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INDEX(Weights!$B$1:$B$37,MATCH(Matches!H130,Weights!$A$1:$A$37,0))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INDEX(Weights!$B$1:$B$37,MATCH(Matches!H131,Weights!$A$1:$A$37,0))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INDEX(Weights!$B$1:$B$37,MATCH(Matches!H132,Weights!$A$1:$A$37,0))</f>
        <v>40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INDEX(Weights!$B$1:$B$37,MATCH(Matches!H133,Weights!$A$1:$A$37,0))</f>
        <v>40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INDEX(Weights!$B$1:$B$37,MATCH(Matches!H134,Weights!$A$1:$A$37,0))</f>
        <v>40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INDEX(Weights!$B$1:$B$37,MATCH(Matches!H135,Weights!$A$1:$A$37,0))</f>
        <v>40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INDEX(Weights!$B$1:$B$37,MATCH(Matches!H136,Weights!$A$1:$A$37,0))</f>
        <v>40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INDEX(Weights!$B$1:$B$37,MATCH(Matches!H137,Weights!$A$1:$A$37,0))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INDEX(Weights!$B$1:$B$37,MATCH(Matches!H138,Weights!$A$1:$A$37,0))</f>
        <v>50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INDEX(Weights!$B$1:$B$37,MATCH(Matches!H139,Weights!$A$1:$A$37,0))</f>
        <v>50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INDEX(Weights!$B$1:$B$37,MATCH(Matches!H140,Weights!$A$1:$A$37,0))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INDEX(Weights!$B$1:$B$37,MATCH(Matches!H141,Weights!$A$1:$A$37,0))</f>
        <v>40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INDEX(Weights!$B$1:$B$37,MATCH(Matches!H142,Weights!$A$1:$A$37,0))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INDEX(Weights!$B$1:$B$37,MATCH(Matches!H143,Weights!$A$1:$A$37,0))</f>
        <v>30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INDEX(Weights!$B$1:$B$37,MATCH(Matches!H144,Weights!$A$1:$A$37,0))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INDEX(Weights!$B$1:$B$37,MATCH(Matches!H145,Weights!$A$1:$A$37,0))</f>
        <v>50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INDEX(Weights!$B$1:$B$37,MATCH(Matches!H146,Weights!$A$1:$A$37,0))</f>
        <v>50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INDEX(Weights!$B$1:$B$37,MATCH(Matches!H147,Weights!$A$1:$A$37,0))</f>
        <v>50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INDEX(Weights!$B$1:$B$37,MATCH(Matches!H148,Weights!$A$1:$A$37,0))</f>
        <v>50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INDEX(Weights!$B$1:$B$37,MATCH(Matches!H149,Weights!$A$1:$A$37,0))</f>
        <v>50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INDEX(Weights!$B$1:$B$37,MATCH(Matches!H150,Weights!$A$1:$A$37,0))</f>
        <v>40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INDEX(Weights!$B$1:$B$37,MATCH(Matches!H151,Weights!$A$1:$A$37,0))</f>
        <v>50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INDEX(Weights!$B$1:$B$37,MATCH(Matches!H152,Weights!$A$1:$A$37,0))</f>
        <v>50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INDEX(Weights!$B$1:$B$37,MATCH(Matches!H153,Weights!$A$1:$A$37,0))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INDEX(Weights!$B$1:$B$37,MATCH(Matches!H154,Weights!$A$1:$A$37,0))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INDEX(Weights!$B$1:$B$37,MATCH(Matches!H155,Weights!$A$1:$A$37,0))</f>
        <v>30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INDEX(Weights!$B$1:$B$37,MATCH(Matches!H156,Weights!$A$1:$A$37,0))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INDEX(Weights!$B$1:$B$37,MATCH(Matches!H157,Weights!$A$1:$A$37,0))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INDEX(Weights!$B$1:$B$37,MATCH(Matches!H158,Weights!$A$1:$A$37,0))</f>
        <v>40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INDEX(Weights!$B$1:$B$37,MATCH(Matches!H159,Weights!$A$1:$A$37,0))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INDEX(Weights!$B$1:$B$37,MATCH(Matches!H160,Weights!$A$1:$A$37,0))</f>
        <v>50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INDEX(Weights!$B$1:$B$37,MATCH(Matches!H161,Weights!$A$1:$A$37,0))</f>
        <v>40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INDEX(Weights!$B$1:$B$37,MATCH(Matches!H162,Weights!$A$1:$A$37,0))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INDEX(Weights!$B$1:$B$37,MATCH(Matches!H163,Weights!$A$1:$A$37,0))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INDEX(Weights!$B$1:$B$37,MATCH(Matches!H164,Weights!$A$1:$A$37,0))</f>
        <v>30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INDEX(Weights!$B$1:$B$37,MATCH(Matches!H165,Weights!$A$1:$A$37,0))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INDEX(Weights!$B$1:$B$37,MATCH(Matches!H166,Weights!$A$1:$A$37,0))</f>
        <v>40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INDEX(Weights!$B$1:$B$37,MATCH(Matches!H167,Weights!$A$1:$A$37,0))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INDEX(Weights!$B$1:$B$37,MATCH(Matches!H168,Weights!$A$1:$A$37,0))</f>
        <v>40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INDEX(Weights!$B$1:$B$37,MATCH(Matches!H169,Weights!$A$1:$A$37,0))</f>
        <v>50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INDEX(Weights!$B$1:$B$37,MATCH(Matches!H170,Weights!$A$1:$A$37,0))</f>
        <v>40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INDEX(Weights!$B$1:$B$37,MATCH(Matches!H171,Weights!$A$1:$A$37,0))</f>
        <v>40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INDEX(Weights!$B$1:$B$37,MATCH(Matches!H172,Weights!$A$1:$A$37,0))</f>
        <v>40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INDEX(Weights!$B$1:$B$37,MATCH(Matches!H173,Weights!$A$1:$A$37,0))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INDEX(Weights!$B$1:$B$37,MATCH(Matches!H174,Weights!$A$1:$A$37,0))</f>
        <v>30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INDEX(Weights!$B$1:$B$37,MATCH(Matches!H175,Weights!$A$1:$A$37,0))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INDEX(Weights!$B$1:$B$37,MATCH(Matches!H176,Weights!$A$1:$A$37,0))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INDEX(Weights!$B$1:$B$37,MATCH(Matches!H177,Weights!$A$1:$A$37,0))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INDEX(Weights!$B$1:$B$37,MATCH(Matches!H178,Weights!$A$1:$A$37,0))</f>
        <v>40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INDEX(Weights!$B$1:$B$37,MATCH(Matches!H179,Weights!$A$1:$A$37,0))</f>
        <v>40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INDEX(Weights!$B$1:$B$37,MATCH(Matches!H180,Weights!$A$1:$A$37,0))</f>
        <v>40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INDEX(Weights!$B$1:$B$37,MATCH(Matches!H181,Weights!$A$1:$A$37,0))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INDEX(Weights!$B$1:$B$37,MATCH(Matches!H182,Weights!$A$1:$A$37,0))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INDEX(Weights!$B$1:$B$37,MATCH(Matches!H183,Weights!$A$1:$A$37,0))</f>
        <v>50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INDEX(Weights!$B$1:$B$37,MATCH(Matches!H184,Weights!$A$1:$A$37,0))</f>
        <v>40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INDEX(Weights!$B$1:$B$37,MATCH(Matches!H185,Weights!$A$1:$A$37,0))</f>
        <v>40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INDEX(Weights!$B$1:$B$37,MATCH(Matches!H186,Weights!$A$1:$A$37,0))</f>
        <v>40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INDEX(Weights!$B$1:$B$37,MATCH(Matches!H187,Weights!$A$1:$A$37,0))</f>
        <v>40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INDEX(Weights!$B$1:$B$37,MATCH(Matches!H188,Weights!$A$1:$A$37,0))</f>
        <v>40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INDEX(Weights!$B$1:$B$37,MATCH(Matches!H189,Weights!$A$1:$A$37,0))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INDEX(Weights!$B$1:$B$37,MATCH(Matches!H190,Weights!$A$1:$A$37,0))</f>
        <v>50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INDEX(Weights!$B$1:$B$37,MATCH(Matches!H191,Weights!$A$1:$A$37,0))</f>
        <v>50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INDEX(Weights!$B$1:$B$37,MATCH(Matches!H192,Weights!$A$1:$A$37,0))</f>
        <v>40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INDEX(Weights!$B$1:$B$37,MATCH(Matches!H193,Weights!$A$1:$A$37,0))</f>
        <v>50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INDEX(Weights!$B$1:$B$37,MATCH(Matches!H194,Weights!$A$1:$A$37,0))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INDEX(Weights!$B$1:$B$37,MATCH(Matches!H195,Weights!$A$1:$A$37,0))</f>
        <v>50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INDEX(Weights!$B$1:$B$37,MATCH(Matches!H196,Weights!$A$1:$A$37,0))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INDEX(Weights!$B$1:$B$37,MATCH(Matches!H197,Weights!$A$1:$A$37,0))</f>
        <v>50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INDEX(Weights!$B$1:$B$37,MATCH(Matches!H198,Weights!$A$1:$A$37,0))</f>
        <v>40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INDEX(Weights!$B$1:$B$37,MATCH(Matches!H199,Weights!$A$1:$A$37,0))</f>
        <v>50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INDEX(Weights!$B$1:$B$37,MATCH(Matches!H200,Weights!$A$1:$A$37,0))</f>
        <v>20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INDEX(Weights!$B$1:$B$37,MATCH(Matches!H201,Weights!$A$1:$A$37,0))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INDEX(Weights!$B$1:$B$37,MATCH(Matches!H202,Weights!$A$1:$A$37,0))</f>
        <v>50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INDEX(Weights!$B$1:$B$37,MATCH(Matches!H203,Weights!$A$1:$A$37,0))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INDEX(Weights!$B$1:$B$37,MATCH(Matches!H204,Weights!$A$1:$A$37,0))</f>
        <v>50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INDEX(Weights!$B$1:$B$37,MATCH(Matches!H205,Weights!$A$1:$A$37,0))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INDEX(Weights!$B$1:$B$37,MATCH(Matches!H206,Weights!$A$1:$A$37,0))</f>
        <v>20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INDEX(Weights!$B$1:$B$37,MATCH(Matches!H207,Weights!$A$1:$A$37,0))</f>
        <v>40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INDEX(Weights!$B$1:$B$37,MATCH(Matches!H208,Weights!$A$1:$A$37,0))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INDEX(Weights!$B$1:$B$37,MATCH(Matches!H209,Weights!$A$1:$A$37,0))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INDEX(Weights!$B$1:$B$37,MATCH(Matches!H210,Weights!$A$1:$A$37,0))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INDEX(Weights!$B$1:$B$37,MATCH(Matches!H211,Weights!$A$1:$A$37,0))</f>
        <v>50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INDEX(Weights!$B$1:$B$37,MATCH(Matches!H212,Weights!$A$1:$A$37,0))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INDEX(Weights!$B$1:$B$37,MATCH(Matches!H213,Weights!$A$1:$A$37,0))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INDEX(Weights!$B$1:$B$37,MATCH(Matches!H214,Weights!$A$1:$A$37,0))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INDEX(Weights!$B$1:$B$37,MATCH(Matches!H215,Weights!$A$1:$A$37,0))</f>
        <v>40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INDEX(Weights!$B$1:$B$37,MATCH(Matches!H216,Weights!$A$1:$A$37,0))</f>
        <v>30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INDEX(Weights!$B$1:$B$37,MATCH(Matches!H217,Weights!$A$1:$A$37,0))</f>
        <v>40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INDEX(Weights!$B$1:$B$37,MATCH(Matches!H218,Weights!$A$1:$A$37,0))</f>
        <v>50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INDEX(Weights!$B$1:$B$37,MATCH(Matches!H219,Weights!$A$1:$A$37,0))</f>
        <v>50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INDEX(Weights!$B$1:$B$37,MATCH(Matches!H220,Weights!$A$1:$A$37,0))</f>
        <v>50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INDEX(Weights!$B$1:$B$37,MATCH(Matches!H221,Weights!$A$1:$A$37,0))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INDEX(Weights!$B$1:$B$37,MATCH(Matches!H222,Weights!$A$1:$A$37,0))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INDEX(Weights!$B$1:$B$37,MATCH(Matches!H223,Weights!$A$1:$A$37,0))</f>
        <v>40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INDEX(Weights!$B$1:$B$37,MATCH(Matches!H224,Weights!$A$1:$A$37,0))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INDEX(Weights!$B$1:$B$37,MATCH(Matches!H225,Weights!$A$1:$A$37,0))</f>
        <v>50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INDEX(Weights!$B$1:$B$37,MATCH(Matches!H226,Weights!$A$1:$A$37,0))</f>
        <v>30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INDEX(Weights!$B$1:$B$37,MATCH(Matches!H227,Weights!$A$1:$A$37,0))</f>
        <v>40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INDEX(Weights!$B$1:$B$37,MATCH(Matches!H228,Weights!$A$1:$A$37,0))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INDEX(Weights!$B$1:$B$37,MATCH(Matches!H229,Weights!$A$1:$A$37,0))</f>
        <v>40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INDEX(Weights!$B$1:$B$37,MATCH(Matches!H230,Weights!$A$1:$A$37,0))</f>
        <v>40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INDEX(Weights!$B$1:$B$37,MATCH(Matches!H231,Weights!$A$1:$A$37,0))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INDEX(Weights!$B$1:$B$37,MATCH(Matches!H232,Weights!$A$1:$A$37,0))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INDEX(Weights!$B$1:$B$37,MATCH(Matches!H233,Weights!$A$1:$A$37,0))</f>
        <v>50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INDEX(Weights!$B$1:$B$37,MATCH(Matches!H234,Weights!$A$1:$A$37,0))</f>
        <v>50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INDEX(Weights!$B$1:$B$37,MATCH(Matches!H235,Weights!$A$1:$A$37,0))</f>
        <v>20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INDEX(Weights!$B$1:$B$37,MATCH(Matches!H236,Weights!$A$1:$A$37,0))</f>
        <v>50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INDEX(Weights!$B$1:$B$37,MATCH(Matches!H237,Weights!$A$1:$A$37,0))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INDEX(Weights!$B$1:$B$37,MATCH(Matches!H238,Weights!$A$1:$A$37,0))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INDEX(Weights!$B$1:$B$37,MATCH(Matches!H239,Weights!$A$1:$A$37,0))</f>
        <v>20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INDEX(Weights!$B$1:$B$37,MATCH(Matches!H240,Weights!$A$1:$A$37,0))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INDEX(Weights!$B$1:$B$37,MATCH(Matches!H241,Weights!$A$1:$A$37,0))</f>
        <v>40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INDEX(Weights!$B$1:$B$37,MATCH(Matches!H242,Weights!$A$1:$A$37,0))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INDEX(Weights!$B$1:$B$37,MATCH(Matches!H243,Weights!$A$1:$A$37,0))</f>
        <v>40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INDEX(Weights!$B$1:$B$37,MATCH(Matches!H244,Weights!$A$1:$A$37,0))</f>
        <v>50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INDEX(Weights!$B$1:$B$37,MATCH(Matches!H245,Weights!$A$1:$A$37,0))</f>
        <v>50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INDEX(Weights!$B$1:$B$37,MATCH(Matches!H246,Weights!$A$1:$A$37,0))</f>
        <v>40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INDEX(Weights!$B$1:$B$37,MATCH(Matches!H247,Weights!$A$1:$A$37,0))</f>
        <v>50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INDEX(Weights!$B$1:$B$37,MATCH(Matches!H248,Weights!$A$1:$A$37,0))</f>
        <v>40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INDEX(Weights!$B$1:$B$37,MATCH(Matches!H249,Weights!$A$1:$A$37,0))</f>
        <v>40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INDEX(Weights!$B$1:$B$37,MATCH(Matches!H250,Weights!$A$1:$A$37,0))</f>
        <v>40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INDEX(Weights!$B$1:$B$37,MATCH(Matches!H251,Weights!$A$1:$A$37,0))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INDEX(Weights!$B$1:$B$37,MATCH(Matches!H252,Weights!$A$1:$A$37,0))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INDEX(Weights!$B$1:$B$37,MATCH(Matches!H253,Weights!$A$1:$A$37,0))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INDEX(Weights!$B$1:$B$37,MATCH(Matches!H254,Weights!$A$1:$A$37,0))</f>
        <v>50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INDEX(Weights!$B$1:$B$37,MATCH(Matches!H255,Weights!$A$1:$A$37,0))</f>
        <v>20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INDEX(Weights!$B$1:$B$37,MATCH(Matches!H256,Weights!$A$1:$A$37,0))</f>
        <v>40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INDEX(Weights!$B$1:$B$37,MATCH(Matches!H257,Weights!$A$1:$A$37,0))</f>
        <v>40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INDEX(Weights!$B$1:$B$37,MATCH(Matches!H258,Weights!$A$1:$A$37,0))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INDEX(Weights!$B$1:$B$37,MATCH(Matches!H259,Weights!$A$1:$A$37,0))</f>
        <v>20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INDEX(Weights!$B$1:$B$37,MATCH(Matches!H260,Weights!$A$1:$A$37,0))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INDEX(Weights!$B$1:$B$37,MATCH(Matches!H261,Weights!$A$1:$A$37,0))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INDEX(Weights!$B$1:$B$37,MATCH(Matches!H262,Weights!$A$1:$A$37,0))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INDEX(Weights!$B$1:$B$37,MATCH(Matches!H263,Weights!$A$1:$A$37,0))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INDEX(Weights!$B$1:$B$37,MATCH(Matches!H264,Weights!$A$1:$A$37,0))</f>
        <v>40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INDEX(Weights!$B$1:$B$37,MATCH(Matches!H265,Weights!$A$1:$A$37,0))</f>
        <v>50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INDEX(Weights!$B$1:$B$37,MATCH(Matches!H266,Weights!$A$1:$A$37,0))</f>
        <v>20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INDEX(Weights!$B$1:$B$37,MATCH(Matches!H267,Weights!$A$1:$A$37,0))</f>
        <v>50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INDEX(Weights!$B$1:$B$37,MATCH(Matches!H268,Weights!$A$1:$A$37,0))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INDEX(Weights!$B$1:$B$37,MATCH(Matches!H269,Weights!$A$1:$A$37,0))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INDEX(Weights!$B$1:$B$37,MATCH(Matches!H270,Weights!$A$1:$A$37,0))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INDEX(Weights!$B$1:$B$37,MATCH(Matches!H271,Weights!$A$1:$A$37,0))</f>
        <v>30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INDEX(Weights!$B$1:$B$37,MATCH(Matches!H272,Weights!$A$1:$A$37,0))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INDEX(Weights!$B$1:$B$37,MATCH(Matches!H273,Weights!$A$1:$A$37,0))</f>
        <v>30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INDEX(Weights!$B$1:$B$37,MATCH(Matches!H274,Weights!$A$1:$A$37,0))</f>
        <v>40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INDEX(Weights!$B$1:$B$37,MATCH(Matches!H275,Weights!$A$1:$A$37,0))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INDEX(Weights!$B$1:$B$37,MATCH(Matches!H276,Weights!$A$1:$A$37,0))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INDEX(Weights!$B$1:$B$37,MATCH(Matches!H277,Weights!$A$1:$A$37,0))</f>
        <v>40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INDEX(Weights!$B$1:$B$37,MATCH(Matches!H278,Weights!$A$1:$A$37,0))</f>
        <v>30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INDEX(Weights!$B$1:$B$37,MATCH(Matches!H279,Weights!$A$1:$A$37,0))</f>
        <v>50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INDEX(Weights!$B$1:$B$37,MATCH(Matches!H280,Weights!$A$1:$A$37,0))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INDEX(Weights!$B$1:$B$37,MATCH(Matches!H281,Weights!$A$1:$A$37,0))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INDEX(Weights!$B$1:$B$37,MATCH(Matches!H282,Weights!$A$1:$A$37,0))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INDEX(Weights!$B$1:$B$37,MATCH(Matches!H283,Weights!$A$1:$A$37,0))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INDEX(Weights!$B$1:$B$37,MATCH(Matches!H284,Weights!$A$1:$A$37,0))</f>
        <v>40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INDEX(Weights!$B$1:$B$37,MATCH(Matches!H285,Weights!$A$1:$A$37,0))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INDEX(Weights!$B$1:$B$37,MATCH(Matches!H286,Weights!$A$1:$A$37,0))</f>
        <v>40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INDEX(Weights!$B$1:$B$37,MATCH(Matches!H287,Weights!$A$1:$A$37,0))</f>
        <v>40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INDEX(Weights!$B$1:$B$37,MATCH(Matches!H288,Weights!$A$1:$A$37,0))</f>
        <v>30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INDEX(Weights!$B$1:$B$37,MATCH(Matches!H289,Weights!$A$1:$A$37,0))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INDEX(Weights!$B$1:$B$37,MATCH(Matches!H290,Weights!$A$1:$A$37,0))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INDEX(Weights!$B$1:$B$37,MATCH(Matches!H291,Weights!$A$1:$A$37,0))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INDEX(Weights!$B$1:$B$37,MATCH(Matches!H292,Weights!$A$1:$A$37,0))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INDEX(Weights!$B$1:$B$37,MATCH(Matches!H293,Weights!$A$1:$A$37,0))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INDEX(Weights!$B$1:$B$37,MATCH(Matches!H294,Weights!$A$1:$A$37,0))</f>
        <v>20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INDEX(Weights!$B$1:$B$37,MATCH(Matches!H295,Weights!$A$1:$A$37,0))</f>
        <v>50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INDEX(Weights!$B$1:$B$37,MATCH(Matches!H296,Weights!$A$1:$A$37,0))</f>
        <v>40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INDEX(Weights!$B$1:$B$37,MATCH(Matches!H297,Weights!$A$1:$A$37,0))</f>
        <v>20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INDEX(Weights!$B$1:$B$37,MATCH(Matches!H298,Weights!$A$1:$A$37,0))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INDEX(Weights!$B$1:$B$37,MATCH(Matches!H299,Weights!$A$1:$A$37,0))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INDEX(Weights!$B$1:$B$37,MATCH(Matches!H300,Weights!$A$1:$A$37,0))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INDEX(Weights!$B$1:$B$37,MATCH(Matches!H301,Weights!$A$1:$A$37,0))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INDEX(Weights!$B$1:$B$37,MATCH(Matches!H302,Weights!$A$1:$A$37,0))</f>
        <v>40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INDEX(Weights!$B$1:$B$37,MATCH(Matches!H303,Weights!$A$1:$A$37,0))</f>
        <v>40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INDEX(Weights!$B$1:$B$37,MATCH(Matches!H304,Weights!$A$1:$A$37,0))</f>
        <v>50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INDEX(Weights!$B$1:$B$37,MATCH(Matches!H305,Weights!$A$1:$A$37,0))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INDEX(Weights!$B$1:$B$37,MATCH(Matches!H306,Weights!$A$1:$A$37,0))</f>
        <v>40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INDEX(Weights!$B$1:$B$37,MATCH(Matches!H307,Weights!$A$1:$A$37,0))</f>
        <v>50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INDEX(Weights!$B$1:$B$37,MATCH(Matches!H308,Weights!$A$1:$A$37,0))</f>
        <v>50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INDEX(Weights!$B$1:$B$37,MATCH(Matches!H309,Weights!$A$1:$A$37,0))</f>
        <v>50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INDEX(Weights!$B$1:$B$37,MATCH(Matches!H310,Weights!$A$1:$A$37,0))</f>
        <v>50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INDEX(Weights!$B$1:$B$37,MATCH(Matches!H311,Weights!$A$1:$A$37,0))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INDEX(Weights!$B$1:$B$37,MATCH(Matches!H312,Weights!$A$1:$A$37,0))</f>
        <v>40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INDEX(Weights!$B$1:$B$37,MATCH(Matches!H313,Weights!$A$1:$A$37,0))</f>
        <v>30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INDEX(Weights!$B$1:$B$37,MATCH(Matches!H314,Weights!$A$1:$A$37,0))</f>
        <v>50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INDEX(Weights!$B$1:$B$37,MATCH(Matches!H315,Weights!$A$1:$A$37,0))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INDEX(Weights!$B$1:$B$37,MATCH(Matches!H316,Weights!$A$1:$A$37,0))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INDEX(Weights!$B$1:$B$37,MATCH(Matches!H317,Weights!$A$1:$A$37,0))</f>
        <v>50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INDEX(Weights!$B$1:$B$37,MATCH(Matches!H318,Weights!$A$1:$A$37,0))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INDEX(Weights!$B$1:$B$37,MATCH(Matches!H319,Weights!$A$1:$A$37,0))</f>
        <v>40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INDEX(Weights!$B$1:$B$37,MATCH(Matches!H320,Weights!$A$1:$A$37,0))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INDEX(Weights!$B$1:$B$37,MATCH(Matches!H321,Weights!$A$1:$A$37,0))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INDEX(Weights!$B$1:$B$37,MATCH(Matches!H322,Weights!$A$1:$A$37,0))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INDEX(Weights!$B$1:$B$37,MATCH(Matches!H323,Weights!$A$1:$A$37,0))</f>
        <v>30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INDEX(Weights!$B$1:$B$37,MATCH(Matches!H324,Weights!$A$1:$A$37,0))</f>
        <v>50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INDEX(Weights!$B$1:$B$37,MATCH(Matches!H325,Weights!$A$1:$A$37,0))</f>
        <v>30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INDEX(Weights!$B$1:$B$37,MATCH(Matches!H326,Weights!$A$1:$A$37,0))</f>
        <v>50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INDEX(Weights!$B$1:$B$37,MATCH(Matches!H327,Weights!$A$1:$A$37,0))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INDEX(Weights!$B$1:$B$37,MATCH(Matches!H328,Weights!$A$1:$A$37,0))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INDEX(Weights!$B$1:$B$37,MATCH(Matches!H329,Weights!$A$1:$A$37,0))</f>
        <v>50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INDEX(Weights!$B$1:$B$37,MATCH(Matches!H330,Weights!$A$1:$A$37,0))</f>
        <v>20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INDEX(Weights!$B$1:$B$37,MATCH(Matches!H331,Weights!$A$1:$A$37,0))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INDEX(Weights!$B$1:$B$37,MATCH(Matches!H332,Weights!$A$1:$A$37,0))</f>
        <v>40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INDEX(Weights!$B$1:$B$37,MATCH(Matches!H333,Weights!$A$1:$A$37,0))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INDEX(Weights!$B$1:$B$37,MATCH(Matches!H334,Weights!$A$1:$A$37,0))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INDEX(Weights!$B$1:$B$37,MATCH(Matches!H335,Weights!$A$1:$A$37,0))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INDEX(Weights!$B$1:$B$37,MATCH(Matches!H336,Weights!$A$1:$A$37,0))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INDEX(Weights!$B$1:$B$37,MATCH(Matches!H337,Weights!$A$1:$A$37,0))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INDEX(Weights!$B$1:$B$37,MATCH(Matches!H338,Weights!$A$1:$A$37,0))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INDEX(Weights!$B$1:$B$37,MATCH(Matches!H339,Weights!$A$1:$A$37,0))</f>
        <v>40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INDEX(Weights!$B$1:$B$37,MATCH(Matches!H340,Weights!$A$1:$A$37,0))</f>
        <v>40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INDEX(Weights!$B$1:$B$37,MATCH(Matches!H341,Weights!$A$1:$A$37,0))</f>
        <v>50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INDEX(Weights!$B$1:$B$37,MATCH(Matches!H342,Weights!$A$1:$A$37,0))</f>
        <v>50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INDEX(Weights!$B$1:$B$37,MATCH(Matches!H343,Weights!$A$1:$A$37,0))</f>
        <v>50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INDEX(Weights!$B$1:$B$37,MATCH(Matches!H344,Weights!$A$1:$A$37,0))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INDEX(Weights!$B$1:$B$37,MATCH(Matches!H345,Weights!$A$1:$A$37,0))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INDEX(Weights!$B$1:$B$37,MATCH(Matches!H346,Weights!$A$1:$A$37,0))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INDEX(Weights!$B$1:$B$37,MATCH(Matches!H347,Weights!$A$1:$A$37,0))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INDEX(Weights!$B$1:$B$37,MATCH(Matches!H348,Weights!$A$1:$A$37,0))</f>
        <v>40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INDEX(Weights!$B$1:$B$37,MATCH(Matches!H349,Weights!$A$1:$A$37,0))</f>
        <v>40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INDEX(Weights!$B$1:$B$37,MATCH(Matches!H350,Weights!$A$1:$A$37,0))</f>
        <v>40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INDEX(Weights!$B$1:$B$37,MATCH(Matches!H351,Weights!$A$1:$A$37,0))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INDEX(Weights!$B$1:$B$37,MATCH(Matches!H352,Weights!$A$1:$A$37,0))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INDEX(Weights!$B$1:$B$37,MATCH(Matches!H353,Weights!$A$1:$A$37,0))</f>
        <v>30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INDEX(Weights!$B$1:$B$37,MATCH(Matches!H354,Weights!$A$1:$A$37,0))</f>
        <v>50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INDEX(Weights!$B$1:$B$37,MATCH(Matches!H355,Weights!$A$1:$A$37,0))</f>
        <v>40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INDEX(Weights!$B$1:$B$37,MATCH(Matches!H356,Weights!$A$1:$A$37,0))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INDEX(Weights!$B$1:$B$37,MATCH(Matches!H357,Weights!$A$1:$A$37,0))</f>
        <v>50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INDEX(Weights!$B$1:$B$37,MATCH(Matches!H358,Weights!$A$1:$A$37,0))</f>
        <v>50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INDEX(Weights!$B$1:$B$37,MATCH(Matches!H359,Weights!$A$1:$A$37,0))</f>
        <v>40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INDEX(Weights!$B$1:$B$37,MATCH(Matches!H360,Weights!$A$1:$A$37,0))</f>
        <v>40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INDEX(Weights!$B$1:$B$37,MATCH(Matches!H361,Weights!$A$1:$A$37,0))</f>
        <v>50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INDEX(Weights!$B$1:$B$37,MATCH(Matches!H362,Weights!$A$1:$A$37,0))</f>
        <v>50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INDEX(Weights!$B$1:$B$37,MATCH(Matches!H363,Weights!$A$1:$A$37,0))</f>
        <v>50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INDEX(Weights!$B$1:$B$37,MATCH(Matches!H364,Weights!$A$1:$A$37,0))</f>
        <v>40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INDEX(Weights!$B$1:$B$37,MATCH(Matches!H365,Weights!$A$1:$A$37,0))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INDEX(Weights!$B$1:$B$37,MATCH(Matches!H366,Weights!$A$1:$A$37,0))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INDEX(Weights!$B$1:$B$37,MATCH(Matches!H367,Weights!$A$1:$A$37,0))</f>
        <v>40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INDEX(Weights!$B$1:$B$37,MATCH(Matches!H368,Weights!$A$1:$A$37,0))</f>
        <v>20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INDEX(Weights!$B$1:$B$37,MATCH(Matches!H369,Weights!$A$1:$A$37,0))</f>
        <v>50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INDEX(Weights!$B$1:$B$37,MATCH(Matches!H370,Weights!$A$1:$A$37,0))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INDEX(Weights!$B$1:$B$37,MATCH(Matches!H371,Weights!$A$1:$A$37,0))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INDEX(Weights!$B$1:$B$37,MATCH(Matches!H372,Weights!$A$1:$A$37,0))</f>
        <v>50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INDEX(Weights!$B$1:$B$37,MATCH(Matches!H373,Weights!$A$1:$A$37,0))</f>
        <v>50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INDEX(Weights!$B$1:$B$37,MATCH(Matches!H374,Weights!$A$1:$A$37,0))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INDEX(Weights!$B$1:$B$37,MATCH(Matches!H375,Weights!$A$1:$A$37,0))</f>
        <v>50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INDEX(Weights!$B$1:$B$37,MATCH(Matches!H376,Weights!$A$1:$A$37,0))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INDEX(Weights!$B$1:$B$37,MATCH(Matches!H377,Weights!$A$1:$A$37,0))</f>
        <v>50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INDEX(Weights!$B$1:$B$37,MATCH(Matches!H378,Weights!$A$1:$A$37,0))</f>
        <v>50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INDEX(Weights!$B$1:$B$37,MATCH(Matches!H379,Weights!$A$1:$A$37,0))</f>
        <v>40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INDEX(Weights!$B$1:$B$37,MATCH(Matches!H380,Weights!$A$1:$A$37,0))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INDEX(Weights!$B$1:$B$37,MATCH(Matches!H381,Weights!$A$1:$A$37,0))</f>
        <v>40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INDEX(Weights!$B$1:$B$37,MATCH(Matches!H382,Weights!$A$1:$A$37,0))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INDEX(Weights!$B$1:$B$37,MATCH(Matches!H383,Weights!$A$1:$A$37,0))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INDEX(Weights!$B$1:$B$37,MATCH(Matches!H384,Weights!$A$1:$A$37,0))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INDEX(Weights!$B$1:$B$37,MATCH(Matches!H385,Weights!$A$1:$A$37,0))</f>
        <v>40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INDEX(Weights!$B$1:$B$37,MATCH(Matches!H386,Weights!$A$1:$A$37,0))</f>
        <v>20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INDEX(Weights!$B$1:$B$37,MATCH(Matches!H387,Weights!$A$1:$A$37,0))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INDEX(Weights!$B$1:$B$37,MATCH(Matches!H388,Weights!$A$1:$A$37,0))</f>
        <v>40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INDEX(Weights!$B$1:$B$37,MATCH(Matches!H389,Weights!$A$1:$A$37,0))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INDEX(Weights!$B$1:$B$37,MATCH(Matches!H390,Weights!$A$1:$A$37,0))</f>
        <v>40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INDEX(Weights!$B$1:$B$37,MATCH(Matches!H391,Weights!$A$1:$A$37,0))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INDEX(Weights!$B$1:$B$37,MATCH(Matches!H392,Weights!$A$1:$A$37,0))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INDEX(Weights!$B$1:$B$37,MATCH(Matches!H393,Weights!$A$1:$A$37,0))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INDEX(Weights!$B$1:$B$37,MATCH(Matches!H394,Weights!$A$1:$A$37,0))</f>
        <v>40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INDEX(Weights!$B$1:$B$37,MATCH(Matches!H395,Weights!$A$1:$A$37,0))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INDEX(Weights!$B$1:$B$37,MATCH(Matches!H396,Weights!$A$1:$A$37,0))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INDEX(Weights!$B$1:$B$37,MATCH(Matches!H397,Weights!$A$1:$A$37,0))</f>
        <v>40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INDEX(Weights!$B$1:$B$37,MATCH(Matches!H398,Weights!$A$1:$A$37,0))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INDEX(Weights!$B$1:$B$37,MATCH(Matches!H399,Weights!$A$1:$A$37,0))</f>
        <v>40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INDEX(Weights!$B$1:$B$37,MATCH(Matches!H400,Weights!$A$1:$A$37,0))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INDEX(Weights!$B$1:$B$37,MATCH(Matches!H401,Weights!$A$1:$A$37,0))</f>
        <v>40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INDEX(Weights!$B$1:$B$37,MATCH(Matches!H402,Weights!$A$1:$A$37,0))</f>
        <v>40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INDEX(Weights!$B$1:$B$37,MATCH(Matches!H403,Weights!$A$1:$A$37,0))</f>
        <v>40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INDEX(Weights!$B$1:$B$37,MATCH(Matches!H404,Weights!$A$1:$A$37,0))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INDEX(Weights!$B$1:$B$37,MATCH(Matches!H405,Weights!$A$1:$A$37,0))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INDEX(Weights!$B$1:$B$37,MATCH(Matches!H406,Weights!$A$1:$A$37,0))</f>
        <v>50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INDEX(Weights!$B$1:$B$37,MATCH(Matches!H407,Weights!$A$1:$A$37,0))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INDEX(Weights!$B$1:$B$37,MATCH(Matches!H408,Weights!$A$1:$A$37,0))</f>
        <v>40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INDEX(Weights!$B$1:$B$37,MATCH(Matches!H409,Weights!$A$1:$A$37,0))</f>
        <v>20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INDEX(Weights!$B$1:$B$37,MATCH(Matches!H410,Weights!$A$1:$A$37,0))</f>
        <v>20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INDEX(Weights!$B$1:$B$37,MATCH(Matches!H411,Weights!$A$1:$A$37,0))</f>
        <v>20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INDEX(Weights!$B$1:$B$37,MATCH(Matches!H412,Weights!$A$1:$A$37,0))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INDEX(Weights!$B$1:$B$37,MATCH(Matches!H413,Weights!$A$1:$A$37,0))</f>
        <v>50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INDEX(Weights!$B$1:$B$37,MATCH(Matches!H414,Weights!$A$1:$A$37,0))</f>
        <v>40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INDEX(Weights!$B$1:$B$37,MATCH(Matches!H415,Weights!$A$1:$A$37,0))</f>
        <v>40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INDEX(Weights!$B$1:$B$37,MATCH(Matches!H416,Weights!$A$1:$A$37,0))</f>
        <v>40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INDEX(Weights!$B$1:$B$37,MATCH(Matches!H417,Weights!$A$1:$A$37,0))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INDEX(Weights!$B$1:$B$37,MATCH(Matches!H418,Weights!$A$1:$A$37,0))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INDEX(Weights!$B$1:$B$37,MATCH(Matches!H419,Weights!$A$1:$A$37,0))</f>
        <v>20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INDEX(Weights!$B$1:$B$37,MATCH(Matches!H420,Weights!$A$1:$A$37,0))</f>
        <v>40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INDEX(Weights!$B$1:$B$37,MATCH(Matches!H421,Weights!$A$1:$A$37,0))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INDEX(Weights!$B$1:$B$37,MATCH(Matches!H422,Weights!$A$1:$A$37,0))</f>
        <v>50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INDEX(Weights!$B$1:$B$37,MATCH(Matches!H423,Weights!$A$1:$A$37,0))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INDEX(Weights!$B$1:$B$37,MATCH(Matches!H424,Weights!$A$1:$A$37,0))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INDEX(Weights!$B$1:$B$37,MATCH(Matches!H425,Weights!$A$1:$A$37,0))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INDEX(Weights!$B$1:$B$37,MATCH(Matches!H426,Weights!$A$1:$A$37,0))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INDEX(Weights!$B$1:$B$37,MATCH(Matches!H427,Weights!$A$1:$A$37,0))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INDEX(Weights!$B$1:$B$37,MATCH(Matches!H428,Weights!$A$1:$A$37,0))</f>
        <v>50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INDEX(Weights!$B$1:$B$37,MATCH(Matches!H429,Weights!$A$1:$A$37,0))</f>
        <v>40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INDEX(Weights!$B$1:$B$37,MATCH(Matches!H430,Weights!$A$1:$A$37,0))</f>
        <v>30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INDEX(Weights!$B$1:$B$37,MATCH(Matches!H431,Weights!$A$1:$A$37,0))</f>
        <v>50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INDEX(Weights!$B$1:$B$37,MATCH(Matches!H432,Weights!$A$1:$A$37,0))</f>
        <v>20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INDEX(Weights!$B$1:$B$37,MATCH(Matches!H433,Weights!$A$1:$A$37,0))</f>
        <v>20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INDEX(Weights!$B$1:$B$37,MATCH(Matches!H434,Weights!$A$1:$A$37,0))</f>
        <v>20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INDEX(Weights!$B$1:$B$37,MATCH(Matches!H435,Weights!$A$1:$A$37,0))</f>
        <v>50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INDEX(Weights!$B$1:$B$37,MATCH(Matches!H436,Weights!$A$1:$A$37,0))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INDEX(Weights!$B$1:$B$37,MATCH(Matches!H437,Weights!$A$1:$A$37,0))</f>
        <v>40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INDEX(Weights!$B$1:$B$37,MATCH(Matches!H438,Weights!$A$1:$A$37,0))</f>
        <v>50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INDEX(Weights!$B$1:$B$37,MATCH(Matches!H439,Weights!$A$1:$A$37,0))</f>
        <v>20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INDEX(Weights!$B$1:$B$37,MATCH(Matches!H440,Weights!$A$1:$A$37,0))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INDEX(Weights!$B$1:$B$37,MATCH(Matches!H441,Weights!$A$1:$A$37,0))</f>
        <v>40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INDEX(Weights!$B$1:$B$37,MATCH(Matches!H442,Weights!$A$1:$A$37,0))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INDEX(Weights!$B$1:$B$37,MATCH(Matches!H443,Weights!$A$1:$A$37,0))</f>
        <v>40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INDEX(Weights!$B$1:$B$37,MATCH(Matches!H444,Weights!$A$1:$A$37,0))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INDEX(Weights!$B$1:$B$37,MATCH(Matches!H445,Weights!$A$1:$A$37,0))</f>
        <v>40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INDEX(Weights!$B$1:$B$37,MATCH(Matches!H446,Weights!$A$1:$A$37,0))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INDEX(Weights!$B$1:$B$37,MATCH(Matches!H447,Weights!$A$1:$A$37,0))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INDEX(Weights!$B$1:$B$37,MATCH(Matches!H448,Weights!$A$1:$A$37,0))</f>
        <v>20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INDEX(Weights!$B$1:$B$37,MATCH(Matches!H449,Weights!$A$1:$A$37,0))</f>
        <v>50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INDEX(Weights!$B$1:$B$37,MATCH(Matches!H450,Weights!$A$1:$A$37,0))</f>
        <v>40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INDEX(Weights!$B$1:$B$37,MATCH(Matches!H451,Weights!$A$1:$A$37,0))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INDEX(Weights!$B$1:$B$37,MATCH(Matches!H452,Weights!$A$1:$A$37,0))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INDEX(Weights!$B$1:$B$37,MATCH(Matches!H453,Weights!$A$1:$A$37,0))</f>
        <v>40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INDEX(Weights!$B$1:$B$37,MATCH(Matches!H454,Weights!$A$1:$A$37,0))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INDEX(Weights!$B$1:$B$37,MATCH(Matches!H455,Weights!$A$1:$A$37,0))</f>
        <v>40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INDEX(Weights!$B$1:$B$37,MATCH(Matches!H456,Weights!$A$1:$A$37,0))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INDEX(Weights!$B$1:$B$37,MATCH(Matches!H457,Weights!$A$1:$A$37,0))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INDEX(Weights!$B$1:$B$37,MATCH(Matches!H458,Weights!$A$1:$A$37,0))</f>
        <v>40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INDEX(Weights!$B$1:$B$37,MATCH(Matches!H459,Weights!$A$1:$A$37,0))</f>
        <v>40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INDEX(Weights!$B$1:$B$37,MATCH(Matches!H460,Weights!$A$1:$A$37,0))</f>
        <v>40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INDEX(Weights!$B$1:$B$37,MATCH(Matches!H461,Weights!$A$1:$A$37,0))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INDEX(Weights!$B$1:$B$37,MATCH(Matches!H462,Weights!$A$1:$A$37,0))</f>
        <v>20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INDEX(Weights!$B$1:$B$37,MATCH(Matches!H463,Weights!$A$1:$A$37,0))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INDEX(Weights!$B$1:$B$37,MATCH(Matches!H464,Weights!$A$1:$A$37,0))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INDEX(Weights!$B$1:$B$37,MATCH(Matches!H465,Weights!$A$1:$A$37,0))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INDEX(Weights!$B$1:$B$37,MATCH(Matches!H466,Weights!$A$1:$A$37,0))</f>
        <v>50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INDEX(Weights!$B$1:$B$37,MATCH(Matches!H467,Weights!$A$1:$A$37,0))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INDEX(Weights!$B$1:$B$37,MATCH(Matches!H468,Weights!$A$1:$A$37,0))</f>
        <v>40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INDEX(Weights!$B$1:$B$37,MATCH(Matches!H469,Weights!$A$1:$A$37,0))</f>
        <v>40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INDEX(Weights!$B$1:$B$37,MATCH(Matches!H470,Weights!$A$1:$A$37,0))</f>
        <v>20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INDEX(Weights!$B$1:$B$37,MATCH(Matches!H471,Weights!$A$1:$A$37,0))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INDEX(Weights!$B$1:$B$37,MATCH(Matches!H472,Weights!$A$1:$A$37,0))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INDEX(Weights!$B$1:$B$37,MATCH(Matches!H473,Weights!$A$1:$A$37,0))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INDEX(Weights!$B$1:$B$37,MATCH(Matches!H474,Weights!$A$1:$A$37,0))</f>
        <v>40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INDEX(Weights!$B$1:$B$37,MATCH(Matches!H475,Weights!$A$1:$A$37,0))</f>
        <v>20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INDEX(Weights!$B$1:$B$37,MATCH(Matches!H476,Weights!$A$1:$A$37,0))</f>
        <v>50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INDEX(Weights!$B$1:$B$37,MATCH(Matches!H477,Weights!$A$1:$A$37,0))</f>
        <v>20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INDEX(Weights!$B$1:$B$37,MATCH(Matches!H478,Weights!$A$1:$A$37,0))</f>
        <v>50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INDEX(Weights!$B$1:$B$37,MATCH(Matches!H479,Weights!$A$1:$A$37,0))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INDEX(Weights!$B$1:$B$37,MATCH(Matches!H480,Weights!$A$1:$A$37,0))</f>
        <v>20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INDEX(Weights!$B$1:$B$37,MATCH(Matches!H481,Weights!$A$1:$A$37,0))</f>
        <v>20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INDEX(Weights!$B$1:$B$37,MATCH(Matches!H482,Weights!$A$1:$A$37,0))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INDEX(Weights!$B$1:$B$37,MATCH(Matches!H483,Weights!$A$1:$A$37,0))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INDEX(Weights!$B$1:$B$37,MATCH(Matches!H484,Weights!$A$1:$A$37,0))</f>
        <v>50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INDEX(Weights!$B$1:$B$37,MATCH(Matches!H485,Weights!$A$1:$A$37,0))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INDEX(Weights!$B$1:$B$37,MATCH(Matches!H486,Weights!$A$1:$A$37,0))</f>
        <v>20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INDEX(Weights!$B$1:$B$37,MATCH(Matches!H487,Weights!$A$1:$A$37,0))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INDEX(Weights!$B$1:$B$37,MATCH(Matches!H488,Weights!$A$1:$A$37,0))</f>
        <v>40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INDEX(Weights!$B$1:$B$37,MATCH(Matches!H489,Weights!$A$1:$A$37,0))</f>
        <v>40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INDEX(Weights!$B$1:$B$37,MATCH(Matches!H490,Weights!$A$1:$A$37,0))</f>
        <v>40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INDEX(Weights!$B$1:$B$37,MATCH(Matches!H491,Weights!$A$1:$A$37,0))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INDEX(Weights!$B$1:$B$37,MATCH(Matches!H492,Weights!$A$1:$A$37,0))</f>
        <v>40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INDEX(Weights!$B$1:$B$37,MATCH(Matches!H493,Weights!$A$1:$A$37,0))</f>
        <v>40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INDEX(Weights!$B$1:$B$37,MATCH(Matches!H494,Weights!$A$1:$A$37,0))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INDEX(Weights!$B$1:$B$37,MATCH(Matches!H495,Weights!$A$1:$A$37,0))</f>
        <v>40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INDEX(Weights!$B$1:$B$37,MATCH(Matches!H496,Weights!$A$1:$A$37,0))</f>
        <v>40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INDEX(Weights!$B$1:$B$37,MATCH(Matches!H497,Weights!$A$1:$A$37,0))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INDEX(Weights!$B$1:$B$37,MATCH(Matches!H498,Weights!$A$1:$A$37,0))</f>
        <v>50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INDEX(Weights!$B$1:$B$37,MATCH(Matches!H499,Weights!$A$1:$A$37,0))</f>
        <v>50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INDEX(Weights!$B$1:$B$37,MATCH(Matches!H500,Weights!$A$1:$A$37,0))</f>
        <v>50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INDEX(Weights!$B$1:$B$37,MATCH(Matches!H501,Weights!$A$1:$A$37,0))</f>
        <v>50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INDEX(Weights!$B$1:$B$37,MATCH(Matches!H502,Weights!$A$1:$A$37,0))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INDEX(Weights!$B$1:$B$37,MATCH(Matches!H503,Weights!$A$1:$A$37,0))</f>
        <v>40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INDEX(Weights!$B$1:$B$37,MATCH(Matches!H504,Weights!$A$1:$A$37,0))</f>
        <v>40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INDEX(Weights!$B$1:$B$37,MATCH(Matches!H505,Weights!$A$1:$A$37,0))</f>
        <v>40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INDEX(Weights!$B$1:$B$37,MATCH(Matches!H506,Weights!$A$1:$A$37,0))</f>
        <v>40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INDEX(Weights!$B$1:$B$37,MATCH(Matches!H507,Weights!$A$1:$A$37,0))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INDEX(Weights!$B$1:$B$37,MATCH(Matches!H508,Weights!$A$1:$A$37,0))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INDEX(Weights!$B$1:$B$37,MATCH(Matches!H509,Weights!$A$1:$A$37,0))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INDEX(Weights!$B$1:$B$37,MATCH(Matches!H510,Weights!$A$1:$A$37,0))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INDEX(Weights!$B$1:$B$37,MATCH(Matches!H511,Weights!$A$1:$A$37,0))</f>
        <v>50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INDEX(Weights!$B$1:$B$37,MATCH(Matches!H512,Weights!$A$1:$A$37,0))</f>
        <v>20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INDEX(Weights!$B$1:$B$37,MATCH(Matches!H513,Weights!$A$1:$A$37,0))</f>
        <v>20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INDEX(Weights!$B$1:$B$37,MATCH(Matches!H514,Weights!$A$1:$A$37,0))</f>
        <v>20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INDEX(Weights!$B$1:$B$37,MATCH(Matches!H515,Weights!$A$1:$A$37,0))</f>
        <v>50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INDEX(Weights!$B$1:$B$37,MATCH(Matches!H516,Weights!$A$1:$A$37,0))</f>
        <v>30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INDEX(Weights!$B$1:$B$37,MATCH(Matches!H517,Weights!$A$1:$A$37,0))</f>
        <v>50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INDEX(Weights!$B$1:$B$37,MATCH(Matches!H518,Weights!$A$1:$A$37,0))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INDEX(Weights!$B$1:$B$37,MATCH(Matches!H519,Weights!$A$1:$A$37,0))</f>
        <v>20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INDEX(Weights!$B$1:$B$37,MATCH(Matches!H520,Weights!$A$1:$A$37,0))</f>
        <v>20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INDEX(Weights!$B$1:$B$37,MATCH(Matches!H521,Weights!$A$1:$A$37,0))</f>
        <v>20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INDEX(Weights!$B$1:$B$37,MATCH(Matches!H522,Weights!$A$1:$A$37,0))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INDEX(Weights!$B$1:$B$37,MATCH(Matches!H523,Weights!$A$1:$A$37,0))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INDEX(Weights!$B$1:$B$37,MATCH(Matches!H524,Weights!$A$1:$A$37,0))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INDEX(Weights!$B$1:$B$37,MATCH(Matches!H525,Weights!$A$1:$A$37,0))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INDEX(Weights!$B$1:$B$37,MATCH(Matches!H526,Weights!$A$1:$A$37,0))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INDEX(Weights!$B$1:$B$37,MATCH(Matches!H527,Weights!$A$1:$A$37,0))</f>
        <v>50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INDEX(Weights!$B$1:$B$37,MATCH(Matches!H528,Weights!$A$1:$A$37,0))</f>
        <v>40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INDEX(Weights!$B$1:$B$37,MATCH(Matches!H529,Weights!$A$1:$A$37,0))</f>
        <v>20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INDEX(Weights!$B$1:$B$37,MATCH(Matches!H530,Weights!$A$1:$A$37,0))</f>
        <v>30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INDEX(Weights!$B$1:$B$37,MATCH(Matches!H531,Weights!$A$1:$A$37,0))</f>
        <v>20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INDEX(Weights!$B$1:$B$37,MATCH(Matches!H532,Weights!$A$1:$A$37,0))</f>
        <v>20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INDEX(Weights!$B$1:$B$37,MATCH(Matches!H533,Weights!$A$1:$A$37,0))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INDEX(Weights!$B$1:$B$37,MATCH(Matches!H534,Weights!$A$1:$A$37,0))</f>
        <v>50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INDEX(Weights!$B$1:$B$37,MATCH(Matches!H535,Weights!$A$1:$A$37,0))</f>
        <v>50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INDEX(Weights!$B$1:$B$37,MATCH(Matches!H536,Weights!$A$1:$A$37,0))</f>
        <v>50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INDEX(Weights!$B$1:$B$37,MATCH(Matches!H537,Weights!$A$1:$A$37,0))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INDEX(Weights!$B$1:$B$37,MATCH(Matches!H538,Weights!$A$1:$A$37,0))</f>
        <v>40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INDEX(Weights!$B$1:$B$37,MATCH(Matches!H539,Weights!$A$1:$A$37,0))</f>
        <v>40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INDEX(Weights!$B$1:$B$37,MATCH(Matches!H540,Weights!$A$1:$A$37,0))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INDEX(Weights!$B$1:$B$37,MATCH(Matches!H541,Weights!$A$1:$A$37,0))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INDEX(Weights!$B$1:$B$37,MATCH(Matches!H542,Weights!$A$1:$A$37,0))</f>
        <v>30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INDEX(Weights!$B$1:$B$37,MATCH(Matches!H543,Weights!$A$1:$A$37,0))</f>
        <v>40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INDEX(Weights!$B$1:$B$37,MATCH(Matches!H544,Weights!$A$1:$A$37,0))</f>
        <v>40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INDEX(Weights!$B$1:$B$37,MATCH(Matches!H545,Weights!$A$1:$A$37,0))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INDEX(Weights!$B$1:$B$37,MATCH(Matches!H546,Weights!$A$1:$A$37,0))</f>
        <v>40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INDEX(Weights!$B$1:$B$37,MATCH(Matches!H547,Weights!$A$1:$A$37,0))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INDEX(Weights!$B$1:$B$37,MATCH(Matches!H548,Weights!$A$1:$A$37,0))</f>
        <v>40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INDEX(Weights!$B$1:$B$37,MATCH(Matches!H549,Weights!$A$1:$A$37,0))</f>
        <v>50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INDEX(Weights!$B$1:$B$37,MATCH(Matches!H550,Weights!$A$1:$A$37,0))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INDEX(Weights!$B$1:$B$37,MATCH(Matches!H551,Weights!$A$1:$A$37,0))</f>
        <v>20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INDEX(Weights!$B$1:$B$37,MATCH(Matches!H552,Weights!$A$1:$A$37,0))</f>
        <v>50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INDEX(Weights!$B$1:$B$37,MATCH(Matches!H553,Weights!$A$1:$A$37,0))</f>
        <v>50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INDEX(Weights!$B$1:$B$37,MATCH(Matches!H554,Weights!$A$1:$A$37,0))</f>
        <v>40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INDEX(Weights!$B$1:$B$37,MATCH(Matches!H555,Weights!$A$1:$A$37,0))</f>
        <v>40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INDEX(Weights!$B$1:$B$37,MATCH(Matches!H556,Weights!$A$1:$A$37,0))</f>
        <v>40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INDEX(Weights!$B$1:$B$37,MATCH(Matches!H557,Weights!$A$1:$A$37,0))</f>
        <v>40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INDEX(Weights!$B$1:$B$37,MATCH(Matches!H558,Weights!$A$1:$A$37,0))</f>
        <v>40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INDEX(Weights!$B$1:$B$37,MATCH(Matches!H559,Weights!$A$1:$A$37,0))</f>
        <v>40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INDEX(Weights!$B$1:$B$37,MATCH(Matches!H560,Weights!$A$1:$A$37,0))</f>
        <v>40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INDEX(Weights!$B$1:$B$37,MATCH(Matches!H561,Weights!$A$1:$A$37,0))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INDEX(Weights!$B$1:$B$37,MATCH(Matches!H562,Weights!$A$1:$A$37,0))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INDEX(Weights!$B$1:$B$37,MATCH(Matches!H563,Weights!$A$1:$A$37,0))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INDEX(Weights!$B$1:$B$37,MATCH(Matches!H564,Weights!$A$1:$A$37,0))</f>
        <v>40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INDEX(Weights!$B$1:$B$37,MATCH(Matches!H565,Weights!$A$1:$A$37,0))</f>
        <v>40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INDEX(Weights!$B$1:$B$37,MATCH(Matches!H566,Weights!$A$1:$A$37,0))</f>
        <v>40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INDEX(Weights!$B$1:$B$37,MATCH(Matches!H567,Weights!$A$1:$A$37,0))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INDEX(Weights!$B$1:$B$37,MATCH(Matches!H568,Weights!$A$1:$A$37,0))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INDEX(Weights!$B$1:$B$37,MATCH(Matches!H569,Weights!$A$1:$A$37,0))</f>
        <v>40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INDEX(Weights!$B$1:$B$37,MATCH(Matches!H570,Weights!$A$1:$A$37,0))</f>
        <v>40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INDEX(Weights!$B$1:$B$37,MATCH(Matches!H571,Weights!$A$1:$A$37,0))</f>
        <v>40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INDEX(Weights!$B$1:$B$37,MATCH(Matches!H572,Weights!$A$1:$A$37,0))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INDEX(Weights!$B$1:$B$37,MATCH(Matches!H573,Weights!$A$1:$A$37,0))</f>
        <v>50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INDEX(Weights!$B$1:$B$37,MATCH(Matches!H574,Weights!$A$1:$A$37,0))</f>
        <v>50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INDEX(Weights!$B$1:$B$37,MATCH(Matches!H575,Weights!$A$1:$A$37,0))</f>
        <v>20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INDEX(Weights!$B$1:$B$37,MATCH(Matches!H576,Weights!$A$1:$A$37,0))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INDEX(Weights!$B$1:$B$37,MATCH(Matches!H577,Weights!$A$1:$A$37,0))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INDEX(Weights!$B$1:$B$37,MATCH(Matches!H578,Weights!$A$1:$A$37,0))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INDEX(Weights!$B$1:$B$37,MATCH(Matches!H579,Weights!$A$1:$A$37,0))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INDEX(Weights!$B$1:$B$37,MATCH(Matches!H580,Weights!$A$1:$A$37,0))</f>
        <v>20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INDEX(Weights!$B$1:$B$37,MATCH(Matches!H581,Weights!$A$1:$A$37,0))</f>
        <v>20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INDEX(Weights!$B$1:$B$37,MATCH(Matches!H582,Weights!$A$1:$A$37,0))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INDEX(Weights!$B$1:$B$37,MATCH(Matches!H583,Weights!$A$1:$A$37,0))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INDEX(Weights!$B$1:$B$37,MATCH(Matches!H584,Weights!$A$1:$A$37,0))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INDEX(Weights!$B$1:$B$37,MATCH(Matches!H585,Weights!$A$1:$A$37,0))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INDEX(Weights!$B$1:$B$37,MATCH(Matches!H586,Weights!$A$1:$A$37,0))</f>
        <v>20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INDEX(Weights!$B$1:$B$37,MATCH(Matches!H587,Weights!$A$1:$A$37,0))</f>
        <v>20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INDEX(Weights!$B$1:$B$37,MATCH(Matches!H588,Weights!$A$1:$A$37,0))</f>
        <v>20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INDEX(Weights!$B$1:$B$37,MATCH(Matches!H589,Weights!$A$1:$A$37,0))</f>
        <v>40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INDEX(Weights!$B$1:$B$37,MATCH(Matches!H590,Weights!$A$1:$A$37,0))</f>
        <v>20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INDEX(Weights!$B$1:$B$37,MATCH(Matches!H591,Weights!$A$1:$A$37,0))</f>
        <v>50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INDEX(Weights!$B$1:$B$37,MATCH(Matches!H592,Weights!$A$1:$A$37,0))</f>
        <v>30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INDEX(Weights!$B$1:$B$37,MATCH(Matches!H593,Weights!$A$1:$A$37,0))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INDEX(Weights!$B$1:$B$37,MATCH(Matches!H594,Weights!$A$1:$A$37,0))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INDEX(Weights!$B$1:$B$37,MATCH(Matches!H595,Weights!$A$1:$A$37,0))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INDEX(Weights!$B$1:$B$37,MATCH(Matches!H596,Weights!$A$1:$A$37,0))</f>
        <v>20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INDEX(Weights!$B$1:$B$37,MATCH(Matches!H597,Weights!$A$1:$A$37,0))</f>
        <v>40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INDEX(Weights!$B$1:$B$37,MATCH(Matches!H598,Weights!$A$1:$A$37,0))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INDEX(Weights!$B$1:$B$37,MATCH(Matches!H599,Weights!$A$1:$A$37,0))</f>
        <v>20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INDEX(Weights!$B$1:$B$37,MATCH(Matches!H600,Weights!$A$1:$A$37,0))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INDEX(Weights!$B$1:$B$37,MATCH(Matches!H601,Weights!$A$1:$A$37,0))</f>
        <v>20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INDEX(Weights!$B$1:$B$37,MATCH(Matches!H602,Weights!$A$1:$A$37,0))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INDEX(Weights!$B$1:$B$37,MATCH(Matches!H603,Weights!$A$1:$A$37,0))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INDEX(Weights!$B$1:$B$37,MATCH(Matches!H604,Weights!$A$1:$A$37,0))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INDEX(Weights!$B$1:$B$37,MATCH(Matches!H605,Weights!$A$1:$A$37,0))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INDEX(Weights!$B$1:$B$37,MATCH(Matches!H606,Weights!$A$1:$A$37,0))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INDEX(Weights!$B$1:$B$37,MATCH(Matches!H607,Weights!$A$1:$A$37,0))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INDEX(Weights!$B$1:$B$37,MATCH(Matches!H608,Weights!$A$1:$A$37,0))</f>
        <v>40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INDEX(Weights!$B$1:$B$37,MATCH(Matches!H609,Weights!$A$1:$A$37,0))</f>
        <v>40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INDEX(Weights!$B$1:$B$37,MATCH(Matches!H610,Weights!$A$1:$A$37,0))</f>
        <v>40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INDEX(Weights!$B$1:$B$37,MATCH(Matches!H611,Weights!$A$1:$A$37,0))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INDEX(Weights!$B$1:$B$37,MATCH(Matches!H612,Weights!$A$1:$A$37,0))</f>
        <v>40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INDEX(Weights!$B$1:$B$37,MATCH(Matches!H613,Weights!$A$1:$A$37,0))</f>
        <v>40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INDEX(Weights!$B$1:$B$37,MATCH(Matches!H614,Weights!$A$1:$A$37,0))</f>
        <v>50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INDEX(Weights!$B$1:$B$37,MATCH(Matches!H615,Weights!$A$1:$A$37,0))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INDEX(Weights!$B$1:$B$37,MATCH(Matches!H616,Weights!$A$1:$A$37,0))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INDEX(Weights!$B$1:$B$37,MATCH(Matches!H617,Weights!$A$1:$A$37,0))</f>
        <v>40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INDEX(Weights!$B$1:$B$37,MATCH(Matches!H618,Weights!$A$1:$A$37,0))</f>
        <v>20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INDEX(Weights!$B$1:$B$37,MATCH(Matches!H619,Weights!$A$1:$A$37,0))</f>
        <v>20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INDEX(Weights!$B$1:$B$37,MATCH(Matches!H620,Weights!$A$1:$A$37,0))</f>
        <v>20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INDEX(Weights!$B$1:$B$37,MATCH(Matches!H621,Weights!$A$1:$A$37,0))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INDEX(Weights!$B$1:$B$37,MATCH(Matches!H622,Weights!$A$1:$A$37,0))</f>
        <v>40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INDEX(Weights!$B$1:$B$37,MATCH(Matches!H623,Weights!$A$1:$A$37,0))</f>
        <v>50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INDEX(Weights!$B$1:$B$37,MATCH(Matches!H624,Weights!$A$1:$A$37,0))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INDEX(Weights!$B$1:$B$37,MATCH(Matches!H625,Weights!$A$1:$A$37,0))</f>
        <v>20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INDEX(Weights!$B$1:$B$37,MATCH(Matches!H626,Weights!$A$1:$A$37,0))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INDEX(Weights!$B$1:$B$37,MATCH(Matches!H627,Weights!$A$1:$A$37,0))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INDEX(Weights!$B$1:$B$37,MATCH(Matches!H628,Weights!$A$1:$A$37,0))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INDEX(Weights!$B$1:$B$37,MATCH(Matches!H629,Weights!$A$1:$A$37,0))</f>
        <v>20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INDEX(Weights!$B$1:$B$37,MATCH(Matches!H630,Weights!$A$1:$A$37,0))</f>
        <v>20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INDEX(Weights!$B$1:$B$37,MATCH(Matches!H631,Weights!$A$1:$A$37,0))</f>
        <v>40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INDEX(Weights!$B$1:$B$37,MATCH(Matches!H632,Weights!$A$1:$A$37,0))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INDEX(Weights!$B$1:$B$37,MATCH(Matches!H633,Weights!$A$1:$A$37,0))</f>
        <v>20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INDEX(Weights!$B$1:$B$37,MATCH(Matches!H634,Weights!$A$1:$A$37,0))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INDEX(Weights!$B$1:$B$37,MATCH(Matches!H635,Weights!$A$1:$A$37,0))</f>
        <v>20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INDEX(Weights!$B$1:$B$37,MATCH(Matches!H636,Weights!$A$1:$A$37,0))</f>
        <v>20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INDEX(Weights!$B$1:$B$37,MATCH(Matches!H637,Weights!$A$1:$A$37,0))</f>
        <v>20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INDEX(Weights!$B$1:$B$37,MATCH(Matches!H638,Weights!$A$1:$A$37,0))</f>
        <v>20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INDEX(Weights!$B$1:$B$37,MATCH(Matches!H639,Weights!$A$1:$A$37,0))</f>
        <v>20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INDEX(Weights!$B$1:$B$37,MATCH(Matches!H640,Weights!$A$1:$A$37,0))</f>
        <v>40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INDEX(Weights!$B$1:$B$37,MATCH(Matches!H641,Weights!$A$1:$A$37,0))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INDEX(Weights!$B$1:$B$37,MATCH(Matches!H642,Weights!$A$1:$A$37,0))</f>
        <v>40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INDEX(Weights!$B$1:$B$37,MATCH(Matches!H643,Weights!$A$1:$A$37,0))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INDEX(Weights!$B$1:$B$37,MATCH(Matches!H644,Weights!$A$1:$A$37,0))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INDEX(Weights!$B$1:$B$37,MATCH(Matches!H645,Weights!$A$1:$A$37,0))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INDEX(Weights!$B$1:$B$37,MATCH(Matches!H646,Weights!$A$1:$A$37,0))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INDEX(Weights!$B$1:$B$37,MATCH(Matches!H647,Weights!$A$1:$A$37,0))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INDEX(Weights!$B$1:$B$37,MATCH(Matches!H648,Weights!$A$1:$A$37,0))</f>
        <v>20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INDEX(Weights!$B$1:$B$37,MATCH(Matches!H649,Weights!$A$1:$A$37,0))</f>
        <v>20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INDEX(Weights!$B$1:$B$37,MATCH(Matches!H650,Weights!$A$1:$A$37,0))</f>
        <v>40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INDEX(Weights!$B$1:$B$37,MATCH(Matches!H651,Weights!$A$1:$A$37,0))</f>
        <v>40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INDEX(Weights!$B$1:$B$37,MATCH(Matches!H652,Weights!$A$1:$A$37,0))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INDEX(Weights!$B$1:$B$37,MATCH(Matches!H653,Weights!$A$1:$A$37,0))</f>
        <v>40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INDEX(Weights!$B$1:$B$37,MATCH(Matches!H654,Weights!$A$1:$A$37,0))</f>
        <v>40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INDEX(Weights!$B$1:$B$37,MATCH(Matches!H655,Weights!$A$1:$A$37,0))</f>
        <v>20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INDEX(Weights!$B$1:$B$37,MATCH(Matches!H656,Weights!$A$1:$A$37,0))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INDEX(Weights!$B$1:$B$37,MATCH(Matches!H657,Weights!$A$1:$A$37,0))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INDEX(Weights!$B$1:$B$37,MATCH(Matches!H658,Weights!$A$1:$A$37,0))</f>
        <v>40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INDEX(Weights!$B$1:$B$37,MATCH(Matches!H659,Weights!$A$1:$A$37,0))</f>
        <v>30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INDEX(Weights!$B$1:$B$37,MATCH(Matches!H660,Weights!$A$1:$A$37,0))</f>
        <v>40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INDEX(Weights!$B$1:$B$37,MATCH(Matches!H661,Weights!$A$1:$A$37,0))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INDEX(Weights!$B$1:$B$37,MATCH(Matches!H662,Weights!$A$1:$A$37,0))</f>
        <v>20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INDEX(Weights!$B$1:$B$37,MATCH(Matches!H663,Weights!$A$1:$A$37,0))</f>
        <v>40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INDEX(Weights!$B$1:$B$37,MATCH(Matches!H664,Weights!$A$1:$A$37,0))</f>
        <v>20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INDEX(Weights!$B$1:$B$37,MATCH(Matches!H665,Weights!$A$1:$A$37,0))</f>
        <v>50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INDEX(Weights!$B$1:$B$37,MATCH(Matches!H666,Weights!$A$1:$A$37,0))</f>
        <v>30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INDEX(Weights!$B$1:$B$37,MATCH(Matches!H667,Weights!$A$1:$A$37,0))</f>
        <v>40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INDEX(Weights!$B$1:$B$37,MATCH(Matches!H668,Weights!$A$1:$A$37,0))</f>
        <v>40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INDEX(Weights!$B$1:$B$37,MATCH(Matches!H669,Weights!$A$1:$A$37,0))</f>
        <v>40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INDEX(Weights!$B$1:$B$37,MATCH(Matches!H670,Weights!$A$1:$A$37,0))</f>
        <v>50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INDEX(Weights!$B$1:$B$37,MATCH(Matches!H671,Weights!$A$1:$A$37,0))</f>
        <v>50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INDEX(Weights!$B$1:$B$37,MATCH(Matches!H672,Weights!$A$1:$A$37,0))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INDEX(Weights!$B$1:$B$37,MATCH(Matches!H673,Weights!$A$1:$A$37,0))</f>
        <v>20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INDEX(Weights!$B$1:$B$37,MATCH(Matches!H674,Weights!$A$1:$A$37,0))</f>
        <v>20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INDEX(Weights!$B$1:$B$37,MATCH(Matches!H675,Weights!$A$1:$A$37,0))</f>
        <v>40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INDEX(Weights!$B$1:$B$37,MATCH(Matches!H676,Weights!$A$1:$A$37,0))</f>
        <v>40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INDEX(Weights!$B$1:$B$37,MATCH(Matches!H677,Weights!$A$1:$A$37,0))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INDEX(Weights!$B$1:$B$37,MATCH(Matches!H678,Weights!$A$1:$A$37,0))</f>
        <v>20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INDEX(Weights!$B$1:$B$37,MATCH(Matches!H679,Weights!$A$1:$A$37,0))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INDEX(Weights!$B$1:$B$37,MATCH(Matches!H680,Weights!$A$1:$A$37,0))</f>
        <v>40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INDEX(Weights!$B$1:$B$37,MATCH(Matches!H681,Weights!$A$1:$A$37,0))</f>
        <v>40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INDEX(Weights!$B$1:$B$37,MATCH(Matches!H682,Weights!$A$1:$A$37,0))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INDEX(Weights!$B$1:$B$37,MATCH(Matches!H683,Weights!$A$1:$A$37,0))</f>
        <v>20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INDEX(Weights!$B$1:$B$37,MATCH(Matches!H684,Weights!$A$1:$A$37,0))</f>
        <v>40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INDEX(Weights!$B$1:$B$37,MATCH(Matches!H685,Weights!$A$1:$A$37,0))</f>
        <v>50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INDEX(Weights!$B$1:$B$37,MATCH(Matches!H686,Weights!$A$1:$A$37,0))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INDEX(Weights!$B$1:$B$37,MATCH(Matches!H687,Weights!$A$1:$A$37,0))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INDEX(Weights!$B$1:$B$37,MATCH(Matches!H688,Weights!$A$1:$A$37,0))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INDEX(Weights!$B$1:$B$37,MATCH(Matches!H689,Weights!$A$1:$A$37,0))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INDEX(Weights!$B$1:$B$37,MATCH(Matches!H690,Weights!$A$1:$A$37,0))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INDEX(Weights!$B$1:$B$37,MATCH(Matches!H691,Weights!$A$1:$A$37,0))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INDEX(Weights!$B$1:$B$37,MATCH(Matches!H692,Weights!$A$1:$A$37,0))</f>
        <v>40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INDEX(Weights!$B$1:$B$37,MATCH(Matches!H693,Weights!$A$1:$A$37,0))</f>
        <v>40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INDEX(Weights!$B$1:$B$37,MATCH(Matches!H694,Weights!$A$1:$A$37,0))</f>
        <v>40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INDEX(Weights!$B$1:$B$37,MATCH(Matches!H695,Weights!$A$1:$A$37,0))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INDEX(Weights!$B$1:$B$37,MATCH(Matches!H696,Weights!$A$1:$A$37,0))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INDEX(Weights!$B$1:$B$37,MATCH(Matches!H697,Weights!$A$1:$A$37,0))</f>
        <v>40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INDEX(Weights!$B$1:$B$37,MATCH(Matches!H698,Weights!$A$1:$A$37,0))</f>
        <v>20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INDEX(Weights!$B$1:$B$37,MATCH(Matches!H699,Weights!$A$1:$A$37,0))</f>
        <v>20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INDEX(Weights!$B$1:$B$37,MATCH(Matches!H700,Weights!$A$1:$A$37,0))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INDEX(Weights!$B$1:$B$37,MATCH(Matches!H701,Weights!$A$1:$A$37,0))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INDEX(Weights!$B$1:$B$37,MATCH(Matches!H702,Weights!$A$1:$A$37,0))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INDEX(Weights!$B$1:$B$37,MATCH(Matches!H703,Weights!$A$1:$A$37,0))</f>
        <v>20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INDEX(Weights!$B$1:$B$37,MATCH(Matches!H704,Weights!$A$1:$A$37,0))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INDEX(Weights!$B$1:$B$37,MATCH(Matches!H705,Weights!$A$1:$A$37,0))</f>
        <v>40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INDEX(Weights!$B$1:$B$37,MATCH(Matches!H706,Weights!$A$1:$A$37,0))</f>
        <v>20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INDEX(Weights!$B$1:$B$37,MATCH(Matches!H707,Weights!$A$1:$A$37,0))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INDEX(Weights!$B$1:$B$37,MATCH(Matches!H708,Weights!$A$1:$A$37,0))</f>
        <v>20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INDEX(Weights!$B$1:$B$37,MATCH(Matches!H709,Weights!$A$1:$A$37,0))</f>
        <v>20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INDEX(Weights!$B$1:$B$37,MATCH(Matches!H710,Weights!$A$1:$A$37,0))</f>
        <v>20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INDEX(Weights!$B$1:$B$37,MATCH(Matches!H711,Weights!$A$1:$A$37,0))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INDEX(Weights!$B$1:$B$37,MATCH(Matches!H712,Weights!$A$1:$A$37,0))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INDEX(Weights!$B$1:$B$37,MATCH(Matches!H713,Weights!$A$1:$A$37,0))</f>
        <v>50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INDEX(Weights!$B$1:$B$37,MATCH(Matches!H714,Weights!$A$1:$A$37,0))</f>
        <v>20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INDEX(Weights!$B$1:$B$37,MATCH(Matches!H715,Weights!$A$1:$A$37,0))</f>
        <v>50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INDEX(Weights!$B$1:$B$37,MATCH(Matches!H716,Weights!$A$1:$A$37,0))</f>
        <v>30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INDEX(Weights!$B$1:$B$37,MATCH(Matches!H717,Weights!$A$1:$A$37,0))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INDEX(Weights!$B$1:$B$37,MATCH(Matches!H718,Weights!$A$1:$A$37,0))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INDEX(Weights!$B$1:$B$37,MATCH(Matches!H719,Weights!$A$1:$A$37,0))</f>
        <v>40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INDEX(Weights!$B$1:$B$37,MATCH(Matches!H720,Weights!$A$1:$A$37,0))</f>
        <v>40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INDEX(Weights!$B$1:$B$37,MATCH(Matches!H721,Weights!$A$1:$A$37,0))</f>
        <v>40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INDEX(Weights!$B$1:$B$37,MATCH(Matches!H722,Weights!$A$1:$A$37,0))</f>
        <v>20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INDEX(Weights!$B$1:$B$37,MATCH(Matches!H723,Weights!$A$1:$A$37,0))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INDEX(Weights!$B$1:$B$37,MATCH(Matches!H724,Weights!$A$1:$A$37,0))</f>
        <v>20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INDEX(Weights!$B$1:$B$37,MATCH(Matches!H725,Weights!$A$1:$A$37,0))</f>
        <v>20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INDEX(Weights!$B$1:$B$37,MATCH(Matches!H726,Weights!$A$1:$A$37,0))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INDEX(Weights!$B$1:$B$37,MATCH(Matches!H727,Weights!$A$1:$A$37,0))</f>
        <v>40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INDEX(Weights!$B$1:$B$37,MATCH(Matches!H728,Weights!$A$1:$A$37,0))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INDEX(Weights!$B$1:$B$37,MATCH(Matches!H729,Weights!$A$1:$A$37,0))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INDEX(Weights!$B$1:$B$37,MATCH(Matches!H730,Weights!$A$1:$A$37,0))</f>
        <v>40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INDEX(Weights!$B$1:$B$37,MATCH(Matches!H731,Weights!$A$1:$A$37,0))</f>
        <v>20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INDEX(Weights!$B$1:$B$37,MATCH(Matches!H732,Weights!$A$1:$A$37,0))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INDEX(Weights!$B$1:$B$37,MATCH(Matches!H733,Weights!$A$1:$A$37,0))</f>
        <v>40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INDEX(Weights!$B$1:$B$37,MATCH(Matches!H734,Weights!$A$1:$A$37,0))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INDEX(Weights!$B$1:$B$37,MATCH(Matches!H735,Weights!$A$1:$A$37,0))</f>
        <v>40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INDEX(Weights!$B$1:$B$37,MATCH(Matches!H736,Weights!$A$1:$A$37,0))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INDEX(Weights!$B$1:$B$37,MATCH(Matches!H737,Weights!$A$1:$A$37,0))</f>
        <v>20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INDEX(Weights!$B$1:$B$37,MATCH(Matches!H738,Weights!$A$1:$A$37,0))</f>
        <v>20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INDEX(Weights!$B$1:$B$37,MATCH(Matches!H739,Weights!$A$1:$A$37,0))</f>
        <v>20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INDEX(Weights!$B$1:$B$37,MATCH(Matches!H740,Weights!$A$1:$A$37,0))</f>
        <v>50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INDEX(Weights!$B$1:$B$37,MATCH(Matches!H741,Weights!$A$1:$A$37,0))</f>
        <v>20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INDEX(Weights!$B$1:$B$37,MATCH(Matches!H742,Weights!$A$1:$A$37,0))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INDEX(Weights!$B$1:$B$37,MATCH(Matches!H743,Weights!$A$1:$A$37,0))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INDEX(Weights!$B$1:$B$37,MATCH(Matches!H744,Weights!$A$1:$A$37,0))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INDEX(Weights!$B$1:$B$37,MATCH(Matches!H745,Weights!$A$1:$A$37,0))</f>
        <v>50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INDEX(Weights!$B$1:$B$37,MATCH(Matches!H746,Weights!$A$1:$A$37,0))</f>
        <v>50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INDEX(Weights!$B$1:$B$37,MATCH(Matches!H747,Weights!$A$1:$A$37,0))</f>
        <v>50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INDEX(Weights!$B$1:$B$37,MATCH(Matches!H748,Weights!$A$1:$A$37,0))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INDEX(Weights!$B$1:$B$37,MATCH(Matches!H749,Weights!$A$1:$A$37,0))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INDEX(Weights!$B$1:$B$37,MATCH(Matches!H750,Weights!$A$1:$A$37,0))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INDEX(Weights!$B$1:$B$37,MATCH(Matches!H751,Weights!$A$1:$A$37,0))</f>
        <v>20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INDEX(Weights!$B$1:$B$37,MATCH(Matches!H752,Weights!$A$1:$A$37,0))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INDEX(Weights!$B$1:$B$37,MATCH(Matches!H753,Weights!$A$1:$A$37,0))</f>
        <v>20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INDEX(Weights!$B$1:$B$37,MATCH(Matches!H754,Weights!$A$1:$A$37,0))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INDEX(Weights!$B$1:$B$37,MATCH(Matches!H755,Weights!$A$1:$A$37,0))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INDEX(Weights!$B$1:$B$37,MATCH(Matches!H756,Weights!$A$1:$A$37,0))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INDEX(Weights!$B$1:$B$37,MATCH(Matches!H757,Weights!$A$1:$A$37,0))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INDEX(Weights!$B$1:$B$37,MATCH(Matches!H758,Weights!$A$1:$A$37,0))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INDEX(Weights!$B$1:$B$37,MATCH(Matches!H759,Weights!$A$1:$A$37,0))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INDEX(Weights!$B$1:$B$37,MATCH(Matches!H760,Weights!$A$1:$A$37,0))</f>
        <v>40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INDEX(Weights!$B$1:$B$37,MATCH(Matches!H761,Weights!$A$1:$A$37,0))</f>
        <v>40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INDEX(Weights!$B$1:$B$37,MATCH(Matches!H762,Weights!$A$1:$A$37,0))</f>
        <v>40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INDEX(Weights!$B$1:$B$37,MATCH(Matches!H763,Weights!$A$1:$A$37,0))</f>
        <v>40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INDEX(Weights!$B$1:$B$37,MATCH(Matches!H764,Weights!$A$1:$A$37,0))</f>
        <v>40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INDEX(Weights!$B$1:$B$37,MATCH(Matches!H765,Weights!$A$1:$A$37,0))</f>
        <v>40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INDEX(Weights!$B$1:$B$37,MATCH(Matches!H766,Weights!$A$1:$A$37,0))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INDEX(Weights!$B$1:$B$37,MATCH(Matches!H767,Weights!$A$1:$A$37,0))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INDEX(Weights!$B$1:$B$37,MATCH(Matches!H768,Weights!$A$1:$A$37,0))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INDEX(Weights!$B$1:$B$37,MATCH(Matches!H769,Weights!$A$1:$A$37,0))</f>
        <v>40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INDEX(Weights!$B$1:$B$37,MATCH(Matches!H770,Weights!$A$1:$A$37,0))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INDEX(Weights!$B$1:$B$37,MATCH(Matches!H771,Weights!$A$1:$A$37,0))</f>
        <v>20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INDEX(Weights!$B$1:$B$37,MATCH(Matches!H772,Weights!$A$1:$A$37,0))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INDEX(Weights!$B$1:$B$37,MATCH(Matches!H773,Weights!$A$1:$A$37,0))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INDEX(Weights!$B$1:$B$37,MATCH(Matches!H774,Weights!$A$1:$A$37,0))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INDEX(Weights!$B$1:$B$37,MATCH(Matches!H775,Weights!$A$1:$A$37,0))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INDEX(Weights!$B$1:$B$37,MATCH(Matches!H776,Weights!$A$1:$A$37,0))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INDEX(Weights!$B$1:$B$37,MATCH(Matches!H777,Weights!$A$1:$A$37,0))</f>
        <v>20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INDEX(Weights!$B$1:$B$37,MATCH(Matches!H778,Weights!$A$1:$A$37,0))</f>
        <v>40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INDEX(Weights!$B$1:$B$37,MATCH(Matches!H779,Weights!$A$1:$A$37,0))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INDEX(Weights!$B$1:$B$37,MATCH(Matches!H780,Weights!$A$1:$A$37,0))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INDEX(Weights!$B$1:$B$37,MATCH(Matches!H781,Weights!$A$1:$A$37,0))</f>
        <v>20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INDEX(Weights!$B$1:$B$37,MATCH(Matches!H782,Weights!$A$1:$A$37,0))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INDEX(Weights!$B$1:$B$37,MATCH(Matches!H783,Weights!$A$1:$A$37,0))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INDEX(Weights!$B$1:$B$37,MATCH(Matches!H784,Weights!$A$1:$A$37,0))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INDEX(Weights!$B$1:$B$37,MATCH(Matches!H785,Weights!$A$1:$A$37,0))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INDEX(Weights!$B$1:$B$37,MATCH(Matches!H786,Weights!$A$1:$A$37,0))</f>
        <v>20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INDEX(Weights!$B$1:$B$37,MATCH(Matches!H787,Weights!$A$1:$A$37,0))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INDEX(Weights!$B$1:$B$37,MATCH(Matches!H788,Weights!$A$1:$A$37,0))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INDEX(Weights!$B$1:$B$37,MATCH(Matches!H789,Weights!$A$1:$A$37,0))</f>
        <v>40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INDEX(Weights!$B$1:$B$37,MATCH(Matches!H790,Weights!$A$1:$A$37,0))</f>
        <v>40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INDEX(Weights!$B$1:$B$37,MATCH(Matches!H791,Weights!$A$1:$A$37,0))</f>
        <v>20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INDEX(Weights!$B$1:$B$37,MATCH(Matches!H792,Weights!$A$1:$A$37,0))</f>
        <v>20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INDEX(Weights!$B$1:$B$37,MATCH(Matches!H793,Weights!$A$1:$A$37,0))</f>
        <v>40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INDEX(Weights!$B$1:$B$37,MATCH(Matches!H794,Weights!$A$1:$A$37,0))</f>
        <v>40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INDEX(Weights!$B$1:$B$37,MATCH(Matches!H795,Weights!$A$1:$A$37,0))</f>
        <v>40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INDEX(Weights!$B$1:$B$37,MATCH(Matches!H796,Weights!$A$1:$A$37,0))</f>
        <v>40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INDEX(Weights!$B$1:$B$37,MATCH(Matches!H797,Weights!$A$1:$A$37,0))</f>
        <v>40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INDEX(Weights!$B$1:$B$37,MATCH(Matches!H798,Weights!$A$1:$A$37,0))</f>
        <v>40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INDEX(Weights!$B$1:$B$37,MATCH(Matches!H799,Weights!$A$1:$A$37,0))</f>
        <v>30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INDEX(Weights!$B$1:$B$37,MATCH(Matches!H800,Weights!$A$1:$A$37,0))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INDEX(Weights!$B$1:$B$37,MATCH(Matches!H801,Weights!$A$1:$A$37,0))</f>
        <v>20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INDEX(Weights!$B$1:$B$37,MATCH(Matches!H802,Weights!$A$1:$A$37,0))</f>
        <v>20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INDEX(Weights!$B$1:$B$37,MATCH(Matches!H803,Weights!$A$1:$A$37,0))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INDEX(Weights!$B$1:$B$37,MATCH(Matches!H804,Weights!$A$1:$A$37,0))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INDEX(Weights!$B$1:$B$37,MATCH(Matches!H805,Weights!$A$1:$A$37,0))</f>
        <v>20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INDEX(Weights!$B$1:$B$37,MATCH(Matches!H806,Weights!$A$1:$A$37,0))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INDEX(Weights!$B$1:$B$37,MATCH(Matches!H807,Weights!$A$1:$A$37,0))</f>
        <v>30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INDEX(Weights!$B$1:$B$37,MATCH(Matches!H808,Weights!$A$1:$A$37,0))</f>
        <v>50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INDEX(Weights!$B$1:$B$37,MATCH(Matches!H809,Weights!$A$1:$A$37,0))</f>
        <v>40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INDEX(Weights!$B$1:$B$37,MATCH(Matches!H810,Weights!$A$1:$A$37,0))</f>
        <v>20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INDEX(Weights!$B$1:$B$37,MATCH(Matches!H811,Weights!$A$1:$A$37,0))</f>
        <v>50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INDEX(Weights!$B$1:$B$37,MATCH(Matches!H812,Weights!$A$1:$A$37,0))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INDEX(Weights!$B$1:$B$37,MATCH(Matches!H813,Weights!$A$1:$A$37,0))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INDEX(Weights!$B$1:$B$37,MATCH(Matches!H814,Weights!$A$1:$A$37,0))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INDEX(Weights!$B$1:$B$37,MATCH(Matches!H815,Weights!$A$1:$A$37,0))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INDEX(Weights!$B$1:$B$37,MATCH(Matches!H816,Weights!$A$1:$A$37,0))</f>
        <v>40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INDEX(Weights!$B$1:$B$37,MATCH(Matches!H817,Weights!$A$1:$A$37,0))</f>
        <v>40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INDEX(Weights!$B$1:$B$37,MATCH(Matches!H818,Weights!$A$1:$A$37,0))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INDEX(Weights!$B$1:$B$37,MATCH(Matches!H819,Weights!$A$1:$A$37,0))</f>
        <v>40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INDEX(Weights!$B$1:$B$37,MATCH(Matches!H820,Weights!$A$1:$A$37,0))</f>
        <v>40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INDEX(Weights!$B$1:$B$37,MATCH(Matches!H821,Weights!$A$1:$A$37,0))</f>
        <v>20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INDEX(Weights!$B$1:$B$37,MATCH(Matches!H822,Weights!$A$1:$A$37,0))</f>
        <v>30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INDEX(Weights!$B$1:$B$37,MATCH(Matches!H823,Weights!$A$1:$A$37,0))</f>
        <v>20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INDEX(Weights!$B$1:$B$37,MATCH(Matches!H824,Weights!$A$1:$A$37,0))</f>
        <v>20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INDEX(Weights!$B$1:$B$37,MATCH(Matches!H825,Weights!$A$1:$A$37,0))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INDEX(Weights!$B$1:$B$37,MATCH(Matches!H826,Weights!$A$1:$A$37,0))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INDEX(Weights!$B$1:$B$37,MATCH(Matches!H827,Weights!$A$1:$A$37,0))</f>
        <v>40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INDEX(Weights!$B$1:$B$37,MATCH(Matches!H828,Weights!$A$1:$A$37,0))</f>
        <v>40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INDEX(Weights!$B$1:$B$37,MATCH(Matches!H829,Weights!$A$1:$A$37,0))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INDEX(Weights!$B$1:$B$37,MATCH(Matches!H830,Weights!$A$1:$A$37,0))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INDEX(Weights!$B$1:$B$37,MATCH(Matches!H831,Weights!$A$1:$A$37,0))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INDEX(Weights!$B$1:$B$37,MATCH(Matches!H832,Weights!$A$1:$A$37,0))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INDEX(Weights!$B$1:$B$37,MATCH(Matches!H833,Weights!$A$1:$A$37,0))</f>
        <v>40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INDEX(Weights!$B$1:$B$37,MATCH(Matches!H834,Weights!$A$1:$A$37,0))</f>
        <v>30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INDEX(Weights!$B$1:$B$37,MATCH(Matches!H835,Weights!$A$1:$A$37,0))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INDEX(Weights!$B$1:$B$37,MATCH(Matches!H836,Weights!$A$1:$A$37,0))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INDEX(Weights!$B$1:$B$37,MATCH(Matches!H837,Weights!$A$1:$A$37,0))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INDEX(Weights!$B$1:$B$37,MATCH(Matches!H838,Weights!$A$1:$A$37,0))</f>
        <v>40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INDEX(Weights!$B$1:$B$37,MATCH(Matches!H839,Weights!$A$1:$A$37,0))</f>
        <v>20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INDEX(Weights!$B$1:$B$37,MATCH(Matches!H840,Weights!$A$1:$A$37,0))</f>
        <v>20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INDEX(Weights!$B$1:$B$37,MATCH(Matches!H841,Weights!$A$1:$A$37,0))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INDEX(Weights!$B$1:$B$37,MATCH(Matches!H842,Weights!$A$1:$A$37,0))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INDEX(Weights!$B$1:$B$37,MATCH(Matches!H843,Weights!$A$1:$A$37,0))</f>
        <v>20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INDEX(Weights!$B$1:$B$37,MATCH(Matches!H844,Weights!$A$1:$A$37,0))</f>
        <v>50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INDEX(Weights!$B$1:$B$37,MATCH(Matches!H845,Weights!$A$1:$A$37,0))</f>
        <v>20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INDEX(Weights!$B$1:$B$37,MATCH(Matches!H846,Weights!$A$1:$A$37,0))</f>
        <v>20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INDEX(Weights!$B$1:$B$37,MATCH(Matches!H847,Weights!$A$1:$A$37,0))</f>
        <v>20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INDEX(Weights!$B$1:$B$37,MATCH(Matches!H848,Weights!$A$1:$A$37,0))</f>
        <v>20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INDEX(Weights!$B$1:$B$37,MATCH(Matches!H849,Weights!$A$1:$A$37,0))</f>
        <v>20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INDEX(Weights!$B$1:$B$37,MATCH(Matches!H850,Weights!$A$1:$A$37,0))</f>
        <v>20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INDEX(Weights!$B$1:$B$37,MATCH(Matches!H851,Weights!$A$1:$A$37,0))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INDEX(Weights!$B$1:$B$37,MATCH(Matches!H852,Weights!$A$1:$A$37,0))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INDEX(Weights!$B$1:$B$37,MATCH(Matches!H853,Weights!$A$1:$A$37,0))</f>
        <v>20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INDEX(Weights!$B$1:$B$37,MATCH(Matches!H854,Weights!$A$1:$A$37,0))</f>
        <v>20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INDEX(Weights!$B$1:$B$37,MATCH(Matches!H855,Weights!$A$1:$A$37,0))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INDEX(Weights!$B$1:$B$37,MATCH(Matches!H856,Weights!$A$1:$A$37,0))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INDEX(Weights!$B$1:$B$37,MATCH(Matches!H857,Weights!$A$1:$A$37,0))</f>
        <v>40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INDEX(Weights!$B$1:$B$37,MATCH(Matches!H858,Weights!$A$1:$A$37,0))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INDEX(Weights!$B$1:$B$37,MATCH(Matches!H859,Weights!$A$1:$A$37,0))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INDEX(Weights!$B$1:$B$37,MATCH(Matches!H860,Weights!$A$1:$A$37,0))</f>
        <v>20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INDEX(Weights!$B$1:$B$37,MATCH(Matches!H861,Weights!$A$1:$A$37,0))</f>
        <v>20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INDEX(Weights!$B$1:$B$37,MATCH(Matches!H862,Weights!$A$1:$A$37,0))</f>
        <v>20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INDEX(Weights!$B$1:$B$37,MATCH(Matches!H863,Weights!$A$1:$A$37,0))</f>
        <v>40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INDEX(Weights!$B$1:$B$37,MATCH(Matches!H864,Weights!$A$1:$A$37,0))</f>
        <v>40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INDEX(Weights!$B$1:$B$37,MATCH(Matches!H865,Weights!$A$1:$A$37,0))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INDEX(Weights!$B$1:$B$37,MATCH(Matches!H866,Weights!$A$1:$A$37,0))</f>
        <v>20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INDEX(Weights!$B$1:$B$37,MATCH(Matches!H867,Weights!$A$1:$A$37,0))</f>
        <v>20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INDEX(Weights!$B$1:$B$37,MATCH(Matches!H868,Weights!$A$1:$A$37,0))</f>
        <v>40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INDEX(Weights!$B$1:$B$37,MATCH(Matches!H869,Weights!$A$1:$A$37,0))</f>
        <v>40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INDEX(Weights!$B$1:$B$37,MATCH(Matches!H870,Weights!$A$1:$A$37,0))</f>
        <v>20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INDEX(Weights!$B$1:$B$37,MATCH(Matches!H871,Weights!$A$1:$A$37,0))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INDEX(Weights!$B$1:$B$37,MATCH(Matches!H872,Weights!$A$1:$A$37,0))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INDEX(Weights!$B$1:$B$37,MATCH(Matches!H873,Weights!$A$1:$A$37,0))</f>
        <v>20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INDEX(Weights!$B$1:$B$37,MATCH(Matches!H874,Weights!$A$1:$A$37,0))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INDEX(Weights!$B$1:$B$37,MATCH(Matches!H875,Weights!$A$1:$A$37,0))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INDEX(Weights!$B$1:$B$37,MATCH(Matches!H876,Weights!$A$1:$A$37,0))</f>
        <v>20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INDEX(Weights!$B$1:$B$37,MATCH(Matches!H877,Weights!$A$1:$A$37,0))</f>
        <v>20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INDEX(Weights!$B$1:$B$37,MATCH(Matches!H878,Weights!$A$1:$A$37,0))</f>
        <v>40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INDEX(Weights!$B$1:$B$37,MATCH(Matches!H879,Weights!$A$1:$A$37,0))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INDEX(Weights!$B$1:$B$37,MATCH(Matches!H880,Weights!$A$1:$A$37,0))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INDEX(Weights!$B$1:$B$37,MATCH(Matches!H881,Weights!$A$1:$A$37,0))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INDEX(Weights!$B$1:$B$37,MATCH(Matches!H882,Weights!$A$1:$A$37,0))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INDEX(Weights!$B$1:$B$37,MATCH(Matches!H883,Weights!$A$1:$A$37,0))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INDEX(Weights!$B$1:$B$37,MATCH(Matches!H884,Weights!$A$1:$A$37,0))</f>
        <v>20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INDEX(Weights!$B$1:$B$37,MATCH(Matches!H885,Weights!$A$1:$A$37,0))</f>
        <v>20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INDEX(Weights!$B$1:$B$37,MATCH(Matches!H886,Weights!$A$1:$A$37,0))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INDEX(Weights!$B$1:$B$37,MATCH(Matches!H887,Weights!$A$1:$A$37,0))</f>
        <v>50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INDEX(Weights!$B$1:$B$37,MATCH(Matches!H888,Weights!$A$1:$A$37,0))</f>
        <v>50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INDEX(Weights!$B$1:$B$37,MATCH(Matches!H889,Weights!$A$1:$A$37,0))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INDEX(Weights!$B$1:$B$37,MATCH(Matches!H890,Weights!$A$1:$A$37,0))</f>
        <v>50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INDEX(Weights!$B$1:$B$37,MATCH(Matches!H891,Weights!$A$1:$A$37,0))</f>
        <v>40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INDEX(Weights!$B$1:$B$37,MATCH(Matches!H892,Weights!$A$1:$A$37,0))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INDEX(Weights!$B$1:$B$37,MATCH(Matches!H893,Weights!$A$1:$A$37,0))</f>
        <v>40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INDEX(Weights!$B$1:$B$37,MATCH(Matches!H894,Weights!$A$1:$A$37,0))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INDEX(Weights!$B$1:$B$37,MATCH(Matches!H895,Weights!$A$1:$A$37,0))</f>
        <v>40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INDEX(Weights!$B$1:$B$37,MATCH(Matches!H896,Weights!$A$1:$A$37,0))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INDEX(Weights!$B$1:$B$37,MATCH(Matches!H897,Weights!$A$1:$A$37,0))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INDEX(Weights!$B$1:$B$37,MATCH(Matches!H898,Weights!$A$1:$A$37,0))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INDEX(Weights!$B$1:$B$37,MATCH(Matches!H899,Weights!$A$1:$A$37,0))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INDEX(Weights!$B$1:$B$37,MATCH(Matches!H900,Weights!$A$1:$A$37,0))</f>
        <v>40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INDEX(Weights!$B$1:$B$37,MATCH(Matches!H901,Weights!$A$1:$A$37,0))</f>
        <v>20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INDEX(Weights!$B$1:$B$37,MATCH(Matches!H902,Weights!$A$1:$A$37,0))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INDEX(Weights!$B$1:$B$37,MATCH(Matches!H903,Weights!$A$1:$A$37,0))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INDEX(Weights!$B$1:$B$37,MATCH(Matches!H904,Weights!$A$1:$A$37,0))</f>
        <v>40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INDEX(Weights!$B$1:$B$37,MATCH(Matches!H905,Weights!$A$1:$A$37,0))</f>
        <v>20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INDEX(Weights!$B$1:$B$37,MATCH(Matches!H906,Weights!$A$1:$A$37,0))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73.452906919161165</v>
      </c>
      <c r="R907">
        <f t="shared" si="187"/>
        <v>40</v>
      </c>
      <c r="S907">
        <f>INDEX(Weights!$B$1:$B$37,MATCH(Matches!H907,Weights!$A$1:$A$37,0))</f>
        <v>40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INDEX(Weights!$B$1:$B$37,MATCH(Matches!H908,Weights!$A$1:$A$37,0))</f>
        <v>20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INDEX(Weights!$B$1:$B$37,MATCH(Matches!H909,Weights!$A$1:$A$37,0))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INDEX(Weights!$B$1:$B$37,MATCH(Matches!H910,Weights!$A$1:$A$37,0))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INDEX(Weights!$B$1:$B$37,MATCH(Matches!H911,Weights!$A$1:$A$37,0))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INDEX(Weights!$B$1:$B$37,MATCH(Matches!H912,Weights!$A$1:$A$37,0))</f>
        <v>50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INDEX(Weights!$B$1:$B$37,MATCH(Matches!H913,Weights!$A$1:$A$37,0))</f>
        <v>50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INDEX(Weights!$B$1:$B$37,MATCH(Matches!H914,Weights!$A$1:$A$37,0))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INDEX(Weights!$B$1:$B$37,MATCH(Matches!H915,Weights!$A$1:$A$37,0))</f>
        <v>50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INDEX(Weights!$B$1:$B$37,MATCH(Matches!H916,Weights!$A$1:$A$37,0))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INDEX(Weights!$B$1:$B$37,MATCH(Matches!H917,Weights!$A$1:$A$37,0))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INDEX(Weights!$B$1:$B$37,MATCH(Matches!H918,Weights!$A$1:$A$37,0))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INDEX(Weights!$B$1:$B$37,MATCH(Matches!H919,Weights!$A$1:$A$37,0))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INDEX(Weights!$B$1:$B$37,MATCH(Matches!H920,Weights!$A$1:$A$37,0))</f>
        <v>40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INDEX(Weights!$B$1:$B$37,MATCH(Matches!H921,Weights!$A$1:$A$37,0))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INDEX(Weights!$B$1:$B$37,MATCH(Matches!H922,Weights!$A$1:$A$37,0))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INDEX(Weights!$B$1:$B$37,MATCH(Matches!H923,Weights!$A$1:$A$37,0))</f>
        <v>20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INDEX(Weights!$B$1:$B$37,MATCH(Matches!H924,Weights!$A$1:$A$37,0))</f>
        <v>40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INDEX(Weights!$B$1:$B$37,MATCH(Matches!H925,Weights!$A$1:$A$37,0))</f>
        <v>40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INDEX(Weights!$B$1:$B$37,MATCH(Matches!H926,Weights!$A$1:$A$37,0))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INDEX(Weights!$B$1:$B$37,MATCH(Matches!H927,Weights!$A$1:$A$37,0))</f>
        <v>50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INDEX(Weights!$B$1:$B$37,MATCH(Matches!H928,Weights!$A$1:$A$37,0))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INDEX(Weights!$B$1:$B$37,MATCH(Matches!H929,Weights!$A$1:$A$37,0))</f>
        <v>40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INDEX(Weights!$B$1:$B$37,MATCH(Matches!H930,Weights!$A$1:$A$37,0))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INDEX(Weights!$B$1:$B$37,MATCH(Matches!H931,Weights!$A$1:$A$37,0))</f>
        <v>40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INDEX(Weights!$B$1:$B$37,MATCH(Matches!H932,Weights!$A$1:$A$37,0))</f>
        <v>20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INDEX(Weights!$B$1:$B$37,MATCH(Matches!H933,Weights!$A$1:$A$37,0))</f>
        <v>20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INDEX(Weights!$B$1:$B$37,MATCH(Matches!H934,Weights!$A$1:$A$37,0))</f>
        <v>30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INDEX(Weights!$B$1:$B$37,MATCH(Matches!H935,Weights!$A$1:$A$37,0))</f>
        <v>40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INDEX(Weights!$B$1:$B$37,MATCH(Matches!H936,Weights!$A$1:$A$37,0))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INDEX(Weights!$B$1:$B$37,MATCH(Matches!H937,Weights!$A$1:$A$37,0))</f>
        <v>20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INDEX(Weights!$B$1:$B$37,MATCH(Matches!H938,Weights!$A$1:$A$37,0))</f>
        <v>20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INDEX(Weights!$B$1:$B$37,MATCH(Matches!H939,Weights!$A$1:$A$37,0))</f>
        <v>50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INDEX(Weights!$B$1:$B$37,MATCH(Matches!H940,Weights!$A$1:$A$37,0))</f>
        <v>20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INDEX(Weights!$B$1:$B$37,MATCH(Matches!H941,Weights!$A$1:$A$37,0))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INDEX(Weights!$B$1:$B$37,MATCH(Matches!H942,Weights!$A$1:$A$37,0))</f>
        <v>20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INDEX(Weights!$B$1:$B$37,MATCH(Matches!H943,Weights!$A$1:$A$37,0))</f>
        <v>20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INDEX(Weights!$B$1:$B$37,MATCH(Matches!H944,Weights!$A$1:$A$37,0))</f>
        <v>20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INDEX(Weights!$B$1:$B$37,MATCH(Matches!H945,Weights!$A$1:$A$37,0))</f>
        <v>20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INDEX(Weights!$B$1:$B$37,MATCH(Matches!H946,Weights!$A$1:$A$37,0))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INDEX(Weights!$B$1:$B$37,MATCH(Matches!H947,Weights!$A$1:$A$37,0))</f>
        <v>40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INDEX(Weights!$B$1:$B$37,MATCH(Matches!H948,Weights!$A$1:$A$37,0))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INDEX(Weights!$B$1:$B$37,MATCH(Matches!H949,Weights!$A$1:$A$37,0))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INDEX(Weights!$B$1:$B$37,MATCH(Matches!H950,Weights!$A$1:$A$37,0))</f>
        <v>40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INDEX(Weights!$B$1:$B$37,MATCH(Matches!H951,Weights!$A$1:$A$37,0))</f>
        <v>50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INDEX(Weights!$B$1:$B$37,MATCH(Matches!H952,Weights!$A$1:$A$37,0))</f>
        <v>30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INDEX(Weights!$B$1:$B$37,MATCH(Matches!H953,Weights!$A$1:$A$37,0))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INDEX(Weights!$B$1:$B$37,MATCH(Matches!H954,Weights!$A$1:$A$37,0))</f>
        <v>40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INDEX(Weights!$B$1:$B$37,MATCH(Matches!H955,Weights!$A$1:$A$37,0))</f>
        <v>20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INDEX(Weights!$B$1:$B$37,MATCH(Matches!H956,Weights!$A$1:$A$37,0))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INDEX(Weights!$B$1:$B$37,MATCH(Matches!H957,Weights!$A$1:$A$37,0))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INDEX(Weights!$B$1:$B$37,MATCH(Matches!H958,Weights!$A$1:$A$37,0))</f>
        <v>40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INDEX(Weights!$B$1:$B$37,MATCH(Matches!H959,Weights!$A$1:$A$37,0))</f>
        <v>40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INDEX(Weights!$B$1:$B$37,MATCH(Matches!H960,Weights!$A$1:$A$37,0))</f>
        <v>30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INDEX(Weights!$B$1:$B$37,MATCH(Matches!H961,Weights!$A$1:$A$37,0))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INDEX(Weights!$B$1:$B$37,MATCH(Matches!H962,Weights!$A$1:$A$37,0))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INDEX(Weights!$B$1:$B$37,MATCH(Matches!H963,Weights!$A$1:$A$37,0))</f>
        <v>20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INDEX(Weights!$B$1:$B$37,MATCH(Matches!H964,Weights!$A$1:$A$37,0))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INDEX(Weights!$B$1:$B$37,MATCH(Matches!H965,Weights!$A$1:$A$37,0))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INDEX(Weights!$B$1:$B$37,MATCH(Matches!H966,Weights!$A$1:$A$37,0))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INDEX(Weights!$B$1:$B$37,MATCH(Matches!H967,Weights!$A$1:$A$37,0))</f>
        <v>20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INDEX(Weights!$B$1:$B$37,MATCH(Matches!H968,Weights!$A$1:$A$37,0))</f>
        <v>20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INDEX(Weights!$B$1:$B$37,MATCH(Matches!H969,Weights!$A$1:$A$37,0))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INDEX(Weights!$B$1:$B$37,MATCH(Matches!H970,Weights!$A$1:$A$37,0))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INDEX(Weights!$B$1:$B$37,MATCH(Matches!H971,Weights!$A$1:$A$37,0))</f>
        <v>40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INDEX(Weights!$B$1:$B$37,MATCH(Matches!H972,Weights!$A$1:$A$37,0))</f>
        <v>20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INDEX(Weights!$B$1:$B$37,MATCH(Matches!H973,Weights!$A$1:$A$37,0))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INDEX(Weights!$B$1:$B$37,MATCH(Matches!H974,Weights!$A$1:$A$37,0))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INDEX(Weights!$B$1:$B$37,MATCH(Matches!H975,Weights!$A$1:$A$37,0))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INDEX(Weights!$B$1:$B$37,MATCH(Matches!H976,Weights!$A$1:$A$37,0))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INDEX(Weights!$B$1:$B$37,MATCH(Matches!H977,Weights!$A$1:$A$37,0))</f>
        <v>20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INDEX(Weights!$B$1:$B$37,MATCH(Matches!H978,Weights!$A$1:$A$37,0))</f>
        <v>20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INDEX(Weights!$B$1:$B$37,MATCH(Matches!H979,Weights!$A$1:$A$37,0))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INDEX(Weights!$B$1:$B$37,MATCH(Matches!H980,Weights!$A$1:$A$37,0))</f>
        <v>20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INDEX(Weights!$B$1:$B$37,MATCH(Matches!H981,Weights!$A$1:$A$37,0))</f>
        <v>50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INDEX(Weights!$B$1:$B$37,MATCH(Matches!H982,Weights!$A$1:$A$37,0))</f>
        <v>40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INDEX(Weights!$B$1:$B$37,MATCH(Matches!H983,Weights!$A$1:$A$37,0))</f>
        <v>50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INDEX(Weights!$B$1:$B$37,MATCH(Matches!H984,Weights!$A$1:$A$37,0))</f>
        <v>40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INDEX(Weights!$B$1:$B$37,MATCH(Matches!H985,Weights!$A$1:$A$37,0))</f>
        <v>40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INDEX(Weights!$B$1:$B$37,MATCH(Matches!H986,Weights!$A$1:$A$37,0))</f>
        <v>50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INDEX(Weights!$B$1:$B$37,MATCH(Matches!H987,Weights!$A$1:$A$37,0))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INDEX(Weights!$B$1:$B$37,MATCH(Matches!H988,Weights!$A$1:$A$37,0))</f>
        <v>20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INDEX(Weights!$B$1:$B$37,MATCH(Matches!H989,Weights!$A$1:$A$37,0))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INDEX(Weights!$B$1:$B$37,MATCH(Matches!H990,Weights!$A$1:$A$37,0))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INDEX(Weights!$B$1:$B$37,MATCH(Matches!H991,Weights!$A$1:$A$37,0))</f>
        <v>40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INDEX(Weights!$B$1:$B$37,MATCH(Matches!H992,Weights!$A$1:$A$37,0))</f>
        <v>20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INDEX(Weights!$B$1:$B$37,MATCH(Matches!H993,Weights!$A$1:$A$37,0))</f>
        <v>40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INDEX(Weights!$B$1:$B$37,MATCH(Matches!H994,Weights!$A$1:$A$37,0))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INDEX(Weights!$B$1:$B$37,MATCH(Matches!H995,Weights!$A$1:$A$37,0))</f>
        <v>20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INDEX(Weights!$B$1:$B$37,MATCH(Matches!H996,Weights!$A$1:$A$37,0))</f>
        <v>40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INDEX(Weights!$B$1:$B$37,MATCH(Matches!H997,Weights!$A$1:$A$37,0))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INDEX(Weights!$B$1:$B$37,MATCH(Matches!H998,Weights!$A$1:$A$37,0))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INDEX(Weights!$B$1:$B$37,MATCH(Matches!H999,Weights!$A$1:$A$37,0))</f>
        <v>40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INDEX(Weights!$B$1:$B$37,MATCH(Matches!H1000,Weights!$A$1:$A$37,0))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INDEX(Weights!$B$1:$B$37,MATCH(Matches!H1001,Weights!$A$1:$A$37,0))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INDEX(Weights!$B$1:$B$37,MATCH(Matches!H1002,Weights!$A$1:$A$37,0))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INDEX(Weights!$B$1:$B$37,MATCH(Matches!H1003,Weights!$A$1:$A$37,0))</f>
        <v>40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INDEX(Weights!$B$1:$B$37,MATCH(Matches!H1004,Weights!$A$1:$A$37,0))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INDEX(Weights!$B$1:$B$37,MATCH(Matches!H1005,Weights!$A$1:$A$37,0))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INDEX(Weights!$B$1:$B$37,MATCH(Matches!H1006,Weights!$A$1:$A$37,0))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INDEX(Weights!$B$1:$B$37,MATCH(Matches!H1007,Weights!$A$1:$A$37,0))</f>
        <v>40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INDEX(Weights!$B$1:$B$37,MATCH(Matches!H1008,Weights!$A$1:$A$37,0))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INDEX(Weights!$B$1:$B$37,MATCH(Matches!H1009,Weights!$A$1:$A$37,0))</f>
        <v>50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INDEX(Weights!$B$1:$B$37,MATCH(Matches!H1010,Weights!$A$1:$A$37,0))</f>
        <v>50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INDEX(Weights!$B$1:$B$37,MATCH(Matches!H1011,Weights!$A$1:$A$37,0))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INDEX(Weights!$B$1:$B$37,MATCH(Matches!H1012,Weights!$A$1:$A$37,0))</f>
        <v>30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INDEX(Weights!$B$1:$B$37,MATCH(Matches!H1013,Weights!$A$1:$A$37,0))</f>
        <v>30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INDEX(Weights!$B$1:$B$37,MATCH(Matches!H1014,Weights!$A$1:$A$37,0))</f>
        <v>20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INDEX(Weights!$B$1:$B$37,MATCH(Matches!H1015,Weights!$A$1:$A$37,0))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INDEX(Weights!$B$1:$B$37,MATCH(Matches!H1016,Weights!$A$1:$A$37,0))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INDEX(Weights!$B$1:$B$37,MATCH(Matches!H1017,Weights!$A$1:$A$37,0))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INDEX(Weights!$B$1:$B$37,MATCH(Matches!H1018,Weights!$A$1:$A$37,0))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INDEX(Weights!$B$1:$B$37,MATCH(Matches!H1019,Weights!$A$1:$A$37,0))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INDEX(Weights!$B$1:$B$37,MATCH(Matches!H1020,Weights!$A$1:$A$37,0))</f>
        <v>40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INDEX(Weights!$B$1:$B$37,MATCH(Matches!H1021,Weights!$A$1:$A$37,0))</f>
        <v>20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INDEX(Weights!$B$1:$B$37,MATCH(Matches!H1022,Weights!$A$1:$A$37,0))</f>
        <v>20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INDEX(Weights!$B$1:$B$37,MATCH(Matches!H1023,Weights!$A$1:$A$37,0))</f>
        <v>20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INDEX(Weights!$B$1:$B$37,MATCH(Matches!H1024,Weights!$A$1:$A$37,0))</f>
        <v>30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INDEX(Weights!$B$1:$B$37,MATCH(Matches!H1025,Weights!$A$1:$A$37,0))</f>
        <v>30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INDEX(Weights!$B$1:$B$37,MATCH(Matches!H1026,Weights!$A$1:$A$37,0))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INDEX(Weights!$B$1:$B$37,MATCH(Matches!H1027,Weights!$A$1:$A$37,0))</f>
        <v>20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INDEX(Weights!$B$1:$B$37,MATCH(Matches!H1028,Weights!$A$1:$A$37,0))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INDEX(Weights!$B$1:$B$37,MATCH(Matches!H1029,Weights!$A$1:$A$37,0))</f>
        <v>20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INDEX(Weights!$B$1:$B$37,MATCH(Matches!H1030,Weights!$A$1:$A$37,0))</f>
        <v>20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INDEX(Weights!$B$1:$B$37,MATCH(Matches!H1031,Weights!$A$1:$A$37,0))</f>
        <v>20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INDEX(Weights!$B$1:$B$37,MATCH(Matches!H1032,Weights!$A$1:$A$37,0))</f>
        <v>50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INDEX(Weights!$B$1:$B$37,MATCH(Matches!H1033,Weights!$A$1:$A$37,0))</f>
        <v>50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INDEX(Weights!$B$1:$B$37,MATCH(Matches!H1034,Weights!$A$1:$A$37,0))</f>
        <v>30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INDEX(Weights!$B$1:$B$37,MATCH(Matches!H1035,Weights!$A$1:$A$37,0))</f>
        <v>30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INDEX(Weights!$B$1:$B$37,MATCH(Matches!H1036,Weights!$A$1:$A$37,0))</f>
        <v>20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INDEX(Weights!$B$1:$B$37,MATCH(Matches!H1037,Weights!$A$1:$A$37,0))</f>
        <v>20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INDEX(Weights!$B$1:$B$37,MATCH(Matches!H1038,Weights!$A$1:$A$37,0))</f>
        <v>20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INDEX(Weights!$B$1:$B$37,MATCH(Matches!H1039,Weights!$A$1:$A$37,0))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INDEX(Weights!$B$1:$B$37,MATCH(Matches!H1040,Weights!$A$1:$A$37,0))</f>
        <v>20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INDEX(Weights!$B$1:$B$37,MATCH(Matches!H1041,Weights!$A$1:$A$37,0))</f>
        <v>20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INDEX(Weights!$B$1:$B$37,MATCH(Matches!H1042,Weights!$A$1:$A$37,0))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INDEX(Weights!$B$1:$B$37,MATCH(Matches!H1043,Weights!$A$1:$A$37,0))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INDEX(Weights!$B$1:$B$37,MATCH(Matches!H1044,Weights!$A$1:$A$37,0))</f>
        <v>20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INDEX(Weights!$B$1:$B$37,MATCH(Matches!H1045,Weights!$A$1:$A$37,0))</f>
        <v>50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INDEX(Weights!$B$1:$B$37,MATCH(Matches!H1046,Weights!$A$1:$A$37,0))</f>
        <v>30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INDEX(Weights!$B$1:$B$37,MATCH(Matches!H1047,Weights!$A$1:$A$37,0))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INDEX(Weights!$B$1:$B$37,MATCH(Matches!H1048,Weights!$A$1:$A$37,0))</f>
        <v>40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INDEX(Weights!$B$1:$B$37,MATCH(Matches!H1049,Weights!$A$1:$A$37,0))</f>
        <v>20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INDEX(Weights!$B$1:$B$37,MATCH(Matches!H1050,Weights!$A$1:$A$37,0))</f>
        <v>40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INDEX(Weights!$B$1:$B$37,MATCH(Matches!H1051,Weights!$A$1:$A$37,0))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INDEX(Weights!$B$1:$B$37,MATCH(Matches!H1052,Weights!$A$1:$A$37,0))</f>
        <v>40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INDEX(Weights!$B$1:$B$37,MATCH(Matches!H1053,Weights!$A$1:$A$37,0))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INDEX(Weights!$B$1:$B$37,MATCH(Matches!H1054,Weights!$A$1:$A$37,0))</f>
        <v>20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INDEX(Weights!$B$1:$B$37,MATCH(Matches!H1055,Weights!$A$1:$A$37,0))</f>
        <v>20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INDEX(Weights!$B$1:$B$37,MATCH(Matches!H1056,Weights!$A$1:$A$37,0))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INDEX(Weights!$B$1:$B$37,MATCH(Matches!H1057,Weights!$A$1:$A$37,0))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INDEX(Weights!$B$1:$B$37,MATCH(Matches!H1058,Weights!$A$1:$A$37,0))</f>
        <v>40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INDEX(Weights!$B$1:$B$37,MATCH(Matches!H1059,Weights!$A$1:$A$37,0))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INDEX(Weights!$B$1:$B$37,MATCH(Matches!H1060,Weights!$A$1:$A$37,0))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INDEX(Weights!$B$1:$B$37,MATCH(Matches!H1061,Weights!$A$1:$A$37,0))</f>
        <v>20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INDEX(Weights!$B$1:$B$37,MATCH(Matches!H1062,Weights!$A$1:$A$37,0))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INDEX(Weights!$B$1:$B$37,MATCH(Matches!H1063,Weights!$A$1:$A$37,0))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INDEX(Weights!$B$1:$B$37,MATCH(Matches!H1064,Weights!$A$1:$A$37,0))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INDEX(Weights!$B$1:$B$37,MATCH(Matches!H1065,Weights!$A$1:$A$37,0))</f>
        <v>40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INDEX(Weights!$B$1:$B$37,MATCH(Matches!H1066,Weights!$A$1:$A$37,0))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INDEX(Weights!$B$1:$B$37,MATCH(Matches!H1067,Weights!$A$1:$A$37,0))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INDEX(Weights!$B$1:$B$37,MATCH(Matches!H1068,Weights!$A$1:$A$37,0))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INDEX(Weights!$B$1:$B$37,MATCH(Matches!H1069,Weights!$A$1:$A$37,0))</f>
        <v>40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INDEX(Weights!$B$1:$B$37,MATCH(Matches!H1070,Weights!$A$1:$A$37,0))</f>
        <v>20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INDEX(Weights!$B$1:$B$37,MATCH(Matches!H1071,Weights!$A$1:$A$37,0))</f>
        <v>50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INDEX(Weights!$B$1:$B$37,MATCH(Matches!H1072,Weights!$A$1:$A$37,0))</f>
        <v>50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INDEX(Weights!$B$1:$B$37,MATCH(Matches!H1073,Weights!$A$1:$A$37,0))</f>
        <v>50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INDEX(Weights!$B$1:$B$37,MATCH(Matches!H1074,Weights!$A$1:$A$37,0))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INDEX(Weights!$B$1:$B$37,MATCH(Matches!H1075,Weights!$A$1:$A$37,0))</f>
        <v>40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INDEX(Weights!$B$1:$B$37,MATCH(Matches!H1076,Weights!$A$1:$A$37,0))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INDEX(Weights!$B$1:$B$37,MATCH(Matches!H1077,Weights!$A$1:$A$37,0))</f>
        <v>40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INDEX(Weights!$B$1:$B$37,MATCH(Matches!H1078,Weights!$A$1:$A$37,0))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INDEX(Weights!$B$1:$B$37,MATCH(Matches!H1079,Weights!$A$1:$A$37,0))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INDEX(Weights!$B$1:$B$37,MATCH(Matches!H1080,Weights!$A$1:$A$37,0))</f>
        <v>40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INDEX(Weights!$B$1:$B$37,MATCH(Matches!H1081,Weights!$A$1:$A$37,0))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INDEX(Weights!$B$1:$B$37,MATCH(Matches!H1082,Weights!$A$1:$A$37,0))</f>
        <v>40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INDEX(Weights!$B$1:$B$37,MATCH(Matches!H1083,Weights!$A$1:$A$37,0))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INDEX(Weights!$B$1:$B$37,MATCH(Matches!H1084,Weights!$A$1:$A$37,0))</f>
        <v>40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INDEX(Weights!$B$1:$B$37,MATCH(Matches!H1085,Weights!$A$1:$A$37,0))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INDEX(Weights!$B$1:$B$37,MATCH(Matches!H1086,Weights!$A$1:$A$37,0))</f>
        <v>20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INDEX(Weights!$B$1:$B$37,MATCH(Matches!H1087,Weights!$A$1:$A$37,0))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INDEX(Weights!$B$1:$B$37,MATCH(Matches!H1088,Weights!$A$1:$A$37,0))</f>
        <v>20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INDEX(Weights!$B$1:$B$37,MATCH(Matches!H1089,Weights!$A$1:$A$37,0))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INDEX(Weights!$B$1:$B$37,MATCH(Matches!H1090,Weights!$A$1:$A$37,0))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INDEX(Weights!$B$1:$B$37,MATCH(Matches!H1091,Weights!$A$1:$A$37,0))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INDEX(Weights!$B$1:$B$37,MATCH(Matches!H1092,Weights!$A$1:$A$37,0))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INDEX(Weights!$B$1:$B$37,MATCH(Matches!H1093,Weights!$A$1:$A$37,0))</f>
        <v>30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INDEX(Weights!$B$1:$B$37,MATCH(Matches!H1094,Weights!$A$1:$A$37,0))</f>
        <v>50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INDEX(Weights!$B$1:$B$37,MATCH(Matches!H1095,Weights!$A$1:$A$37,0))</f>
        <v>50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INDEX(Weights!$B$1:$B$37,MATCH(Matches!H1096,Weights!$A$1:$A$37,0))</f>
        <v>20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INDEX(Weights!$B$1:$B$37,MATCH(Matches!H1097,Weights!$A$1:$A$37,0))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INDEX(Weights!$B$1:$B$37,MATCH(Matches!H1098,Weights!$A$1:$A$37,0))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INDEX(Weights!$B$1:$B$37,MATCH(Matches!H1099,Weights!$A$1:$A$37,0))</f>
        <v>20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INDEX(Weights!$B$1:$B$37,MATCH(Matches!H1100,Weights!$A$1:$A$37,0))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INDEX(Weights!$B$1:$B$37,MATCH(Matches!H1101,Weights!$A$1:$A$37,0))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INDEX(Weights!$B$1:$B$37,MATCH(Matches!H1102,Weights!$A$1:$A$37,0))</f>
        <v>40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INDEX(Weights!$B$1:$B$37,MATCH(Matches!H1103,Weights!$A$1:$A$37,0))</f>
        <v>50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INDEX(Weights!$B$1:$B$37,MATCH(Matches!H1104,Weights!$A$1:$A$37,0))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INDEX(Weights!$B$1:$B$37,MATCH(Matches!H1105,Weights!$A$1:$A$37,0))</f>
        <v>40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INDEX(Weights!$B$1:$B$37,MATCH(Matches!H1106,Weights!$A$1:$A$37,0))</f>
        <v>50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INDEX(Weights!$B$1:$B$37,MATCH(Matches!H1107,Weights!$A$1:$A$37,0))</f>
        <v>50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INDEX(Weights!$B$1:$B$37,MATCH(Matches!H1108,Weights!$A$1:$A$37,0))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INDEX(Weights!$B$1:$B$37,MATCH(Matches!H1109,Weights!$A$1:$A$37,0))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INDEX(Weights!$B$1:$B$37,MATCH(Matches!H1110,Weights!$A$1:$A$37,0))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INDEX(Weights!$B$1:$B$37,MATCH(Matches!H1111,Weights!$A$1:$A$37,0))</f>
        <v>20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INDEX(Weights!$B$1:$B$37,MATCH(Matches!H1112,Weights!$A$1:$A$37,0))</f>
        <v>40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INDEX(Weights!$B$1:$B$37,MATCH(Matches!H1113,Weights!$A$1:$A$37,0))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INDEX(Weights!$B$1:$B$37,MATCH(Matches!H1114,Weights!$A$1:$A$37,0))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INDEX(Weights!$B$1:$B$37,MATCH(Matches!H1115,Weights!$A$1:$A$37,0))</f>
        <v>20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INDEX(Weights!$B$1:$B$37,MATCH(Matches!H1116,Weights!$A$1:$A$37,0))</f>
        <v>20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INDEX(Weights!$B$1:$B$37,MATCH(Matches!H1117,Weights!$A$1:$A$37,0))</f>
        <v>40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INDEX(Weights!$B$1:$B$37,MATCH(Matches!H1118,Weights!$A$1:$A$37,0))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INDEX(Weights!$B$1:$B$37,MATCH(Matches!H1119,Weights!$A$1:$A$37,0))</f>
        <v>40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INDEX(Weights!$B$1:$B$37,MATCH(Matches!H1120,Weights!$A$1:$A$37,0))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INDEX(Weights!$B$1:$B$37,MATCH(Matches!H1121,Weights!$A$1:$A$37,0))</f>
        <v>20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INDEX(Weights!$B$1:$B$37,MATCH(Matches!H1122,Weights!$A$1:$A$37,0))</f>
        <v>20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INDEX(Weights!$B$1:$B$37,MATCH(Matches!H1123,Weights!$A$1:$A$37,0))</f>
        <v>20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INDEX(Weights!$B$1:$B$37,MATCH(Matches!H1124,Weights!$A$1:$A$37,0))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INDEX(Weights!$B$1:$B$37,MATCH(Matches!H1125,Weights!$A$1:$A$37,0))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INDEX(Weights!$B$1:$B$37,MATCH(Matches!H1126,Weights!$A$1:$A$37,0))</f>
        <v>40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INDEX(Weights!$B$1:$B$37,MATCH(Matches!H1127,Weights!$A$1:$A$37,0))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INDEX(Weights!$B$1:$B$37,MATCH(Matches!H1128,Weights!$A$1:$A$37,0))</f>
        <v>20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INDEX(Weights!$B$1:$B$37,MATCH(Matches!H1129,Weights!$A$1:$A$37,0))</f>
        <v>20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INDEX(Weights!$B$1:$B$37,MATCH(Matches!H1130,Weights!$A$1:$A$37,0))</f>
        <v>30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INDEX(Weights!$B$1:$B$37,MATCH(Matches!H1131,Weights!$A$1:$A$37,0))</f>
        <v>20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INDEX(Weights!$B$1:$B$37,MATCH(Matches!H1132,Weights!$A$1:$A$37,0))</f>
        <v>20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INDEX(Weights!$B$1:$B$37,MATCH(Matches!H1133,Weights!$A$1:$A$37,0))</f>
        <v>30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INDEX(Weights!$B$1:$B$37,MATCH(Matches!H1134,Weights!$A$1:$A$37,0))</f>
        <v>40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INDEX(Weights!$B$1:$B$37,MATCH(Matches!H1135,Weights!$A$1:$A$37,0))</f>
        <v>40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INDEX(Weights!$B$1:$B$37,MATCH(Matches!H1136,Weights!$A$1:$A$37,0))</f>
        <v>50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INDEX(Weights!$B$1:$B$37,MATCH(Matches!H1137,Weights!$A$1:$A$37,0))</f>
        <v>40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INDEX(Weights!$B$1:$B$37,MATCH(Matches!H1138,Weights!$A$1:$A$37,0))</f>
        <v>50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INDEX(Weights!$B$1:$B$37,MATCH(Matches!H1139,Weights!$A$1:$A$37,0))</f>
        <v>30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INDEX(Weights!$B$1:$B$37,MATCH(Matches!H1140,Weights!$A$1:$A$37,0))</f>
        <v>20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INDEX(Weights!$B$1:$B$37,MATCH(Matches!H1141,Weights!$A$1:$A$37,0))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INDEX(Weights!$B$1:$B$37,MATCH(Matches!H1142,Weights!$A$1:$A$37,0))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INDEX(Weights!$B$1:$B$37,MATCH(Matches!H1143,Weights!$A$1:$A$37,0))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INDEX(Weights!$B$1:$B$37,MATCH(Matches!H1144,Weights!$A$1:$A$37,0))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INDEX(Weights!$B$1:$B$37,MATCH(Matches!H1145,Weights!$A$1:$A$37,0))</f>
        <v>40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INDEX(Weights!$B$1:$B$37,MATCH(Matches!H1146,Weights!$A$1:$A$37,0))</f>
        <v>40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INDEX(Weights!$B$1:$B$37,MATCH(Matches!H1147,Weights!$A$1:$A$37,0))</f>
        <v>40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INDEX(Weights!$B$1:$B$37,MATCH(Matches!H1148,Weights!$A$1:$A$37,0))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INDEX(Weights!$B$1:$B$37,MATCH(Matches!H1149,Weights!$A$1:$A$37,0))</f>
        <v>40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INDEX(Weights!$B$1:$B$37,MATCH(Matches!H1150,Weights!$A$1:$A$37,0))</f>
        <v>40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INDEX(Weights!$B$1:$B$37,MATCH(Matches!H1151,Weights!$A$1:$A$37,0))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INDEX(Weights!$B$1:$B$37,MATCH(Matches!H1152,Weights!$A$1:$A$37,0))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INDEX(Weights!$B$1:$B$37,MATCH(Matches!H1153,Weights!$A$1:$A$37,0))</f>
        <v>40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INDEX(Weights!$B$1:$B$37,MATCH(Matches!H1154,Weights!$A$1:$A$37,0))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INDEX(Weights!$B$1:$B$37,MATCH(Matches!H1155,Weights!$A$1:$A$37,0))</f>
        <v>20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INDEX(Weights!$B$1:$B$37,MATCH(Matches!H1156,Weights!$A$1:$A$37,0))</f>
        <v>20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INDEX(Weights!$B$1:$B$37,MATCH(Matches!H1157,Weights!$A$1:$A$37,0))</f>
        <v>20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INDEX(Weights!$B$1:$B$37,MATCH(Matches!H1158,Weights!$A$1:$A$37,0))</f>
        <v>20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INDEX(Weights!$B$1:$B$37,MATCH(Matches!H1159,Weights!$A$1:$A$37,0))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INDEX(Weights!$B$1:$B$37,MATCH(Matches!H1160,Weights!$A$1:$A$37,0))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INDEX(Weights!$B$1:$B$37,MATCH(Matches!H1161,Weights!$A$1:$A$37,0))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INDEX(Weights!$B$1:$B$37,MATCH(Matches!H1162,Weights!$A$1:$A$37,0))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INDEX(Weights!$B$1:$B$37,MATCH(Matches!H1163,Weights!$A$1:$A$37,0))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INDEX(Weights!$B$1:$B$37,MATCH(Matches!H1164,Weights!$A$1:$A$37,0))</f>
        <v>20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INDEX(Weights!$B$1:$B$37,MATCH(Matches!H1165,Weights!$A$1:$A$37,0))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INDEX(Weights!$B$1:$B$37,MATCH(Matches!H1166,Weights!$A$1:$A$37,0))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INDEX(Weights!$B$1:$B$37,MATCH(Matches!H1167,Weights!$A$1:$A$37,0))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INDEX(Weights!$B$1:$B$37,MATCH(Matches!H1168,Weights!$A$1:$A$37,0))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INDEX(Weights!$B$1:$B$37,MATCH(Matches!H1169,Weights!$A$1:$A$37,0))</f>
        <v>20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INDEX(Weights!$B$1:$B$37,MATCH(Matches!H1170,Weights!$A$1:$A$37,0))</f>
        <v>40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INDEX(Weights!$B$1:$B$37,MATCH(Matches!H1171,Weights!$A$1:$A$37,0))</f>
        <v>50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INDEX(Weights!$B$1:$B$37,MATCH(Matches!H1172,Weights!$A$1:$A$37,0))</f>
        <v>40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INDEX(Weights!$B$1:$B$37,MATCH(Matches!H1173,Weights!$A$1:$A$37,0))</f>
        <v>40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INDEX(Weights!$B$1:$B$37,MATCH(Matches!H1174,Weights!$A$1:$A$37,0))</f>
        <v>50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INDEX(Weights!$B$1:$B$37,MATCH(Matches!H1175,Weights!$A$1:$A$37,0))</f>
        <v>20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INDEX(Weights!$B$1:$B$37,MATCH(Matches!H1176,Weights!$A$1:$A$37,0))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INDEX(Weights!$B$1:$B$37,MATCH(Matches!H1177,Weights!$A$1:$A$37,0))</f>
        <v>40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INDEX(Weights!$B$1:$B$37,MATCH(Matches!H1178,Weights!$A$1:$A$37,0))</f>
        <v>40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INDEX(Weights!$B$1:$B$37,MATCH(Matches!H1179,Weights!$A$1:$A$37,0))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INDEX(Weights!$B$1:$B$37,MATCH(Matches!H1180,Weights!$A$1:$A$37,0))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INDEX(Weights!$B$1:$B$37,MATCH(Matches!H1181,Weights!$A$1:$A$37,0))</f>
        <v>20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INDEX(Weights!$B$1:$B$37,MATCH(Matches!H1182,Weights!$A$1:$A$37,0))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INDEX(Weights!$B$1:$B$37,MATCH(Matches!H1183,Weights!$A$1:$A$37,0))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INDEX(Weights!$B$1:$B$37,MATCH(Matches!H1184,Weights!$A$1:$A$37,0))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INDEX(Weights!$B$1:$B$37,MATCH(Matches!H1185,Weights!$A$1:$A$37,0))</f>
        <v>40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INDEX(Weights!$B$1:$B$37,MATCH(Matches!H1186,Weights!$A$1:$A$37,0))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INDEX(Weights!$B$1:$B$37,MATCH(Matches!H1187,Weights!$A$1:$A$37,0))</f>
        <v>20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INDEX(Weights!$B$1:$B$37,MATCH(Matches!H1188,Weights!$A$1:$A$37,0))</f>
        <v>40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INDEX(Weights!$B$1:$B$37,MATCH(Matches!H1189,Weights!$A$1:$A$37,0))</f>
        <v>40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INDEX(Weights!$B$1:$B$37,MATCH(Matches!H1190,Weights!$A$1:$A$37,0))</f>
        <v>50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INDEX(Weights!$B$1:$B$37,MATCH(Matches!H1191,Weights!$A$1:$A$37,0))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INDEX(Weights!$B$1:$B$37,MATCH(Matches!H1192,Weights!$A$1:$A$37,0))</f>
        <v>20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INDEX(Weights!$B$1:$B$37,MATCH(Matches!H1193,Weights!$A$1:$A$37,0))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INDEX(Weights!$B$1:$B$37,MATCH(Matches!H1194,Weights!$A$1:$A$37,0))</f>
        <v>20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INDEX(Weights!$B$1:$B$37,MATCH(Matches!H1195,Weights!$A$1:$A$37,0))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INDEX(Weights!$B$1:$B$37,MATCH(Matches!H1196,Weights!$A$1:$A$37,0))</f>
        <v>40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INDEX(Weights!$B$1:$B$37,MATCH(Matches!H1197,Weights!$A$1:$A$37,0))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INDEX(Weights!$B$1:$B$37,MATCH(Matches!H1198,Weights!$A$1:$A$37,0))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INDEX(Weights!$B$1:$B$37,MATCH(Matches!H1199,Weights!$A$1:$A$37,0))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INDEX(Weights!$B$1:$B$37,MATCH(Matches!H1200,Weights!$A$1:$A$37,0))</f>
        <v>20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INDEX(Weights!$B$1:$B$37,MATCH(Matches!H1201,Weights!$A$1:$A$37,0))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INDEX(Weights!$B$1:$B$37,MATCH(Matches!H1202,Weights!$A$1:$A$37,0))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INDEX(Weights!$B$1:$B$37,MATCH(Matches!H1203,Weights!$A$1:$A$37,0))</f>
        <v>40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INDEX(Weights!$B$1:$B$37,MATCH(Matches!H1204,Weights!$A$1:$A$37,0))</f>
        <v>40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INDEX(Weights!$B$1:$B$37,MATCH(Matches!H1205,Weights!$A$1:$A$37,0))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INDEX(Weights!$B$1:$B$37,MATCH(Matches!H1206,Weights!$A$1:$A$37,0))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INDEX(Weights!$B$1:$B$37,MATCH(Matches!H1207,Weights!$A$1:$A$37,0))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INDEX(Weights!$B$1:$B$37,MATCH(Matches!H1208,Weights!$A$1:$A$37,0))</f>
        <v>50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INDEX(Weights!$B$1:$B$37,MATCH(Matches!H1209,Weights!$A$1:$A$37,0))</f>
        <v>50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INDEX(Weights!$B$1:$B$37,MATCH(Matches!H1210,Weights!$A$1:$A$37,0))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INDEX(Weights!$B$1:$B$37,MATCH(Matches!H1211,Weights!$A$1:$A$37,0))</f>
        <v>20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INDEX(Weights!$B$1:$B$37,MATCH(Matches!H1212,Weights!$A$1:$A$37,0))</f>
        <v>20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INDEX(Weights!$B$1:$B$37,MATCH(Matches!H1213,Weights!$A$1:$A$37,0))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INDEX(Weights!$B$1:$B$37,MATCH(Matches!H1214,Weights!$A$1:$A$37,0))</f>
        <v>20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INDEX(Weights!$B$1:$B$37,MATCH(Matches!H1215,Weights!$A$1:$A$37,0))</f>
        <v>20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INDEX(Weights!$B$1:$B$37,MATCH(Matches!H1216,Weights!$A$1:$A$37,0))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INDEX(Weights!$B$1:$B$37,MATCH(Matches!H1217,Weights!$A$1:$A$37,0))</f>
        <v>20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INDEX(Weights!$B$1:$B$37,MATCH(Matches!H1218,Weights!$A$1:$A$37,0))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INDEX(Weights!$B$1:$B$37,MATCH(Matches!H1219,Weights!$A$1:$A$37,0))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INDEX(Weights!$B$1:$B$37,MATCH(Matches!H1220,Weights!$A$1:$A$37,0))</f>
        <v>30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INDEX(Weights!$B$1:$B$37,MATCH(Matches!H1221,Weights!$A$1:$A$37,0))</f>
        <v>20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INDEX(Weights!$B$1:$B$37,MATCH(Matches!H1222,Weights!$A$1:$A$37,0))</f>
        <v>20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INDEX(Weights!$B$1:$B$37,MATCH(Matches!H1223,Weights!$A$1:$A$37,0))</f>
        <v>20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INDEX(Weights!$B$1:$B$37,MATCH(Matches!H1224,Weights!$A$1:$A$37,0))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INDEX(Weights!$B$1:$B$37,MATCH(Matches!H1225,Weights!$A$1:$A$37,0))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INDEX(Weights!$B$1:$B$37,MATCH(Matches!H1226,Weights!$A$1:$A$37,0))</f>
        <v>20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INDEX(Weights!$B$1:$B$37,MATCH(Matches!H1227,Weights!$A$1:$A$37,0))</f>
        <v>20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INDEX(Weights!$B$1:$B$37,MATCH(Matches!H1228,Weights!$A$1:$A$37,0))</f>
        <v>20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INDEX(Weights!$B$1:$B$37,MATCH(Matches!H1229,Weights!$A$1:$A$37,0))</f>
        <v>20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INDEX(Weights!$B$1:$B$37,MATCH(Matches!H1230,Weights!$A$1:$A$37,0))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INDEX(Weights!$B$1:$B$37,MATCH(Matches!H1231,Weights!$A$1:$A$37,0))</f>
        <v>20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INDEX(Weights!$B$1:$B$37,MATCH(Matches!H1232,Weights!$A$1:$A$37,0))</f>
        <v>20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INDEX(Weights!$B$1:$B$37,MATCH(Matches!H1233,Weights!$A$1:$A$37,0))</f>
        <v>20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INDEX(Weights!$B$1:$B$37,MATCH(Matches!H1234,Weights!$A$1:$A$37,0))</f>
        <v>20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INDEX(Weights!$B$1:$B$37,MATCH(Matches!H1235,Weights!$A$1:$A$37,0))</f>
        <v>20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INDEX(Weights!$B$1:$B$37,MATCH(Matches!H1236,Weights!$A$1:$A$37,0))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INDEX(Weights!$B$1:$B$37,MATCH(Matches!H1237,Weights!$A$1:$A$37,0))</f>
        <v>20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INDEX(Weights!$B$1:$B$37,MATCH(Matches!H1238,Weights!$A$1:$A$37,0))</f>
        <v>50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INDEX(Weights!$B$1:$B$37,MATCH(Matches!H1239,Weights!$A$1:$A$37,0))</f>
        <v>40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INDEX(Weights!$B$1:$B$37,MATCH(Matches!H1240,Weights!$A$1:$A$37,0))</f>
        <v>20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INDEX(Weights!$B$1:$B$37,MATCH(Matches!H1241,Weights!$A$1:$A$37,0))</f>
        <v>40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INDEX(Weights!$B$1:$B$37,MATCH(Matches!H1242,Weights!$A$1:$A$37,0))</f>
        <v>40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INDEX(Weights!$B$1:$B$37,MATCH(Matches!H1243,Weights!$A$1:$A$37,0))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INDEX(Weights!$B$1:$B$37,MATCH(Matches!H1244,Weights!$A$1:$A$37,0))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INDEX(Weights!$B$1:$B$37,MATCH(Matches!H1245,Weights!$A$1:$A$37,0))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INDEX(Weights!$B$1:$B$37,MATCH(Matches!H1246,Weights!$A$1:$A$37,0))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INDEX(Weights!$B$1:$B$37,MATCH(Matches!H1247,Weights!$A$1:$A$37,0))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INDEX(Weights!$B$1:$B$37,MATCH(Matches!H1248,Weights!$A$1:$A$37,0))</f>
        <v>20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INDEX(Weights!$B$1:$B$37,MATCH(Matches!H1249,Weights!$A$1:$A$37,0))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INDEX(Weights!$B$1:$B$37,MATCH(Matches!H1250,Weights!$A$1:$A$37,0))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INDEX(Weights!$B$1:$B$37,MATCH(Matches!H1251,Weights!$A$1:$A$37,0))</f>
        <v>20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INDEX(Weights!$B$1:$B$37,MATCH(Matches!H1252,Weights!$A$1:$A$37,0))</f>
        <v>30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INDEX(Weights!$B$1:$B$37,MATCH(Matches!H1253,Weights!$A$1:$A$37,0))</f>
        <v>40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INDEX(Weights!$B$1:$B$37,MATCH(Matches!H1254,Weights!$A$1:$A$37,0))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INDEX(Weights!$B$1:$B$37,MATCH(Matches!H1255,Weights!$A$1:$A$37,0))</f>
        <v>40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INDEX(Weights!$B$1:$B$37,MATCH(Matches!H1256,Weights!$A$1:$A$37,0))</f>
        <v>30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INDEX(Weights!$B$1:$B$37,MATCH(Matches!H1257,Weights!$A$1:$A$37,0))</f>
        <v>20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INDEX(Weights!$B$1:$B$37,MATCH(Matches!H1258,Weights!$A$1:$A$37,0))</f>
        <v>40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INDEX(Weights!$B$1:$B$37,MATCH(Matches!H1259,Weights!$A$1:$A$37,0))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INDEX(Weights!$B$1:$B$37,MATCH(Matches!H1260,Weights!$A$1:$A$37,0))</f>
        <v>40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INDEX(Weights!$B$1:$B$37,MATCH(Matches!H1261,Weights!$A$1:$A$37,0))</f>
        <v>40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INDEX(Weights!$B$1:$B$37,MATCH(Matches!H1262,Weights!$A$1:$A$37,0))</f>
        <v>20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INDEX(Weights!$B$1:$B$37,MATCH(Matches!H1263,Weights!$A$1:$A$37,0))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INDEX(Weights!$B$1:$B$37,MATCH(Matches!H1264,Weights!$A$1:$A$37,0))</f>
        <v>20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INDEX(Weights!$B$1:$B$37,MATCH(Matches!H1265,Weights!$A$1:$A$37,0))</f>
        <v>20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INDEX(Weights!$B$1:$B$37,MATCH(Matches!H1266,Weights!$A$1:$A$37,0))</f>
        <v>20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INDEX(Weights!$B$1:$B$37,MATCH(Matches!H1267,Weights!$A$1:$A$37,0))</f>
        <v>50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INDEX(Weights!$B$1:$B$37,MATCH(Matches!H1268,Weights!$A$1:$A$37,0))</f>
        <v>50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INDEX(Weights!$B$1:$B$37,MATCH(Matches!H1269,Weights!$A$1:$A$37,0))</f>
        <v>50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INDEX(Weights!$B$1:$B$37,MATCH(Matches!H1270,Weights!$A$1:$A$37,0))</f>
        <v>50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INDEX(Weights!$B$1:$B$37,MATCH(Matches!H1271,Weights!$A$1:$A$37,0))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INDEX(Weights!$B$1:$B$37,MATCH(Matches!H1272,Weights!$A$1:$A$37,0))</f>
        <v>20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INDEX(Weights!$B$1:$B$37,MATCH(Matches!H1273,Weights!$A$1:$A$37,0))</f>
        <v>40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INDEX(Weights!$B$1:$B$37,MATCH(Matches!H1274,Weights!$A$1:$A$37,0))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INDEX(Weights!$B$1:$B$37,MATCH(Matches!H1275,Weights!$A$1:$A$37,0))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INDEX(Weights!$B$1:$B$37,MATCH(Matches!H1276,Weights!$A$1:$A$37,0))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INDEX(Weights!$B$1:$B$37,MATCH(Matches!H1277,Weights!$A$1:$A$37,0))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INDEX(Weights!$B$1:$B$37,MATCH(Matches!H1278,Weights!$A$1:$A$37,0))</f>
        <v>40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INDEX(Weights!$B$1:$B$37,MATCH(Matches!H1279,Weights!$A$1:$A$37,0))</f>
        <v>40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INDEX(Weights!$B$1:$B$37,MATCH(Matches!H1280,Weights!$A$1:$A$37,0))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INDEX(Weights!$B$1:$B$37,MATCH(Matches!H1281,Weights!$A$1:$A$37,0))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INDEX(Weights!$B$1:$B$37,MATCH(Matches!H1282,Weights!$A$1:$A$37,0))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INDEX(Weights!$B$1:$B$37,MATCH(Matches!H1283,Weights!$A$1:$A$37,0))</f>
        <v>40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INDEX(Weights!$B$1:$B$37,MATCH(Matches!H1284,Weights!$A$1:$A$37,0))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INDEX(Weights!$B$1:$B$37,MATCH(Matches!H1285,Weights!$A$1:$A$37,0))</f>
        <v>40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INDEX(Weights!$B$1:$B$37,MATCH(Matches!H1286,Weights!$A$1:$A$37,0))</f>
        <v>40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INDEX(Weights!$B$1:$B$37,MATCH(Matches!H1287,Weights!$A$1:$A$37,0))</f>
        <v>20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INDEX(Weights!$B$1:$B$37,MATCH(Matches!H1288,Weights!$A$1:$A$37,0))</f>
        <v>20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INDEX(Weights!$B$1:$B$37,MATCH(Matches!H1289,Weights!$A$1:$A$37,0))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INDEX(Weights!$B$1:$B$37,MATCH(Matches!H1290,Weights!$A$1:$A$37,0))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INDEX(Weights!$B$1:$B$37,MATCH(Matches!H1291,Weights!$A$1:$A$37,0))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INDEX(Weights!$B$1:$B$37,MATCH(Matches!H1292,Weights!$A$1:$A$37,0))</f>
        <v>40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INDEX(Weights!$B$1:$B$37,MATCH(Matches!H1293,Weights!$A$1:$A$37,0))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INDEX(Weights!$B$1:$B$37,MATCH(Matches!H1294,Weights!$A$1:$A$37,0))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INDEX(Weights!$B$1:$B$37,MATCH(Matches!H1295,Weights!$A$1:$A$37,0))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INDEX(Weights!$B$1:$B$37,MATCH(Matches!H1296,Weights!$A$1:$A$37,0))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INDEX(Weights!$B$1:$B$37,MATCH(Matches!H1297,Weights!$A$1:$A$37,0))</f>
        <v>20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INDEX(Weights!$B$1:$B$37,MATCH(Matches!H1298,Weights!$A$1:$A$37,0))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INDEX(Weights!$B$1:$B$37,MATCH(Matches!H1299,Weights!$A$1:$A$37,0))</f>
        <v>40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INDEX(Weights!$B$1:$B$37,MATCH(Matches!H1300,Weights!$A$1:$A$37,0))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INDEX(Weights!$B$1:$B$37,MATCH(Matches!H1301,Weights!$A$1:$A$37,0))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INDEX(Weights!$B$1:$B$37,MATCH(Matches!H1302,Weights!$A$1:$A$37,0))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INDEX(Weights!$B$1:$B$37,MATCH(Matches!H1303,Weights!$A$1:$A$37,0))</f>
        <v>20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INDEX(Weights!$B$1:$B$37,MATCH(Matches!H1304,Weights!$A$1:$A$37,0))</f>
        <v>20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INDEX(Weights!$B$1:$B$37,MATCH(Matches!H1305,Weights!$A$1:$A$37,0))</f>
        <v>20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INDEX(Weights!$B$1:$B$37,MATCH(Matches!H1306,Weights!$A$1:$A$37,0))</f>
        <v>20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INDEX(Weights!$B$1:$B$37,MATCH(Matches!H1307,Weights!$A$1:$A$37,0))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INDEX(Weights!$B$1:$B$37,MATCH(Matches!H1308,Weights!$A$1:$A$37,0))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INDEX(Weights!$B$1:$B$37,MATCH(Matches!H1309,Weights!$A$1:$A$37,0))</f>
        <v>40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INDEX(Weights!$B$1:$B$37,MATCH(Matches!H1310,Weights!$A$1:$A$37,0))</f>
        <v>20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INDEX(Weights!$B$1:$B$37,MATCH(Matches!H1311,Weights!$A$1:$A$37,0))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INDEX(Weights!$B$1:$B$37,MATCH(Matches!H1312,Weights!$A$1:$A$37,0))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INDEX(Weights!$B$1:$B$37,MATCH(Matches!H1313,Weights!$A$1:$A$37,0))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INDEX(Weights!$B$1:$B$37,MATCH(Matches!H1314,Weights!$A$1:$A$37,0))</f>
        <v>50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INDEX(Weights!$B$1:$B$37,MATCH(Matches!H1315,Weights!$A$1:$A$37,0))</f>
        <v>50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INDEX(Weights!$B$1:$B$37,MATCH(Matches!H1316,Weights!$A$1:$A$37,0))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INDEX(Weights!$B$1:$B$37,MATCH(Matches!H1317,Weights!$A$1:$A$37,0))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INDEX(Weights!$B$1:$B$37,MATCH(Matches!H1318,Weights!$A$1:$A$37,0))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INDEX(Weights!$B$1:$B$37,MATCH(Matches!H1319,Weights!$A$1:$A$37,0))</f>
        <v>50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INDEX(Weights!$B$1:$B$37,MATCH(Matches!H1320,Weights!$A$1:$A$37,0))</f>
        <v>50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INDEX(Weights!$B$1:$B$37,MATCH(Matches!H1321,Weights!$A$1:$A$37,0))</f>
        <v>40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INDEX(Weights!$B$1:$B$37,MATCH(Matches!H1322,Weights!$A$1:$A$37,0))</f>
        <v>40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INDEX(Weights!$B$1:$B$37,MATCH(Matches!H1323,Weights!$A$1:$A$37,0))</f>
        <v>40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INDEX(Weights!$B$1:$B$37,MATCH(Matches!H1324,Weights!$A$1:$A$37,0))</f>
        <v>40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INDEX(Weights!$B$1:$B$37,MATCH(Matches!H1325,Weights!$A$1:$A$37,0))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INDEX(Weights!$B$1:$B$37,MATCH(Matches!H1326,Weights!$A$1:$A$37,0))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INDEX(Weights!$B$1:$B$37,MATCH(Matches!H1327,Weights!$A$1:$A$37,0))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INDEX(Weights!$B$1:$B$37,MATCH(Matches!H1328,Weights!$A$1:$A$37,0))</f>
        <v>40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INDEX(Weights!$B$1:$B$37,MATCH(Matches!H1329,Weights!$A$1:$A$37,0))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INDEX(Weights!$B$1:$B$37,MATCH(Matches!H1330,Weights!$A$1:$A$37,0))</f>
        <v>40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INDEX(Weights!$B$1:$B$37,MATCH(Matches!H1331,Weights!$A$1:$A$37,0))</f>
        <v>20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INDEX(Weights!$B$1:$B$37,MATCH(Matches!H1332,Weights!$A$1:$A$37,0))</f>
        <v>20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INDEX(Weights!$B$1:$B$37,MATCH(Matches!H1333,Weights!$A$1:$A$37,0))</f>
        <v>20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INDEX(Weights!$B$1:$B$37,MATCH(Matches!H1334,Weights!$A$1:$A$37,0))</f>
        <v>20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INDEX(Weights!$B$1:$B$37,MATCH(Matches!H1335,Weights!$A$1:$A$37,0))</f>
        <v>20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INDEX(Weights!$B$1:$B$37,MATCH(Matches!H1336,Weights!$A$1:$A$37,0))</f>
        <v>20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INDEX(Weights!$B$1:$B$37,MATCH(Matches!H1337,Weights!$A$1:$A$37,0))</f>
        <v>20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INDEX(Weights!$B$1:$B$37,MATCH(Matches!H1338,Weights!$A$1:$A$37,0))</f>
        <v>20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INDEX(Weights!$B$1:$B$37,MATCH(Matches!H1339,Weights!$A$1:$A$37,0))</f>
        <v>20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INDEX(Weights!$B$1:$B$37,MATCH(Matches!H1340,Weights!$A$1:$A$37,0))</f>
        <v>20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INDEX(Weights!$B$1:$B$37,MATCH(Matches!H1341,Weights!$A$1:$A$37,0))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INDEX(Weights!$B$1:$B$37,MATCH(Matches!H1342,Weights!$A$1:$A$37,0))</f>
        <v>20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INDEX(Weights!$B$1:$B$37,MATCH(Matches!H1343,Weights!$A$1:$A$37,0))</f>
        <v>40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INDEX(Weights!$B$1:$B$37,MATCH(Matches!H1344,Weights!$A$1:$A$37,0))</f>
        <v>20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INDEX(Weights!$B$1:$B$37,MATCH(Matches!H1345,Weights!$A$1:$A$37,0))</f>
        <v>40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INDEX(Weights!$B$1:$B$37,MATCH(Matches!H1346,Weights!$A$1:$A$37,0))</f>
        <v>40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INDEX(Weights!$B$1:$B$37,MATCH(Matches!H1347,Weights!$A$1:$A$37,0))</f>
        <v>20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INDEX(Weights!$B$1:$B$37,MATCH(Matches!H1348,Weights!$A$1:$A$37,0))</f>
        <v>40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INDEX(Weights!$B$1:$B$37,MATCH(Matches!H1349,Weights!$A$1:$A$37,0))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INDEX(Weights!$B$1:$B$37,MATCH(Matches!H1350,Weights!$A$1:$A$37,0))</f>
        <v>50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INDEX(Weights!$B$1:$B$37,MATCH(Matches!H1351,Weights!$A$1:$A$37,0))</f>
        <v>20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INDEX(Weights!$B$1:$B$37,MATCH(Matches!H1352,Weights!$A$1:$A$37,0))</f>
        <v>20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INDEX(Weights!$B$1:$B$37,MATCH(Matches!H1353,Weights!$A$1:$A$37,0))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INDEX(Weights!$B$1:$B$37,MATCH(Matches!H1354,Weights!$A$1:$A$37,0))</f>
        <v>20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INDEX(Weights!$B$1:$B$37,MATCH(Matches!H1355,Weights!$A$1:$A$37,0))</f>
        <v>40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INDEX(Weights!$B$1:$B$37,MATCH(Matches!H1356,Weights!$A$1:$A$37,0))</f>
        <v>40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INDEX(Weights!$B$1:$B$37,MATCH(Matches!H1357,Weights!$A$1:$A$37,0))</f>
        <v>40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INDEX(Weights!$B$1:$B$37,MATCH(Matches!H1358,Weights!$A$1:$A$37,0))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INDEX(Weights!$B$1:$B$37,MATCH(Matches!H1359,Weights!$A$1:$A$37,0))</f>
        <v>40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INDEX(Weights!$B$1:$B$37,MATCH(Matches!H1360,Weights!$A$1:$A$37,0))</f>
        <v>40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INDEX(Weights!$B$1:$B$37,MATCH(Matches!H1361,Weights!$A$1:$A$37,0))</f>
        <v>40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INDEX(Weights!$B$1:$B$37,MATCH(Matches!H1362,Weights!$A$1:$A$37,0))</f>
        <v>40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INDEX(Weights!$B$1:$B$37,MATCH(Matches!H1363,Weights!$A$1:$A$37,0))</f>
        <v>20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INDEX(Weights!$B$1:$B$37,MATCH(Matches!H1364,Weights!$A$1:$A$37,0))</f>
        <v>40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INDEX(Weights!$B$1:$B$37,MATCH(Matches!H1365,Weights!$A$1:$A$37,0))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INDEX(Weights!$B$1:$B$37,MATCH(Matches!H1366,Weights!$A$1:$A$37,0))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INDEX(Weights!$B$1:$B$37,MATCH(Matches!H1367,Weights!$A$1:$A$37,0))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INDEX(Weights!$B$1:$B$37,MATCH(Matches!H1368,Weights!$A$1:$A$37,0))</f>
        <v>40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INDEX(Weights!$B$1:$B$37,MATCH(Matches!H1369,Weights!$A$1:$A$37,0))</f>
        <v>20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INDEX(Weights!$B$1:$B$37,MATCH(Matches!H1370,Weights!$A$1:$A$37,0))</f>
        <v>20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INDEX(Weights!$B$1:$B$37,MATCH(Matches!H1371,Weights!$A$1:$A$37,0))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INDEX(Weights!$B$1:$B$37,MATCH(Matches!H1372,Weights!$A$1:$A$37,0))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INDEX(Weights!$B$1:$B$37,MATCH(Matches!H1373,Weights!$A$1:$A$37,0))</f>
        <v>40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INDEX(Weights!$B$1:$B$37,MATCH(Matches!H1374,Weights!$A$1:$A$37,0))</f>
        <v>40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INDEX(Weights!$B$1:$B$37,MATCH(Matches!H1375,Weights!$A$1:$A$37,0))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INDEX(Weights!$B$1:$B$37,MATCH(Matches!H1376,Weights!$A$1:$A$37,0))</f>
        <v>40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INDEX(Weights!$B$1:$B$37,MATCH(Matches!H1377,Weights!$A$1:$A$37,0))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INDEX(Weights!$B$1:$B$37,MATCH(Matches!H1378,Weights!$A$1:$A$37,0))</f>
        <v>40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INDEX(Weights!$B$1:$B$37,MATCH(Matches!H1379,Weights!$A$1:$A$37,0))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INDEX(Weights!$B$1:$B$37,MATCH(Matches!H1380,Weights!$A$1:$A$37,0))</f>
        <v>20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INDEX(Weights!$B$1:$B$37,MATCH(Matches!H1381,Weights!$A$1:$A$37,0))</f>
        <v>20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INDEX(Weights!$B$1:$B$37,MATCH(Matches!H1382,Weights!$A$1:$A$37,0))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INDEX(Weights!$B$1:$B$37,MATCH(Matches!H1383,Weights!$A$1:$A$37,0))</f>
        <v>40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INDEX(Weights!$B$1:$B$37,MATCH(Matches!H1384,Weights!$A$1:$A$37,0))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INDEX(Weights!$B$1:$B$37,MATCH(Matches!H1385,Weights!$A$1:$A$37,0))</f>
        <v>20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INDEX(Weights!$B$1:$B$37,MATCH(Matches!H1386,Weights!$A$1:$A$37,0))</f>
        <v>20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INDEX(Weights!$B$1:$B$37,MATCH(Matches!H1387,Weights!$A$1:$A$37,0))</f>
        <v>40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INDEX(Weights!$B$1:$B$37,MATCH(Matches!H1388,Weights!$A$1:$A$37,0))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INDEX(Weights!$B$1:$B$37,MATCH(Matches!H1389,Weights!$A$1:$A$37,0))</f>
        <v>20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INDEX(Weights!$B$1:$B$37,MATCH(Matches!H1390,Weights!$A$1:$A$37,0))</f>
        <v>20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INDEX(Weights!$B$1:$B$37,MATCH(Matches!H1391,Weights!$A$1:$A$37,0))</f>
        <v>20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INDEX(Weights!$B$1:$B$37,MATCH(Matches!H1392,Weights!$A$1:$A$37,0))</f>
        <v>20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INDEX(Weights!$B$1:$B$37,MATCH(Matches!H1393,Weights!$A$1:$A$37,0))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INDEX(Weights!$B$1:$B$37,MATCH(Matches!H1394,Weights!$A$1:$A$37,0))</f>
        <v>50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INDEX(Weights!$B$1:$B$37,MATCH(Matches!H1395,Weights!$A$1:$A$37,0))</f>
        <v>50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INDEX(Weights!$B$1:$B$37,MATCH(Matches!H1396,Weights!$A$1:$A$37,0))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INDEX(Weights!$B$1:$B$37,MATCH(Matches!H1397,Weights!$A$1:$A$37,0))</f>
        <v>20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INDEX(Weights!$B$1:$B$37,MATCH(Matches!H1398,Weights!$A$1:$A$37,0))</f>
        <v>20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INDEX(Weights!$B$1:$B$37,MATCH(Matches!H1399,Weights!$A$1:$A$37,0))</f>
        <v>40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INDEX(Weights!$B$1:$B$37,MATCH(Matches!H1400,Weights!$A$1:$A$37,0))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INDEX(Weights!$B$1:$B$37,MATCH(Matches!H1401,Weights!$A$1:$A$37,0))</f>
        <v>50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INDEX(Weights!$B$1:$B$37,MATCH(Matches!H1402,Weights!$A$1:$A$37,0))</f>
        <v>20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INDEX(Weights!$B$1:$B$37,MATCH(Matches!H1403,Weights!$A$1:$A$37,0))</f>
        <v>20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INDEX(Weights!$B$1:$B$37,MATCH(Matches!H1404,Weights!$A$1:$A$37,0))</f>
        <v>20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INDEX(Weights!$B$1:$B$37,MATCH(Matches!H1405,Weights!$A$1:$A$37,0))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INDEX(Weights!$B$1:$B$37,MATCH(Matches!H1406,Weights!$A$1:$A$37,0))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INDEX(Weights!$B$1:$B$37,MATCH(Matches!H1407,Weights!$A$1:$A$37,0))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INDEX(Weights!$B$1:$B$37,MATCH(Matches!H1408,Weights!$A$1:$A$37,0))</f>
        <v>20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INDEX(Weights!$B$1:$B$37,MATCH(Matches!H1409,Weights!$A$1:$A$37,0))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INDEX(Weights!$B$1:$B$37,MATCH(Matches!H1410,Weights!$A$1:$A$37,0))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INDEX(Weights!$B$1:$B$37,MATCH(Matches!H1411,Weights!$A$1:$A$37,0))</f>
        <v>40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INDEX(Weights!$B$1:$B$37,MATCH(Matches!H1412,Weights!$A$1:$A$37,0))</f>
        <v>40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INDEX(Weights!$B$1:$B$37,MATCH(Matches!H1413,Weights!$A$1:$A$37,0))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INDEX(Weights!$B$1:$B$37,MATCH(Matches!H1414,Weights!$A$1:$A$37,0))</f>
        <v>40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INDEX(Weights!$B$1:$B$37,MATCH(Matches!H1415,Weights!$A$1:$A$37,0))</f>
        <v>40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INDEX(Weights!$B$1:$B$37,MATCH(Matches!H1416,Weights!$A$1:$A$37,0))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INDEX(Weights!$B$1:$B$37,MATCH(Matches!H1417,Weights!$A$1:$A$37,0))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INDEX(Weights!$B$1:$B$37,MATCH(Matches!H1418,Weights!$A$1:$A$37,0))</f>
        <v>40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INDEX(Weights!$B$1:$B$37,MATCH(Matches!H1419,Weights!$A$1:$A$37,0))</f>
        <v>20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INDEX(Weights!$B$1:$B$37,MATCH(Matches!H1420,Weights!$A$1:$A$37,0))</f>
        <v>20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INDEX(Weights!$B$1:$B$37,MATCH(Matches!H1421,Weights!$A$1:$A$37,0))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INDEX(Weights!$B$1:$B$37,MATCH(Matches!H1422,Weights!$A$1:$A$37,0))</f>
        <v>40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INDEX(Weights!$B$1:$B$37,MATCH(Matches!H1423,Weights!$A$1:$A$37,0))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INDEX(Weights!$B$1:$B$37,MATCH(Matches!H1424,Weights!$A$1:$A$37,0))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INDEX(Weights!$B$1:$B$37,MATCH(Matches!H1425,Weights!$A$1:$A$37,0))</f>
        <v>20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INDEX(Weights!$B$1:$B$37,MATCH(Matches!H1426,Weights!$A$1:$A$37,0))</f>
        <v>40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INDEX(Weights!$B$1:$B$37,MATCH(Matches!H1427,Weights!$A$1:$A$37,0))</f>
        <v>40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INDEX(Weights!$B$1:$B$37,MATCH(Matches!H1428,Weights!$A$1:$A$37,0))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INDEX(Weights!$B$1:$B$37,MATCH(Matches!H1429,Weights!$A$1:$A$37,0))</f>
        <v>40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INDEX(Weights!$B$1:$B$37,MATCH(Matches!H1430,Weights!$A$1:$A$37,0))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INDEX(Weights!$B$1:$B$37,MATCH(Matches!H1431,Weights!$A$1:$A$37,0))</f>
        <v>20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INDEX(Weights!$B$1:$B$37,MATCH(Matches!H1432,Weights!$A$1:$A$37,0))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INDEX(Weights!$B$1:$B$37,MATCH(Matches!H1433,Weights!$A$1:$A$37,0))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INDEX(Weights!$B$1:$B$37,MATCH(Matches!H1434,Weights!$A$1:$A$37,0))</f>
        <v>20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INDEX(Weights!$B$1:$B$37,MATCH(Matches!H1435,Weights!$A$1:$A$37,0))</f>
        <v>20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INDEX(Weights!$B$1:$B$37,MATCH(Matches!H1436,Weights!$A$1:$A$37,0))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INDEX(Weights!$B$1:$B$37,MATCH(Matches!H1437,Weights!$A$1:$A$37,0))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INDEX(Weights!$B$1:$B$37,MATCH(Matches!H1438,Weights!$A$1:$A$37,0))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INDEX(Weights!$B$1:$B$37,MATCH(Matches!H1439,Weights!$A$1:$A$37,0))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INDEX(Weights!$B$1:$B$37,MATCH(Matches!H1440,Weights!$A$1:$A$37,0))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INDEX(Weights!$B$1:$B$37,MATCH(Matches!H1441,Weights!$A$1:$A$37,0))</f>
        <v>40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INDEX(Weights!$B$1:$B$37,MATCH(Matches!H1442,Weights!$A$1:$A$37,0))</f>
        <v>40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INDEX(Weights!$B$1:$B$37,MATCH(Matches!H1443,Weights!$A$1:$A$37,0))</f>
        <v>30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INDEX(Weights!$B$1:$B$37,MATCH(Matches!H1444,Weights!$A$1:$A$37,0))</f>
        <v>40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INDEX(Weights!$B$1:$B$37,MATCH(Matches!H1445,Weights!$A$1:$A$37,0))</f>
        <v>30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INDEX(Weights!$B$1:$B$37,MATCH(Matches!H1446,Weights!$A$1:$A$37,0))</f>
        <v>50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INDEX(Weights!$B$1:$B$37,MATCH(Matches!H1447,Weights!$A$1:$A$37,0))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INDEX(Weights!$B$1:$B$37,MATCH(Matches!H1448,Weights!$A$1:$A$37,0))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INDEX(Weights!$B$1:$B$37,MATCH(Matches!H1449,Weights!$A$1:$A$37,0))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INDEX(Weights!$B$1:$B$37,MATCH(Matches!H1450,Weights!$A$1:$A$37,0))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INDEX(Weights!$B$1:$B$37,MATCH(Matches!H1451,Weights!$A$1:$A$37,0))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INDEX(Weights!$B$1:$B$37,MATCH(Matches!H1452,Weights!$A$1:$A$37,0))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INDEX(Weights!$B$1:$B$37,MATCH(Matches!H1453,Weights!$A$1:$A$37,0))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INDEX(Weights!$B$1:$B$37,MATCH(Matches!H1454,Weights!$A$1:$A$37,0))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INDEX(Weights!$B$1:$B$37,MATCH(Matches!H1455,Weights!$A$1:$A$37,0))</f>
        <v>20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INDEX(Weights!$B$1:$B$37,MATCH(Matches!H1456,Weights!$A$1:$A$37,0))</f>
        <v>20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INDEX(Weights!$B$1:$B$37,MATCH(Matches!H1457,Weights!$A$1:$A$37,0))</f>
        <v>20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INDEX(Weights!$B$1:$B$37,MATCH(Matches!H1458,Weights!$A$1:$A$37,0))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INDEX(Weights!$B$1:$B$37,MATCH(Matches!H1459,Weights!$A$1:$A$37,0))</f>
        <v>20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INDEX(Weights!$B$1:$B$37,MATCH(Matches!H1460,Weights!$A$1:$A$37,0))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INDEX(Weights!$B$1:$B$37,MATCH(Matches!H1461,Weights!$A$1:$A$37,0))</f>
        <v>20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INDEX(Weights!$B$1:$B$37,MATCH(Matches!H1462,Weights!$A$1:$A$37,0))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INDEX(Weights!$B$1:$B$37,MATCH(Matches!H1463,Weights!$A$1:$A$37,0))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INDEX(Weights!$B$1:$B$37,MATCH(Matches!H1464,Weights!$A$1:$A$37,0))</f>
        <v>20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INDEX(Weights!$B$1:$B$37,MATCH(Matches!H1465,Weights!$A$1:$A$37,0))</f>
        <v>20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INDEX(Weights!$B$1:$B$37,MATCH(Matches!H1466,Weights!$A$1:$A$37,0))</f>
        <v>30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INDEX(Weights!$B$1:$B$37,MATCH(Matches!H1467,Weights!$A$1:$A$37,0))</f>
        <v>40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INDEX(Weights!$B$1:$B$37,MATCH(Matches!H1468,Weights!$A$1:$A$37,0))</f>
        <v>20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INDEX(Weights!$B$1:$B$37,MATCH(Matches!H1469,Weights!$A$1:$A$37,0))</f>
        <v>40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INDEX(Weights!$B$1:$B$37,MATCH(Matches!H1470,Weights!$A$1:$A$37,0))</f>
        <v>20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INDEX(Weights!$B$1:$B$37,MATCH(Matches!H1471,Weights!$A$1:$A$37,0))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INDEX(Weights!$B$1:$B$37,MATCH(Matches!H1472,Weights!$A$1:$A$37,0))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INDEX(Weights!$B$1:$B$37,MATCH(Matches!H1473,Weights!$A$1:$A$37,0))</f>
        <v>20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INDEX(Weights!$B$1:$B$37,MATCH(Matches!H1474,Weights!$A$1:$A$37,0))</f>
        <v>20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INDEX(Weights!$B$1:$B$37,MATCH(Matches!H1475,Weights!$A$1:$A$37,0))</f>
        <v>20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INDEX(Weights!$B$1:$B$37,MATCH(Matches!H1476,Weights!$A$1:$A$37,0))</f>
        <v>20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INDEX(Weights!$B$1:$B$37,MATCH(Matches!H1477,Weights!$A$1:$A$37,0))</f>
        <v>20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INDEX(Weights!$B$1:$B$37,MATCH(Matches!H1478,Weights!$A$1:$A$37,0))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INDEX(Weights!$B$1:$B$37,MATCH(Matches!H1479,Weights!$A$1:$A$37,0))</f>
        <v>20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INDEX(Weights!$B$1:$B$37,MATCH(Matches!H1480,Weights!$A$1:$A$37,0))</f>
        <v>20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INDEX(Weights!$B$1:$B$37,MATCH(Matches!H1481,Weights!$A$1:$A$37,0))</f>
        <v>20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INDEX(Weights!$B$1:$B$37,MATCH(Matches!H1482,Weights!$A$1:$A$37,0))</f>
        <v>20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INDEX(Weights!$B$1:$B$37,MATCH(Matches!H1483,Weights!$A$1:$A$37,0))</f>
        <v>40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INDEX(Weights!$B$1:$B$37,MATCH(Matches!H1484,Weights!$A$1:$A$37,0))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INDEX(Weights!$B$1:$B$37,MATCH(Matches!H1485,Weights!$A$1:$A$37,0))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INDEX(Weights!$B$1:$B$37,MATCH(Matches!H1486,Weights!$A$1:$A$37,0))</f>
        <v>50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INDEX(Weights!$B$1:$B$37,MATCH(Matches!H1487,Weights!$A$1:$A$37,0))</f>
        <v>40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INDEX(Weights!$B$1:$B$37,MATCH(Matches!H1488,Weights!$A$1:$A$37,0))</f>
        <v>20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INDEX(Weights!$B$1:$B$37,MATCH(Matches!H1489,Weights!$A$1:$A$37,0))</f>
        <v>20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INDEX(Weights!$B$1:$B$37,MATCH(Matches!H1490,Weights!$A$1:$A$37,0))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INDEX(Weights!$B$1:$B$37,MATCH(Matches!H1491,Weights!$A$1:$A$37,0))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INDEX(Weights!$B$1:$B$37,MATCH(Matches!H1492,Weights!$A$1:$A$37,0))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INDEX(Weights!$B$1:$B$37,MATCH(Matches!H1493,Weights!$A$1:$A$37,0))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INDEX(Weights!$B$1:$B$37,MATCH(Matches!H1494,Weights!$A$1:$A$37,0))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INDEX(Weights!$B$1:$B$37,MATCH(Matches!H1495,Weights!$A$1:$A$37,0))</f>
        <v>20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INDEX(Weights!$B$1:$B$37,MATCH(Matches!H1496,Weights!$A$1:$A$37,0))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INDEX(Weights!$B$1:$B$37,MATCH(Matches!H1497,Weights!$A$1:$A$37,0))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INDEX(Weights!$B$1:$B$37,MATCH(Matches!H1498,Weights!$A$1:$A$37,0))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INDEX(Weights!$B$1:$B$37,MATCH(Matches!H1499,Weights!$A$1:$A$37,0))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INDEX(Weights!$B$1:$B$37,MATCH(Matches!H1500,Weights!$A$1:$A$37,0))</f>
        <v>20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INDEX(Weights!$B$1:$B$37,MATCH(Matches!H1501,Weights!$A$1:$A$37,0))</f>
        <v>40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INDEX(Weights!$B$1:$B$37,MATCH(Matches!H1502,Weights!$A$1:$A$37,0))</f>
        <v>40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INDEX(Weights!$B$1:$B$37,MATCH(Matches!H1503,Weights!$A$1:$A$37,0))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INDEX(Weights!$B$1:$B$37,MATCH(Matches!H1504,Weights!$A$1:$A$37,0))</f>
        <v>40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INDEX(Weights!$B$1:$B$37,MATCH(Matches!H1505,Weights!$A$1:$A$37,0))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INDEX(Weights!$B$1:$B$37,MATCH(Matches!H1506,Weights!$A$1:$A$37,0))</f>
        <v>20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INDEX(Weights!$B$1:$B$37,MATCH(Matches!H1507,Weights!$A$1:$A$37,0))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INDEX(Weights!$B$1:$B$37,MATCH(Matches!H1508,Weights!$A$1:$A$37,0))</f>
        <v>20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INDEX(Weights!$B$1:$B$37,MATCH(Matches!H1509,Weights!$A$1:$A$37,0))</f>
        <v>40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INDEX(Weights!$B$1:$B$37,MATCH(Matches!H1510,Weights!$A$1:$A$37,0))</f>
        <v>40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INDEX(Weights!$B$1:$B$37,MATCH(Matches!H1511,Weights!$A$1:$A$37,0))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INDEX(Weights!$B$1:$B$37,MATCH(Matches!H1512,Weights!$A$1:$A$37,0))</f>
        <v>20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INDEX(Weights!$B$1:$B$37,MATCH(Matches!H1513,Weights!$A$1:$A$37,0))</f>
        <v>40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INDEX(Weights!$B$1:$B$37,MATCH(Matches!H1514,Weights!$A$1:$A$37,0))</f>
        <v>40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INDEX(Weights!$B$1:$B$37,MATCH(Matches!H1515,Weights!$A$1:$A$37,0))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INDEX(Weights!$B$1:$B$37,MATCH(Matches!H1516,Weights!$A$1:$A$37,0))</f>
        <v>40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INDEX(Weights!$B$1:$B$37,MATCH(Matches!H1517,Weights!$A$1:$A$37,0))</f>
        <v>20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INDEX(Weights!$B$1:$B$37,MATCH(Matches!H1518,Weights!$A$1:$A$37,0))</f>
        <v>20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INDEX(Weights!$B$1:$B$37,MATCH(Matches!H1519,Weights!$A$1:$A$37,0))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INDEX(Weights!$B$1:$B$37,MATCH(Matches!H1520,Weights!$A$1:$A$37,0))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INDEX(Weights!$B$1:$B$37,MATCH(Matches!H1521,Weights!$A$1:$A$37,0))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INDEX(Weights!$B$1:$B$37,MATCH(Matches!H1522,Weights!$A$1:$A$37,0))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INDEX(Weights!$B$1:$B$37,MATCH(Matches!H1523,Weights!$A$1:$A$37,0))</f>
        <v>20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INDEX(Weights!$B$1:$B$37,MATCH(Matches!H1524,Weights!$A$1:$A$37,0))</f>
        <v>40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INDEX(Weights!$B$1:$B$37,MATCH(Matches!H1525,Weights!$A$1:$A$37,0))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INDEX(Weights!$B$1:$B$37,MATCH(Matches!H1526,Weights!$A$1:$A$37,0))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INDEX(Weights!$B$1:$B$37,MATCH(Matches!H1527,Weights!$A$1:$A$37,0))</f>
        <v>20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INDEX(Weights!$B$1:$B$37,MATCH(Matches!H1528,Weights!$A$1:$A$37,0))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INDEX(Weights!$B$1:$B$37,MATCH(Matches!H1529,Weights!$A$1:$A$37,0))</f>
        <v>40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INDEX(Weights!$B$1:$B$37,MATCH(Matches!H1530,Weights!$A$1:$A$37,0))</f>
        <v>40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INDEX(Weights!$B$1:$B$37,MATCH(Matches!H1531,Weights!$A$1:$A$37,0))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INDEX(Weights!$B$1:$B$37,MATCH(Matches!H1532,Weights!$A$1:$A$37,0))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INDEX(Weights!$B$1:$B$37,MATCH(Matches!H1533,Weights!$A$1:$A$37,0))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INDEX(Weights!$B$1:$B$37,MATCH(Matches!H1534,Weights!$A$1:$A$37,0))</f>
        <v>20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INDEX(Weights!$B$1:$B$37,MATCH(Matches!H1535,Weights!$A$1:$A$37,0))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INDEX(Weights!$B$1:$B$37,MATCH(Matches!H1536,Weights!$A$1:$A$37,0))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INDEX(Weights!$B$1:$B$37,MATCH(Matches!H1537,Weights!$A$1:$A$37,0))</f>
        <v>20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INDEX(Weights!$B$1:$B$37,MATCH(Matches!H1538,Weights!$A$1:$A$37,0))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INDEX(Weights!$B$1:$B$37,MATCH(Matches!H1539,Weights!$A$1:$A$37,0))</f>
        <v>40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INDEX(Weights!$B$1:$B$37,MATCH(Matches!H1540,Weights!$A$1:$A$37,0))</f>
        <v>20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INDEX(Weights!$B$1:$B$37,MATCH(Matches!H1541,Weights!$A$1:$A$37,0))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INDEX(Weights!$B$1:$B$37,MATCH(Matches!H1542,Weights!$A$1:$A$37,0))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INDEX(Weights!$B$1:$B$37,MATCH(Matches!H1543,Weights!$A$1:$A$37,0))</f>
        <v>20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INDEX(Weights!$B$1:$B$37,MATCH(Matches!H1544,Weights!$A$1:$A$37,0))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INDEX(Weights!$B$1:$B$37,MATCH(Matches!H1545,Weights!$A$1:$A$37,0))</f>
        <v>20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INDEX(Weights!$B$1:$B$37,MATCH(Matches!H1546,Weights!$A$1:$A$37,0))</f>
        <v>20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INDEX(Weights!$B$1:$B$37,MATCH(Matches!H1547,Weights!$A$1:$A$37,0))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INDEX(Weights!$B$1:$B$37,MATCH(Matches!H1548,Weights!$A$1:$A$37,0))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INDEX(Weights!$B$1:$B$37,MATCH(Matches!H1549,Weights!$A$1:$A$37,0))</f>
        <v>20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INDEX(Weights!$B$1:$B$37,MATCH(Matches!H1550,Weights!$A$1:$A$37,0))</f>
        <v>20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INDEX(Weights!$B$1:$B$37,MATCH(Matches!H1551,Weights!$A$1:$A$37,0))</f>
        <v>40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INDEX(Weights!$B$1:$B$37,MATCH(Matches!H1552,Weights!$A$1:$A$37,0))</f>
        <v>40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INDEX(Weights!$B$1:$B$37,MATCH(Matches!H1553,Weights!$A$1:$A$37,0))</f>
        <v>40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INDEX(Weights!$B$1:$B$37,MATCH(Matches!H1554,Weights!$A$1:$A$37,0))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INDEX(Weights!$B$1:$B$37,MATCH(Matches!H1555,Weights!$A$1:$A$37,0))</f>
        <v>20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INDEX(Weights!$B$1:$B$37,MATCH(Matches!H1556,Weights!$A$1:$A$37,0))</f>
        <v>50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INDEX(Weights!$B$1:$B$37,MATCH(Matches!H1557,Weights!$A$1:$A$37,0))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INDEX(Weights!$B$1:$B$37,MATCH(Matches!H1558,Weights!$A$1:$A$37,0))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INDEX(Weights!$B$1:$B$37,MATCH(Matches!H1559,Weights!$A$1:$A$37,0))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INDEX(Weights!$B$1:$B$37,MATCH(Matches!H1560,Weights!$A$1:$A$37,0))</f>
        <v>40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INDEX(Weights!$B$1:$B$37,MATCH(Matches!H1561,Weights!$A$1:$A$37,0))</f>
        <v>40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INDEX(Weights!$B$1:$B$37,MATCH(Matches!H1562,Weights!$A$1:$A$37,0))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INDEX(Weights!$B$1:$B$37,MATCH(Matches!H1563,Weights!$A$1:$A$37,0))</f>
        <v>40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INDEX(Weights!$B$1:$B$37,MATCH(Matches!H1564,Weights!$A$1:$A$37,0))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INDEX(Weights!$B$1:$B$37,MATCH(Matches!H1565,Weights!$A$1:$A$37,0))</f>
        <v>20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INDEX(Weights!$B$1:$B$37,MATCH(Matches!H1566,Weights!$A$1:$A$37,0))</f>
        <v>40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INDEX(Weights!$B$1:$B$37,MATCH(Matches!H1567,Weights!$A$1:$A$37,0))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INDEX(Weights!$B$1:$B$37,MATCH(Matches!H1568,Weights!$A$1:$A$37,0))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INDEX(Weights!$B$1:$B$37,MATCH(Matches!H1569,Weights!$A$1:$A$37,0))</f>
        <v>20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INDEX(Weights!$B$1:$B$37,MATCH(Matches!H1570,Weights!$A$1:$A$37,0))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INDEX(Weights!$B$1:$B$37,MATCH(Matches!H1571,Weights!$A$1:$A$37,0))</f>
        <v>20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INDEX(Weights!$B$1:$B$37,MATCH(Matches!H1572,Weights!$A$1:$A$37,0))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INDEX(Weights!$B$1:$B$37,MATCH(Matches!H1573,Weights!$A$1:$A$37,0))</f>
        <v>30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INDEX(Weights!$B$1:$B$37,MATCH(Matches!H1574,Weights!$A$1:$A$37,0))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INDEX(Weights!$B$1:$B$37,MATCH(Matches!H1575,Weights!$A$1:$A$37,0))</f>
        <v>30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INDEX(Weights!$B$1:$B$37,MATCH(Matches!H1576,Weights!$A$1:$A$37,0))</f>
        <v>20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INDEX(Weights!$B$1:$B$37,MATCH(Matches!H1577,Weights!$A$1:$A$37,0))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INDEX(Weights!$B$1:$B$37,MATCH(Matches!H1578,Weights!$A$1:$A$37,0))</f>
        <v>40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INDEX(Weights!$B$1:$B$37,MATCH(Matches!H1579,Weights!$A$1:$A$37,0))</f>
        <v>50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INDEX(Weights!$B$1:$B$37,MATCH(Matches!H1580,Weights!$A$1:$A$37,0))</f>
        <v>50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INDEX(Weights!$B$1:$B$37,MATCH(Matches!H1581,Weights!$A$1:$A$37,0))</f>
        <v>20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INDEX(Weights!$B$1:$B$37,MATCH(Matches!H1582,Weights!$A$1:$A$37,0))</f>
        <v>20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INDEX(Weights!$B$1:$B$37,MATCH(Matches!H1583,Weights!$A$1:$A$37,0))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INDEX(Weights!$B$1:$B$37,MATCH(Matches!H1584,Weights!$A$1:$A$37,0))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INDEX(Weights!$B$1:$B$37,MATCH(Matches!H1585,Weights!$A$1:$A$37,0))</f>
        <v>20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INDEX(Weights!$B$1:$B$37,MATCH(Matches!H1586,Weights!$A$1:$A$37,0))</f>
        <v>20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INDEX(Weights!$B$1:$B$37,MATCH(Matches!H1587,Weights!$A$1:$A$37,0))</f>
        <v>40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INDEX(Weights!$B$1:$B$37,MATCH(Matches!H1588,Weights!$A$1:$A$37,0))</f>
        <v>20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INDEX(Weights!$B$1:$B$37,MATCH(Matches!H1589,Weights!$A$1:$A$37,0))</f>
        <v>20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INDEX(Weights!$B$1:$B$37,MATCH(Matches!H1590,Weights!$A$1:$A$37,0))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INDEX(Weights!$B$1:$B$37,MATCH(Matches!H1591,Weights!$A$1:$A$37,0))</f>
        <v>20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INDEX(Weights!$B$1:$B$37,MATCH(Matches!H1592,Weights!$A$1:$A$37,0))</f>
        <v>20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INDEX(Weights!$B$1:$B$37,MATCH(Matches!H1593,Weights!$A$1:$A$37,0))</f>
        <v>20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INDEX(Weights!$B$1:$B$37,MATCH(Matches!H1594,Weights!$A$1:$A$37,0))</f>
        <v>40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INDEX(Weights!$B$1:$B$37,MATCH(Matches!H1595,Weights!$A$1:$A$37,0))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INDEX(Weights!$B$1:$B$37,MATCH(Matches!H1596,Weights!$A$1:$A$37,0))</f>
        <v>40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INDEX(Weights!$B$1:$B$37,MATCH(Matches!H1597,Weights!$A$1:$A$37,0))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INDEX(Weights!$B$1:$B$37,MATCH(Matches!H1598,Weights!$A$1:$A$37,0))</f>
        <v>50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INDEX(Weights!$B$1:$B$37,MATCH(Matches!H1599,Weights!$A$1:$A$37,0))</f>
        <v>30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INDEX(Weights!$B$1:$B$37,MATCH(Matches!H1600,Weights!$A$1:$A$37,0))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INDEX(Weights!$B$1:$B$37,MATCH(Matches!H1601,Weights!$A$1:$A$37,0))</f>
        <v>40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INDEX(Weights!$B$1:$B$37,MATCH(Matches!H1602,Weights!$A$1:$A$37,0))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INDEX(Weights!$B$1:$B$37,MATCH(Matches!H1603,Weights!$A$1:$A$37,0))</f>
        <v>40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INDEX(Weights!$B$1:$B$37,MATCH(Matches!H1604,Weights!$A$1:$A$37,0))</f>
        <v>20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INDEX(Weights!$B$1:$B$37,MATCH(Matches!H1605,Weights!$A$1:$A$37,0))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INDEX(Weights!$B$1:$B$37,MATCH(Matches!H1606,Weights!$A$1:$A$37,0))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INDEX(Weights!$B$1:$B$37,MATCH(Matches!H1607,Weights!$A$1:$A$37,0))</f>
        <v>40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INDEX(Weights!$B$1:$B$37,MATCH(Matches!H1608,Weights!$A$1:$A$37,0))</f>
        <v>40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INDEX(Weights!$B$1:$B$37,MATCH(Matches!H1609,Weights!$A$1:$A$37,0))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INDEX(Weights!$B$1:$B$37,MATCH(Matches!H1610,Weights!$A$1:$A$37,0))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INDEX(Weights!$B$1:$B$37,MATCH(Matches!H1611,Weights!$A$1:$A$37,0))</f>
        <v>20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INDEX(Weights!$B$1:$B$37,MATCH(Matches!H1612,Weights!$A$1:$A$37,0))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INDEX(Weights!$B$1:$B$37,MATCH(Matches!H1613,Weights!$A$1:$A$37,0))</f>
        <v>40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INDEX(Weights!$B$1:$B$37,MATCH(Matches!H1614,Weights!$A$1:$A$37,0))</f>
        <v>40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INDEX(Weights!$B$1:$B$37,MATCH(Matches!H1615,Weights!$A$1:$A$37,0))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INDEX(Weights!$B$1:$B$37,MATCH(Matches!H1616,Weights!$A$1:$A$37,0))</f>
        <v>40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INDEX(Weights!$B$1:$B$37,MATCH(Matches!H1617,Weights!$A$1:$A$37,0))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INDEX(Weights!$B$1:$B$37,MATCH(Matches!H1618,Weights!$A$1:$A$37,0))</f>
        <v>20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INDEX(Weights!$B$1:$B$37,MATCH(Matches!H1619,Weights!$A$1:$A$37,0))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INDEX(Weights!$B$1:$B$37,MATCH(Matches!H1620,Weights!$A$1:$A$37,0))</f>
        <v>40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INDEX(Weights!$B$1:$B$37,MATCH(Matches!H1621,Weights!$A$1:$A$37,0))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INDEX(Weights!$B$1:$B$37,MATCH(Matches!H1622,Weights!$A$1:$A$37,0))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INDEX(Weights!$B$1:$B$37,MATCH(Matches!H1623,Weights!$A$1:$A$37,0))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INDEX(Weights!$B$1:$B$37,MATCH(Matches!H1624,Weights!$A$1:$A$37,0))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INDEX(Weights!$B$1:$B$37,MATCH(Matches!H1625,Weights!$A$1:$A$37,0))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INDEX(Weights!$B$1:$B$37,MATCH(Matches!H1626,Weights!$A$1:$A$37,0))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INDEX(Weights!$B$1:$B$37,MATCH(Matches!H1627,Weights!$A$1:$A$37,0))</f>
        <v>40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INDEX(Weights!$B$1:$B$37,MATCH(Matches!H1628,Weights!$A$1:$A$37,0))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INDEX(Weights!$B$1:$B$37,MATCH(Matches!H1629,Weights!$A$1:$A$37,0))</f>
        <v>20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INDEX(Weights!$B$1:$B$37,MATCH(Matches!H1630,Weights!$A$1:$A$37,0))</f>
        <v>40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INDEX(Weights!$B$1:$B$37,MATCH(Matches!H1631,Weights!$A$1:$A$37,0))</f>
        <v>40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INDEX(Weights!$B$1:$B$37,MATCH(Matches!H1632,Weights!$A$1:$A$37,0))</f>
        <v>20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INDEX(Weights!$B$1:$B$37,MATCH(Matches!H1633,Weights!$A$1:$A$37,0))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INDEX(Weights!$B$1:$B$37,MATCH(Matches!H1634,Weights!$A$1:$A$37,0))</f>
        <v>20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INDEX(Weights!$B$1:$B$37,MATCH(Matches!H1635,Weights!$A$1:$A$37,0))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INDEX(Weights!$B$1:$B$37,MATCH(Matches!H1636,Weights!$A$1:$A$37,0))</f>
        <v>20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INDEX(Weights!$B$1:$B$37,MATCH(Matches!H1637,Weights!$A$1:$A$37,0))</f>
        <v>20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INDEX(Weights!$B$1:$B$37,MATCH(Matches!H1638,Weights!$A$1:$A$37,0))</f>
        <v>20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INDEX(Weights!$B$1:$B$37,MATCH(Matches!H1639,Weights!$A$1:$A$37,0))</f>
        <v>20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INDEX(Weights!$B$1:$B$37,MATCH(Matches!H1640,Weights!$A$1:$A$37,0))</f>
        <v>20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INDEX(Weights!$B$1:$B$37,MATCH(Matches!H1641,Weights!$A$1:$A$37,0))</f>
        <v>20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INDEX(Weights!$B$1:$B$37,MATCH(Matches!H1642,Weights!$A$1:$A$37,0))</f>
        <v>50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INDEX(Weights!$B$1:$B$37,MATCH(Matches!H1643,Weights!$A$1:$A$37,0))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INDEX(Weights!$B$1:$B$37,MATCH(Matches!H1644,Weights!$A$1:$A$37,0))</f>
        <v>20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INDEX(Weights!$B$1:$B$37,MATCH(Matches!H1645,Weights!$A$1:$A$37,0))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INDEX(Weights!$B$1:$B$37,MATCH(Matches!H1646,Weights!$A$1:$A$37,0))</f>
        <v>20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INDEX(Weights!$B$1:$B$37,MATCH(Matches!H1647,Weights!$A$1:$A$37,0))</f>
        <v>40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INDEX(Weights!$B$1:$B$37,MATCH(Matches!H1648,Weights!$A$1:$A$37,0))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INDEX(Weights!$B$1:$B$37,MATCH(Matches!H1649,Weights!$A$1:$A$37,0))</f>
        <v>20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INDEX(Weights!$B$1:$B$37,MATCH(Matches!H1650,Weights!$A$1:$A$37,0))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INDEX(Weights!$B$1:$B$37,MATCH(Matches!H1651,Weights!$A$1:$A$37,0))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INDEX(Weights!$B$1:$B$37,MATCH(Matches!H1652,Weights!$A$1:$A$37,0))</f>
        <v>20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INDEX(Weights!$B$1:$B$37,MATCH(Matches!H1653,Weights!$A$1:$A$37,0))</f>
        <v>40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INDEX(Weights!$B$1:$B$37,MATCH(Matches!H1654,Weights!$A$1:$A$37,0))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INDEX(Weights!$B$1:$B$37,MATCH(Matches!H1655,Weights!$A$1:$A$37,0))</f>
        <v>20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INDEX(Weights!$B$1:$B$37,MATCH(Matches!H1656,Weights!$A$1:$A$37,0))</f>
        <v>20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INDEX(Weights!$B$1:$B$37,MATCH(Matches!H1657,Weights!$A$1:$A$37,0))</f>
        <v>40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INDEX(Weights!$B$1:$B$37,MATCH(Matches!H1658,Weights!$A$1:$A$37,0))</f>
        <v>20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INDEX(Weights!$B$1:$B$37,MATCH(Matches!H1659,Weights!$A$1:$A$37,0))</f>
        <v>40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INDEX(Weights!$B$1:$B$37,MATCH(Matches!H1660,Weights!$A$1:$A$37,0))</f>
        <v>40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INDEX(Weights!$B$1:$B$37,MATCH(Matches!H1661,Weights!$A$1:$A$37,0))</f>
        <v>20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INDEX(Weights!$B$1:$B$37,MATCH(Matches!H1662,Weights!$A$1:$A$37,0))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INDEX(Weights!$B$1:$B$37,MATCH(Matches!H1663,Weights!$A$1:$A$37,0))</f>
        <v>40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INDEX(Weights!$B$1:$B$37,MATCH(Matches!H1664,Weights!$A$1:$A$37,0))</f>
        <v>40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INDEX(Weights!$B$1:$B$37,MATCH(Matches!H1665,Weights!$A$1:$A$37,0))</f>
        <v>20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INDEX(Weights!$B$1:$B$37,MATCH(Matches!H1666,Weights!$A$1:$A$37,0))</f>
        <v>20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INDEX(Weights!$B$1:$B$37,MATCH(Matches!H1667,Weights!$A$1:$A$37,0))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INDEX(Weights!$B$1:$B$37,MATCH(Matches!H1668,Weights!$A$1:$A$37,0))</f>
        <v>20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INDEX(Weights!$B$1:$B$37,MATCH(Matches!H1669,Weights!$A$1:$A$37,0))</f>
        <v>40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INDEX(Weights!$B$1:$B$37,MATCH(Matches!H1670,Weights!$A$1:$A$37,0))</f>
        <v>20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INDEX(Weights!$B$1:$B$37,MATCH(Matches!H1671,Weights!$A$1:$A$37,0))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INDEX(Weights!$B$1:$B$37,MATCH(Matches!H1672,Weights!$A$1:$A$37,0))</f>
        <v>20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INDEX(Weights!$B$1:$B$37,MATCH(Matches!H1673,Weights!$A$1:$A$37,0))</f>
        <v>50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INDEX(Weights!$B$1:$B$37,MATCH(Matches!H1674,Weights!$A$1:$A$37,0))</f>
        <v>20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INDEX(Weights!$B$1:$B$37,MATCH(Matches!H1675,Weights!$A$1:$A$37,0))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INDEX(Weights!$B$1:$B$37,MATCH(Matches!H1676,Weights!$A$1:$A$37,0))</f>
        <v>20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INDEX(Weights!$B$1:$B$37,MATCH(Matches!H1677,Weights!$A$1:$A$37,0))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INDEX(Weights!$B$1:$B$37,MATCH(Matches!H1678,Weights!$A$1:$A$37,0))</f>
        <v>20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INDEX(Weights!$B$1:$B$37,MATCH(Matches!H1679,Weights!$A$1:$A$37,0))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INDEX(Weights!$B$1:$B$37,MATCH(Matches!H1680,Weights!$A$1:$A$37,0))</f>
        <v>40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INDEX(Weights!$B$1:$B$37,MATCH(Matches!H1681,Weights!$A$1:$A$37,0))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INDEX(Weights!$B$1:$B$37,MATCH(Matches!H1682,Weights!$A$1:$A$37,0))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INDEX(Weights!$B$1:$B$37,MATCH(Matches!H1683,Weights!$A$1:$A$37,0))</f>
        <v>40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INDEX(Weights!$B$1:$B$37,MATCH(Matches!H1684,Weights!$A$1:$A$37,0))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INDEX(Weights!$B$1:$B$37,MATCH(Matches!H1685,Weights!$A$1:$A$37,0))</f>
        <v>40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INDEX(Weights!$B$1:$B$37,MATCH(Matches!H1686,Weights!$A$1:$A$37,0))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INDEX(Weights!$B$1:$B$37,MATCH(Matches!H1687,Weights!$A$1:$A$37,0))</f>
        <v>20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INDEX(Weights!$B$1:$B$37,MATCH(Matches!H1688,Weights!$A$1:$A$37,0))</f>
        <v>20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INDEX(Weights!$B$1:$B$37,MATCH(Matches!H1689,Weights!$A$1:$A$37,0))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INDEX(Weights!$B$1:$B$37,MATCH(Matches!H1690,Weights!$A$1:$A$37,0))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INDEX(Weights!$B$1:$B$37,MATCH(Matches!H1691,Weights!$A$1:$A$37,0))</f>
        <v>40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INDEX(Weights!$B$1:$B$37,MATCH(Matches!H1692,Weights!$A$1:$A$37,0))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INDEX(Weights!$B$1:$B$37,MATCH(Matches!H1693,Weights!$A$1:$A$37,0))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INDEX(Weights!$B$1:$B$37,MATCH(Matches!H1694,Weights!$A$1:$A$37,0))</f>
        <v>40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INDEX(Weights!$B$1:$B$37,MATCH(Matches!H1695,Weights!$A$1:$A$37,0))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INDEX(Weights!$B$1:$B$37,MATCH(Matches!H1696,Weights!$A$1:$A$37,0))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INDEX(Weights!$B$1:$B$37,MATCH(Matches!H1697,Weights!$A$1:$A$37,0))</f>
        <v>40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INDEX(Weights!$B$1:$B$37,MATCH(Matches!H1698,Weights!$A$1:$A$37,0))</f>
        <v>20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INDEX(Weights!$B$1:$B$37,MATCH(Matches!H1699,Weights!$A$1:$A$37,0))</f>
        <v>20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INDEX(Weights!$B$1:$B$37,MATCH(Matches!H1700,Weights!$A$1:$A$37,0))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INDEX(Weights!$B$1:$B$37,MATCH(Matches!H1701,Weights!$A$1:$A$37,0))</f>
        <v>20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INDEX(Weights!$B$1:$B$37,MATCH(Matches!H1702,Weights!$A$1:$A$37,0))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INDEX(Weights!$B$1:$B$37,MATCH(Matches!H1703,Weights!$A$1:$A$37,0))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INDEX(Weights!$B$1:$B$37,MATCH(Matches!H1704,Weights!$A$1:$A$37,0))</f>
        <v>20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INDEX(Weights!$B$1:$B$37,MATCH(Matches!H1705,Weights!$A$1:$A$37,0))</f>
        <v>20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INDEX(Weights!$B$1:$B$37,MATCH(Matches!H1706,Weights!$A$1:$A$37,0))</f>
        <v>20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INDEX(Weights!$B$1:$B$37,MATCH(Matches!H1707,Weights!$A$1:$A$37,0))</f>
        <v>50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INDEX(Weights!$B$1:$B$37,MATCH(Matches!H1708,Weights!$A$1:$A$37,0))</f>
        <v>20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INDEX(Weights!$B$1:$B$37,MATCH(Matches!H1709,Weights!$A$1:$A$37,0))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INDEX(Weights!$B$1:$B$37,MATCH(Matches!H1710,Weights!$A$1:$A$37,0))</f>
        <v>40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INDEX(Weights!$B$1:$B$37,MATCH(Matches!H1711,Weights!$A$1:$A$37,0))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INDEX(Weights!$B$1:$B$37,MATCH(Matches!H1712,Weights!$A$1:$A$37,0))</f>
        <v>20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INDEX(Weights!$B$1:$B$37,MATCH(Matches!H1713,Weights!$A$1:$A$37,0))</f>
        <v>20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INDEX(Weights!$B$1:$B$37,MATCH(Matches!H1714,Weights!$A$1:$A$37,0))</f>
        <v>40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INDEX(Weights!$B$1:$B$37,MATCH(Matches!H1715,Weights!$A$1:$A$37,0))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INDEX(Weights!$B$1:$B$37,MATCH(Matches!H1716,Weights!$A$1:$A$37,0))</f>
        <v>20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INDEX(Weights!$B$1:$B$37,MATCH(Matches!H1717,Weights!$A$1:$A$37,0))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INDEX(Weights!$B$1:$B$37,MATCH(Matches!H1718,Weights!$A$1:$A$37,0))</f>
        <v>20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INDEX(Weights!$B$1:$B$37,MATCH(Matches!H1719,Weights!$A$1:$A$37,0))</f>
        <v>20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INDEX(Weights!$B$1:$B$37,MATCH(Matches!H1720,Weights!$A$1:$A$37,0))</f>
        <v>20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INDEX(Weights!$B$1:$B$37,MATCH(Matches!H1721,Weights!$A$1:$A$37,0))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INDEX(Weights!$B$1:$B$37,MATCH(Matches!H1722,Weights!$A$1:$A$37,0))</f>
        <v>20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INDEX(Weights!$B$1:$B$37,MATCH(Matches!H1723,Weights!$A$1:$A$37,0))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INDEX(Weights!$B$1:$B$37,MATCH(Matches!H1724,Weights!$A$1:$A$37,0))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INDEX(Weights!$B$1:$B$37,MATCH(Matches!H1725,Weights!$A$1:$A$37,0))</f>
        <v>40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INDEX(Weights!$B$1:$B$37,MATCH(Matches!H1726,Weights!$A$1:$A$37,0))</f>
        <v>40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INDEX(Weights!$B$1:$B$37,MATCH(Matches!H1727,Weights!$A$1:$A$37,0))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INDEX(Weights!$B$1:$B$37,MATCH(Matches!H1728,Weights!$A$1:$A$37,0))</f>
        <v>40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INDEX(Weights!$B$1:$B$37,MATCH(Matches!H1729,Weights!$A$1:$A$37,0))</f>
        <v>40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INDEX(Weights!$B$1:$B$37,MATCH(Matches!H1730,Weights!$A$1:$A$37,0))</f>
        <v>20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INDEX(Weights!$B$1:$B$37,MATCH(Matches!H1731,Weights!$A$1:$A$37,0))</f>
        <v>20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INDEX(Weights!$B$1:$B$37,MATCH(Matches!H1732,Weights!$A$1:$A$37,0))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INDEX(Weights!$B$1:$B$37,MATCH(Matches!H1733,Weights!$A$1:$A$37,0))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INDEX(Weights!$B$1:$B$37,MATCH(Matches!H1734,Weights!$A$1:$A$37,0))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INDEX(Weights!$B$1:$B$37,MATCH(Matches!H1735,Weights!$A$1:$A$37,0))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INDEX(Weights!$B$1:$B$37,MATCH(Matches!H1736,Weights!$A$1:$A$37,0))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INDEX(Weights!$B$1:$B$37,MATCH(Matches!H1737,Weights!$A$1:$A$37,0))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INDEX(Weights!$B$1:$B$37,MATCH(Matches!H1738,Weights!$A$1:$A$37,0))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INDEX(Weights!$B$1:$B$37,MATCH(Matches!H1739,Weights!$A$1:$A$37,0))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INDEX(Weights!$B$1:$B$37,MATCH(Matches!H1740,Weights!$A$1:$A$37,0))</f>
        <v>40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INDEX(Weights!$B$1:$B$37,MATCH(Matches!H1741,Weights!$A$1:$A$37,0))</f>
        <v>40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INDEX(Weights!$B$1:$B$37,MATCH(Matches!H1742,Weights!$A$1:$A$37,0))</f>
        <v>40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INDEX(Weights!$B$1:$B$37,MATCH(Matches!H1743,Weights!$A$1:$A$37,0))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INDEX(Weights!$B$1:$B$37,MATCH(Matches!H1744,Weights!$A$1:$A$37,0))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INDEX(Weights!$B$1:$B$37,MATCH(Matches!H1745,Weights!$A$1:$A$37,0))</f>
        <v>40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INDEX(Weights!$B$1:$B$37,MATCH(Matches!H1746,Weights!$A$1:$A$37,0))</f>
        <v>40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INDEX(Weights!$B$1:$B$37,MATCH(Matches!H1747,Weights!$A$1:$A$37,0))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INDEX(Weights!$B$1:$B$37,MATCH(Matches!H1748,Weights!$A$1:$A$37,0))</f>
        <v>40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INDEX(Weights!$B$1:$B$37,MATCH(Matches!H1749,Weights!$A$1:$A$37,0))</f>
        <v>20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INDEX(Weights!$B$1:$B$37,MATCH(Matches!H1750,Weights!$A$1:$A$37,0))</f>
        <v>40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INDEX(Weights!$B$1:$B$37,MATCH(Matches!H1751,Weights!$A$1:$A$37,0))</f>
        <v>20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INDEX(Weights!$B$1:$B$37,MATCH(Matches!H1752,Weights!$A$1:$A$37,0))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INDEX(Weights!$B$1:$B$37,MATCH(Matches!H1753,Weights!$A$1:$A$37,0))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INDEX(Weights!$B$1:$B$37,MATCH(Matches!H1754,Weights!$A$1:$A$37,0))</f>
        <v>20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INDEX(Weights!$B$1:$B$37,MATCH(Matches!H1755,Weights!$A$1:$A$37,0))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INDEX(Weights!$B$1:$B$37,MATCH(Matches!H1756,Weights!$A$1:$A$37,0))</f>
        <v>40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INDEX(Weights!$B$1:$B$37,MATCH(Matches!H1757,Weights!$A$1:$A$37,0))</f>
        <v>20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INDEX(Weights!$B$1:$B$37,MATCH(Matches!H1758,Weights!$A$1:$A$37,0))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INDEX(Weights!$B$1:$B$37,MATCH(Matches!H1759,Weights!$A$1:$A$37,0))</f>
        <v>20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INDEX(Weights!$B$1:$B$37,MATCH(Matches!H1760,Weights!$A$1:$A$37,0))</f>
        <v>20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INDEX(Weights!$B$1:$B$37,MATCH(Matches!H1761,Weights!$A$1:$A$37,0))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INDEX(Weights!$B$1:$B$37,MATCH(Matches!H1762,Weights!$A$1:$A$37,0))</f>
        <v>20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INDEX(Weights!$B$1:$B$37,MATCH(Matches!H1763,Weights!$A$1:$A$37,0))</f>
        <v>20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INDEX(Weights!$B$1:$B$37,MATCH(Matches!H1764,Weights!$A$1:$A$37,0))</f>
        <v>30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INDEX(Weights!$B$1:$B$37,MATCH(Matches!H1765,Weights!$A$1:$A$37,0))</f>
        <v>20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INDEX(Weights!$B$1:$B$37,MATCH(Matches!H1766,Weights!$A$1:$A$37,0))</f>
        <v>20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INDEX(Weights!$B$1:$B$37,MATCH(Matches!H1767,Weights!$A$1:$A$37,0))</f>
        <v>20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INDEX(Weights!$B$1:$B$37,MATCH(Matches!H1768,Weights!$A$1:$A$37,0))</f>
        <v>20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INDEX(Weights!$B$1:$B$37,MATCH(Matches!H1769,Weights!$A$1:$A$37,0))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INDEX(Weights!$B$1:$B$37,MATCH(Matches!H1770,Weights!$A$1:$A$37,0))</f>
        <v>20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INDEX(Weights!$B$1:$B$37,MATCH(Matches!H1771,Weights!$A$1:$A$37,0))</f>
        <v>20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INDEX(Weights!$B$1:$B$37,MATCH(Matches!H1772,Weights!$A$1:$A$37,0))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INDEX(Weights!$B$1:$B$37,MATCH(Matches!H1773,Weights!$A$1:$A$37,0))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INDEX(Weights!$B$1:$B$37,MATCH(Matches!H1774,Weights!$A$1:$A$37,0))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INDEX(Weights!$B$1:$B$37,MATCH(Matches!H1775,Weights!$A$1:$A$37,0))</f>
        <v>40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INDEX(Weights!$B$1:$B$37,MATCH(Matches!H1776,Weights!$A$1:$A$37,0))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INDEX(Weights!$B$1:$B$37,MATCH(Matches!H1777,Weights!$A$1:$A$37,0))</f>
        <v>40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INDEX(Weights!$B$1:$B$37,MATCH(Matches!H1778,Weights!$A$1:$A$37,0))</f>
        <v>40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INDEX(Weights!$B$1:$B$37,MATCH(Matches!H1779,Weights!$A$1:$A$37,0))</f>
        <v>40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INDEX(Weights!$B$1:$B$37,MATCH(Matches!H1780,Weights!$A$1:$A$37,0))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INDEX(Weights!$B$1:$B$37,MATCH(Matches!H1781,Weights!$A$1:$A$37,0))</f>
        <v>20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INDEX(Weights!$B$1:$B$37,MATCH(Matches!H1782,Weights!$A$1:$A$37,0))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INDEX(Weights!$B$1:$B$37,MATCH(Matches!H1783,Weights!$A$1:$A$37,0))</f>
        <v>40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INDEX(Weights!$B$1:$B$37,MATCH(Matches!H1784,Weights!$A$1:$A$37,0))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INDEX(Weights!$B$1:$B$37,MATCH(Matches!H1785,Weights!$A$1:$A$37,0))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INDEX(Weights!$B$1:$B$37,MATCH(Matches!H1786,Weights!$A$1:$A$37,0))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INDEX(Weights!$B$1:$B$37,MATCH(Matches!H1787,Weights!$A$1:$A$37,0))</f>
        <v>20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INDEX(Weights!$B$1:$B$37,MATCH(Matches!H1788,Weights!$A$1:$A$37,0))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INDEX(Weights!$B$1:$B$37,MATCH(Matches!H1789,Weights!$A$1:$A$37,0))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INDEX(Weights!$B$1:$B$37,MATCH(Matches!H1790,Weights!$A$1:$A$37,0))</f>
        <v>40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INDEX(Weights!$B$1:$B$37,MATCH(Matches!H1791,Weights!$A$1:$A$37,0))</f>
        <v>40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INDEX(Weights!$B$1:$B$37,MATCH(Matches!H1792,Weights!$A$1:$A$37,0))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INDEX(Weights!$B$1:$B$37,MATCH(Matches!H1793,Weights!$A$1:$A$37,0))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INDEX(Weights!$B$1:$B$37,MATCH(Matches!H1794,Weights!$A$1:$A$37,0))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INDEX(Weights!$B$1:$B$37,MATCH(Matches!H1795,Weights!$A$1:$A$37,0))</f>
        <v>20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INDEX(Weights!$B$1:$B$37,MATCH(Matches!H1796,Weights!$A$1:$A$37,0))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INDEX(Weights!$B$1:$B$37,MATCH(Matches!H1797,Weights!$A$1:$A$37,0))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INDEX(Weights!$B$1:$B$37,MATCH(Matches!H1798,Weights!$A$1:$A$37,0))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INDEX(Weights!$B$1:$B$37,MATCH(Matches!H1799,Weights!$A$1:$A$37,0))</f>
        <v>50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INDEX(Weights!$B$1:$B$37,MATCH(Matches!H1800,Weights!$A$1:$A$37,0))</f>
        <v>50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INDEX(Weights!$B$1:$B$37,MATCH(Matches!H1801,Weights!$A$1:$A$37,0))</f>
        <v>20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INDEX(Weights!$B$1:$B$37,MATCH(Matches!H1802,Weights!$A$1:$A$37,0))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INDEX(Weights!$B$1:$B$37,MATCH(Matches!H1803,Weights!$A$1:$A$37,0))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INDEX(Weights!$B$1:$B$37,MATCH(Matches!H1804,Weights!$A$1:$A$37,0))</f>
        <v>20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INDEX(Weights!$B$1:$B$37,MATCH(Matches!H1805,Weights!$A$1:$A$37,0))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INDEX(Weights!$B$1:$B$37,MATCH(Matches!H1806,Weights!$A$1:$A$37,0))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INDEX(Weights!$B$1:$B$37,MATCH(Matches!H1807,Weights!$A$1:$A$37,0))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INDEX(Weights!$B$1:$B$37,MATCH(Matches!H1808,Weights!$A$1:$A$37,0))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INDEX(Weights!$B$1:$B$37,MATCH(Matches!H1809,Weights!$A$1:$A$37,0))</f>
        <v>20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INDEX(Weights!$B$1:$B$37,MATCH(Matches!H1810,Weights!$A$1:$A$37,0))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INDEX(Weights!$B$1:$B$37,MATCH(Matches!H1811,Weights!$A$1:$A$37,0))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INDEX(Weights!$B$1:$B$37,MATCH(Matches!H1812,Weights!$A$1:$A$37,0))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INDEX(Weights!$B$1:$B$37,MATCH(Matches!H1813,Weights!$A$1:$A$37,0))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INDEX(Weights!$B$1:$B$37,MATCH(Matches!H1814,Weights!$A$1:$A$37,0))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INDEX(Weights!$B$1:$B$37,MATCH(Matches!H1815,Weights!$A$1:$A$37,0))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INDEX(Weights!$B$1:$B$37,MATCH(Matches!H1816,Weights!$A$1:$A$37,0))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INDEX(Weights!$B$1:$B$37,MATCH(Matches!H1817,Weights!$A$1:$A$37,0))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INDEX(Weights!$B$1:$B$37,MATCH(Matches!H1818,Weights!$A$1:$A$37,0))</f>
        <v>20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INDEX(Weights!$B$1:$B$37,MATCH(Matches!H1819,Weights!$A$1:$A$37,0))</f>
        <v>20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INDEX(Weights!$B$1:$B$37,MATCH(Matches!H1820,Weights!$A$1:$A$37,0))</f>
        <v>20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INDEX(Weights!$B$1:$B$37,MATCH(Matches!H1821,Weights!$A$1:$A$37,0))</f>
        <v>20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INDEX(Weights!$B$1:$B$37,MATCH(Matches!H1822,Weights!$A$1:$A$37,0))</f>
        <v>20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INDEX(Weights!$B$1:$B$37,MATCH(Matches!H1823,Weights!$A$1:$A$37,0))</f>
        <v>20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INDEX(Weights!$B$1:$B$37,MATCH(Matches!H1824,Weights!$A$1:$A$37,0))</f>
        <v>20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INDEX(Weights!$B$1:$B$37,MATCH(Matches!H1825,Weights!$A$1:$A$37,0))</f>
        <v>20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INDEX(Weights!$B$1:$B$37,MATCH(Matches!H1826,Weights!$A$1:$A$37,0))</f>
        <v>20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INDEX(Weights!$B$1:$B$37,MATCH(Matches!H1827,Weights!$A$1:$A$37,0))</f>
        <v>20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INDEX(Weights!$B$1:$B$37,MATCH(Matches!H1828,Weights!$A$1:$A$37,0))</f>
        <v>40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INDEX(Weights!$B$1:$B$37,MATCH(Matches!H1829,Weights!$A$1:$A$37,0))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INDEX(Weights!$B$1:$B$37,MATCH(Matches!H1830,Weights!$A$1:$A$37,0))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INDEX(Weights!$B$1:$B$37,MATCH(Matches!H1831,Weights!$A$1:$A$37,0))</f>
        <v>20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INDEX(Weights!$B$1:$B$37,MATCH(Matches!H1832,Weights!$A$1:$A$37,0))</f>
        <v>20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INDEX(Weights!$B$1:$B$37,MATCH(Matches!H1833,Weights!$A$1:$A$37,0))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INDEX(Weights!$B$1:$B$37,MATCH(Matches!H1834,Weights!$A$1:$A$37,0))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INDEX(Weights!$B$1:$B$37,MATCH(Matches!H1835,Weights!$A$1:$A$37,0))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INDEX(Weights!$B$1:$B$37,MATCH(Matches!H1836,Weights!$A$1:$A$37,0))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INDEX(Weights!$B$1:$B$37,MATCH(Matches!H1837,Weights!$A$1:$A$37,0))</f>
        <v>40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INDEX(Weights!$B$1:$B$37,MATCH(Matches!H1838,Weights!$A$1:$A$37,0))</f>
        <v>40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INDEX(Weights!$B$1:$B$37,MATCH(Matches!H1839,Weights!$A$1:$A$37,0))</f>
        <v>40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INDEX(Weights!$B$1:$B$37,MATCH(Matches!H1840,Weights!$A$1:$A$37,0))</f>
        <v>40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INDEX(Weights!$B$1:$B$37,MATCH(Matches!H1841,Weights!$A$1:$A$37,0))</f>
        <v>40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INDEX(Weights!$B$1:$B$37,MATCH(Matches!H1842,Weights!$A$1:$A$37,0))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INDEX(Weights!$B$1:$B$37,MATCH(Matches!H1843,Weights!$A$1:$A$37,0))</f>
        <v>20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INDEX(Weights!$B$1:$B$37,MATCH(Matches!H1844,Weights!$A$1:$A$37,0))</f>
        <v>40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INDEX(Weights!$B$1:$B$37,MATCH(Matches!H1845,Weights!$A$1:$A$37,0))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INDEX(Weights!$B$1:$B$37,MATCH(Matches!H1846,Weights!$A$1:$A$37,0))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INDEX(Weights!$B$1:$B$37,MATCH(Matches!H1847,Weights!$A$1:$A$37,0))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INDEX(Weights!$B$1:$B$37,MATCH(Matches!H1848,Weights!$A$1:$A$37,0))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INDEX(Weights!$B$1:$B$37,MATCH(Matches!H1849,Weights!$A$1:$A$37,0))</f>
        <v>20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INDEX(Weights!$B$1:$B$37,MATCH(Matches!H1850,Weights!$A$1:$A$37,0))</f>
        <v>20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INDEX(Weights!$B$1:$B$37,MATCH(Matches!H1851,Weights!$A$1:$A$37,0))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INDEX(Weights!$B$1:$B$37,MATCH(Matches!H1852,Weights!$A$1:$A$37,0))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INDEX(Weights!$B$1:$B$37,MATCH(Matches!H1853,Weights!$A$1:$A$37,0))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INDEX(Weights!$B$1:$B$37,MATCH(Matches!H1854,Weights!$A$1:$A$37,0))</f>
        <v>20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INDEX(Weights!$B$1:$B$37,MATCH(Matches!H1855,Weights!$A$1:$A$37,0))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INDEX(Weights!$B$1:$B$37,MATCH(Matches!H1856,Weights!$A$1:$A$37,0))</f>
        <v>20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INDEX(Weights!$B$1:$B$37,MATCH(Matches!H1857,Weights!$A$1:$A$37,0))</f>
        <v>50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INDEX(Weights!$B$1:$B$37,MATCH(Matches!H1858,Weights!$A$1:$A$37,0))</f>
        <v>20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INDEX(Weights!$B$1:$B$37,MATCH(Matches!H1859,Weights!$A$1:$A$37,0))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INDEX(Weights!$B$1:$B$37,MATCH(Matches!H1860,Weights!$A$1:$A$37,0))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INDEX(Weights!$B$1:$B$37,MATCH(Matches!H1861,Weights!$A$1:$A$37,0))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INDEX(Weights!$B$1:$B$37,MATCH(Matches!H1862,Weights!$A$1:$A$37,0))</f>
        <v>40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INDEX(Weights!$B$1:$B$37,MATCH(Matches!H1863,Weights!$A$1:$A$37,0))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INDEX(Weights!$B$1:$B$37,MATCH(Matches!H1864,Weights!$A$1:$A$37,0))</f>
        <v>40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INDEX(Weights!$B$1:$B$37,MATCH(Matches!H1865,Weights!$A$1:$A$37,0))</f>
        <v>40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INDEX(Weights!$B$1:$B$37,MATCH(Matches!H1866,Weights!$A$1:$A$37,0))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INDEX(Weights!$B$1:$B$37,MATCH(Matches!H1867,Weights!$A$1:$A$37,0))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INDEX(Weights!$B$1:$B$37,MATCH(Matches!H1868,Weights!$A$1:$A$37,0))</f>
        <v>20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INDEX(Weights!$B$1:$B$37,MATCH(Matches!H1869,Weights!$A$1:$A$37,0))</f>
        <v>20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INDEX(Weights!$B$1:$B$37,MATCH(Matches!H1870,Weights!$A$1:$A$37,0))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INDEX(Weights!$B$1:$B$37,MATCH(Matches!H1871,Weights!$A$1:$A$37,0))</f>
        <v>20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INDEX(Weights!$B$1:$B$37,MATCH(Matches!H1872,Weights!$A$1:$A$37,0))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INDEX(Weights!$B$1:$B$37,MATCH(Matches!H1873,Weights!$A$1:$A$37,0))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INDEX(Weights!$B$1:$B$37,MATCH(Matches!H1874,Weights!$A$1:$A$37,0))</f>
        <v>40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INDEX(Weights!$B$1:$B$37,MATCH(Matches!H1875,Weights!$A$1:$A$37,0))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INDEX(Weights!$B$1:$B$37,MATCH(Matches!H1876,Weights!$A$1:$A$37,0))</f>
        <v>20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INDEX(Weights!$B$1:$B$37,MATCH(Matches!H1877,Weights!$A$1:$A$37,0))</f>
        <v>30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INDEX(Weights!$B$1:$B$37,MATCH(Matches!H1878,Weights!$A$1:$A$37,0))</f>
        <v>20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INDEX(Weights!$B$1:$B$37,MATCH(Matches!H1879,Weights!$A$1:$A$37,0))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INDEX(Weights!$B$1:$B$37,MATCH(Matches!H1880,Weights!$A$1:$A$37,0))</f>
        <v>20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INDEX(Weights!$B$1:$B$37,MATCH(Matches!H1881,Weights!$A$1:$A$37,0))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INDEX(Weights!$B$1:$B$37,MATCH(Matches!H1882,Weights!$A$1:$A$37,0))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INDEX(Weights!$B$1:$B$37,MATCH(Matches!H1883,Weights!$A$1:$A$37,0))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INDEX(Weights!$B$1:$B$37,MATCH(Matches!H1884,Weights!$A$1:$A$37,0))</f>
        <v>20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INDEX(Weights!$B$1:$B$37,MATCH(Matches!H1885,Weights!$A$1:$A$37,0))</f>
        <v>20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INDEX(Weights!$B$1:$B$37,MATCH(Matches!H1886,Weights!$A$1:$A$37,0))</f>
        <v>20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INDEX(Weights!$B$1:$B$37,MATCH(Matches!H1887,Weights!$A$1:$A$37,0))</f>
        <v>50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INDEX(Weights!$B$1:$B$37,MATCH(Matches!H1888,Weights!$A$1:$A$37,0))</f>
        <v>20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INDEX(Weights!$B$1:$B$37,MATCH(Matches!H1889,Weights!$A$1:$A$37,0))</f>
        <v>20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INDEX(Weights!$B$1:$B$37,MATCH(Matches!H1890,Weights!$A$1:$A$37,0))</f>
        <v>20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INDEX(Weights!$B$1:$B$37,MATCH(Matches!H1891,Weights!$A$1:$A$37,0))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INDEX(Weights!$B$1:$B$37,MATCH(Matches!H1892,Weights!$A$1:$A$37,0))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INDEX(Weights!$B$1:$B$37,MATCH(Matches!H1893,Weights!$A$1:$A$37,0))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INDEX(Weights!$B$1:$B$37,MATCH(Matches!H1894,Weights!$A$1:$A$37,0))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INDEX(Weights!$B$1:$B$37,MATCH(Matches!H1895,Weights!$A$1:$A$37,0))</f>
        <v>20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INDEX(Weights!$B$1:$B$37,MATCH(Matches!H1896,Weights!$A$1:$A$37,0))</f>
        <v>40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INDEX(Weights!$B$1:$B$37,MATCH(Matches!H1897,Weights!$A$1:$A$37,0))</f>
        <v>40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INDEX(Weights!$B$1:$B$37,MATCH(Matches!H1898,Weights!$A$1:$A$37,0))</f>
        <v>40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INDEX(Weights!$B$1:$B$37,MATCH(Matches!H1899,Weights!$A$1:$A$37,0))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INDEX(Weights!$B$1:$B$37,MATCH(Matches!H1900,Weights!$A$1:$A$37,0))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INDEX(Weights!$B$1:$B$37,MATCH(Matches!H1901,Weights!$A$1:$A$37,0))</f>
        <v>20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INDEX(Weights!$B$1:$B$37,MATCH(Matches!H1902,Weights!$A$1:$A$37,0))</f>
        <v>30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INDEX(Weights!$B$1:$B$37,MATCH(Matches!H1903,Weights!$A$1:$A$37,0))</f>
        <v>40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INDEX(Weights!$B$1:$B$37,MATCH(Matches!H1904,Weights!$A$1:$A$37,0))</f>
        <v>30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INDEX(Weights!$B$1:$B$37,MATCH(Matches!H1905,Weights!$A$1:$A$37,0))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INDEX(Weights!$B$1:$B$37,MATCH(Matches!H1906,Weights!$A$1:$A$37,0))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INDEX(Weights!$B$1:$B$37,MATCH(Matches!H1907,Weights!$A$1:$A$37,0))</f>
        <v>50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INDEX(Weights!$B$1:$B$37,MATCH(Matches!H1908,Weights!$A$1:$A$37,0))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INDEX(Weights!$B$1:$B$37,MATCH(Matches!H1909,Weights!$A$1:$A$37,0))</f>
        <v>20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INDEX(Weights!$B$1:$B$37,MATCH(Matches!H1910,Weights!$A$1:$A$37,0))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INDEX(Weights!$B$1:$B$37,MATCH(Matches!H1911,Weights!$A$1:$A$37,0))</f>
        <v>20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INDEX(Weights!$B$1:$B$37,MATCH(Matches!H1912,Weights!$A$1:$A$37,0))</f>
        <v>20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INDEX(Weights!$B$1:$B$37,MATCH(Matches!H1913,Weights!$A$1:$A$37,0))</f>
        <v>50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INDEX(Weights!$B$1:$B$37,MATCH(Matches!H1914,Weights!$A$1:$A$37,0))</f>
        <v>20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INDEX(Weights!$B$1:$B$37,MATCH(Matches!H1915,Weights!$A$1:$A$37,0))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INDEX(Weights!$B$1:$B$37,MATCH(Matches!H1916,Weights!$A$1:$A$37,0))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INDEX(Weights!$B$1:$B$37,MATCH(Matches!H1917,Weights!$A$1:$A$37,0))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INDEX(Weights!$B$1:$B$37,MATCH(Matches!H1918,Weights!$A$1:$A$37,0))</f>
        <v>50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INDEX(Weights!$B$1:$B$37,MATCH(Matches!H1919,Weights!$A$1:$A$37,0))</f>
        <v>30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INDEX(Weights!$B$1:$B$37,MATCH(Matches!H1920,Weights!$A$1:$A$37,0))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INDEX(Weights!$B$1:$B$37,MATCH(Matches!H1921,Weights!$A$1:$A$37,0))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INDEX(Weights!$B$1:$B$37,MATCH(Matches!H1922,Weights!$A$1:$A$37,0))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INDEX(Weights!$B$1:$B$37,MATCH(Matches!H1923,Weights!$A$1:$A$37,0))</f>
        <v>40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INDEX(Weights!$B$1:$B$37,MATCH(Matches!H1924,Weights!$A$1:$A$37,0))</f>
        <v>20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INDEX(Weights!$B$1:$B$37,MATCH(Matches!H1925,Weights!$A$1:$A$37,0))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INDEX(Weights!$B$1:$B$37,MATCH(Matches!H1926,Weights!$A$1:$A$37,0))</f>
        <v>40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INDEX(Weights!$B$1:$B$37,MATCH(Matches!H1927,Weights!$A$1:$A$37,0))</f>
        <v>40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INDEX(Weights!$B$1:$B$37,MATCH(Matches!H1928,Weights!$A$1:$A$37,0))</f>
        <v>40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INDEX(Weights!$B$1:$B$37,MATCH(Matches!H1929,Weights!$A$1:$A$37,0))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INDEX(Weights!$B$1:$B$37,MATCH(Matches!H1930,Weights!$A$1:$A$37,0))</f>
        <v>40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INDEX(Weights!$B$1:$B$37,MATCH(Matches!H1931,Weights!$A$1:$A$37,0))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INDEX(Weights!$B$1:$B$37,MATCH(Matches!H1932,Weights!$A$1:$A$37,0))</f>
        <v>20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INDEX(Weights!$B$1:$B$37,MATCH(Matches!H1933,Weights!$A$1:$A$37,0))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INDEX(Weights!$B$1:$B$37,MATCH(Matches!H1934,Weights!$A$1:$A$37,0))</f>
        <v>20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INDEX(Weights!$B$1:$B$37,MATCH(Matches!H1935,Weights!$A$1:$A$37,0))</f>
        <v>50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INDEX(Weights!$B$1:$B$37,MATCH(Matches!H1936,Weights!$A$1:$A$37,0))</f>
        <v>50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INDEX(Weights!$B$1:$B$37,MATCH(Matches!H1937,Weights!$A$1:$A$37,0))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INDEX(Weights!$B$1:$B$37,MATCH(Matches!H1938,Weights!$A$1:$A$37,0))</f>
        <v>40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INDEX(Weights!$B$1:$B$37,MATCH(Matches!H1939,Weights!$A$1:$A$37,0))</f>
        <v>20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INDEX(Weights!$B$1:$B$37,MATCH(Matches!H1940,Weights!$A$1:$A$37,0))</f>
        <v>20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INDEX(Weights!$B$1:$B$37,MATCH(Matches!H1941,Weights!$A$1:$A$37,0))</f>
        <v>20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INDEX(Weights!$B$1:$B$37,MATCH(Matches!H1942,Weights!$A$1:$A$37,0))</f>
        <v>40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INDEX(Weights!$B$1:$B$37,MATCH(Matches!H1943,Weights!$A$1:$A$37,0))</f>
        <v>40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INDEX(Weights!$B$1:$B$37,MATCH(Matches!H1944,Weights!$A$1:$A$37,0))</f>
        <v>40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INDEX(Weights!$B$1:$B$37,MATCH(Matches!H1945,Weights!$A$1:$A$37,0))</f>
        <v>40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INDEX(Weights!$B$1:$B$37,MATCH(Matches!H1946,Weights!$A$1:$A$37,0))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INDEX(Weights!$B$1:$B$37,MATCH(Matches!H1947,Weights!$A$1:$A$37,0))</f>
        <v>40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INDEX(Weights!$B$1:$B$37,MATCH(Matches!H1948,Weights!$A$1:$A$37,0))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INDEX(Weights!$B$1:$B$37,MATCH(Matches!H1949,Weights!$A$1:$A$37,0))</f>
        <v>20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INDEX(Weights!$B$1:$B$37,MATCH(Matches!H1950,Weights!$A$1:$A$37,0))</f>
        <v>40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INDEX(Weights!$B$1:$B$37,MATCH(Matches!H1951,Weights!$A$1:$A$37,0))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INDEX(Weights!$B$1:$B$37,MATCH(Matches!H1952,Weights!$A$1:$A$37,0))</f>
        <v>40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INDEX(Weights!$B$1:$B$37,MATCH(Matches!H1953,Weights!$A$1:$A$37,0))</f>
        <v>40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INDEX(Weights!$B$1:$B$37,MATCH(Matches!H1954,Weights!$A$1:$A$37,0))</f>
        <v>40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INDEX(Weights!$B$1:$B$37,MATCH(Matches!H1955,Weights!$A$1:$A$37,0))</f>
        <v>40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INDEX(Weights!$B$1:$B$37,MATCH(Matches!H1956,Weights!$A$1:$A$37,0))</f>
        <v>20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INDEX(Weights!$B$1:$B$37,MATCH(Matches!H1957,Weights!$A$1:$A$37,0))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INDEX(Weights!$B$1:$B$37,MATCH(Matches!H1958,Weights!$A$1:$A$37,0))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INDEX(Weights!$B$1:$B$37,MATCH(Matches!H1959,Weights!$A$1:$A$37,0))</f>
        <v>40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INDEX(Weights!$B$1:$B$37,MATCH(Matches!H1960,Weights!$A$1:$A$37,0))</f>
        <v>20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INDEX(Weights!$B$1:$B$37,MATCH(Matches!H1961,Weights!$A$1:$A$37,0))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INDEX(Weights!$B$1:$B$37,MATCH(Matches!H1962,Weights!$A$1:$A$37,0))</f>
        <v>20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INDEX(Weights!$B$1:$B$37,MATCH(Matches!H1963,Weights!$A$1:$A$37,0))</f>
        <v>40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INDEX(Weights!$B$1:$B$37,MATCH(Matches!H1964,Weights!$A$1:$A$37,0))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INDEX(Weights!$B$1:$B$37,MATCH(Matches!H1965,Weights!$A$1:$A$37,0))</f>
        <v>20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INDEX(Weights!$B$1:$B$37,MATCH(Matches!H1966,Weights!$A$1:$A$37,0))</f>
        <v>20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INDEX(Weights!$B$1:$B$37,MATCH(Matches!H1967,Weights!$A$1:$A$37,0))</f>
        <v>20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INDEX(Weights!$B$1:$B$37,MATCH(Matches!H1968,Weights!$A$1:$A$37,0))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INDEX(Weights!$B$1:$B$37,MATCH(Matches!H1969,Weights!$A$1:$A$37,0))</f>
        <v>50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INDEX(Weights!$B$1:$B$37,MATCH(Matches!H1970,Weights!$A$1:$A$37,0))</f>
        <v>20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INDEX(Weights!$B$1:$B$37,MATCH(Matches!H1971,Weights!$A$1:$A$37,0))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INDEX(Weights!$B$1:$B$37,MATCH(Matches!H1972,Weights!$A$1:$A$37,0))</f>
        <v>40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INDEX(Weights!$B$1:$B$37,MATCH(Matches!H1973,Weights!$A$1:$A$37,0))</f>
        <v>40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INDEX(Weights!$B$1:$B$37,MATCH(Matches!H1974,Weights!$A$1:$A$37,0))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INDEX(Weights!$B$1:$B$37,MATCH(Matches!H1975,Weights!$A$1:$A$37,0))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INDEX(Weights!$B$1:$B$37,MATCH(Matches!H1976,Weights!$A$1:$A$37,0))</f>
        <v>20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INDEX(Weights!$B$1:$B$37,MATCH(Matches!H1977,Weights!$A$1:$A$37,0))</f>
        <v>20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INDEX(Weights!$B$1:$B$37,MATCH(Matches!H1978,Weights!$A$1:$A$37,0))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INDEX(Weights!$B$1:$B$37,MATCH(Matches!H1979,Weights!$A$1:$A$37,0))</f>
        <v>50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INDEX(Weights!$B$1:$B$37,MATCH(Matches!H1980,Weights!$A$1:$A$37,0))</f>
        <v>50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INDEX(Weights!$B$1:$B$37,MATCH(Matches!H1981,Weights!$A$1:$A$37,0))</f>
        <v>20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INDEX(Weights!$B$1:$B$37,MATCH(Matches!H1982,Weights!$A$1:$A$37,0))</f>
        <v>20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INDEX(Weights!$B$1:$B$37,MATCH(Matches!H1983,Weights!$A$1:$A$37,0))</f>
        <v>20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INDEX(Weights!$B$1:$B$37,MATCH(Matches!H1984,Weights!$A$1:$A$37,0))</f>
        <v>20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INDEX(Weights!$B$1:$B$37,MATCH(Matches!H1985,Weights!$A$1:$A$37,0))</f>
        <v>20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INDEX(Weights!$B$1:$B$37,MATCH(Matches!H1986,Weights!$A$1:$A$37,0))</f>
        <v>20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INDEX(Weights!$B$1:$B$37,MATCH(Matches!H1987,Weights!$A$1:$A$37,0))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INDEX(Weights!$B$1:$B$37,MATCH(Matches!H1988,Weights!$A$1:$A$37,0))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INDEX(Weights!$B$1:$B$37,MATCH(Matches!H1989,Weights!$A$1:$A$37,0))</f>
        <v>20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INDEX(Weights!$B$1:$B$37,MATCH(Matches!H1990,Weights!$A$1:$A$37,0))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INDEX(Weights!$B$1:$B$37,MATCH(Matches!H1991,Weights!$A$1:$A$37,0))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INDEX(Weights!$B$1:$B$37,MATCH(Matches!H1992,Weights!$A$1:$A$37,0))</f>
        <v>30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INDEX(Weights!$B$1:$B$37,MATCH(Matches!H1993,Weights!$A$1:$A$37,0))</f>
        <v>40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INDEX(Weights!$B$1:$B$37,MATCH(Matches!H1994,Weights!$A$1:$A$37,0))</f>
        <v>40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INDEX(Weights!$B$1:$B$37,MATCH(Matches!H1995,Weights!$A$1:$A$37,0))</f>
        <v>40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INDEX(Weights!$B$1:$B$37,MATCH(Matches!H1996,Weights!$A$1:$A$37,0))</f>
        <v>20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INDEX(Weights!$B$1:$B$37,MATCH(Matches!H1997,Weights!$A$1:$A$37,0))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INDEX(Weights!$B$1:$B$37,MATCH(Matches!H1998,Weights!$A$1:$A$37,0))</f>
        <v>40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INDEX(Weights!$B$1:$B$37,MATCH(Matches!H1999,Weights!$A$1:$A$37,0))</f>
        <v>40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INDEX(Weights!$B$1:$B$37,MATCH(Matches!H2000,Weights!$A$1:$A$37,0))</f>
        <v>40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INDEX(Weights!$B$1:$B$37,MATCH(Matches!H2001,Weights!$A$1:$A$37,0))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INDEX(Weights!$B$1:$B$37,MATCH(Matches!H2002,Weights!$A$1:$A$37,0))</f>
        <v>20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INDEX(Weights!$B$1:$B$37,MATCH(Matches!H2003,Weights!$A$1:$A$37,0))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INDEX(Weights!$B$1:$B$37,MATCH(Matches!H2004,Weights!$A$1:$A$37,0))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INDEX(Weights!$B$1:$B$37,MATCH(Matches!H2005,Weights!$A$1:$A$37,0))</f>
        <v>50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INDEX(Weights!$B$1:$B$37,MATCH(Matches!H2006,Weights!$A$1:$A$37,0))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INDEX(Weights!$B$1:$B$37,MATCH(Matches!H2007,Weights!$A$1:$A$37,0))</f>
        <v>40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INDEX(Weights!$B$1:$B$37,MATCH(Matches!H2008,Weights!$A$1:$A$37,0))</f>
        <v>40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INDEX(Weights!$B$1:$B$37,MATCH(Matches!H2009,Weights!$A$1:$A$37,0))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INDEX(Weights!$B$1:$B$37,MATCH(Matches!H2010,Weights!$A$1:$A$37,0))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INDEX(Weights!$B$1:$B$37,MATCH(Matches!H2011,Weights!$A$1:$A$37,0))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INDEX(Weights!$B$1:$B$37,MATCH(Matches!H2012,Weights!$A$1:$A$37,0))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INDEX(Weights!$B$1:$B$37,MATCH(Matches!H2013,Weights!$A$1:$A$37,0))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INDEX(Weights!$B$1:$B$37,MATCH(Matches!H2014,Weights!$A$1:$A$37,0))</f>
        <v>40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INDEX(Weights!$B$1:$B$37,MATCH(Matches!H2015,Weights!$A$1:$A$37,0))</f>
        <v>20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INDEX(Weights!$B$1:$B$37,MATCH(Matches!H2016,Weights!$A$1:$A$37,0))</f>
        <v>40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INDEX(Weights!$B$1:$B$37,MATCH(Matches!H2017,Weights!$A$1:$A$37,0))</f>
        <v>40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INDEX(Weights!$B$1:$B$37,MATCH(Matches!H2018,Weights!$A$1:$A$37,0))</f>
        <v>20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INDEX(Weights!$B$1:$B$37,MATCH(Matches!H2019,Weights!$A$1:$A$37,0))</f>
        <v>20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INDEX(Weights!$B$1:$B$37,MATCH(Matches!H2020,Weights!$A$1:$A$37,0))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INDEX(Weights!$B$1:$B$37,MATCH(Matches!H2021,Weights!$A$1:$A$37,0))</f>
        <v>20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INDEX(Weights!$B$1:$B$37,MATCH(Matches!H2022,Weights!$A$1:$A$37,0))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INDEX(Weights!$B$1:$B$37,MATCH(Matches!H2023,Weights!$A$1:$A$37,0))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INDEX(Weights!$B$1:$B$37,MATCH(Matches!H2024,Weights!$A$1:$A$37,0))</f>
        <v>20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INDEX(Weights!$B$1:$B$37,MATCH(Matches!H2025,Weights!$A$1:$A$37,0))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INDEX(Weights!$B$1:$B$37,MATCH(Matches!H2026,Weights!$A$1:$A$37,0))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INDEX(Weights!$B$1:$B$37,MATCH(Matches!H2027,Weights!$A$1:$A$37,0))</f>
        <v>40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INDEX(Weights!$B$1:$B$37,MATCH(Matches!H2028,Weights!$A$1:$A$37,0))</f>
        <v>20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INDEX(Weights!$B$1:$B$37,MATCH(Matches!H2029,Weights!$A$1:$A$37,0))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INDEX(Weights!$B$1:$B$37,MATCH(Matches!H2030,Weights!$A$1:$A$37,0))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INDEX(Weights!$B$1:$B$37,MATCH(Matches!H2031,Weights!$A$1:$A$37,0))</f>
        <v>20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INDEX(Weights!$B$1:$B$37,MATCH(Matches!H2032,Weights!$A$1:$A$37,0))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INDEX(Weights!$B$1:$B$37,MATCH(Matches!H2033,Weights!$A$1:$A$37,0))</f>
        <v>20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INDEX(Weights!$B$1:$B$37,MATCH(Matches!H2034,Weights!$A$1:$A$37,0))</f>
        <v>20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INDEX(Weights!$B$1:$B$37,MATCH(Matches!H2035,Weights!$A$1:$A$37,0))</f>
        <v>20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INDEX(Weights!$B$1:$B$37,MATCH(Matches!H2037,Weights!$A$1:$A$37,0))</f>
        <v>20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INDEX(Weights!$B$1:$B$37,MATCH(Matches!H2038,Weights!$A$1:$A$37,0))</f>
        <v>20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INDEX(Weights!$B$1:$B$37,MATCH(Matches!H2039,Weights!$A$1:$A$37,0))</f>
        <v>20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INDEX(Weights!$B$1:$B$37,MATCH(Matches!H2040,Weights!$A$1:$A$37,0))</f>
        <v>40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INDEX(Weights!$B$1:$B$37,MATCH(Matches!H2041,Weights!$A$1:$A$37,0))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INDEX(Weights!$B$1:$B$37,MATCH(Matches!H2042,Weights!$A$1:$A$37,0))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INDEX(Weights!$B$1:$B$37,MATCH(Matches!H2043,Weights!$A$1:$A$37,0))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INDEX(Weights!$B$1:$B$37,MATCH(Matches!H2044,Weights!$A$1:$A$37,0))</f>
        <v>40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INDEX(Weights!$B$1:$B$37,MATCH(Matches!H2045,Weights!$A$1:$A$37,0))</f>
        <v>50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INDEX(Weights!$B$1:$B$37,MATCH(Matches!H2046,Weights!$A$1:$A$37,0))</f>
        <v>20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INDEX(Weights!$B$1:$B$37,MATCH(Matches!H2047,Weights!$A$1:$A$37,0))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INDEX(Weights!$B$1:$B$37,MATCH(Matches!H2048,Weights!$A$1:$A$37,0))</f>
        <v>40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INDEX(Weights!$B$1:$B$37,MATCH(Matches!H2049,Weights!$A$1:$A$37,0))</f>
        <v>20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INDEX(Weights!$B$1:$B$37,MATCH(Matches!H2050,Weights!$A$1:$A$37,0))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INDEX(Weights!$B$1:$B$37,MATCH(Matches!H2051,Weights!$A$1:$A$37,0))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INDEX(Weights!$B$1:$B$37,MATCH(Matches!H2052,Weights!$A$1:$A$37,0))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INDEX(Weights!$B$1:$B$37,MATCH(Matches!H2053,Weights!$A$1:$A$37,0))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INDEX(Weights!$B$1:$B$37,MATCH(Matches!H2054,Weights!$A$1:$A$37,0))</f>
        <v>20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INDEX(Weights!$B$1:$B$37,MATCH(Matches!H2055,Weights!$A$1:$A$37,0))</f>
        <v>20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INDEX(Weights!$B$1:$B$37,MATCH(Matches!H2056,Weights!$A$1:$A$37,0))</f>
        <v>20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INDEX(Weights!$B$1:$B$37,MATCH(Matches!H2057,Weights!$A$1:$A$37,0))</f>
        <v>30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INDEX(Weights!$B$1:$B$37,MATCH(Matches!H2058,Weights!$A$1:$A$37,0))</f>
        <v>40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INDEX(Weights!$B$1:$B$37,MATCH(Matches!H2059,Weights!$A$1:$A$37,0))</f>
        <v>20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INDEX(Weights!$B$1:$B$37,MATCH(Matches!H2060,Weights!$A$1:$A$37,0))</f>
        <v>50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INDEX(Weights!$B$1:$B$37,MATCH(Matches!H2061,Weights!$A$1:$A$37,0))</f>
        <v>20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INDEX(Weights!$B$1:$B$37,MATCH(Matches!H2062,Weights!$A$1:$A$37,0))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INDEX(Weights!$B$1:$B$37,MATCH(Matches!H2063,Weights!$A$1:$A$37,0))</f>
        <v>40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INDEX(Weights!$B$1:$B$37,MATCH(Matches!H2064,Weights!$A$1:$A$37,0))</f>
        <v>20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INDEX(Weights!$B$1:$B$37,MATCH(Matches!H2065,Weights!$A$1:$A$37,0))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INDEX(Weights!$B$1:$B$37,MATCH(Matches!H2066,Weights!$A$1:$A$37,0))</f>
        <v>40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INDEX(Weights!$B$1:$B$37,MATCH(Matches!H2067,Weights!$A$1:$A$37,0))</f>
        <v>20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INDEX(Weights!$B$1:$B$37,MATCH(Matches!H2068,Weights!$A$1:$A$37,0))</f>
        <v>20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INDEX(Weights!$B$1:$B$37,MATCH(Matches!H2069,Weights!$A$1:$A$37,0))</f>
        <v>20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INDEX(Weights!$B$1:$B$37,MATCH(Matches!H2070,Weights!$A$1:$A$37,0))</f>
        <v>20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INDEX(Weights!$B$1:$B$37,MATCH(Matches!H2071,Weights!$A$1:$A$37,0))</f>
        <v>30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INDEX(Weights!$B$1:$B$37,MATCH(Matches!H2072,Weights!$A$1:$A$37,0))</f>
        <v>40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INDEX(Weights!$B$1:$B$37,MATCH(Matches!H2073,Weights!$A$1:$A$37,0))</f>
        <v>40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INDEX(Weights!$B$1:$B$37,MATCH(Matches!H2074,Weights!$A$1:$A$37,0))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INDEX(Weights!$B$1:$B$37,MATCH(Matches!H2075,Weights!$A$1:$A$37,0))</f>
        <v>40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INDEX(Weights!$B$1:$B$37,MATCH(Matches!H2076,Weights!$A$1:$A$37,0))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INDEX(Weights!$B$1:$B$37,MATCH(Matches!H2077,Weights!$A$1:$A$37,0))</f>
        <v>40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INDEX(Weights!$B$1:$B$37,MATCH(Matches!H2078,Weights!$A$1:$A$37,0))</f>
        <v>20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INDEX(Weights!$B$1:$B$37,MATCH(Matches!H2079,Weights!$A$1:$A$37,0))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INDEX(Weights!$B$1:$B$37,MATCH(Matches!H2080,Weights!$A$1:$A$37,0))</f>
        <v>20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INDEX(Weights!$B$1:$B$37,MATCH(Matches!H2081,Weights!$A$1:$A$37,0))</f>
        <v>20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INDEX(Weights!$B$1:$B$37,MATCH(Matches!H2082,Weights!$A$1:$A$37,0))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INDEX(Weights!$B$1:$B$37,MATCH(Matches!H2083,Weights!$A$1:$A$37,0))</f>
        <v>40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INDEX(Weights!$B$1:$B$37,MATCH(Matches!H2084,Weights!$A$1:$A$37,0))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INDEX(Weights!$B$1:$B$37,MATCH(Matches!H2085,Weights!$A$1:$A$37,0))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INDEX(Weights!$B$1:$B$37,MATCH(Matches!H2086,Weights!$A$1:$A$37,0))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INDEX(Weights!$B$1:$B$37,MATCH(Matches!H2087,Weights!$A$1:$A$37,0))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INDEX(Weights!$B$1:$B$37,MATCH(Matches!H2088,Weights!$A$1:$A$37,0))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INDEX(Weights!$B$1:$B$37,MATCH(Matches!H2089,Weights!$A$1:$A$37,0))</f>
        <v>20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INDEX(Weights!$B$1:$B$37,MATCH(Matches!H2090,Weights!$A$1:$A$37,0))</f>
        <v>20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INDEX(Weights!$B$1:$B$37,MATCH(Matches!H2091,Weights!$A$1:$A$37,0))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INDEX(Weights!$B$1:$B$37,MATCH(Matches!H2092,Weights!$A$1:$A$37,0))</f>
        <v>20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INDEX(Weights!$B$1:$B$37,MATCH(Matches!H2093,Weights!$A$1:$A$37,0))</f>
        <v>50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INDEX(Weights!$B$1:$B$37,MATCH(Matches!H2094,Weights!$A$1:$A$37,0))</f>
        <v>20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INDEX(Weights!$B$1:$B$37,MATCH(Matches!H2095,Weights!$A$1:$A$37,0))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INDEX(Weights!$B$1:$B$37,MATCH(Matches!H2096,Weights!$A$1:$A$37,0))</f>
        <v>40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INDEX(Weights!$B$1:$B$37,MATCH(Matches!H2097,Weights!$A$1:$A$37,0))</f>
        <v>20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INDEX(Weights!$B$1:$B$37,MATCH(Matches!H2098,Weights!$A$1:$A$37,0))</f>
        <v>30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INDEX(Weights!$B$1:$B$37,MATCH(Matches!H2099,Weights!$A$1:$A$37,0))</f>
        <v>40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INDEX(Weights!$B$1:$B$37,MATCH(Matches!H2100,Weights!$A$1:$A$37,0))</f>
        <v>40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INDEX(Weights!$B$1:$B$37,MATCH(Matches!H2101,Weights!$A$1:$A$37,0))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INDEX(Weights!$B$1:$B$37,MATCH(Matches!H2102,Weights!$A$1:$A$37,0))</f>
        <v>20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INDEX(Weights!$B$1:$B$37,MATCH(Matches!H2103,Weights!$A$1:$A$37,0))</f>
        <v>20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INDEX(Weights!$B$1:$B$37,MATCH(Matches!H2104,Weights!$A$1:$A$37,0))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INDEX(Weights!$B$1:$B$37,MATCH(Matches!H2105,Weights!$A$1:$A$37,0))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INDEX(Weights!$B$1:$B$37,MATCH(Matches!H2106,Weights!$A$1:$A$37,0))</f>
        <v>20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INDEX(Weights!$B$1:$B$37,MATCH(Matches!H2107,Weights!$A$1:$A$37,0))</f>
        <v>40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INDEX(Weights!$B$1:$B$37,MATCH(Matches!H2108,Weights!$A$1:$A$37,0))</f>
        <v>40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INDEX(Weights!$B$1:$B$37,MATCH(Matches!H2109,Weights!$A$1:$A$37,0))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INDEX(Weights!$B$1:$B$37,MATCH(Matches!H2110,Weights!$A$1:$A$37,0))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INDEX(Weights!$B$1:$B$37,MATCH(Matches!H2111,Weights!$A$1:$A$37,0))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INDEX(Weights!$B$1:$B$37,MATCH(Matches!H2112,Weights!$A$1:$A$37,0))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INDEX(Weights!$B$1:$B$37,MATCH(Matches!H2113,Weights!$A$1:$A$37,0))</f>
        <v>40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INDEX(Weights!$B$1:$B$37,MATCH(Matches!H2114,Weights!$A$1:$A$37,0))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INDEX(Weights!$B$1:$B$37,MATCH(Matches!H2115,Weights!$A$1:$A$37,0))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INDEX(Weights!$B$1:$B$37,MATCH(Matches!H2116,Weights!$A$1:$A$37,0))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INDEX(Weights!$B$1:$B$37,MATCH(Matches!H2117,Weights!$A$1:$A$37,0))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INDEX(Weights!$B$1:$B$37,MATCH(Matches!H2118,Weights!$A$1:$A$37,0))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INDEX(Weights!$B$1:$B$37,MATCH(Matches!H2119,Weights!$A$1:$A$37,0))</f>
        <v>40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INDEX(Weights!$B$1:$B$37,MATCH(Matches!H2120,Weights!$A$1:$A$37,0))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INDEX(Weights!$B$1:$B$37,MATCH(Matches!H2121,Weights!$A$1:$A$37,0))</f>
        <v>40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INDEX(Weights!$B$1:$B$37,MATCH(Matches!H2122,Weights!$A$1:$A$37,0))</f>
        <v>20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INDEX(Weights!$B$1:$B$37,MATCH(Matches!H2123,Weights!$A$1:$A$37,0))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INDEX(Weights!$B$1:$B$37,MATCH(Matches!H2124,Weights!$A$1:$A$37,0))</f>
        <v>40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INDEX(Weights!$B$1:$B$37,MATCH(Matches!H2125,Weights!$A$1:$A$37,0))</f>
        <v>40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INDEX(Weights!$B$1:$B$37,MATCH(Matches!H2126,Weights!$A$1:$A$37,0))</f>
        <v>40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INDEX(Weights!$B$1:$B$37,MATCH(Matches!H2127,Weights!$A$1:$A$37,0))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INDEX(Weights!$B$1:$B$37,MATCH(Matches!H2128,Weights!$A$1:$A$37,0))</f>
        <v>40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INDEX(Weights!$B$1:$B$37,MATCH(Matches!H2129,Weights!$A$1:$A$37,0))</f>
        <v>40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INDEX(Weights!$B$1:$B$37,MATCH(Matches!H2130,Weights!$A$1:$A$37,0))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INDEX(Weights!$B$1:$B$37,MATCH(Matches!H2131,Weights!$A$1:$A$37,0))</f>
        <v>40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INDEX(Weights!$B$1:$B$37,MATCH(Matches!H2132,Weights!$A$1:$A$37,0))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INDEX(Weights!$B$1:$B$37,MATCH(Matches!H2133,Weights!$A$1:$A$37,0))</f>
        <v>50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INDEX(Weights!$B$1:$B$37,MATCH(Matches!H2134,Weights!$A$1:$A$37,0))</f>
        <v>20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INDEX(Weights!$B$1:$B$37,MATCH(Matches!H2135,Weights!$A$1:$A$37,0))</f>
        <v>20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INDEX(Weights!$B$1:$B$37,MATCH(Matches!H2136,Weights!$A$1:$A$37,0))</f>
        <v>20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INDEX(Weights!$B$1:$B$37,MATCH(Matches!H2137,Weights!$A$1:$A$37,0))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INDEX(Weights!$B$1:$B$37,MATCH(Matches!H2138,Weights!$A$1:$A$37,0))</f>
        <v>40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INDEX(Weights!$B$1:$B$37,MATCH(Matches!H2139,Weights!$A$1:$A$37,0))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INDEX(Weights!$B$1:$B$37,MATCH(Matches!H2140,Weights!$A$1:$A$37,0))</f>
        <v>20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INDEX(Weights!$B$1:$B$37,MATCH(Matches!H2141,Weights!$A$1:$A$37,0))</f>
        <v>20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INDEX(Weights!$B$1:$B$37,MATCH(Matches!H2142,Weights!$A$1:$A$37,0))</f>
        <v>20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INDEX(Weights!$B$1:$B$37,MATCH(Matches!H2143,Weights!$A$1:$A$37,0))</f>
        <v>20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INDEX(Weights!$B$1:$B$37,MATCH(Matches!H2144,Weights!$A$1:$A$37,0))</f>
        <v>20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INDEX(Weights!$B$1:$B$37,MATCH(Matches!H2145,Weights!$A$1:$A$37,0))</f>
        <v>20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INDEX(Weights!$B$1:$B$37,MATCH(Matches!H2146,Weights!$A$1:$A$37,0))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INDEX(Weights!$B$1:$B$37,MATCH(Matches!H2147,Weights!$A$1:$A$37,0))</f>
        <v>20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INDEX(Weights!$B$1:$B$37,MATCH(Matches!H2148,Weights!$A$1:$A$37,0))</f>
        <v>20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INDEX(Weights!$B$1:$B$37,MATCH(Matches!H2149,Weights!$A$1:$A$37,0))</f>
        <v>20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INDEX(Weights!$B$1:$B$37,MATCH(Matches!H2150,Weights!$A$1:$A$37,0))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INDEX(Weights!$B$1:$B$37,MATCH(Matches!H2151,Weights!$A$1:$A$37,0))</f>
        <v>20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INDEX(Weights!$B$1:$B$37,MATCH(Matches!H2152,Weights!$A$1:$A$37,0))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INDEX(Weights!$B$1:$B$37,MATCH(Matches!H2153,Weights!$A$1:$A$37,0))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INDEX(Weights!$B$1:$B$37,MATCH(Matches!H2154,Weights!$A$1:$A$37,0))</f>
        <v>40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INDEX(Weights!$B$1:$B$37,MATCH(Matches!H2155,Weights!$A$1:$A$37,0))</f>
        <v>40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INDEX(Weights!$B$1:$B$37,MATCH(Matches!H2156,Weights!$A$1:$A$37,0))</f>
        <v>40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INDEX(Weights!$B$1:$B$37,MATCH(Matches!H2157,Weights!$A$1:$A$37,0))</f>
        <v>40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INDEX(Weights!$B$1:$B$37,MATCH(Matches!H2158,Weights!$A$1:$A$37,0))</f>
        <v>40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INDEX(Weights!$B$1:$B$37,MATCH(Matches!H2159,Weights!$A$1:$A$37,0))</f>
        <v>40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INDEX(Weights!$B$1:$B$37,MATCH(Matches!H2160,Weights!$A$1:$A$37,0))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INDEX(Weights!$B$1:$B$37,MATCH(Matches!H2161,Weights!$A$1:$A$37,0))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INDEX(Weights!$B$1:$B$37,MATCH(Matches!H2162,Weights!$A$1:$A$37,0))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INDEX(Weights!$B$1:$B$37,MATCH(Matches!H2163,Weights!$A$1:$A$37,0))</f>
        <v>20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INDEX(Weights!$B$1:$B$37,MATCH(Matches!H2164,Weights!$A$1:$A$37,0))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INDEX(Weights!$B$1:$B$37,MATCH(Matches!H2165,Weights!$A$1:$A$37,0))</f>
        <v>20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INDEX(Weights!$B$1:$B$37,MATCH(Matches!H2166,Weights!$A$1:$A$37,0))</f>
        <v>30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INDEX(Weights!$B$1:$B$37,MATCH(Matches!H2167,Weights!$A$1:$A$37,0))</f>
        <v>40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INDEX(Weights!$B$1:$B$37,MATCH(Matches!H2168,Weights!$A$1:$A$37,0))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INDEX(Weights!$B$1:$B$37,MATCH(Matches!H2169,Weights!$A$1:$A$37,0))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INDEX(Weights!$B$1:$B$37,MATCH(Matches!H2170,Weights!$A$1:$A$37,0))</f>
        <v>20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INDEX(Weights!$B$1:$B$37,MATCH(Matches!H2171,Weights!$A$1:$A$37,0))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INDEX(Weights!$B$1:$B$37,MATCH(Matches!H2172,Weights!$A$1:$A$37,0))</f>
        <v>40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INDEX(Weights!$B$1:$B$37,MATCH(Matches!H2173,Weights!$A$1:$A$37,0))</f>
        <v>20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INDEX(Weights!$B$1:$B$37,MATCH(Matches!H2174,Weights!$A$1:$A$37,0))</f>
        <v>50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INDEX(Weights!$B$1:$B$37,MATCH(Matches!H2175,Weights!$A$1:$A$37,0))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INDEX(Weights!$B$1:$B$37,MATCH(Matches!H2176,Weights!$A$1:$A$37,0))</f>
        <v>20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INDEX(Weights!$B$1:$B$37,MATCH(Matches!H2177,Weights!$A$1:$A$37,0))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INDEX(Weights!$B$1:$B$37,MATCH(Matches!H2178,Weights!$A$1:$A$37,0))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INDEX(Weights!$B$1:$B$37,MATCH(Matches!H2179,Weights!$A$1:$A$37,0))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INDEX(Weights!$B$1:$B$37,MATCH(Matches!H2180,Weights!$A$1:$A$37,0))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INDEX(Weights!$B$1:$B$37,MATCH(Matches!H2181,Weights!$A$1:$A$37,0))</f>
        <v>20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INDEX(Weights!$B$1:$B$37,MATCH(Matches!H2182,Weights!$A$1:$A$37,0))</f>
        <v>20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INDEX(Weights!$B$1:$B$37,MATCH(Matches!H2183,Weights!$A$1:$A$37,0))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INDEX(Weights!$B$1:$B$37,MATCH(Matches!H2184,Weights!$A$1:$A$37,0))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INDEX(Weights!$B$1:$B$37,MATCH(Matches!H2185,Weights!$A$1:$A$37,0))</f>
        <v>40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INDEX(Weights!$B$1:$B$37,MATCH(Matches!H2186,Weights!$A$1:$A$37,0))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INDEX(Weights!$B$1:$B$37,MATCH(Matches!H2187,Weights!$A$1:$A$37,0))</f>
        <v>20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INDEX(Weights!$B$1:$B$37,MATCH(Matches!H2188,Weights!$A$1:$A$37,0))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INDEX(Weights!$B$1:$B$37,MATCH(Matches!H2189,Weights!$A$1:$A$37,0))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INDEX(Weights!$B$1:$B$37,MATCH(Matches!H2190,Weights!$A$1:$A$37,0))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INDEX(Weights!$B$1:$B$37,MATCH(Matches!H2191,Weights!$A$1:$A$37,0))</f>
        <v>20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INDEX(Weights!$B$1:$B$37,MATCH(Matches!H2192,Weights!$A$1:$A$37,0))</f>
        <v>20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INDEX(Weights!$B$1:$B$37,MATCH(Matches!H2193,Weights!$A$1:$A$37,0))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INDEX(Weights!$B$1:$B$37,MATCH(Matches!H2194,Weights!$A$1:$A$37,0))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INDEX(Weights!$B$1:$B$37,MATCH(Matches!H2195,Weights!$A$1:$A$37,0))</f>
        <v>20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INDEX(Weights!$B$1:$B$37,MATCH(Matches!H2196,Weights!$A$1:$A$37,0))</f>
        <v>50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INDEX(Weights!$B$1:$B$37,MATCH(Matches!H2197,Weights!$A$1:$A$37,0))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INDEX(Weights!$B$1:$B$37,MATCH(Matches!H2198,Weights!$A$1:$A$37,0))</f>
        <v>20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INDEX(Weights!$B$1:$B$37,MATCH(Matches!H2199,Weights!$A$1:$A$37,0))</f>
        <v>20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INDEX(Weights!$B$1:$B$37,MATCH(Matches!H2200,Weights!$A$1:$A$37,0))</f>
        <v>20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INDEX(Weights!$B$1:$B$37,MATCH(Matches!H2201,Weights!$A$1:$A$37,0))</f>
        <v>20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INDEX(Weights!$B$1:$B$37,MATCH(Matches!H2202,Weights!$A$1:$A$37,0))</f>
        <v>20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INDEX(Weights!$B$1:$B$37,MATCH(Matches!H2203,Weights!$A$1:$A$37,0))</f>
        <v>40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INDEX(Weights!$B$1:$B$37,MATCH(Matches!H2204,Weights!$A$1:$A$37,0))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INDEX(Weights!$B$1:$B$37,MATCH(Matches!H2205,Weights!$A$1:$A$37,0))</f>
        <v>40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INDEX(Weights!$B$1:$B$37,MATCH(Matches!H2206,Weights!$A$1:$A$37,0))</f>
        <v>40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INDEX(Weights!$B$1:$B$37,MATCH(Matches!H2207,Weights!$A$1:$A$37,0))</f>
        <v>20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INDEX(Weights!$B$1:$B$37,MATCH(Matches!H2208,Weights!$A$1:$A$37,0))</f>
        <v>20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INDEX(Weights!$B$1:$B$37,MATCH(Matches!H2209,Weights!$A$1:$A$37,0))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INDEX(Weights!$B$1:$B$37,MATCH(Matches!H2210,Weights!$A$1:$A$37,0))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INDEX(Weights!$B$1:$B$37,MATCH(Matches!H2211,Weights!$A$1:$A$37,0))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INDEX(Weights!$B$1:$B$37,MATCH(Matches!H2212,Weights!$A$1:$A$37,0))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INDEX(Weights!$B$1:$B$37,MATCH(Matches!H2213,Weights!$A$1:$A$37,0))</f>
        <v>40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INDEX(Weights!$B$1:$B$37,MATCH(Matches!H2214,Weights!$A$1:$A$37,0))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INDEX(Weights!$B$1:$B$37,MATCH(Matches!H2215,Weights!$A$1:$A$37,0))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INDEX(Weights!$B$1:$B$37,MATCH(Matches!H2216,Weights!$A$1:$A$37,0))</f>
        <v>20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INDEX(Weights!$B$1:$B$37,MATCH(Matches!H2217,Weights!$A$1:$A$37,0))</f>
        <v>20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INDEX(Weights!$B$1:$B$37,MATCH(Matches!H2218,Weights!$A$1:$A$37,0))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INDEX(Weights!$B$1:$B$37,MATCH(Matches!H2219,Weights!$A$1:$A$37,0))</f>
        <v>40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INDEX(Weights!$B$1:$B$37,MATCH(Matches!H2220,Weights!$A$1:$A$37,0))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INDEX(Weights!$B$1:$B$37,MATCH(Matches!H2221,Weights!$A$1:$A$37,0))</f>
        <v>40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INDEX(Weights!$B$1:$B$37,MATCH(Matches!H2222,Weights!$A$1:$A$37,0))</f>
        <v>40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INDEX(Weights!$B$1:$B$37,MATCH(Matches!H2223,Weights!$A$1:$A$37,0))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INDEX(Weights!$B$1:$B$37,MATCH(Matches!H2224,Weights!$A$1:$A$37,0))</f>
        <v>40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INDEX(Weights!$B$1:$B$37,MATCH(Matches!H2225,Weights!$A$1:$A$37,0))</f>
        <v>20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INDEX(Weights!$B$1:$B$37,MATCH(Matches!H2226,Weights!$A$1:$A$37,0))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INDEX(Weights!$B$1:$B$37,MATCH(Matches!H2227,Weights!$A$1:$A$37,0))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INDEX(Weights!$B$1:$B$37,MATCH(Matches!H2228,Weights!$A$1:$A$37,0))</f>
        <v>50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INDEX(Weights!$B$1:$B$37,MATCH(Matches!H2229,Weights!$A$1:$A$37,0))</f>
        <v>50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INDEX(Weights!$B$1:$B$37,MATCH(Matches!H2230,Weights!$A$1:$A$37,0))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INDEX(Weights!$B$1:$B$37,MATCH(Matches!H2231,Weights!$A$1:$A$37,0))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INDEX(Weights!$B$1:$B$37,MATCH(Matches!H2232,Weights!$A$1:$A$37,0))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INDEX(Weights!$B$1:$B$37,MATCH(Matches!H2233,Weights!$A$1:$A$37,0))</f>
        <v>20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INDEX(Weights!$B$1:$B$37,MATCH(Matches!H2234,Weights!$A$1:$A$37,0))</f>
        <v>20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INDEX(Weights!$B$1:$B$37,MATCH(Matches!H2235,Weights!$A$1:$A$37,0))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INDEX(Weights!$B$1:$B$37,MATCH(Matches!H2236,Weights!$A$1:$A$37,0))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INDEX(Weights!$B$1:$B$37,MATCH(Matches!H2237,Weights!$A$1:$A$37,0))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INDEX(Weights!$B$1:$B$37,MATCH(Matches!H2238,Weights!$A$1:$A$37,0))</f>
        <v>20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INDEX(Weights!$B$1:$B$37,MATCH(Matches!H2239,Weights!$A$1:$A$37,0))</f>
        <v>20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INDEX(Weights!$B$1:$B$37,MATCH(Matches!H2240,Weights!$A$1:$A$37,0))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INDEX(Weights!$B$1:$B$37,MATCH(Matches!H2241,Weights!$A$1:$A$37,0))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INDEX(Weights!$B$1:$B$37,MATCH(Matches!H2242,Weights!$A$1:$A$37,0))</f>
        <v>20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INDEX(Weights!$B$1:$B$37,MATCH(Matches!H2243,Weights!$A$1:$A$37,0))</f>
        <v>20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INDEX(Weights!$B$1:$B$37,MATCH(Matches!H2244,Weights!$A$1:$A$37,0))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INDEX(Weights!$B$1:$B$37,MATCH(Matches!H2245,Weights!$A$1:$A$37,0))</f>
        <v>40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INDEX(Weights!$B$1:$B$37,MATCH(Matches!H2246,Weights!$A$1:$A$37,0))</f>
        <v>20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INDEX(Weights!$B$1:$B$37,MATCH(Matches!H2247,Weights!$A$1:$A$37,0))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INDEX(Weights!$B$1:$B$37,MATCH(Matches!H2248,Weights!$A$1:$A$37,0))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INDEX(Weights!$B$1:$B$37,MATCH(Matches!H2249,Weights!$A$1:$A$37,0))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INDEX(Weights!$B$1:$B$37,MATCH(Matches!H2250,Weights!$A$1:$A$37,0))</f>
        <v>20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INDEX(Weights!$B$1:$B$37,MATCH(Matches!H2251,Weights!$A$1:$A$37,0))</f>
        <v>20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INDEX(Weights!$B$1:$B$37,MATCH(Matches!H2252,Weights!$A$1:$A$37,0))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INDEX(Weights!$B$1:$B$37,MATCH(Matches!H2253,Weights!$A$1:$A$37,0))</f>
        <v>40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INDEX(Weights!$B$1:$B$37,MATCH(Matches!H2254,Weights!$A$1:$A$37,0))</f>
        <v>20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INDEX(Weights!$B$1:$B$37,MATCH(Matches!H2255,Weights!$A$1:$A$37,0))</f>
        <v>40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INDEX(Weights!$B$1:$B$37,MATCH(Matches!H2256,Weights!$A$1:$A$37,0))</f>
        <v>20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INDEX(Weights!$B$1:$B$37,MATCH(Matches!H2257,Weights!$A$1:$A$37,0))</f>
        <v>20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INDEX(Weights!$B$1:$B$37,MATCH(Matches!H2258,Weights!$A$1:$A$37,0))</f>
        <v>40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INDEX(Weights!$B$1:$B$37,MATCH(Matches!H2259,Weights!$A$1:$A$37,0))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INDEX(Weights!$B$1:$B$37,MATCH(Matches!H2260,Weights!$A$1:$A$37,0))</f>
        <v>40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INDEX(Weights!$B$1:$B$37,MATCH(Matches!H2261,Weights!$A$1:$A$37,0))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INDEX(Weights!$B$1:$B$37,MATCH(Matches!H2262,Weights!$A$1:$A$37,0))</f>
        <v>20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INDEX(Weights!$B$1:$B$37,MATCH(Matches!H2263,Weights!$A$1:$A$37,0))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INDEX(Weights!$B$1:$B$37,MATCH(Matches!H2264,Weights!$A$1:$A$37,0))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INDEX(Weights!$B$1:$B$37,MATCH(Matches!H2265,Weights!$A$1:$A$37,0))</f>
        <v>20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INDEX(Weights!$B$1:$B$37,MATCH(Matches!H2266,Weights!$A$1:$A$37,0))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INDEX(Weights!$B$1:$B$37,MATCH(Matches!H2267,Weights!$A$1:$A$37,0))</f>
        <v>40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INDEX(Weights!$B$1:$B$37,MATCH(Matches!H2268,Weights!$A$1:$A$37,0))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INDEX(Weights!$B$1:$B$37,MATCH(Matches!H2269,Weights!$A$1:$A$37,0))</f>
        <v>40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INDEX(Weights!$B$1:$B$37,MATCH(Matches!H2270,Weights!$A$1:$A$37,0))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INDEX(Weights!$B$1:$B$37,MATCH(Matches!H2271,Weights!$A$1:$A$37,0))</f>
        <v>40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INDEX(Weights!$B$1:$B$37,MATCH(Matches!H2272,Weights!$A$1:$A$37,0))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INDEX(Weights!$B$1:$B$37,MATCH(Matches!H2273,Weights!$A$1:$A$37,0))</f>
        <v>40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INDEX(Weights!$B$1:$B$37,MATCH(Matches!H2274,Weights!$A$1:$A$37,0))</f>
        <v>50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INDEX(Weights!$B$1:$B$37,MATCH(Matches!H2275,Weights!$A$1:$A$37,0))</f>
        <v>40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INDEX(Weights!$B$1:$B$37,MATCH(Matches!H2276,Weights!$A$1:$A$37,0))</f>
        <v>50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INDEX(Weights!$B$1:$B$37,MATCH(Matches!H2277,Weights!$A$1:$A$37,0))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INDEX(Weights!$B$1:$B$37,MATCH(Matches!H2278,Weights!$A$1:$A$37,0))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INDEX(Weights!$B$1:$B$37,MATCH(Matches!H2279,Weights!$A$1:$A$37,0))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INDEX(Weights!$B$1:$B$37,MATCH(Matches!H2280,Weights!$A$1:$A$37,0))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INDEX(Weights!$B$1:$B$37,MATCH(Matches!H2281,Weights!$A$1:$A$37,0))</f>
        <v>20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INDEX(Weights!$B$1:$B$37,MATCH(Matches!H2282,Weights!$A$1:$A$37,0))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INDEX(Weights!$B$1:$B$37,MATCH(Matches!H2283,Weights!$A$1:$A$37,0))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INDEX(Weights!$B$1:$B$37,MATCH(Matches!H2284,Weights!$A$1:$A$37,0))</f>
        <v>40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INDEX(Weights!$B$1:$B$37,MATCH(Matches!H2285,Weights!$A$1:$A$37,0))</f>
        <v>20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INDEX(Weights!$B$1:$B$37,MATCH(Matches!H2286,Weights!$A$1:$A$37,0))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INDEX(Weights!$B$1:$B$37,MATCH(Matches!H2287,Weights!$A$1:$A$37,0))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INDEX(Weights!$B$1:$B$37,MATCH(Matches!H2288,Weights!$A$1:$A$37,0))</f>
        <v>20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INDEX(Weights!$B$1:$B$37,MATCH(Matches!H2289,Weights!$A$1:$A$37,0))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INDEX(Weights!$B$1:$B$37,MATCH(Matches!H2290,Weights!$A$1:$A$37,0))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INDEX(Weights!$B$1:$B$37,MATCH(Matches!H2291,Weights!$A$1:$A$37,0))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INDEX(Weights!$B$1:$B$37,MATCH(Matches!H2292,Weights!$A$1:$A$37,0))</f>
        <v>40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INDEX(Weights!$B$1:$B$37,MATCH(Matches!H2293,Weights!$A$1:$A$37,0))</f>
        <v>20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INDEX(Weights!$B$1:$B$37,MATCH(Matches!H2294,Weights!$A$1:$A$37,0))</f>
        <v>40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INDEX(Weights!$B$1:$B$37,MATCH(Matches!H2295,Weights!$A$1:$A$37,0))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INDEX(Weights!$B$1:$B$37,MATCH(Matches!H2296,Weights!$A$1:$A$37,0))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INDEX(Weights!$B$1:$B$37,MATCH(Matches!H2297,Weights!$A$1:$A$37,0))</f>
        <v>20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INDEX(Weights!$B$1:$B$37,MATCH(Matches!H2298,Weights!$A$1:$A$37,0))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INDEX(Weights!$B$1:$B$37,MATCH(Matches!H2299,Weights!$A$1:$A$37,0))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INDEX(Weights!$B$1:$B$37,MATCH(Matches!H2300,Weights!$A$1:$A$37,0))</f>
        <v>40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INDEX(Weights!$B$1:$B$37,MATCH(Matches!H2301,Weights!$A$1:$A$37,0))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INDEX(Weights!$B$1:$B$37,MATCH(Matches!H2302,Weights!$A$1:$A$37,0))</f>
        <v>40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INDEX(Weights!$B$1:$B$37,MATCH(Matches!H2303,Weights!$A$1:$A$37,0))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INDEX(Weights!$B$1:$B$37,MATCH(Matches!H2304,Weights!$A$1:$A$37,0))</f>
        <v>20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INDEX(Weights!$B$1:$B$37,MATCH(Matches!H2305,Weights!$A$1:$A$37,0))</f>
        <v>20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INDEX(Weights!$B$1:$B$37,MATCH(Matches!H2306,Weights!$A$1:$A$37,0))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INDEX(Weights!$B$1:$B$37,MATCH(Matches!H2307,Weights!$A$1:$A$37,0))</f>
        <v>20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INDEX(Weights!$B$1:$B$37,MATCH(Matches!H2308,Weights!$A$1:$A$37,0))</f>
        <v>20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INDEX(Weights!$B$1:$B$37,MATCH(Matches!H2309,Weights!$A$1:$A$37,0))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INDEX(Weights!$B$1:$B$37,MATCH(Matches!H2310,Weights!$A$1:$A$37,0))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INDEX(Weights!$B$1:$B$37,MATCH(Matches!H2311,Weights!$A$1:$A$37,0))</f>
        <v>20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INDEX(Weights!$B$1:$B$37,MATCH(Matches!H2312,Weights!$A$1:$A$37,0))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INDEX(Weights!$B$1:$B$37,MATCH(Matches!H2313,Weights!$A$1:$A$37,0))</f>
        <v>20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INDEX(Weights!$B$1:$B$37,MATCH(Matches!H2314,Weights!$A$1:$A$37,0))</f>
        <v>20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INDEX(Weights!$B$1:$B$37,MATCH(Matches!H2315,Weights!$A$1:$A$37,0))</f>
        <v>20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INDEX(Weights!$B$1:$B$37,MATCH(Matches!H2316,Weights!$A$1:$A$37,0))</f>
        <v>20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INDEX(Weights!$B$1:$B$37,MATCH(Matches!H2317,Weights!$A$1:$A$37,0))</f>
        <v>20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INDEX(Weights!$B$1:$B$37,MATCH(Matches!H2318,Weights!$A$1:$A$37,0))</f>
        <v>20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INDEX(Weights!$B$1:$B$37,MATCH(Matches!H2319,Weights!$A$1:$A$37,0))</f>
        <v>20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INDEX(Weights!$B$1:$B$37,MATCH(Matches!H2320,Weights!$A$1:$A$37,0))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INDEX(Weights!$B$1:$B$37,MATCH(Matches!H2321,Weights!$A$1:$A$37,0))</f>
        <v>50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INDEX(Weights!$B$1:$B$37,MATCH(Matches!H2322,Weights!$A$1:$A$37,0))</f>
        <v>20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INDEX(Weights!$B$1:$B$37,MATCH(Matches!H2323,Weights!$A$1:$A$37,0))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INDEX(Weights!$B$1:$B$37,MATCH(Matches!H2324,Weights!$A$1:$A$37,0))</f>
        <v>40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INDEX(Weights!$B$1:$B$37,MATCH(Matches!H2325,Weights!$A$1:$A$37,0))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INDEX(Weights!$B$1:$B$37,MATCH(Matches!H2326,Weights!$A$1:$A$37,0))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INDEX(Weights!$B$1:$B$37,MATCH(Matches!H2327,Weights!$A$1:$A$37,0))</f>
        <v>40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INDEX(Weights!$B$1:$B$37,MATCH(Matches!H2328,Weights!$A$1:$A$37,0))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INDEX(Weights!$B$1:$B$37,MATCH(Matches!H2329,Weights!$A$1:$A$37,0))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INDEX(Weights!$B$1:$B$37,MATCH(Matches!H2330,Weights!$A$1:$A$37,0))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INDEX(Weights!$B$1:$B$37,MATCH(Matches!H2331,Weights!$A$1:$A$37,0))</f>
        <v>20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INDEX(Weights!$B$1:$B$37,MATCH(Matches!H2332,Weights!$A$1:$A$37,0))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INDEX(Weights!$B$1:$B$37,MATCH(Matches!H2333,Weights!$A$1:$A$37,0))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INDEX(Weights!$B$1:$B$37,MATCH(Matches!H2334,Weights!$A$1:$A$37,0))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INDEX(Weights!$B$1:$B$37,MATCH(Matches!H2335,Weights!$A$1:$A$37,0))</f>
        <v>40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INDEX(Weights!$B$1:$B$37,MATCH(Matches!H2336,Weights!$A$1:$A$37,0))</f>
        <v>20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INDEX(Weights!$B$1:$B$37,MATCH(Matches!H2337,Weights!$A$1:$A$37,0))</f>
        <v>40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INDEX(Weights!$B$1:$B$37,MATCH(Matches!H2338,Weights!$A$1:$A$37,0))</f>
        <v>40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INDEX(Weights!$B$1:$B$37,MATCH(Matches!H2339,Weights!$A$1:$A$37,0))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INDEX(Weights!$B$1:$B$37,MATCH(Matches!H2340,Weights!$A$1:$A$37,0))</f>
        <v>40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INDEX(Weights!$B$1:$B$37,MATCH(Matches!H2341,Weights!$A$1:$A$37,0))</f>
        <v>20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INDEX(Weights!$B$1:$B$37,MATCH(Matches!H2342,Weights!$A$1:$A$37,0))</f>
        <v>50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INDEX(Weights!$B$1:$B$37,MATCH(Matches!H2343,Weights!$A$1:$A$37,0))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INDEX(Weights!$B$1:$B$37,MATCH(Matches!H2344,Weights!$A$1:$A$37,0))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INDEX(Weights!$B$1:$B$37,MATCH(Matches!H2345,Weights!$A$1:$A$37,0))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INDEX(Weights!$B$1:$B$37,MATCH(Matches!H2346,Weights!$A$1:$A$37,0))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INDEX(Weights!$B$1:$B$37,MATCH(Matches!H2347,Weights!$A$1:$A$37,0))</f>
        <v>20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INDEX(Weights!$B$1:$B$37,MATCH(Matches!H2348,Weights!$A$1:$A$37,0))</f>
        <v>40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INDEX(Weights!$B$1:$B$37,MATCH(Matches!H2349,Weights!$A$1:$A$37,0))</f>
        <v>40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INDEX(Weights!$B$1:$B$37,MATCH(Matches!H2350,Weights!$A$1:$A$37,0))</f>
        <v>30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INDEX(Weights!$B$1:$B$37,MATCH(Matches!H2351,Weights!$A$1:$A$37,0))</f>
        <v>20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INDEX(Weights!$B$1:$B$37,MATCH(Matches!H2352,Weights!$A$1:$A$37,0))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INDEX(Weights!$B$1:$B$37,MATCH(Matches!H2353,Weights!$A$1:$A$37,0))</f>
        <v>20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INDEX(Weights!$B$1:$B$37,MATCH(Matches!H2354,Weights!$A$1:$A$37,0))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INDEX(Weights!$B$1:$B$37,MATCH(Matches!H2355,Weights!$A$1:$A$37,0))</f>
        <v>30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INDEX(Weights!$B$1:$B$37,MATCH(Matches!H2356,Weights!$A$1:$A$37,0))</f>
        <v>20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INDEX(Weights!$B$1:$B$37,MATCH(Matches!H2357,Weights!$A$1:$A$37,0))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INDEX(Weights!$B$1:$B$37,MATCH(Matches!H2358,Weights!$A$1:$A$37,0))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INDEX(Weights!$B$1:$B$37,MATCH(Matches!H2359,Weights!$A$1:$A$37,0))</f>
        <v>40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INDEX(Weights!$B$1:$B$37,MATCH(Matches!H2360,Weights!$A$1:$A$37,0))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INDEX(Weights!$B$1:$B$37,MATCH(Matches!H2361,Weights!$A$1:$A$37,0))</f>
        <v>40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INDEX(Weights!$B$1:$B$37,MATCH(Matches!H2362,Weights!$A$1:$A$37,0))</f>
        <v>20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INDEX(Weights!$B$1:$B$37,MATCH(Matches!H2363,Weights!$A$1:$A$37,0))</f>
        <v>40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INDEX(Weights!$B$1:$B$37,MATCH(Matches!H2364,Weights!$A$1:$A$37,0))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INDEX(Weights!$B$1:$B$37,MATCH(Matches!H2365,Weights!$A$1:$A$37,0))</f>
        <v>40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INDEX(Weights!$B$1:$B$37,MATCH(Matches!H2366,Weights!$A$1:$A$37,0))</f>
        <v>20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INDEX(Weights!$B$1:$B$37,MATCH(Matches!H2367,Weights!$A$1:$A$37,0))</f>
        <v>40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INDEX(Weights!$B$1:$B$37,MATCH(Matches!H2368,Weights!$A$1:$A$37,0))</f>
        <v>20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INDEX(Weights!$B$1:$B$37,MATCH(Matches!H2369,Weights!$A$1:$A$37,0))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INDEX(Weights!$B$1:$B$37,MATCH(Matches!H2370,Weights!$A$1:$A$37,0))</f>
        <v>20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INDEX(Weights!$B$1:$B$37,MATCH(Matches!H2371,Weights!$A$1:$A$37,0))</f>
        <v>50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INDEX(Weights!$B$1:$B$37,MATCH(Matches!H2372,Weights!$A$1:$A$37,0))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INDEX(Weights!$B$1:$B$37,MATCH(Matches!H2373,Weights!$A$1:$A$37,0))</f>
        <v>50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INDEX(Weights!$B$1:$B$37,MATCH(Matches!H2374,Weights!$A$1:$A$37,0))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INDEX(Weights!$B$1:$B$37,MATCH(Matches!H2375,Weights!$A$1:$A$37,0))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INDEX(Weights!$B$1:$B$37,MATCH(Matches!H2376,Weights!$A$1:$A$37,0))</f>
        <v>40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INDEX(Weights!$B$1:$B$37,MATCH(Matches!H2377,Weights!$A$1:$A$37,0))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INDEX(Weights!$B$1:$B$37,MATCH(Matches!H2378,Weights!$A$1:$A$37,0))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INDEX(Weights!$B$1:$B$37,MATCH(Matches!H2379,Weights!$A$1:$A$37,0))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INDEX(Weights!$B$1:$B$37,MATCH(Matches!H2380,Weights!$A$1:$A$37,0))</f>
        <v>20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INDEX(Weights!$B$1:$B$37,MATCH(Matches!H2381,Weights!$A$1:$A$37,0))</f>
        <v>40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INDEX(Weights!$B$1:$B$37,MATCH(Matches!H2382,Weights!$A$1:$A$37,0))</f>
        <v>40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INDEX(Weights!$B$1:$B$37,MATCH(Matches!H2383,Weights!$A$1:$A$37,0))</f>
        <v>40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INDEX(Weights!$B$1:$B$37,MATCH(Matches!H2384,Weights!$A$1:$A$37,0))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INDEX(Weights!$B$1:$B$37,MATCH(Matches!H2385,Weights!$A$1:$A$37,0))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INDEX(Weights!$B$1:$B$37,MATCH(Matches!H2386,Weights!$A$1:$A$37,0))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INDEX(Weights!$B$1:$B$37,MATCH(Matches!H2387,Weights!$A$1:$A$37,0))</f>
        <v>40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INDEX(Weights!$B$1:$B$37,MATCH(Matches!H2388,Weights!$A$1:$A$37,0))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INDEX(Weights!$B$1:$B$37,MATCH(Matches!H2389,Weights!$A$1:$A$37,0))</f>
        <v>30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INDEX(Weights!$B$1:$B$37,MATCH(Matches!H2390,Weights!$A$1:$A$37,0))</f>
        <v>20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INDEX(Weights!$B$1:$B$37,MATCH(Matches!H2391,Weights!$A$1:$A$37,0))</f>
        <v>40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INDEX(Weights!$B$1:$B$37,MATCH(Matches!H2392,Weights!$A$1:$A$37,0))</f>
        <v>40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INDEX(Weights!$B$1:$B$37,MATCH(Matches!H2393,Weights!$A$1:$A$37,0))</f>
        <v>20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INDEX(Weights!$B$1:$B$37,MATCH(Matches!H2394,Weights!$A$1:$A$37,0))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INDEX(Weights!$B$1:$B$37,MATCH(Matches!H2395,Weights!$A$1:$A$37,0))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INDEX(Weights!$B$1:$B$37,MATCH(Matches!H2396,Weights!$A$1:$A$37,0))</f>
        <v>20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INDEX(Weights!$B$1:$B$37,MATCH(Matches!H2397,Weights!$A$1:$A$37,0))</f>
        <v>40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INDEX(Weights!$B$1:$B$37,MATCH(Matches!H2398,Weights!$A$1:$A$37,0))</f>
        <v>20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INDEX(Weights!$B$1:$B$37,MATCH(Matches!H2399,Weights!$A$1:$A$37,0))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INDEX(Weights!$B$1:$B$37,MATCH(Matches!H2400,Weights!$A$1:$A$37,0))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INDEX(Weights!$B$1:$B$37,MATCH(Matches!H2401,Weights!$A$1:$A$37,0))</f>
        <v>40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INDEX(Weights!$B$1:$B$37,MATCH(Matches!H2402,Weights!$A$1:$A$37,0))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INDEX(Weights!$B$1:$B$37,MATCH(Matches!H2403,Weights!$A$1:$A$37,0))</f>
        <v>20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INDEX(Weights!$B$1:$B$37,MATCH(Matches!H2404,Weights!$A$1:$A$37,0))</f>
        <v>40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INDEX(Weights!$B$1:$B$37,MATCH(Matches!H2405,Weights!$A$1:$A$37,0))</f>
        <v>40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INDEX(Weights!$B$1:$B$37,MATCH(Matches!H2406,Weights!$A$1:$A$37,0))</f>
        <v>40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INDEX(Weights!$B$1:$B$37,MATCH(Matches!H2407,Weights!$A$1:$A$37,0))</f>
        <v>20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INDEX(Weights!$B$1:$B$37,MATCH(Matches!H2408,Weights!$A$1:$A$37,0))</f>
        <v>40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INDEX(Weights!$B$1:$B$37,MATCH(Matches!H2409,Weights!$A$1:$A$37,0))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INDEX(Weights!$B$1:$B$37,MATCH(Matches!H2410,Weights!$A$1:$A$37,0))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INDEX(Weights!$B$1:$B$37,MATCH(Matches!H2411,Weights!$A$1:$A$37,0))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INDEX(Weights!$B$1:$B$37,MATCH(Matches!H2412,Weights!$A$1:$A$37,0))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INDEX(Weights!$B$1:$B$37,MATCH(Matches!H2413,Weights!$A$1:$A$37,0))</f>
        <v>20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INDEX(Weights!$B$1:$B$37,MATCH(Matches!H2414,Weights!$A$1:$A$37,0))</f>
        <v>40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INDEX(Weights!$B$1:$B$37,MATCH(Matches!H2415,Weights!$A$1:$A$37,0))</f>
        <v>40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INDEX(Weights!$B$1:$B$37,MATCH(Matches!H2416,Weights!$A$1:$A$37,0))</f>
        <v>20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INDEX(Weights!$B$1:$B$37,MATCH(Matches!H2417,Weights!$A$1:$A$37,0))</f>
        <v>20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INDEX(Weights!$B$1:$B$37,MATCH(Matches!H2418,Weights!$A$1:$A$37,0))</f>
        <v>40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INDEX(Weights!$B$1:$B$37,MATCH(Matches!H2419,Weights!$A$1:$A$37,0))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INDEX(Weights!$B$1:$B$37,MATCH(Matches!H2420,Weights!$A$1:$A$37,0))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INDEX(Weights!$B$1:$B$37,MATCH(Matches!H2421,Weights!$A$1:$A$37,0))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INDEX(Weights!$B$1:$B$37,MATCH(Matches!H2422,Weights!$A$1:$A$37,0))</f>
        <v>50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INDEX(Weights!$B$1:$B$37,MATCH(Matches!H2423,Weights!$A$1:$A$37,0))</f>
        <v>20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INDEX(Weights!$B$1:$B$37,MATCH(Matches!H2424,Weights!$A$1:$A$37,0))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INDEX(Weights!$B$1:$B$37,MATCH(Matches!H2425,Weights!$A$1:$A$37,0))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INDEX(Weights!$B$1:$B$37,MATCH(Matches!H2426,Weights!$A$1:$A$37,0))</f>
        <v>20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INDEX(Weights!$B$1:$B$37,MATCH(Matches!H2427,Weights!$A$1:$A$37,0))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INDEX(Weights!$B$1:$B$37,MATCH(Matches!H2428,Weights!$A$1:$A$37,0))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INDEX(Weights!$B$1:$B$37,MATCH(Matches!H2429,Weights!$A$1:$A$37,0))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INDEX(Weights!$B$1:$B$37,MATCH(Matches!H2430,Weights!$A$1:$A$37,0))</f>
        <v>20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INDEX(Weights!$B$1:$B$37,MATCH(Matches!H2431,Weights!$A$1:$A$37,0))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INDEX(Weights!$B$1:$B$37,MATCH(Matches!H2432,Weights!$A$1:$A$37,0))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INDEX(Weights!$B$1:$B$37,MATCH(Matches!H2433,Weights!$A$1:$A$37,0))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INDEX(Weights!$B$1:$B$37,MATCH(Matches!H2434,Weights!$A$1:$A$37,0))</f>
        <v>40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INDEX(Weights!$B$1:$B$37,MATCH(Matches!H2435,Weights!$A$1:$A$37,0))</f>
        <v>40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INDEX(Weights!$B$1:$B$37,MATCH(Matches!H2436,Weights!$A$1:$A$37,0))</f>
        <v>20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INDEX(Weights!$B$1:$B$37,MATCH(Matches!H2437,Weights!$A$1:$A$37,0))</f>
        <v>40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INDEX(Weights!$B$1:$B$37,MATCH(Matches!H2438,Weights!$A$1:$A$37,0))</f>
        <v>40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INDEX(Weights!$B$1:$B$37,MATCH(Matches!H2439,Weights!$A$1:$A$37,0))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INDEX(Weights!$B$1:$B$37,MATCH(Matches!H2440,Weights!$A$1:$A$37,0))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INDEX(Weights!$B$1:$B$37,MATCH(Matches!H2441,Weights!$A$1:$A$37,0))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INDEX(Weights!$B$1:$B$37,MATCH(Matches!H2442,Weights!$A$1:$A$37,0))</f>
        <v>40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INDEX(Weights!$B$1:$B$37,MATCH(Matches!H2443,Weights!$A$1:$A$37,0))</f>
        <v>20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INDEX(Weights!$B$1:$B$37,MATCH(Matches!H2444,Weights!$A$1:$A$37,0))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INDEX(Weights!$B$1:$B$37,MATCH(Matches!H2445,Weights!$A$1:$A$37,0))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INDEX(Weights!$B$1:$B$37,MATCH(Matches!H2446,Weights!$A$1:$A$37,0))</f>
        <v>50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INDEX(Weights!$B$1:$B$37,MATCH(Matches!H2447,Weights!$A$1:$A$37,0))</f>
        <v>20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INDEX(Weights!$B$1:$B$37,MATCH(Matches!H2448,Weights!$A$1:$A$37,0))</f>
        <v>20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INDEX(Weights!$B$1:$B$37,MATCH(Matches!H2449,Weights!$A$1:$A$37,0))</f>
        <v>40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INDEX(Weights!$B$1:$B$37,MATCH(Matches!H2450,Weights!$A$1:$A$37,0))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INDEX(Weights!$B$1:$B$37,MATCH(Matches!H2451,Weights!$A$1:$A$37,0))</f>
        <v>40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INDEX(Weights!$B$1:$B$37,MATCH(Matches!H2452,Weights!$A$1:$A$37,0))</f>
        <v>40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INDEX(Weights!$B$1:$B$37,MATCH(Matches!H2453,Weights!$A$1:$A$37,0))</f>
        <v>40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INDEX(Weights!$B$1:$B$37,MATCH(Matches!H2454,Weights!$A$1:$A$37,0))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INDEX(Weights!$B$1:$B$37,MATCH(Matches!H2455,Weights!$A$1:$A$37,0))</f>
        <v>20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INDEX(Weights!$B$1:$B$37,MATCH(Matches!H2456,Weights!$A$1:$A$37,0))</f>
        <v>20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INDEX(Weights!$B$1:$B$37,MATCH(Matches!H2457,Weights!$A$1:$A$37,0))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INDEX(Weights!$B$1:$B$37,MATCH(Matches!H2458,Weights!$A$1:$A$37,0))</f>
        <v>40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INDEX(Weights!$B$1:$B$37,MATCH(Matches!H2459,Weights!$A$1:$A$37,0))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INDEX(Weights!$B$1:$B$37,MATCH(Matches!H2460,Weights!$A$1:$A$37,0))</f>
        <v>20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INDEX(Weights!$B$1:$B$37,MATCH(Matches!H2461,Weights!$A$1:$A$37,0))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INDEX(Weights!$B$1:$B$37,MATCH(Matches!H2462,Weights!$A$1:$A$37,0))</f>
        <v>50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INDEX(Weights!$B$1:$B$37,MATCH(Matches!H2463,Weights!$A$1:$A$37,0))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INDEX(Weights!$B$1:$B$37,MATCH(Matches!H2464,Weights!$A$1:$A$37,0))</f>
        <v>40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INDEX(Weights!$B$1:$B$37,MATCH(Matches!H2465,Weights!$A$1:$A$37,0))</f>
        <v>40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INDEX(Weights!$B$1:$B$37,MATCH(Matches!H2466,Weights!$A$1:$A$37,0))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INDEX(Weights!$B$1:$B$37,MATCH(Matches!H2467,Weights!$A$1:$A$37,0))</f>
        <v>20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INDEX(Weights!$B$1:$B$37,MATCH(Matches!H2468,Weights!$A$1:$A$37,0))</f>
        <v>40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INDEX(Weights!$B$1:$B$37,MATCH(Matches!H2469,Weights!$A$1:$A$37,0))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INDEX(Weights!$B$1:$B$37,MATCH(Matches!H2470,Weights!$A$1:$A$37,0))</f>
        <v>40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INDEX(Weights!$B$1:$B$37,MATCH(Matches!H2471,Weights!$A$1:$A$37,0))</f>
        <v>40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INDEX(Weights!$B$1:$B$37,MATCH(Matches!H2472,Weights!$A$1:$A$37,0))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INDEX(Weights!$B$1:$B$37,MATCH(Matches!H2473,Weights!$A$1:$A$37,0))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INDEX(Weights!$B$1:$B$37,MATCH(Matches!H2474,Weights!$A$1:$A$37,0))</f>
        <v>40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INDEX(Weights!$B$1:$B$37,MATCH(Matches!H2475,Weights!$A$1:$A$37,0))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INDEX(Weights!$B$1:$B$37,MATCH(Matches!H2476,Weights!$A$1:$A$37,0))</f>
        <v>40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INDEX(Weights!$B$1:$B$37,MATCH(Matches!H2477,Weights!$A$1:$A$37,0))</f>
        <v>40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INDEX(Weights!$B$1:$B$37,MATCH(Matches!H2478,Weights!$A$1:$A$37,0))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INDEX(Weights!$B$1:$B$37,MATCH(Matches!H2479,Weights!$A$1:$A$37,0))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INDEX(Weights!$B$1:$B$37,MATCH(Matches!H2480,Weights!$A$1:$A$37,0))</f>
        <v>40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INDEX(Weights!$B$1:$B$37,MATCH(Matches!H2481,Weights!$A$1:$A$37,0))</f>
        <v>20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INDEX(Weights!$B$1:$B$37,MATCH(Matches!H2482,Weights!$A$1:$A$37,0))</f>
        <v>40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INDEX(Weights!$B$1:$B$37,MATCH(Matches!H2483,Weights!$A$1:$A$37,0))</f>
        <v>20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INDEX(Weights!$B$1:$B$37,MATCH(Matches!H2484,Weights!$A$1:$A$37,0))</f>
        <v>20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INDEX(Weights!$B$1:$B$37,MATCH(Matches!H2485,Weights!$A$1:$A$37,0))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INDEX(Weights!$B$1:$B$37,MATCH(Matches!H2486,Weights!$A$1:$A$37,0))</f>
        <v>20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INDEX(Weights!$B$1:$B$37,MATCH(Matches!H2487,Weights!$A$1:$A$37,0))</f>
        <v>40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INDEX(Weights!$B$1:$B$37,MATCH(Matches!H2488,Weights!$A$1:$A$37,0))</f>
        <v>20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INDEX(Weights!$B$1:$B$37,MATCH(Matches!H2489,Weights!$A$1:$A$37,0))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INDEX(Weights!$B$1:$B$37,MATCH(Matches!H2490,Weights!$A$1:$A$37,0))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INDEX(Weights!$B$1:$B$37,MATCH(Matches!H2491,Weights!$A$1:$A$37,0))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INDEX(Weights!$B$1:$B$37,MATCH(Matches!H2492,Weights!$A$1:$A$37,0))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INDEX(Weights!$B$1:$B$37,MATCH(Matches!H2493,Weights!$A$1:$A$37,0))</f>
        <v>40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INDEX(Weights!$B$1:$B$37,MATCH(Matches!H2494,Weights!$A$1:$A$37,0))</f>
        <v>20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INDEX(Weights!$B$1:$B$37,MATCH(Matches!H2495,Weights!$A$1:$A$37,0))</f>
        <v>20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INDEX(Weights!$B$1:$B$37,MATCH(Matches!H2496,Weights!$A$1:$A$37,0))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INDEX(Weights!$B$1:$B$37,MATCH(Matches!H2497,Weights!$A$1:$A$37,0))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INDEX(Weights!$B$1:$B$37,MATCH(Matches!H2498,Weights!$A$1:$A$37,0))</f>
        <v>40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INDEX(Weights!$B$1:$B$37,MATCH(Matches!H2499,Weights!$A$1:$A$37,0))</f>
        <v>30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INDEX(Weights!$B$1:$B$37,MATCH(Matches!H2500,Weights!$A$1:$A$37,0))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INDEX(Weights!$B$1:$B$37,MATCH(Matches!H2501,Weights!$A$1:$A$37,0))</f>
        <v>50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INDEX(Weights!$B$1:$B$37,MATCH(Matches!H2502,Weights!$A$1:$A$37,0))</f>
        <v>20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INDEX(Weights!$B$1:$B$37,MATCH(Matches!H2503,Weights!$A$1:$A$37,0))</f>
        <v>40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INDEX(Weights!$B$1:$B$37,MATCH(Matches!H2504,Weights!$A$1:$A$37,0))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INDEX(Weights!$B$1:$B$37,MATCH(Matches!H2505,Weights!$A$1:$A$37,0))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INDEX(Weights!$B$1:$B$37,MATCH(Matches!H2506,Weights!$A$1:$A$37,0))</f>
        <v>30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INDEX(Weights!$B$1:$B$37,MATCH(Matches!H2507,Weights!$A$1:$A$37,0))</f>
        <v>50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INDEX(Weights!$B$1:$B$37,MATCH(Matches!H2508,Weights!$A$1:$A$37,0))</f>
        <v>40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INDEX(Weights!$B$1:$B$37,MATCH(Matches!H2509,Weights!$A$1:$A$37,0))</f>
        <v>40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INDEX(Weights!$B$1:$B$37,MATCH(Matches!H2510,Weights!$A$1:$A$37,0))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INDEX(Weights!$B$1:$B$37,MATCH(Matches!H2511,Weights!$A$1:$A$37,0))</f>
        <v>50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INDEX(Weights!$B$1:$B$37,MATCH(Matches!H2512,Weights!$A$1:$A$37,0))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INDEX(Weights!$B$1:$B$37,MATCH(Matches!H2513,Weights!$A$1:$A$37,0))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INDEX(Weights!$B$1:$B$37,MATCH(Matches!H2514,Weights!$A$1:$A$37,0))</f>
        <v>40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INDEX(Weights!$B$1:$B$37,MATCH(Matches!H2515,Weights!$A$1:$A$37,0))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INDEX(Weights!$B$1:$B$37,MATCH(Matches!H2516,Weights!$A$1:$A$37,0))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INDEX(Weights!$B$1:$B$37,MATCH(Matches!H2517,Weights!$A$1:$A$37,0))</f>
        <v>40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INDEX(Weights!$B$1:$B$37,MATCH(Matches!H2518,Weights!$A$1:$A$37,0))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INDEX(Weights!$B$1:$B$37,MATCH(Matches!H2519,Weights!$A$1:$A$37,0))</f>
        <v>20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INDEX(Weights!$B$1:$B$37,MATCH(Matches!H2520,Weights!$A$1:$A$37,0))</f>
        <v>20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INDEX(Weights!$B$1:$B$37,MATCH(Matches!H2521,Weights!$A$1:$A$37,0))</f>
        <v>40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INDEX(Weights!$B$1:$B$37,MATCH(Matches!H2522,Weights!$A$1:$A$37,0))</f>
        <v>40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INDEX(Weights!$B$1:$B$37,MATCH(Matches!H2523,Weights!$A$1:$A$37,0))</f>
        <v>50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INDEX(Weights!$B$1:$B$37,MATCH(Matches!H2524,Weights!$A$1:$A$37,0))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INDEX(Weights!$B$1:$B$37,MATCH(Matches!H2525,Weights!$A$1:$A$37,0))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INDEX(Weights!$B$1:$B$37,MATCH(Matches!H2526,Weights!$A$1:$A$37,0))</f>
        <v>40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INDEX(Weights!$B$1:$B$37,MATCH(Matches!H2527,Weights!$A$1:$A$37,0))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INDEX(Weights!$B$1:$B$37,MATCH(Matches!H2528,Weights!$A$1:$A$37,0))</f>
        <v>40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INDEX(Weights!$B$1:$B$37,MATCH(Matches!H2529,Weights!$A$1:$A$37,0))</f>
        <v>20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INDEX(Weights!$B$1:$B$37,MATCH(Matches!H2530,Weights!$A$1:$A$37,0))</f>
        <v>40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INDEX(Weights!$B$1:$B$37,MATCH(Matches!H2531,Weights!$A$1:$A$37,0))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INDEX(Weights!$B$1:$B$37,MATCH(Matches!H2532,Weights!$A$1:$A$37,0))</f>
        <v>40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INDEX(Weights!$B$1:$B$37,MATCH(Matches!H2533,Weights!$A$1:$A$37,0))</f>
        <v>20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INDEX(Weights!$B$1:$B$37,MATCH(Matches!H2534,Weights!$A$1:$A$37,0))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INDEX(Weights!$B$1:$B$37,MATCH(Matches!H2535,Weights!$A$1:$A$37,0))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INDEX(Weights!$B$1:$B$37,MATCH(Matches!H2536,Weights!$A$1:$A$37,0))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INDEX(Weights!$B$1:$B$37,MATCH(Matches!H2537,Weights!$A$1:$A$37,0))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INDEX(Weights!$B$1:$B$37,MATCH(Matches!H2538,Weights!$A$1:$A$37,0))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INDEX(Weights!$B$1:$B$37,MATCH(Matches!H2539,Weights!$A$1:$A$37,0))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INDEX(Weights!$B$1:$B$37,MATCH(Matches!H2540,Weights!$A$1:$A$37,0))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INDEX(Weights!$B$1:$B$37,MATCH(Matches!H2541,Weights!$A$1:$A$37,0))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INDEX(Weights!$B$1:$B$37,MATCH(Matches!H2542,Weights!$A$1:$A$37,0))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INDEX(Weights!$B$1:$B$37,MATCH(Matches!H2543,Weights!$A$1:$A$37,0))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INDEX(Weights!$B$1:$B$37,MATCH(Matches!H2544,Weights!$A$1:$A$37,0))</f>
        <v>40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INDEX(Weights!$B$1:$B$37,MATCH(Matches!H2545,Weights!$A$1:$A$37,0))</f>
        <v>40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INDEX(Weights!$B$1:$B$37,MATCH(Matches!H2546,Weights!$A$1:$A$37,0))</f>
        <v>40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INDEX(Weights!$B$1:$B$37,MATCH(Matches!H2547,Weights!$A$1:$A$37,0))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INDEX(Weights!$B$1:$B$37,MATCH(Matches!H2548,Weights!$A$1:$A$37,0))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INDEX(Weights!$B$1:$B$37,MATCH(Matches!H2549,Weights!$A$1:$A$37,0))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INDEX(Weights!$B$1:$B$37,MATCH(Matches!H2550,Weights!$A$1:$A$37,0))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INDEX(Weights!$B$1:$B$37,MATCH(Matches!H2551,Weights!$A$1:$A$37,0))</f>
        <v>20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INDEX(Weights!$B$1:$B$37,MATCH(Matches!H2552,Weights!$A$1:$A$37,0))</f>
        <v>40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INDEX(Weights!$B$1:$B$37,MATCH(Matches!H2553,Weights!$A$1:$A$37,0))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INDEX(Weights!$B$1:$B$37,MATCH(Matches!H2554,Weights!$A$1:$A$37,0))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INDEX(Weights!$B$1:$B$37,MATCH(Matches!H2555,Weights!$A$1:$A$37,0))</f>
        <v>40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INDEX(Weights!$B$1:$B$37,MATCH(Matches!H2556,Weights!$A$1:$A$37,0))</f>
        <v>40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INDEX(Weights!$B$1:$B$37,MATCH(Matches!H2557,Weights!$A$1:$A$37,0))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INDEX(Weights!$B$1:$B$37,MATCH(Matches!H2558,Weights!$A$1:$A$37,0))</f>
        <v>40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INDEX(Weights!$B$1:$B$37,MATCH(Matches!H2559,Weights!$A$1:$A$37,0))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INDEX(Weights!$B$1:$B$37,MATCH(Matches!H2560,Weights!$A$1:$A$37,0))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INDEX(Weights!$B$1:$B$37,MATCH(Matches!H2561,Weights!$A$1:$A$37,0))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INDEX(Weights!$B$1:$B$37,MATCH(Matches!H2562,Weights!$A$1:$A$37,0))</f>
        <v>40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INDEX(Weights!$B$1:$B$37,MATCH(Matches!H2563,Weights!$A$1:$A$37,0))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INDEX(Weights!$B$1:$B$37,MATCH(Matches!H2564,Weights!$A$1:$A$37,0))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INDEX(Weights!$B$1:$B$37,MATCH(Matches!H2565,Weights!$A$1:$A$37,0))</f>
        <v>20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INDEX(Weights!$B$1:$B$37,MATCH(Matches!H2566,Weights!$A$1:$A$37,0))</f>
        <v>40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INDEX(Weights!$B$1:$B$37,MATCH(Matches!H2567,Weights!$A$1:$A$37,0))</f>
        <v>20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INDEX(Weights!$B$1:$B$37,MATCH(Matches!H2568,Weights!$A$1:$A$37,0))</f>
        <v>50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INDEX(Weights!$B$1:$B$37,MATCH(Matches!H2569,Weights!$A$1:$A$37,0))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INDEX(Weights!$B$1:$B$37,MATCH(Matches!H2570,Weights!$A$1:$A$37,0))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INDEX(Weights!$B$1:$B$37,MATCH(Matches!H2571,Weights!$A$1:$A$37,0))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INDEX(Weights!$B$1:$B$37,MATCH(Matches!H2572,Weights!$A$1:$A$37,0))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INDEX(Weights!$B$1:$B$37,MATCH(Matches!H2573,Weights!$A$1:$A$37,0))</f>
        <v>50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INDEX(Weights!$B$1:$B$37,MATCH(Matches!H2574,Weights!$A$1:$A$37,0))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INDEX(Weights!$B$1:$B$37,MATCH(Matches!H2575,Weights!$A$1:$A$37,0))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INDEX(Weights!$B$1:$B$37,MATCH(Matches!H2576,Weights!$A$1:$A$37,0))</f>
        <v>20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INDEX(Weights!$B$1:$B$37,MATCH(Matches!H2577,Weights!$A$1:$A$37,0))</f>
        <v>20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INDEX(Weights!$B$1:$B$37,MATCH(Matches!H2578,Weights!$A$1:$A$37,0))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INDEX(Weights!$B$1:$B$37,MATCH(Matches!H2579,Weights!$A$1:$A$37,0))</f>
        <v>20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INDEX(Weights!$B$1:$B$37,MATCH(Matches!H2580,Weights!$A$1:$A$37,0))</f>
        <v>40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INDEX(Weights!$B$1:$B$37,MATCH(Matches!H2581,Weights!$A$1:$A$37,0))</f>
        <v>20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INDEX(Weights!$B$1:$B$37,MATCH(Matches!H2582,Weights!$A$1:$A$37,0))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INDEX(Weights!$B$1:$B$37,MATCH(Matches!H2583,Weights!$A$1:$A$37,0))</f>
        <v>20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INDEX(Weights!$B$1:$B$37,MATCH(Matches!H2584,Weights!$A$1:$A$37,0))</f>
        <v>40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INDEX(Weights!$B$1:$B$37,MATCH(Matches!H2585,Weights!$A$1:$A$37,0))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INDEX(Weights!$B$1:$B$37,MATCH(Matches!H2586,Weights!$A$1:$A$37,0))</f>
        <v>40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INDEX(Weights!$B$1:$B$37,MATCH(Matches!H2587,Weights!$A$1:$A$37,0))</f>
        <v>30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INDEX(Weights!$B$1:$B$37,MATCH(Matches!H2588,Weights!$A$1:$A$37,0))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INDEX(Weights!$B$1:$B$37,MATCH(Matches!H2589,Weights!$A$1:$A$37,0))</f>
        <v>50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INDEX(Weights!$B$1:$B$37,MATCH(Matches!H2590,Weights!$A$1:$A$37,0))</f>
        <v>50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INDEX(Weights!$B$1:$B$37,MATCH(Matches!H2591,Weights!$A$1:$A$37,0))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INDEX(Weights!$B$1:$B$37,MATCH(Matches!H2592,Weights!$A$1:$A$37,0))</f>
        <v>20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INDEX(Weights!$B$1:$B$37,MATCH(Matches!H2593,Weights!$A$1:$A$37,0))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INDEX(Weights!$B$1:$B$37,MATCH(Matches!H2594,Weights!$A$1:$A$37,0))</f>
        <v>40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INDEX(Weights!$B$1:$B$37,MATCH(Matches!H2595,Weights!$A$1:$A$37,0))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INDEX(Weights!$B$1:$B$37,MATCH(Matches!H2596,Weights!$A$1:$A$37,0))</f>
        <v>40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INDEX(Weights!$B$1:$B$37,MATCH(Matches!H2597,Weights!$A$1:$A$37,0))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INDEX(Weights!$B$1:$B$37,MATCH(Matches!H2598,Weights!$A$1:$A$37,0))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INDEX(Weights!$B$1:$B$37,MATCH(Matches!H2599,Weights!$A$1:$A$37,0))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INDEX(Weights!$B$1:$B$37,MATCH(Matches!H2600,Weights!$A$1:$A$37,0))</f>
        <v>40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INDEX(Weights!$B$1:$B$37,MATCH(Matches!H2601,Weights!$A$1:$A$37,0))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INDEX(Weights!$B$1:$B$37,MATCH(Matches!H2602,Weights!$A$1:$A$37,0))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INDEX(Weights!$B$1:$B$37,MATCH(Matches!H2603,Weights!$A$1:$A$37,0))</f>
        <v>20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INDEX(Weights!$B$1:$B$37,MATCH(Matches!H2604,Weights!$A$1:$A$37,0))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INDEX(Weights!$B$1:$B$37,MATCH(Matches!H2605,Weights!$A$1:$A$37,0))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INDEX(Weights!$B$1:$B$37,MATCH(Matches!H2606,Weights!$A$1:$A$37,0))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INDEX(Weights!$B$1:$B$37,MATCH(Matches!H2607,Weights!$A$1:$A$37,0))</f>
        <v>40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INDEX(Weights!$B$1:$B$37,MATCH(Matches!H2608,Weights!$A$1:$A$37,0))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INDEX(Weights!$B$1:$B$37,MATCH(Matches!H2609,Weights!$A$1:$A$37,0))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INDEX(Weights!$B$1:$B$37,MATCH(Matches!H2610,Weights!$A$1:$A$37,0))</f>
        <v>40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INDEX(Weights!$B$1:$B$37,MATCH(Matches!H2611,Weights!$A$1:$A$37,0))</f>
        <v>20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INDEX(Weights!$B$1:$B$37,MATCH(Matches!H2612,Weights!$A$1:$A$37,0))</f>
        <v>40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INDEX(Weights!$B$1:$B$37,MATCH(Matches!H2613,Weights!$A$1:$A$37,0))</f>
        <v>40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INDEX(Weights!$B$1:$B$37,MATCH(Matches!H2614,Weights!$A$1:$A$37,0))</f>
        <v>20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INDEX(Weights!$B$1:$B$37,MATCH(Matches!H2615,Weights!$A$1:$A$37,0))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INDEX(Weights!$B$1:$B$37,MATCH(Matches!H2616,Weights!$A$1:$A$37,0))</f>
        <v>40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INDEX(Weights!$B$1:$B$37,MATCH(Matches!H2617,Weights!$A$1:$A$37,0))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INDEX(Weights!$B$1:$B$37,MATCH(Matches!H2618,Weights!$A$1:$A$37,0))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INDEX(Weights!$B$1:$B$37,MATCH(Matches!H2619,Weights!$A$1:$A$37,0))</f>
        <v>20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INDEX(Weights!$B$1:$B$37,MATCH(Matches!H2620,Weights!$A$1:$A$37,0))</f>
        <v>50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INDEX(Weights!$B$1:$B$37,MATCH(Matches!H2621,Weights!$A$1:$A$37,0))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INDEX(Weights!$B$1:$B$37,MATCH(Matches!H2622,Weights!$A$1:$A$37,0))</f>
        <v>40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INDEX(Weights!$B$1:$B$37,MATCH(Matches!H2623,Weights!$A$1:$A$37,0))</f>
        <v>50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INDEX(Weights!$B$1:$B$37,MATCH(Matches!H2624,Weights!$A$1:$A$37,0))</f>
        <v>20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INDEX(Weights!$B$1:$B$37,MATCH(Matches!H2625,Weights!$A$1:$A$37,0))</f>
        <v>50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INDEX(Weights!$B$1:$B$37,MATCH(Matches!H2626,Weights!$A$1:$A$37,0))</f>
        <v>50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INDEX(Weights!$B$1:$B$37,MATCH(Matches!H2627,Weights!$A$1:$A$37,0))</f>
        <v>50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INDEX(Weights!$B$1:$B$37,MATCH(Matches!H2628,Weights!$A$1:$A$37,0))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INDEX(Weights!$B$1:$B$37,MATCH(Matches!H2629,Weights!$A$1:$A$37,0))</f>
        <v>40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INDEX(Weights!$B$1:$B$37,MATCH(Matches!H2630,Weights!$A$1:$A$37,0))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INDEX(Weights!$B$1:$B$37,MATCH(Matches!H2631,Weights!$A$1:$A$37,0))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INDEX(Weights!$B$1:$B$37,MATCH(Matches!H2632,Weights!$A$1:$A$37,0))</f>
        <v>40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INDEX(Weights!$B$1:$B$37,MATCH(Matches!H2633,Weights!$A$1:$A$37,0))</f>
        <v>20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INDEX(Weights!$B$1:$B$37,MATCH(Matches!H2634,Weights!$A$1:$A$37,0))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INDEX(Weights!$B$1:$B$37,MATCH(Matches!H2635,Weights!$A$1:$A$37,0))</f>
        <v>20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INDEX(Weights!$B$1:$B$37,MATCH(Matches!H2636,Weights!$A$1:$A$37,0))</f>
        <v>50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INDEX(Weights!$B$1:$B$37,MATCH(Matches!H2637,Weights!$A$1:$A$37,0))</f>
        <v>50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INDEX(Weights!$B$1:$B$37,MATCH(Matches!H2638,Weights!$A$1:$A$37,0))</f>
        <v>20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INDEX(Weights!$B$1:$B$37,MATCH(Matches!H2639,Weights!$A$1:$A$37,0))</f>
        <v>20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INDEX(Weights!$B$1:$B$37,MATCH(Matches!H2640,Weights!$A$1:$A$37,0))</f>
        <v>40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INDEX(Weights!$B$1:$B$37,MATCH(Matches!H2641,Weights!$A$1:$A$37,0))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INDEX(Weights!$B$1:$B$37,MATCH(Matches!H2642,Weights!$A$1:$A$37,0))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INDEX(Weights!$B$1:$B$37,MATCH(Matches!H2643,Weights!$A$1:$A$37,0))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INDEX(Weights!$B$1:$B$37,MATCH(Matches!H2644,Weights!$A$1:$A$37,0))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INDEX(Weights!$B$1:$B$37,MATCH(Matches!H2645,Weights!$A$1:$A$37,0))</f>
        <v>40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INDEX(Weights!$B$1:$B$37,MATCH(Matches!H2646,Weights!$A$1:$A$37,0))</f>
        <v>40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INDEX(Weights!$B$1:$B$37,MATCH(Matches!H2647,Weights!$A$1:$A$37,0))</f>
        <v>50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INDEX(Weights!$B$1:$B$37,MATCH(Matches!H2648,Weights!$A$1:$A$37,0))</f>
        <v>20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INDEX(Weights!$B$1:$B$37,MATCH(Matches!H2649,Weights!$A$1:$A$37,0))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INDEX(Weights!$B$1:$B$37,MATCH(Matches!H2650,Weights!$A$1:$A$37,0))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INDEX(Weights!$B$1:$B$37,MATCH(Matches!H2651,Weights!$A$1:$A$37,0))</f>
        <v>40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INDEX(Weights!$B$1:$B$37,MATCH(Matches!H2652,Weights!$A$1:$A$37,0))</f>
        <v>20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INDEX(Weights!$B$1:$B$37,MATCH(Matches!H2653,Weights!$A$1:$A$37,0))</f>
        <v>20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INDEX(Weights!$B$1:$B$37,MATCH(Matches!H2654,Weights!$A$1:$A$37,0))</f>
        <v>40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INDEX(Weights!$B$1:$B$37,MATCH(Matches!H2655,Weights!$A$1:$A$37,0))</f>
        <v>40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INDEX(Weights!$B$1:$B$37,MATCH(Matches!H2656,Weights!$A$1:$A$37,0))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INDEX(Weights!$B$1:$B$37,MATCH(Matches!H2657,Weights!$A$1:$A$37,0))</f>
        <v>40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INDEX(Weights!$B$1:$B$37,MATCH(Matches!H2658,Weights!$A$1:$A$37,0))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INDEX(Weights!$B$1:$B$37,MATCH(Matches!H2659,Weights!$A$1:$A$37,0))</f>
        <v>40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INDEX(Weights!$B$1:$B$37,MATCH(Matches!H2660,Weights!$A$1:$A$37,0))</f>
        <v>20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INDEX(Weights!$B$1:$B$37,MATCH(Matches!H2661,Weights!$A$1:$A$37,0))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INDEX(Weights!$B$1:$B$37,MATCH(Matches!H2662,Weights!$A$1:$A$37,0))</f>
        <v>40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INDEX(Weights!$B$1:$B$37,MATCH(Matches!H2663,Weights!$A$1:$A$37,0))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INDEX(Weights!$B$1:$B$37,MATCH(Matches!H2664,Weights!$A$1:$A$37,0))</f>
        <v>40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INDEX(Weights!$B$1:$B$37,MATCH(Matches!H2665,Weights!$A$1:$A$37,0))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INDEX(Weights!$B$1:$B$37,MATCH(Matches!H2666,Weights!$A$1:$A$37,0))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INDEX(Weights!$B$1:$B$37,MATCH(Matches!H2667,Weights!$A$1:$A$37,0))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INDEX(Weights!$B$1:$B$37,MATCH(Matches!H2668,Weights!$A$1:$A$37,0))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INDEX(Weights!$B$1:$B$37,MATCH(Matches!H2669,Weights!$A$1:$A$37,0))</f>
        <v>50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INDEX(Weights!$B$1:$B$37,MATCH(Matches!H2670,Weights!$A$1:$A$37,0))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INDEX(Weights!$B$1:$B$37,MATCH(Matches!H2671,Weights!$A$1:$A$37,0))</f>
        <v>40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INDEX(Weights!$B$1:$B$37,MATCH(Matches!H2672,Weights!$A$1:$A$37,0))</f>
        <v>30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INDEX(Weights!$B$1:$B$37,MATCH(Matches!H2673,Weights!$A$1:$A$37,0))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INDEX(Weights!$B$1:$B$37,MATCH(Matches!H2674,Weights!$A$1:$A$37,0))</f>
        <v>40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INDEX(Weights!$B$1:$B$37,MATCH(Matches!H2675,Weights!$A$1:$A$37,0))</f>
        <v>20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INDEX(Weights!$B$1:$B$37,MATCH(Matches!H2676,Weights!$A$1:$A$37,0))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INDEX(Weights!$B$1:$B$37,MATCH(Matches!H2677,Weights!$A$1:$A$37,0))</f>
        <v>40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INDEX(Weights!$B$1:$B$37,MATCH(Matches!H2678,Weights!$A$1:$A$37,0))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INDEX(Weights!$B$1:$B$37,MATCH(Matches!H2679,Weights!$A$1:$A$37,0))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INDEX(Weights!$B$1:$B$37,MATCH(Matches!H2680,Weights!$A$1:$A$37,0))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INDEX(Weights!$B$1:$B$37,MATCH(Matches!H2681,Weights!$A$1:$A$37,0))</f>
        <v>40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INDEX(Weights!$B$1:$B$37,MATCH(Matches!H2682,Weights!$A$1:$A$37,0))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INDEX(Weights!$B$1:$B$37,MATCH(Matches!H2683,Weights!$A$1:$A$37,0))</f>
        <v>40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INDEX(Weights!$B$1:$B$37,MATCH(Matches!H2684,Weights!$A$1:$A$37,0))</f>
        <v>40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INDEX(Weights!$B$1:$B$37,MATCH(Matches!H2685,Weights!$A$1:$A$37,0))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INDEX(Weights!$B$1:$B$37,MATCH(Matches!H2686,Weights!$A$1:$A$37,0))</f>
        <v>40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INDEX(Weights!$B$1:$B$37,MATCH(Matches!H2687,Weights!$A$1:$A$37,0))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INDEX(Weights!$B$1:$B$37,MATCH(Matches!H2688,Weights!$A$1:$A$37,0))</f>
        <v>40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INDEX(Weights!$B$1:$B$37,MATCH(Matches!H2689,Weights!$A$1:$A$37,0))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INDEX(Weights!$B$1:$B$37,MATCH(Matches!H2690,Weights!$A$1:$A$37,0))</f>
        <v>20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INDEX(Weights!$B$1:$B$37,MATCH(Matches!H2691,Weights!$A$1:$A$37,0))</f>
        <v>40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INDEX(Weights!$B$1:$B$37,MATCH(Matches!H2692,Weights!$A$1:$A$37,0))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INDEX(Weights!$B$1:$B$37,MATCH(Matches!H2693,Weights!$A$1:$A$37,0))</f>
        <v>40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INDEX(Weights!$B$1:$B$37,MATCH(Matches!H2694,Weights!$A$1:$A$37,0))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INDEX(Weights!$B$1:$B$37,MATCH(Matches!H2695,Weights!$A$1:$A$37,0))</f>
        <v>40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INDEX(Weights!$B$1:$B$37,MATCH(Matches!H2696,Weights!$A$1:$A$37,0))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INDEX(Weights!$B$1:$B$37,MATCH(Matches!H2697,Weights!$A$1:$A$37,0))</f>
        <v>20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INDEX(Weights!$B$1:$B$37,MATCH(Matches!H2698,Weights!$A$1:$A$37,0))</f>
        <v>50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INDEX(Weights!$B$1:$B$37,MATCH(Matches!H2699,Weights!$A$1:$A$37,0))</f>
        <v>40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INDEX(Weights!$B$1:$B$37,MATCH(Matches!H2700,Weights!$A$1:$A$37,0))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INDEX(Weights!$B$1:$B$37,MATCH(Matches!H2701,Weights!$A$1:$A$37,0))</f>
        <v>40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INDEX(Weights!$B$1:$B$37,MATCH(Matches!H2702,Weights!$A$1:$A$37,0))</f>
        <v>40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INDEX(Weights!$B$1:$B$37,MATCH(Matches!H2703,Weights!$A$1:$A$37,0))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INDEX(Weights!$B$1:$B$37,MATCH(Matches!H2704,Weights!$A$1:$A$37,0))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INDEX(Weights!$B$1:$B$37,MATCH(Matches!H2705,Weights!$A$1:$A$37,0))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INDEX(Weights!$B$1:$B$37,MATCH(Matches!H2706,Weights!$A$1:$A$37,0))</f>
        <v>40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INDEX(Weights!$B$1:$B$37,MATCH(Matches!H2707,Weights!$A$1:$A$37,0))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INDEX(Weights!$B$1:$B$37,MATCH(Matches!H2708,Weights!$A$1:$A$37,0))</f>
        <v>40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INDEX(Weights!$B$1:$B$37,MATCH(Matches!H2709,Weights!$A$1:$A$37,0))</f>
        <v>40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INDEX(Weights!$B$1:$B$37,MATCH(Matches!H2710,Weights!$A$1:$A$37,0))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INDEX(Weights!$B$1:$B$37,MATCH(Matches!H2711,Weights!$A$1:$A$37,0))</f>
        <v>20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INDEX(Weights!$B$1:$B$37,MATCH(Matches!H2712,Weights!$A$1:$A$37,0))</f>
        <v>40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INDEX(Weights!$B$1:$B$37,MATCH(Matches!H2713,Weights!$A$1:$A$37,0))</f>
        <v>40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INDEX(Weights!$B$1:$B$37,MATCH(Matches!H2714,Weights!$A$1:$A$37,0))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INDEX(Weights!$B$1:$B$37,MATCH(Matches!H2715,Weights!$A$1:$A$37,0))</f>
        <v>20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INDEX(Weights!$B$1:$B$37,MATCH(Matches!H2716,Weights!$A$1:$A$37,0))</f>
        <v>40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INDEX(Weights!$B$1:$B$37,MATCH(Matches!H2717,Weights!$A$1:$A$37,0))</f>
        <v>40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INDEX(Weights!$B$1:$B$37,MATCH(Matches!H2718,Weights!$A$1:$A$37,0))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INDEX(Weights!$B$1:$B$37,MATCH(Matches!H2719,Weights!$A$1:$A$37,0))</f>
        <v>40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INDEX(Weights!$B$1:$B$37,MATCH(Matches!H2720,Weights!$A$1:$A$37,0))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INDEX(Weights!$B$1:$B$37,MATCH(Matches!H2721,Weights!$A$1:$A$37,0))</f>
        <v>40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INDEX(Weights!$B$1:$B$37,MATCH(Matches!H2722,Weights!$A$1:$A$37,0))</f>
        <v>40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INDEX(Weights!$B$1:$B$37,MATCH(Matches!H2723,Weights!$A$1:$A$37,0))</f>
        <v>40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INDEX(Weights!$B$1:$B$37,MATCH(Matches!H2724,Weights!$A$1:$A$37,0))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INDEX(Weights!$B$1:$B$37,MATCH(Matches!H2725,Weights!$A$1:$A$37,0))</f>
        <v>40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INDEX(Weights!$B$1:$B$37,MATCH(Matches!H2726,Weights!$A$1:$A$37,0))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INDEX(Weights!$B$1:$B$37,MATCH(Matches!H2727,Weights!$A$1:$A$37,0))</f>
        <v>40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INDEX(Weights!$B$1:$B$37,MATCH(Matches!H2728,Weights!$A$1:$A$37,0))</f>
        <v>40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INDEX(Weights!$B$1:$B$37,MATCH(Matches!H2729,Weights!$A$1:$A$37,0))</f>
        <v>40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INDEX(Weights!$B$1:$B$37,MATCH(Matches!H2730,Weights!$A$1:$A$37,0))</f>
        <v>40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INDEX(Weights!$B$1:$B$37,MATCH(Matches!H2731,Weights!$A$1:$A$37,0))</f>
        <v>20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INDEX(Weights!$B$1:$B$37,MATCH(Matches!H2732,Weights!$A$1:$A$37,0))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INDEX(Weights!$B$1:$B$37,MATCH(Matches!H2733,Weights!$A$1:$A$37,0))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INDEX(Weights!$B$1:$B$37,MATCH(Matches!H2734,Weights!$A$1:$A$37,0))</f>
        <v>50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INDEX(Weights!$B$1:$B$37,MATCH(Matches!H2735,Weights!$A$1:$A$37,0))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INDEX(Weights!$B$1:$B$37,MATCH(Matches!H2736,Weights!$A$1:$A$37,0))</f>
        <v>20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INDEX(Weights!$B$1:$B$37,MATCH(Matches!H2737,Weights!$A$1:$A$37,0))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INDEX(Weights!$B$1:$B$37,MATCH(Matches!H2738,Weights!$A$1:$A$37,0))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INDEX(Weights!$B$1:$B$37,MATCH(Matches!H2739,Weights!$A$1:$A$37,0))</f>
        <v>40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INDEX(Weights!$B$1:$B$37,MATCH(Matches!H2740,Weights!$A$1:$A$37,0))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INDEX(Weights!$B$1:$B$37,MATCH(Matches!H2741,Weights!$A$1:$A$37,0))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INDEX(Weights!$B$1:$B$37,MATCH(Matches!H2742,Weights!$A$1:$A$37,0))</f>
        <v>20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INDEX(Weights!$B$1:$B$37,MATCH(Matches!H2743,Weights!$A$1:$A$37,0))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INDEX(Weights!$B$1:$B$37,MATCH(Matches!H2744,Weights!$A$1:$A$37,0))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INDEX(Weights!$B$1:$B$37,MATCH(Matches!H2745,Weights!$A$1:$A$37,0))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INDEX(Weights!$B$1:$B$37,MATCH(Matches!H2746,Weights!$A$1:$A$37,0))</f>
        <v>20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INDEX(Weights!$B$1:$B$37,MATCH(Matches!H2747,Weights!$A$1:$A$37,0))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INDEX(Weights!$B$1:$B$37,MATCH(Matches!H2748,Weights!$A$1:$A$37,0))</f>
        <v>40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INDEX(Weights!$B$1:$B$37,MATCH(Matches!H2749,Weights!$A$1:$A$37,0))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INDEX(Weights!$B$1:$B$37,MATCH(Matches!H2750,Weights!$A$1:$A$37,0))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INDEX(Weights!$B$1:$B$37,MATCH(Matches!H2751,Weights!$A$1:$A$37,0))</f>
        <v>20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INDEX(Weights!$B$1:$B$37,MATCH(Matches!H2752,Weights!$A$1:$A$37,0))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INDEX(Weights!$B$1:$B$37,MATCH(Matches!H2753,Weights!$A$1:$A$37,0))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INDEX(Weights!$B$1:$B$37,MATCH(Matches!H2754,Weights!$A$1:$A$37,0))</f>
        <v>40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INDEX(Weights!$B$1:$B$37,MATCH(Matches!H2755,Weights!$A$1:$A$37,0))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INDEX(Weights!$B$1:$B$37,MATCH(Matches!H2756,Weights!$A$1:$A$37,0))</f>
        <v>40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INDEX(Weights!$B$1:$B$37,MATCH(Matches!H2757,Weights!$A$1:$A$37,0))</f>
        <v>20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INDEX(Weights!$B$1:$B$37,MATCH(Matches!H2758,Weights!$A$1:$A$37,0))</f>
        <v>40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INDEX(Weights!$B$1:$B$37,MATCH(Matches!H2759,Weights!$A$1:$A$37,0))</f>
        <v>40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INDEX(Weights!$B$1:$B$37,MATCH(Matches!H2760,Weights!$A$1:$A$37,0))</f>
        <v>40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INDEX(Weights!$B$1:$B$37,MATCH(Matches!H2761,Weights!$A$1:$A$37,0))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INDEX(Weights!$B$1:$B$37,MATCH(Matches!H2762,Weights!$A$1:$A$37,0))</f>
        <v>40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INDEX(Weights!$B$1:$B$37,MATCH(Matches!H2763,Weights!$A$1:$A$37,0))</f>
        <v>40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INDEX(Weights!$B$1:$B$37,MATCH(Matches!H2764,Weights!$A$1:$A$37,0))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INDEX(Weights!$B$1:$B$37,MATCH(Matches!H2765,Weights!$A$1:$A$37,0))</f>
        <v>40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INDEX(Weights!$B$1:$B$37,MATCH(Matches!H2766,Weights!$A$1:$A$37,0))</f>
        <v>40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INDEX(Weights!$B$1:$B$37,MATCH(Matches!H2767,Weights!$A$1:$A$37,0))</f>
        <v>40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INDEX(Weights!$B$1:$B$37,MATCH(Matches!H2768,Weights!$A$1:$A$37,0))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INDEX(Weights!$B$1:$B$37,MATCH(Matches!H2769,Weights!$A$1:$A$37,0))</f>
        <v>40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INDEX(Weights!$B$1:$B$37,MATCH(Matches!H2770,Weights!$A$1:$A$37,0))</f>
        <v>40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INDEX(Weights!$B$1:$B$37,MATCH(Matches!H2771,Weights!$A$1:$A$37,0))</f>
        <v>40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INDEX(Weights!$B$1:$B$37,MATCH(Matches!H2772,Weights!$A$1:$A$37,0))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INDEX(Weights!$B$1:$B$37,MATCH(Matches!H2773,Weights!$A$1:$A$37,0))</f>
        <v>40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INDEX(Weights!$B$1:$B$37,MATCH(Matches!H2774,Weights!$A$1:$A$37,0))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INDEX(Weights!$B$1:$B$37,MATCH(Matches!H2775,Weights!$A$1:$A$37,0))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INDEX(Weights!$B$1:$B$37,MATCH(Matches!H2776,Weights!$A$1:$A$37,0))</f>
        <v>30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INDEX(Weights!$B$1:$B$37,MATCH(Matches!H2777,Weights!$A$1:$A$37,0))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INDEX(Weights!$B$1:$B$37,MATCH(Matches!H2778,Weights!$A$1:$A$37,0))</f>
        <v>40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INDEX(Weights!$B$1:$B$37,MATCH(Matches!H2779,Weights!$A$1:$A$37,0))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INDEX(Weights!$B$1:$B$37,MATCH(Matches!H2780,Weights!$A$1:$A$37,0))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INDEX(Weights!$B$1:$B$37,MATCH(Matches!H2781,Weights!$A$1:$A$37,0))</f>
        <v>40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INDEX(Weights!$B$1:$B$37,MATCH(Matches!H2782,Weights!$A$1:$A$37,0))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INDEX(Weights!$B$1:$B$37,MATCH(Matches!H2783,Weights!$A$1:$A$37,0))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INDEX(Weights!$B$1:$B$37,MATCH(Matches!H2784,Weights!$A$1:$A$37,0))</f>
        <v>40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INDEX(Weights!$B$1:$B$37,MATCH(Matches!H2785,Weights!$A$1:$A$37,0))</f>
        <v>40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INDEX(Weights!$B$1:$B$37,MATCH(Matches!H2786,Weights!$A$1:$A$37,0))</f>
        <v>50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INDEX(Weights!$B$1:$B$37,MATCH(Matches!H2787,Weights!$A$1:$A$37,0))</f>
        <v>40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INDEX(Weights!$B$1:$B$37,MATCH(Matches!H2788,Weights!$A$1:$A$37,0))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INDEX(Weights!$B$1:$B$37,MATCH(Matches!H2789,Weights!$A$1:$A$37,0))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INDEX(Weights!$B$1:$B$37,MATCH(Matches!H2790,Weights!$A$1:$A$37,0))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INDEX(Weights!$B$1:$B$37,MATCH(Matches!H2791,Weights!$A$1:$A$37,0))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INDEX(Weights!$B$1:$B$37,MATCH(Matches!H2792,Weights!$A$1:$A$37,0))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INDEX(Weights!$B$1:$B$37,MATCH(Matches!H2793,Weights!$A$1:$A$37,0))</f>
        <v>40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INDEX(Weights!$B$1:$B$37,MATCH(Matches!H2794,Weights!$A$1:$A$37,0))</f>
        <v>40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INDEX(Weights!$B$1:$B$37,MATCH(Matches!H2795,Weights!$A$1:$A$37,0))</f>
        <v>40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INDEX(Weights!$B$1:$B$37,MATCH(Matches!H2796,Weights!$A$1:$A$37,0))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INDEX(Weights!$B$1:$B$37,MATCH(Matches!H2797,Weights!$A$1:$A$37,0))</f>
        <v>40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INDEX(Weights!$B$1:$B$37,MATCH(Matches!H2798,Weights!$A$1:$A$37,0))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INDEX(Weights!$B$1:$B$37,MATCH(Matches!H2799,Weights!$A$1:$A$37,0))</f>
        <v>40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INDEX(Weights!$B$1:$B$37,MATCH(Matches!H2800,Weights!$A$1:$A$37,0))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INDEX(Weights!$B$1:$B$37,MATCH(Matches!H2801,Weights!$A$1:$A$37,0))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INDEX(Weights!$B$1:$B$37,MATCH(Matches!H2802,Weights!$A$1:$A$37,0))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INDEX(Weights!$B$1:$B$37,MATCH(Matches!H2803,Weights!$A$1:$A$37,0))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INDEX(Weights!$B$1:$B$37,MATCH(Matches!H2804,Weights!$A$1:$A$37,0))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INDEX(Weights!$B$1:$B$37,MATCH(Matches!H2805,Weights!$A$1:$A$37,0))</f>
        <v>40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INDEX(Weights!$B$1:$B$37,MATCH(Matches!H2806,Weights!$A$1:$A$37,0))</f>
        <v>40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INDEX(Weights!$B$1:$B$37,MATCH(Matches!H2807,Weights!$A$1:$A$37,0))</f>
        <v>40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INDEX(Weights!$B$1:$B$37,MATCH(Matches!H2808,Weights!$A$1:$A$37,0))</f>
        <v>40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INDEX(Weights!$B$1:$B$37,MATCH(Matches!H2809,Weights!$A$1:$A$37,0))</f>
        <v>40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INDEX(Weights!$B$1:$B$37,MATCH(Matches!H2810,Weights!$A$1:$A$37,0))</f>
        <v>40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INDEX(Weights!$B$1:$B$37,MATCH(Matches!H2811,Weights!$A$1:$A$37,0))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INDEX(Weights!$B$1:$B$37,MATCH(Matches!H2812,Weights!$A$1:$A$37,0))</f>
        <v>50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INDEX(Weights!$B$1:$B$37,MATCH(Matches!H2813,Weights!$A$1:$A$37,0))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INDEX(Weights!$B$1:$B$37,MATCH(Matches!H2814,Weights!$A$1:$A$37,0))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INDEX(Weights!$B$1:$B$37,MATCH(Matches!H2815,Weights!$A$1:$A$37,0))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INDEX(Weights!$B$1:$B$37,MATCH(Matches!H2816,Weights!$A$1:$A$37,0))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INDEX(Weights!$B$1:$B$37,MATCH(Matches!H2817,Weights!$A$1:$A$37,0))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INDEX(Weights!$B$1:$B$37,MATCH(Matches!H2818,Weights!$A$1:$A$37,0))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INDEX(Weights!$B$1:$B$37,MATCH(Matches!H2819,Weights!$A$1:$A$37,0))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INDEX(Weights!$B$1:$B$37,MATCH(Matches!H2820,Weights!$A$1:$A$37,0))</f>
        <v>40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INDEX(Weights!$B$1:$B$37,MATCH(Matches!H2821,Weights!$A$1:$A$37,0))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INDEX(Weights!$B$1:$B$37,MATCH(Matches!H2822,Weights!$A$1:$A$37,0))</f>
        <v>40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INDEX(Weights!$B$1:$B$37,MATCH(Matches!H2823,Weights!$A$1:$A$37,0))</f>
        <v>50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INDEX(Weights!$B$1:$B$37,MATCH(Matches!H2824,Weights!$A$1:$A$37,0))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INDEX(Weights!$B$1:$B$37,MATCH(Matches!H2825,Weights!$A$1:$A$37,0))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INDEX(Weights!$B$1:$B$37,MATCH(Matches!H2826,Weights!$A$1:$A$37,0))</f>
        <v>40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INDEX(Weights!$B$1:$B$37,MATCH(Matches!H2827,Weights!$A$1:$A$37,0))</f>
        <v>40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INDEX(Weights!$B$1:$B$37,MATCH(Matches!H2828,Weights!$A$1:$A$37,0))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INDEX(Weights!$B$1:$B$37,MATCH(Matches!H2829,Weights!$A$1:$A$37,0))</f>
        <v>40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INDEX(Weights!$B$1:$B$37,MATCH(Matches!H2830,Weights!$A$1:$A$37,0))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INDEX(Weights!$B$1:$B$37,MATCH(Matches!H2831,Weights!$A$1:$A$37,0))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INDEX(Weights!$B$1:$B$37,MATCH(Matches!H2832,Weights!$A$1:$A$37,0))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INDEX(Weights!$B$1:$B$37,MATCH(Matches!H2833,Weights!$A$1:$A$37,0))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INDEX(Weights!$B$1:$B$37,MATCH(Matches!H2834,Weights!$A$1:$A$37,0))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INDEX(Weights!$B$1:$B$37,MATCH(Matches!H2835,Weights!$A$1:$A$37,0))</f>
        <v>40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INDEX(Weights!$B$1:$B$37,MATCH(Matches!H2836,Weights!$A$1:$A$37,0))</f>
        <v>40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INDEX(Weights!$B$1:$B$37,MATCH(Matches!H2837,Weights!$A$1:$A$37,0))</f>
        <v>40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INDEX(Weights!$B$1:$B$37,MATCH(Matches!H2838,Weights!$A$1:$A$37,0))</f>
        <v>40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INDEX(Weights!$B$1:$B$37,MATCH(Matches!H2839,Weights!$A$1:$A$37,0))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INDEX(Weights!$B$1:$B$37,MATCH(Matches!H2840,Weights!$A$1:$A$37,0))</f>
        <v>40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INDEX(Weights!$B$1:$B$37,MATCH(Matches!H2841,Weights!$A$1:$A$37,0))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INDEX(Weights!$B$1:$B$37,MATCH(Matches!H2842,Weights!$A$1:$A$37,0))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INDEX(Weights!$B$1:$B$37,MATCH(Matches!H2843,Weights!$A$1:$A$37,0))</f>
        <v>20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INDEX(Weights!$B$1:$B$37,MATCH(Matches!H2844,Weights!$A$1:$A$37,0))</f>
        <v>20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INDEX(Weights!$B$1:$B$37,MATCH(Matches!H2845,Weights!$A$1:$A$37,0))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INDEX(Weights!$B$1:$B$37,MATCH(Matches!H2846,Weights!$A$1:$A$37,0))</f>
        <v>20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INDEX(Weights!$B$1:$B$37,MATCH(Matches!H2847,Weights!$A$1:$A$37,0))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INDEX(Weights!$B$1:$B$37,MATCH(Matches!H2848,Weights!$A$1:$A$37,0))</f>
        <v>20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INDEX(Weights!$B$1:$B$37,MATCH(Matches!H2849,Weights!$A$1:$A$37,0))</f>
        <v>20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INDEX(Weights!$B$1:$B$37,MATCH(Matches!H2850,Weights!$A$1:$A$37,0))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INDEX(Weights!$B$1:$B$37,MATCH(Matches!H2851,Weights!$A$1:$A$37,0))</f>
        <v>20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INDEX(Weights!$B$1:$B$37,MATCH(Matches!H2852,Weights!$A$1:$A$37,0))</f>
        <v>20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INDEX(Weights!$B$1:$B$37,MATCH(Matches!H2853,Weights!$A$1:$A$37,0))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INDEX(Weights!$B$1:$B$37,MATCH(Matches!H2854,Weights!$A$1:$A$37,0))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INDEX(Weights!$B$1:$B$37,MATCH(Matches!H2855,Weights!$A$1:$A$37,0))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INDEX(Weights!$B$1:$B$37,MATCH(Matches!H2856,Weights!$A$1:$A$37,0))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INDEX(Weights!$B$1:$B$37,MATCH(Matches!H2857,Weights!$A$1:$A$37,0))</f>
        <v>20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INDEX(Weights!$B$1:$B$37,MATCH(Matches!H2858,Weights!$A$1:$A$37,0))</f>
        <v>20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INDEX(Weights!$B$1:$B$37,MATCH(Matches!H2859,Weights!$A$1:$A$37,0))</f>
        <v>20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INDEX(Weights!$B$1:$B$37,MATCH(Matches!H2860,Weights!$A$1:$A$37,0))</f>
        <v>20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INDEX(Weights!$B$1:$B$37,MATCH(Matches!H2861,Weights!$A$1:$A$37,0))</f>
        <v>20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726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 t="e">
        <f>INDEX(Weights!$B$1:$B$37,MATCH(Matches!H2862,Weights!$A$1:$A$37,0))</f>
        <v>#N/A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726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 t="e">
        <f>INDEX(Weights!$B$1:$B$37,MATCH(Matches!H2863,Weights!$A$1:$A$37,0))</f>
        <v>#N/A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726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 t="e">
        <f>INDEX(Weights!$B$1:$B$37,MATCH(Matches!H2864,Weights!$A$1:$A$37,0))</f>
        <v>#N/A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726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 t="e">
        <f>INDEX(Weights!$B$1:$B$37,MATCH(Matches!H2865,Weights!$A$1:$A$37,0))</f>
        <v>#N/A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726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 t="e">
        <f>INDEX(Weights!$B$1:$B$37,MATCH(Matches!H2866,Weights!$A$1:$A$37,0))</f>
        <v>#N/A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726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 t="e">
        <f>INDEX(Weights!$B$1:$B$37,MATCH(Matches!H2867,Weights!$A$1:$A$37,0))</f>
        <v>#N/A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726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 t="e">
        <f>INDEX(Weights!$B$1:$B$37,MATCH(Matches!H2868,Weights!$A$1:$A$37,0))</f>
        <v>#N/A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726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 t="e">
        <f>INDEX(Weights!$B$1:$B$37,MATCH(Matches!H2869,Weights!$A$1:$A$37,0))</f>
        <v>#N/A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726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 t="e">
        <f>INDEX(Weights!$B$1:$B$37,MATCH(Matches!H2870,Weights!$A$1:$A$37,0))</f>
        <v>#N/A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726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 t="e">
        <f>INDEX(Weights!$B$1:$B$37,MATCH(Matches!H2871,Weights!$A$1:$A$37,0))</f>
        <v>#N/A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726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 t="e">
        <f>INDEX(Weights!$B$1:$B$37,MATCH(Matches!H2872,Weights!$A$1:$A$37,0))</f>
        <v>#N/A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726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 t="e">
        <f>INDEX(Weights!$B$1:$B$37,MATCH(Matches!H2873,Weights!$A$1:$A$37,0))</f>
        <v>#N/A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726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 t="e">
        <f>INDEX(Weights!$B$1:$B$37,MATCH(Matches!H2874,Weights!$A$1:$A$37,0))</f>
        <v>#N/A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726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 t="e">
        <f>INDEX(Weights!$B$1:$B$37,MATCH(Matches!H2875,Weights!$A$1:$A$37,0))</f>
        <v>#N/A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726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 t="e">
        <f>INDEX(Weights!$B$1:$B$37,MATCH(Matches!H2876,Weights!$A$1:$A$37,0))</f>
        <v>#N/A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726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 t="e">
        <f>INDEX(Weights!$B$1:$B$37,MATCH(Matches!H2877,Weights!$A$1:$A$37,0))</f>
        <v>#N/A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726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 t="e">
        <f>INDEX(Weights!$B$1:$B$37,MATCH(Matches!H2878,Weights!$A$1:$A$37,0))</f>
        <v>#N/A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726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 t="e">
        <f>INDEX(Weights!$B$1:$B$37,MATCH(Matches!H2879,Weights!$A$1:$A$37,0))</f>
        <v>#N/A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726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 t="e">
        <f>INDEX(Weights!$B$1:$B$37,MATCH(Matches!H2880,Weights!$A$1:$A$37,0))</f>
        <v>#N/A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726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 t="e">
        <f>INDEX(Weights!$B$1:$B$37,MATCH(Matches!H2881,Weights!$A$1:$A$37,0))</f>
        <v>#N/A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726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 t="e">
        <f>INDEX(Weights!$B$1:$B$37,MATCH(Matches!H2882,Weights!$A$1:$A$37,0))</f>
        <v>#N/A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726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 t="e">
        <f>INDEX(Weights!$B$1:$B$37,MATCH(Matches!H2883,Weights!$A$1:$A$37,0))</f>
        <v>#N/A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726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 t="e">
        <f>INDEX(Weights!$B$1:$B$37,MATCH(Matches!H2884,Weights!$A$1:$A$37,0))</f>
        <v>#N/A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726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 t="e">
        <f>INDEX(Weights!$B$1:$B$37,MATCH(Matches!H2885,Weights!$A$1:$A$37,0))</f>
        <v>#N/A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726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 t="e">
        <f>INDEX(Weights!$B$1:$B$37,MATCH(Matches!H2886,Weights!$A$1:$A$37,0))</f>
        <v>#N/A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726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 t="e">
        <f>INDEX(Weights!$B$1:$B$37,MATCH(Matches!H2887,Weights!$A$1:$A$37,0))</f>
        <v>#N/A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726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 t="e">
        <f>INDEX(Weights!$B$1:$B$37,MATCH(Matches!H2888,Weights!$A$1:$A$37,0))</f>
        <v>#N/A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726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 t="e">
        <f>INDEX(Weights!$B$1:$B$37,MATCH(Matches!H2889,Weights!$A$1:$A$37,0))</f>
        <v>#N/A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726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 t="e">
        <f>INDEX(Weights!$B$1:$B$37,MATCH(Matches!H2890,Weights!$A$1:$A$37,0))</f>
        <v>#N/A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726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 t="e">
        <f>INDEX(Weights!$B$1:$B$37,MATCH(Matches!H2891,Weights!$A$1:$A$37,0))</f>
        <v>#N/A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726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 t="e">
        <f>INDEX(Weights!$B$1:$B$37,MATCH(Matches!H2892,Weights!$A$1:$A$37,0))</f>
        <v>#N/A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726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 t="e">
        <f>INDEX(Weights!$B$1:$B$37,MATCH(Matches!H2893,Weights!$A$1:$A$37,0))</f>
        <v>#N/A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726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 t="e">
        <f>INDEX(Weights!$B$1:$B$37,MATCH(Matches!H2894,Weights!$A$1:$A$37,0))</f>
        <v>#N/A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726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 t="e">
        <f>INDEX(Weights!$B$1:$B$37,MATCH(Matches!H2895,Weights!$A$1:$A$37,0))</f>
        <v>#N/A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726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 t="e">
        <f>INDEX(Weights!$B$1:$B$37,MATCH(Matches!H2896,Weights!$A$1:$A$37,0))</f>
        <v>#N/A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726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 t="e">
        <f>INDEX(Weights!$B$1:$B$37,MATCH(Matches!H2897,Weights!$A$1:$A$37,0))</f>
        <v>#N/A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726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 t="e">
        <f>INDEX(Weights!$B$1:$B$37,MATCH(Matches!H2898,Weights!$A$1:$A$37,0))</f>
        <v>#N/A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726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 t="e">
        <f>INDEX(Weights!$B$1:$B$37,MATCH(Matches!H2899,Weights!$A$1:$A$37,0))</f>
        <v>#N/A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726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 t="e">
        <f>INDEX(Weights!$B$1:$B$37,MATCH(Matches!H2900,Weights!$A$1:$A$37,0))</f>
        <v>#N/A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726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 t="e">
        <f>INDEX(Weights!$B$1:$B$37,MATCH(Matches!H2901,Weights!$A$1:$A$37,0))</f>
        <v>#N/A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726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 t="e">
        <f>INDEX(Weights!$B$1:$B$37,MATCH(Matches!H2902,Weights!$A$1:$A$37,0))</f>
        <v>#N/A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726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 t="e">
        <f>INDEX(Weights!$B$1:$B$37,MATCH(Matches!H2903,Weights!$A$1:$A$37,0))</f>
        <v>#N/A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INDEX(Weights!$B$1:$B$37,MATCH(Matches!H2904,Weights!$A$1:$A$37,0))</f>
        <v>20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INDEX(Weights!$B$1:$B$37,MATCH(Matches!H2905,Weights!$A$1:$A$37,0))</f>
        <v>20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727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 t="e">
        <f>INDEX(Weights!$B$1:$B$37,MATCH(Matches!H2906,Weights!$A$1:$A$37,0))</f>
        <v>#N/A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INDEX(Weights!$B$1:$B$37,MATCH(Matches!H2907,Weights!$A$1:$A$37,0))</f>
        <v>20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727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 t="e">
        <f>INDEX(Weights!$B$1:$B$37,MATCH(Matches!H2908,Weights!$A$1:$A$37,0))</f>
        <v>#N/A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727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 t="e">
        <f>INDEX(Weights!$B$1:$B$37,MATCH(Matches!H2909,Weights!$A$1:$A$37,0))</f>
        <v>#N/A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727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 t="e">
        <f>INDEX(Weights!$B$1:$B$37,MATCH(Matches!H2910,Weights!$A$1:$A$37,0))</f>
        <v>#N/A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INDEX(Weights!$B$1:$B$37,MATCH(Matches!H2911,Weights!$A$1:$A$37,0))</f>
        <v>20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727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 t="e">
        <f>INDEX(Weights!$B$1:$B$37,MATCH(Matches!H2912,Weights!$A$1:$A$37,0))</f>
        <v>#N/A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727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 t="e">
        <f>INDEX(Weights!$B$1:$B$37,MATCH(Matches!H2913,Weights!$A$1:$A$37,0))</f>
        <v>#N/A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INDEX(Weights!$B$1:$B$37,MATCH(Matches!H2914,Weights!$A$1:$A$37,0))</f>
        <v>20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INDEX(Weights!$B$1:$B$37,MATCH(Matches!H2915,Weights!$A$1:$A$37,0))</f>
        <v>20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727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 t="e">
        <f>INDEX(Weights!$B$1:$B$37,MATCH(Matches!H2916,Weights!$A$1:$A$37,0))</f>
        <v>#N/A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727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 t="e">
        <f>INDEX(Weights!$B$1:$B$37,MATCH(Matches!H2917,Weights!$A$1:$A$37,0))</f>
        <v>#N/A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INDEX(Weights!$B$1:$B$37,MATCH(Matches!H2918,Weights!$A$1:$A$37,0))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13.758374042884444</v>
      </c>
      <c r="R2919">
        <f t="shared" si="602"/>
        <v>10</v>
      </c>
      <c r="S2919">
        <f>INDEX(Weights!$B$1:$B$37,MATCH(Matches!H2919,Weights!$A$1:$A$37,0))</f>
        <v>20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INDEX(Weights!$B$1:$B$37,MATCH(Matches!H2920,Weights!$A$1:$A$37,0))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727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 t="e">
        <f>INDEX(Weights!$B$1:$B$37,MATCH(Matches!H2921,Weights!$A$1:$A$37,0))</f>
        <v>#N/A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727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 t="e">
        <f>INDEX(Weights!$B$1:$B$37,MATCH(Matches!H2922,Weights!$A$1:$A$37,0))</f>
        <v>#N/A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727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 t="e">
        <f>INDEX(Weights!$B$1:$B$37,MATCH(Matches!H2923,Weights!$A$1:$A$37,0))</f>
        <v>#N/A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727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 t="e">
        <f>INDEX(Weights!$B$1:$B$37,MATCH(Matches!H2924,Weights!$A$1:$A$37,0))</f>
        <v>#N/A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INDEX(Weights!$B$1:$B$37,MATCH(Matches!H2925,Weights!$A$1:$A$37,0))</f>
        <v>20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727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 t="e">
        <f>INDEX(Weights!$B$1:$B$37,MATCH(Matches!H2926,Weights!$A$1:$A$37,0))</f>
        <v>#N/A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INDEX(Weights!$B$1:$B$37,MATCH(Matches!H2927,Weights!$A$1:$A$37,0))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727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 t="e">
        <f>INDEX(Weights!$B$1:$B$37,MATCH(Matches!H2928,Weights!$A$1:$A$37,0))</f>
        <v>#N/A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727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 t="e">
        <f>INDEX(Weights!$B$1:$B$37,MATCH(Matches!H2929,Weights!$A$1:$A$37,0))</f>
        <v>#N/A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INDEX(Weights!$B$1:$B$37,MATCH(Matches!H2930,Weights!$A$1:$A$37,0))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727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 t="e">
        <f>INDEX(Weights!$B$1:$B$37,MATCH(Matches!H2931,Weights!$A$1:$A$37,0))</f>
        <v>#N/A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INDEX(Weights!$B$1:$B$37,MATCH(Matches!H2932,Weights!$A$1:$A$37,0))</f>
        <v>20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INDEX(Weights!$B$1:$B$37,MATCH(Matches!H2933,Weights!$A$1:$A$37,0))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INDEX(Weights!$B$1:$B$37,MATCH(Matches!H2934,Weights!$A$1:$A$37,0))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INDEX(Weights!$B$1:$B$37,MATCH(Matches!H2935,Weights!$A$1:$A$37,0))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727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 t="e">
        <f>INDEX(Weights!$B$1:$B$37,MATCH(Matches!H2936,Weights!$A$1:$A$37,0))</f>
        <v>#N/A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727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 t="e">
        <f>INDEX(Weights!$B$1:$B$37,MATCH(Matches!H2937,Weights!$A$1:$A$37,0))</f>
        <v>#N/A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727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 t="e">
        <f>INDEX(Weights!$B$1:$B$37,MATCH(Matches!H2938,Weights!$A$1:$A$37,0))</f>
        <v>#N/A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727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 t="e">
        <f>INDEX(Weights!$B$1:$B$37,MATCH(Matches!H2939,Weights!$A$1:$A$37,0))</f>
        <v>#N/A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INDEX(Weights!$B$1:$B$37,MATCH(Matches!H2940,Weights!$A$1:$A$37,0))</f>
        <v>20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727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 t="e">
        <f>INDEX(Weights!$B$1:$B$37,MATCH(Matches!H2941,Weights!$A$1:$A$37,0))</f>
        <v>#N/A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727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 t="e">
        <f>INDEX(Weights!$B$1:$B$37,MATCH(Matches!H2942,Weights!$A$1:$A$37,0))</f>
        <v>#N/A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INDEX(Weights!$B$1:$B$37,MATCH(Matches!H2943,Weights!$A$1:$A$37,0))</f>
        <v>20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727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 t="e">
        <f>INDEX(Weights!$B$1:$B$37,MATCH(Matches!H2944,Weights!$A$1:$A$37,0))</f>
        <v>#N/A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INDEX(Weights!$B$1:$B$37,MATCH(Matches!H2945,Weights!$A$1:$A$37,0))</f>
        <v>20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INDEX(Weights!$B$1:$B$37,MATCH(Matches!H2946,Weights!$A$1:$A$37,0))</f>
        <v>20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727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 t="e">
        <f>INDEX(Weights!$B$1:$B$37,MATCH(Matches!H2947,Weights!$A$1:$A$37,0))</f>
        <v>#N/A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  <row r="2948" spans="1:25" x14ac:dyDescent="0.25">
      <c r="A2948">
        <v>2012</v>
      </c>
      <c r="B2948">
        <v>6</v>
      </c>
      <c r="C2948">
        <v>22</v>
      </c>
      <c r="D2948" t="s">
        <v>158</v>
      </c>
      <c r="E2948" t="s">
        <v>155</v>
      </c>
      <c r="F2948">
        <v>4</v>
      </c>
      <c r="G2948">
        <v>0</v>
      </c>
      <c r="H2948" t="s">
        <v>739</v>
      </c>
      <c r="J2948">
        <v>26</v>
      </c>
      <c r="K2948">
        <v>1576</v>
      </c>
      <c r="L2948">
        <v>1511</v>
      </c>
      <c r="M2948">
        <f t="shared" ref="M2948:M2963" si="621">K2948-J2948</f>
        <v>1550</v>
      </c>
      <c r="N2948">
        <f t="shared" ref="N2948:N2963" si="622">L2948+J2948</f>
        <v>1537</v>
      </c>
      <c r="O2948">
        <f t="shared" ref="O2948:O2963" si="623">1/(10^(-V2948/400)+1)</f>
        <v>0.65711868648707861</v>
      </c>
      <c r="P2948">
        <f t="shared" ref="P2948:P2963" si="624">IF(F2948&gt;G2948,1,IF(F2948=G2948,0.5,0))</f>
        <v>1</v>
      </c>
      <c r="Q2948">
        <f t="shared" ref="Q2948:Q2963" si="625">(M2948-K2948)/(O2948-P2948)</f>
        <v>75.827987631120052</v>
      </c>
      <c r="R2948">
        <f t="shared" ref="R2948:R2949" si="626">ROUND((Q2948/IF(W2948=2,1.5,IF(W2948=3,1.75,IF(W2948&gt;3,1.75+(W2948-3)/8,1))))/10,0)*10</f>
        <v>40</v>
      </c>
      <c r="S2948">
        <f>INDEX(Weights!$B$1:$B$37,MATCH(Matches!H2948,Weights!$A$1:$A$37,0))</f>
        <v>40</v>
      </c>
      <c r="T2948">
        <f t="shared" ref="T2948:T2963" si="627">M2948+IF(ISBLANK(I2948),100,0)</f>
        <v>1650</v>
      </c>
      <c r="U2948">
        <f t="shared" ref="U2948:U2963" si="628">N2948</f>
        <v>1537</v>
      </c>
      <c r="V2948">
        <f t="shared" ref="V2948:V2963" si="629">ABS(T2948-U2948)</f>
        <v>113</v>
      </c>
      <c r="W2948">
        <f t="shared" ref="W2948:W2963" si="630">IF(U2948&gt;T2948,G2948-F2948,F2948-G2948)</f>
        <v>4</v>
      </c>
      <c r="X2948">
        <f t="shared" ref="X2948:X2963" si="631">IF(W2948=4,1,0)</f>
        <v>1</v>
      </c>
      <c r="Y2948">
        <f t="shared" ref="Y2948:Y2963" si="632">IF(W2948&lt;0,MAX(W2948,-3),MIN(W2948,7))</f>
        <v>4</v>
      </c>
    </row>
    <row r="2949" spans="1:25" x14ac:dyDescent="0.25">
      <c r="A2949">
        <v>2012</v>
      </c>
      <c r="B2949">
        <v>6</v>
      </c>
      <c r="C2949">
        <v>23</v>
      </c>
      <c r="D2949" t="s">
        <v>175</v>
      </c>
      <c r="E2949" t="s">
        <v>259</v>
      </c>
      <c r="F2949">
        <v>3</v>
      </c>
      <c r="G2949">
        <v>1</v>
      </c>
      <c r="H2949" t="s">
        <v>739</v>
      </c>
      <c r="I2949" t="s">
        <v>158</v>
      </c>
      <c r="J2949">
        <v>12</v>
      </c>
      <c r="K2949">
        <v>1549</v>
      </c>
      <c r="L2949">
        <v>1281</v>
      </c>
      <c r="M2949">
        <f t="shared" si="621"/>
        <v>1537</v>
      </c>
      <c r="N2949">
        <f t="shared" si="622"/>
        <v>1293</v>
      </c>
      <c r="O2949">
        <f t="shared" si="623"/>
        <v>0.80290917015381591</v>
      </c>
      <c r="P2949">
        <f t="shared" si="624"/>
        <v>1</v>
      </c>
      <c r="Q2949">
        <f t="shared" si="625"/>
        <v>60.885633336493527</v>
      </c>
      <c r="R2949">
        <f t="shared" si="626"/>
        <v>40</v>
      </c>
      <c r="S2949">
        <f>INDEX(Weights!$B$1:$B$37,MATCH(Matches!H2949,Weights!$A$1:$A$37,0))</f>
        <v>40</v>
      </c>
      <c r="T2949">
        <f t="shared" si="627"/>
        <v>1537</v>
      </c>
      <c r="U2949">
        <f t="shared" si="628"/>
        <v>1293</v>
      </c>
      <c r="V2949">
        <f t="shared" si="629"/>
        <v>244</v>
      </c>
      <c r="W2949">
        <f t="shared" si="630"/>
        <v>2</v>
      </c>
      <c r="X2949">
        <f t="shared" si="631"/>
        <v>0</v>
      </c>
      <c r="Y2949">
        <f t="shared" si="632"/>
        <v>2</v>
      </c>
    </row>
    <row r="2950" spans="1:25" x14ac:dyDescent="0.25">
      <c r="A2950">
        <v>2012</v>
      </c>
      <c r="B2950">
        <v>6</v>
      </c>
      <c r="C2950">
        <v>23</v>
      </c>
      <c r="D2950" t="s">
        <v>85</v>
      </c>
      <c r="E2950" t="s">
        <v>257</v>
      </c>
      <c r="F2950">
        <v>4</v>
      </c>
      <c r="G2950">
        <v>0</v>
      </c>
      <c r="H2950" t="s">
        <v>739</v>
      </c>
      <c r="I2950" t="s">
        <v>158</v>
      </c>
      <c r="J2950">
        <v>40</v>
      </c>
      <c r="K2950">
        <v>1577</v>
      </c>
      <c r="L2950">
        <v>1524</v>
      </c>
      <c r="M2950">
        <f t="shared" si="621"/>
        <v>1537</v>
      </c>
      <c r="N2950">
        <f t="shared" si="622"/>
        <v>1564</v>
      </c>
      <c r="O2950">
        <f t="shared" si="623"/>
        <v>0.53877809205717153</v>
      </c>
      <c r="P2950">
        <f t="shared" si="624"/>
        <v>1</v>
      </c>
      <c r="Q2950">
        <f t="shared" si="625"/>
        <v>86.726149194452987</v>
      </c>
      <c r="R2950">
        <f>ROUND((Q2950/IF(ABS(W2950)=2,1.5,IF(ABS(W2950)=3,1.75,IF(ABS(W2950)&gt;3,1.75+(ABS(W2950)-3)/8,1))))/10,0)*10</f>
        <v>50</v>
      </c>
      <c r="S2950">
        <f>INDEX(Weights!$B$1:$B$37,MATCH(Matches!H2950,Weights!$A$1:$A$37,0))</f>
        <v>40</v>
      </c>
      <c r="T2950">
        <f t="shared" si="627"/>
        <v>1537</v>
      </c>
      <c r="U2950">
        <f t="shared" si="628"/>
        <v>1564</v>
      </c>
      <c r="V2950">
        <f t="shared" si="629"/>
        <v>27</v>
      </c>
      <c r="W2950">
        <f t="shared" si="630"/>
        <v>-4</v>
      </c>
      <c r="X2950">
        <f t="shared" si="631"/>
        <v>0</v>
      </c>
      <c r="Y2950">
        <f t="shared" si="632"/>
        <v>-3</v>
      </c>
    </row>
    <row r="2951" spans="1:25" x14ac:dyDescent="0.25">
      <c r="A2951">
        <v>2012</v>
      </c>
      <c r="B2951">
        <v>6</v>
      </c>
      <c r="C2951">
        <v>24</v>
      </c>
      <c r="D2951" t="s">
        <v>97</v>
      </c>
      <c r="E2951" t="s">
        <v>225</v>
      </c>
      <c r="F2951">
        <v>1</v>
      </c>
      <c r="G2951">
        <v>0</v>
      </c>
      <c r="H2951" t="s">
        <v>739</v>
      </c>
      <c r="I2951" t="s">
        <v>158</v>
      </c>
      <c r="J2951">
        <v>7</v>
      </c>
      <c r="K2951">
        <v>1596</v>
      </c>
      <c r="L2951">
        <v>1302</v>
      </c>
      <c r="M2951">
        <f t="shared" si="621"/>
        <v>1589</v>
      </c>
      <c r="N2951">
        <f t="shared" si="622"/>
        <v>1309</v>
      </c>
      <c r="O2951">
        <f t="shared" si="623"/>
        <v>0.83366246918343812</v>
      </c>
      <c r="P2951">
        <f t="shared" si="624"/>
        <v>1</v>
      </c>
      <c r="Q2951">
        <f t="shared" si="625"/>
        <v>42.083106353909059</v>
      </c>
      <c r="R2951">
        <f t="shared" ref="R2951:R2952" si="633">ROUND((Q2951/IF(ABS(W2951)=2,1.5,IF(ABS(W2951)=3,1.75,IF(ABS(W2951)&gt;3,1.75+(ABS(W2951)-3)/8,1))))/10,0)*10</f>
        <v>40</v>
      </c>
      <c r="S2951">
        <f>INDEX(Weights!$B$1:$B$37,MATCH(Matches!H2951,Weights!$A$1:$A$37,0))</f>
        <v>40</v>
      </c>
      <c r="T2951">
        <f t="shared" si="627"/>
        <v>1589</v>
      </c>
      <c r="U2951">
        <f t="shared" si="628"/>
        <v>1309</v>
      </c>
      <c r="V2951">
        <f t="shared" si="629"/>
        <v>280</v>
      </c>
      <c r="W2951">
        <f t="shared" si="630"/>
        <v>1</v>
      </c>
      <c r="X2951">
        <f t="shared" si="631"/>
        <v>0</v>
      </c>
      <c r="Y2951">
        <f t="shared" si="632"/>
        <v>1</v>
      </c>
    </row>
    <row r="2952" spans="1:25" x14ac:dyDescent="0.25">
      <c r="A2952">
        <v>2012</v>
      </c>
      <c r="B2952">
        <v>6</v>
      </c>
      <c r="C2952">
        <v>25</v>
      </c>
      <c r="D2952" t="s">
        <v>155</v>
      </c>
      <c r="E2952" t="s">
        <v>256</v>
      </c>
      <c r="F2952">
        <v>2</v>
      </c>
      <c r="G2952">
        <v>0</v>
      </c>
      <c r="H2952" t="s">
        <v>739</v>
      </c>
      <c r="I2952" t="s">
        <v>158</v>
      </c>
      <c r="J2952">
        <v>11</v>
      </c>
      <c r="K2952">
        <v>1522</v>
      </c>
      <c r="L2952">
        <v>1233</v>
      </c>
      <c r="M2952">
        <f t="shared" si="621"/>
        <v>1511</v>
      </c>
      <c r="N2952">
        <f t="shared" si="622"/>
        <v>1244</v>
      </c>
      <c r="O2952">
        <f t="shared" si="623"/>
        <v>0.82302462892173212</v>
      </c>
      <c r="P2952">
        <f t="shared" si="624"/>
        <v>1</v>
      </c>
      <c r="Q2952">
        <f t="shared" si="625"/>
        <v>62.155541378326689</v>
      </c>
      <c r="R2952">
        <f t="shared" si="633"/>
        <v>40</v>
      </c>
      <c r="S2952">
        <f>INDEX(Weights!$B$1:$B$37,MATCH(Matches!H2952,Weights!$A$1:$A$37,0))</f>
        <v>40</v>
      </c>
      <c r="T2952">
        <f t="shared" si="627"/>
        <v>1511</v>
      </c>
      <c r="U2952">
        <f t="shared" si="628"/>
        <v>1244</v>
      </c>
      <c r="V2952">
        <f t="shared" si="629"/>
        <v>267</v>
      </c>
      <c r="W2952">
        <f t="shared" si="630"/>
        <v>2</v>
      </c>
      <c r="X2952">
        <f t="shared" si="631"/>
        <v>0</v>
      </c>
      <c r="Y2952">
        <f t="shared" si="632"/>
        <v>2</v>
      </c>
    </row>
    <row r="2953" spans="1:25" x14ac:dyDescent="0.25">
      <c r="A2953">
        <v>2012</v>
      </c>
      <c r="B2953">
        <v>6</v>
      </c>
      <c r="C2953">
        <v>26</v>
      </c>
      <c r="D2953" t="s">
        <v>175</v>
      </c>
      <c r="E2953" t="s">
        <v>85</v>
      </c>
      <c r="F2953">
        <v>0</v>
      </c>
      <c r="G2953">
        <v>0</v>
      </c>
      <c r="H2953" t="s">
        <v>739</v>
      </c>
      <c r="I2953" t="s">
        <v>158</v>
      </c>
      <c r="J2953">
        <v>2</v>
      </c>
      <c r="K2953">
        <v>1551</v>
      </c>
      <c r="L2953">
        <v>1575</v>
      </c>
      <c r="M2953">
        <f t="shared" si="621"/>
        <v>1549</v>
      </c>
      <c r="N2953">
        <f t="shared" si="622"/>
        <v>1577</v>
      </c>
      <c r="O2953">
        <f t="shared" si="623"/>
        <v>0.5402082283237456</v>
      </c>
      <c r="P2953">
        <f t="shared" si="624"/>
        <v>0.5</v>
      </c>
      <c r="Q2953">
        <f t="shared" si="625"/>
        <v>-49.741062548107067</v>
      </c>
      <c r="R2953">
        <f>ROUND((ABS(Q2953)/IF(ABS(W2953)=2,1.5,IF(ABS(W2953)=3,1.75,IF(ABS(W2953)&gt;3,1.75+(ABS(W2953)-3)/8,1))))/10,0)*10</f>
        <v>50</v>
      </c>
      <c r="S2953">
        <f>INDEX(Weights!$B$1:$B$37,MATCH(Matches!H2953,Weights!$A$1:$A$37,0))</f>
        <v>40</v>
      </c>
      <c r="T2953">
        <f t="shared" si="627"/>
        <v>1549</v>
      </c>
      <c r="U2953">
        <f t="shared" si="628"/>
        <v>1577</v>
      </c>
      <c r="V2953">
        <f t="shared" si="629"/>
        <v>28</v>
      </c>
      <c r="W2953">
        <f t="shared" si="630"/>
        <v>0</v>
      </c>
      <c r="X2953">
        <f t="shared" si="631"/>
        <v>0</v>
      </c>
      <c r="Y2953">
        <f t="shared" si="632"/>
        <v>0</v>
      </c>
    </row>
    <row r="2954" spans="1:25" x14ac:dyDescent="0.25">
      <c r="A2954">
        <v>2012</v>
      </c>
      <c r="B2954">
        <v>6</v>
      </c>
      <c r="C2954">
        <v>26</v>
      </c>
      <c r="D2954" t="s">
        <v>259</v>
      </c>
      <c r="E2954" t="s">
        <v>257</v>
      </c>
      <c r="F2954">
        <v>2</v>
      </c>
      <c r="G2954">
        <v>0</v>
      </c>
      <c r="H2954" t="s">
        <v>739</v>
      </c>
      <c r="I2954" t="s">
        <v>158</v>
      </c>
      <c r="J2954">
        <v>48</v>
      </c>
      <c r="K2954">
        <v>1329</v>
      </c>
      <c r="L2954">
        <v>1476</v>
      </c>
      <c r="M2954">
        <f t="shared" si="621"/>
        <v>1281</v>
      </c>
      <c r="N2954">
        <f t="shared" si="622"/>
        <v>1524</v>
      </c>
      <c r="O2954">
        <f t="shared" si="623"/>
        <v>0.80199664411443317</v>
      </c>
      <c r="P2954">
        <f t="shared" si="624"/>
        <v>1</v>
      </c>
      <c r="Q2954">
        <f t="shared" si="625"/>
        <v>242.42013366551677</v>
      </c>
      <c r="R2954">
        <f t="shared" ref="R2954:R2963" si="634">ROUND((ABS(Q2954)/IF(ABS(W2954)=2,1.5,IF(ABS(W2954)=3,1.75,IF(ABS(W2954)&gt;3,1.75+(ABS(W2954)-3)/8,1))))/10,0)*10</f>
        <v>160</v>
      </c>
      <c r="S2954">
        <f>INDEX(Weights!$B$1:$B$37,MATCH(Matches!H2954,Weights!$A$1:$A$37,0))</f>
        <v>40</v>
      </c>
      <c r="T2954">
        <f t="shared" si="627"/>
        <v>1281</v>
      </c>
      <c r="U2954">
        <f t="shared" si="628"/>
        <v>1524</v>
      </c>
      <c r="V2954">
        <f t="shared" si="629"/>
        <v>243</v>
      </c>
      <c r="W2954">
        <f t="shared" si="630"/>
        <v>-2</v>
      </c>
      <c r="X2954">
        <f t="shared" si="631"/>
        <v>0</v>
      </c>
      <c r="Y2954">
        <f t="shared" si="632"/>
        <v>-2</v>
      </c>
    </row>
    <row r="2955" spans="1:25" x14ac:dyDescent="0.25">
      <c r="A2955">
        <v>2012</v>
      </c>
      <c r="B2955">
        <v>6</v>
      </c>
      <c r="C2955">
        <v>27</v>
      </c>
      <c r="D2955" t="s">
        <v>200</v>
      </c>
      <c r="E2955" t="s">
        <v>225</v>
      </c>
      <c r="F2955">
        <v>2</v>
      </c>
      <c r="G2955">
        <v>0</v>
      </c>
      <c r="H2955" t="s">
        <v>739</v>
      </c>
      <c r="I2955" t="s">
        <v>158</v>
      </c>
      <c r="J2955">
        <v>18</v>
      </c>
      <c r="K2955">
        <v>1472</v>
      </c>
      <c r="L2955">
        <v>1284</v>
      </c>
      <c r="M2955">
        <f t="shared" si="621"/>
        <v>1454</v>
      </c>
      <c r="N2955">
        <f t="shared" si="622"/>
        <v>1302</v>
      </c>
      <c r="O2955">
        <f t="shared" si="623"/>
        <v>0.70578135971200251</v>
      </c>
      <c r="P2955">
        <f t="shared" si="624"/>
        <v>1</v>
      </c>
      <c r="Q2955">
        <f t="shared" si="625"/>
        <v>61.178992542350834</v>
      </c>
      <c r="R2955">
        <f t="shared" si="634"/>
        <v>40</v>
      </c>
      <c r="S2955">
        <f>INDEX(Weights!$B$1:$B$37,MATCH(Matches!H2955,Weights!$A$1:$A$37,0))</f>
        <v>40</v>
      </c>
      <c r="T2955">
        <f t="shared" si="627"/>
        <v>1454</v>
      </c>
      <c r="U2955">
        <f t="shared" si="628"/>
        <v>1302</v>
      </c>
      <c r="V2955">
        <f t="shared" si="629"/>
        <v>152</v>
      </c>
      <c r="W2955">
        <f t="shared" si="630"/>
        <v>2</v>
      </c>
      <c r="X2955">
        <f t="shared" si="631"/>
        <v>0</v>
      </c>
      <c r="Y2955">
        <f t="shared" si="632"/>
        <v>2</v>
      </c>
    </row>
    <row r="2956" spans="1:25" x14ac:dyDescent="0.25">
      <c r="A2956">
        <v>2012</v>
      </c>
      <c r="B2956">
        <v>6</v>
      </c>
      <c r="C2956">
        <v>28</v>
      </c>
      <c r="D2956" t="s">
        <v>158</v>
      </c>
      <c r="E2956" t="s">
        <v>256</v>
      </c>
      <c r="F2956">
        <v>2</v>
      </c>
      <c r="G2956">
        <v>2</v>
      </c>
      <c r="H2956" t="s">
        <v>739</v>
      </c>
      <c r="J2956">
        <v>-17</v>
      </c>
      <c r="K2956">
        <v>1559</v>
      </c>
      <c r="L2956">
        <v>1250</v>
      </c>
      <c r="M2956">
        <f t="shared" si="621"/>
        <v>1576</v>
      </c>
      <c r="N2956">
        <f t="shared" si="622"/>
        <v>1233</v>
      </c>
      <c r="O2956">
        <f t="shared" si="623"/>
        <v>0.92758110507346003</v>
      </c>
      <c r="P2956">
        <f t="shared" si="624"/>
        <v>0.5</v>
      </c>
      <c r="Q2956">
        <f t="shared" si="625"/>
        <v>39.758538902413228</v>
      </c>
      <c r="R2956">
        <f t="shared" si="634"/>
        <v>40</v>
      </c>
      <c r="S2956">
        <f>INDEX(Weights!$B$1:$B$37,MATCH(Matches!H2956,Weights!$A$1:$A$37,0))</f>
        <v>40</v>
      </c>
      <c r="T2956">
        <f t="shared" si="627"/>
        <v>1676</v>
      </c>
      <c r="U2956">
        <f t="shared" si="628"/>
        <v>1233</v>
      </c>
      <c r="V2956">
        <f t="shared" si="629"/>
        <v>443</v>
      </c>
      <c r="W2956">
        <f t="shared" si="630"/>
        <v>0</v>
      </c>
      <c r="X2956">
        <f t="shared" si="631"/>
        <v>0</v>
      </c>
      <c r="Y2956">
        <f t="shared" si="632"/>
        <v>0</v>
      </c>
    </row>
    <row r="2957" spans="1:25" x14ac:dyDescent="0.25">
      <c r="A2957">
        <v>2012</v>
      </c>
      <c r="B2957">
        <v>6</v>
      </c>
      <c r="C2957">
        <v>29</v>
      </c>
      <c r="D2957" t="s">
        <v>175</v>
      </c>
      <c r="E2957" t="s">
        <v>257</v>
      </c>
      <c r="F2957">
        <v>2</v>
      </c>
      <c r="G2957">
        <v>1</v>
      </c>
      <c r="H2957" t="s">
        <v>739</v>
      </c>
      <c r="I2957" t="s">
        <v>158</v>
      </c>
      <c r="J2957">
        <v>16</v>
      </c>
      <c r="K2957">
        <v>1567</v>
      </c>
      <c r="L2957">
        <v>1460</v>
      </c>
      <c r="M2957">
        <f t="shared" si="621"/>
        <v>1551</v>
      </c>
      <c r="N2957">
        <f t="shared" si="622"/>
        <v>1476</v>
      </c>
      <c r="O2957">
        <f t="shared" si="623"/>
        <v>0.60628782378542811</v>
      </c>
      <c r="P2957">
        <f t="shared" si="624"/>
        <v>1</v>
      </c>
      <c r="Q2957">
        <f t="shared" si="625"/>
        <v>40.63882441695187</v>
      </c>
      <c r="R2957">
        <f t="shared" si="634"/>
        <v>40</v>
      </c>
      <c r="S2957">
        <f>INDEX(Weights!$B$1:$B$37,MATCH(Matches!H2957,Weights!$A$1:$A$37,0))</f>
        <v>40</v>
      </c>
      <c r="T2957">
        <f t="shared" si="627"/>
        <v>1551</v>
      </c>
      <c r="U2957">
        <f t="shared" si="628"/>
        <v>1476</v>
      </c>
      <c r="V2957">
        <f t="shared" si="629"/>
        <v>75</v>
      </c>
      <c r="W2957">
        <f t="shared" si="630"/>
        <v>1</v>
      </c>
      <c r="X2957">
        <f t="shared" si="631"/>
        <v>0</v>
      </c>
      <c r="Y2957">
        <f t="shared" si="632"/>
        <v>1</v>
      </c>
    </row>
    <row r="2958" spans="1:25" x14ac:dyDescent="0.25">
      <c r="A2958">
        <v>2012</v>
      </c>
      <c r="B2958">
        <v>6</v>
      </c>
      <c r="C2958">
        <v>29</v>
      </c>
      <c r="D2958" t="s">
        <v>85</v>
      </c>
      <c r="E2958" t="s">
        <v>259</v>
      </c>
      <c r="F2958">
        <v>4</v>
      </c>
      <c r="G2958">
        <v>0</v>
      </c>
      <c r="H2958" t="s">
        <v>739</v>
      </c>
      <c r="I2958" t="s">
        <v>158</v>
      </c>
      <c r="J2958">
        <v>15</v>
      </c>
      <c r="K2958">
        <v>1590</v>
      </c>
      <c r="L2958">
        <v>1314</v>
      </c>
      <c r="M2958">
        <f t="shared" si="621"/>
        <v>1575</v>
      </c>
      <c r="N2958">
        <f t="shared" si="622"/>
        <v>1329</v>
      </c>
      <c r="O2958">
        <f t="shared" si="623"/>
        <v>0.80472469349925946</v>
      </c>
      <c r="P2958">
        <f t="shared" si="624"/>
        <v>1</v>
      </c>
      <c r="Q2958">
        <f t="shared" si="625"/>
        <v>76.814627864599544</v>
      </c>
      <c r="R2958">
        <f t="shared" si="634"/>
        <v>40</v>
      </c>
      <c r="S2958">
        <f>INDEX(Weights!$B$1:$B$37,MATCH(Matches!H2958,Weights!$A$1:$A$37,0))</f>
        <v>40</v>
      </c>
      <c r="T2958">
        <f t="shared" si="627"/>
        <v>1575</v>
      </c>
      <c r="U2958">
        <f t="shared" si="628"/>
        <v>1329</v>
      </c>
      <c r="V2958">
        <f t="shared" si="629"/>
        <v>246</v>
      </c>
      <c r="W2958">
        <f t="shared" si="630"/>
        <v>4</v>
      </c>
      <c r="X2958">
        <f t="shared" si="631"/>
        <v>1</v>
      </c>
      <c r="Y2958">
        <f t="shared" si="632"/>
        <v>4</v>
      </c>
    </row>
    <row r="2959" spans="1:25" x14ac:dyDescent="0.25">
      <c r="A2959">
        <v>2012</v>
      </c>
      <c r="B2959">
        <v>6</v>
      </c>
      <c r="C2959">
        <v>30</v>
      </c>
      <c r="D2959" t="s">
        <v>97</v>
      </c>
      <c r="E2959" t="s">
        <v>200</v>
      </c>
      <c r="F2959">
        <v>1</v>
      </c>
      <c r="G2959">
        <v>1</v>
      </c>
      <c r="H2959" t="s">
        <v>739</v>
      </c>
      <c r="I2959" t="s">
        <v>158</v>
      </c>
      <c r="J2959">
        <v>-7</v>
      </c>
      <c r="K2959">
        <v>1589</v>
      </c>
      <c r="L2959">
        <v>1479</v>
      </c>
      <c r="M2959">
        <f t="shared" si="621"/>
        <v>1596</v>
      </c>
      <c r="N2959">
        <f t="shared" si="622"/>
        <v>1472</v>
      </c>
      <c r="O2959">
        <f t="shared" si="623"/>
        <v>0.67124058081583182</v>
      </c>
      <c r="P2959">
        <f t="shared" si="624"/>
        <v>0.5</v>
      </c>
      <c r="Q2959">
        <f t="shared" si="625"/>
        <v>40.878160811241678</v>
      </c>
      <c r="R2959">
        <f t="shared" si="634"/>
        <v>40</v>
      </c>
      <c r="S2959">
        <f>INDEX(Weights!$B$1:$B$37,MATCH(Matches!H2959,Weights!$A$1:$A$37,0))</f>
        <v>40</v>
      </c>
      <c r="T2959">
        <f t="shared" si="627"/>
        <v>1596</v>
      </c>
      <c r="U2959">
        <f t="shared" si="628"/>
        <v>1472</v>
      </c>
      <c r="V2959">
        <f t="shared" si="629"/>
        <v>124</v>
      </c>
      <c r="W2959">
        <f t="shared" si="630"/>
        <v>0</v>
      </c>
      <c r="X2959">
        <f t="shared" si="631"/>
        <v>0</v>
      </c>
      <c r="Y2959">
        <f t="shared" si="632"/>
        <v>0</v>
      </c>
    </row>
    <row r="2960" spans="1:25" x14ac:dyDescent="0.25">
      <c r="A2960">
        <v>2012</v>
      </c>
      <c r="B2960">
        <v>7</v>
      </c>
      <c r="C2960">
        <v>3</v>
      </c>
      <c r="D2960" t="s">
        <v>85</v>
      </c>
      <c r="E2960" t="s">
        <v>97</v>
      </c>
      <c r="F2960">
        <v>2</v>
      </c>
      <c r="G2960">
        <v>1</v>
      </c>
      <c r="H2960" t="s">
        <v>739</v>
      </c>
      <c r="I2960" t="s">
        <v>158</v>
      </c>
      <c r="J2960">
        <v>20</v>
      </c>
      <c r="K2960">
        <v>1610</v>
      </c>
      <c r="L2960">
        <v>1569</v>
      </c>
      <c r="M2960">
        <f t="shared" si="621"/>
        <v>1590</v>
      </c>
      <c r="N2960">
        <f t="shared" si="622"/>
        <v>1589</v>
      </c>
      <c r="O2960">
        <f t="shared" si="623"/>
        <v>0.5014391117091529</v>
      </c>
      <c r="P2960">
        <f t="shared" si="624"/>
        <v>1</v>
      </c>
      <c r="Q2960">
        <f t="shared" si="625"/>
        <v>40.11546126003477</v>
      </c>
      <c r="R2960">
        <f t="shared" si="634"/>
        <v>40</v>
      </c>
      <c r="S2960">
        <f>INDEX(Weights!$B$1:$B$37,MATCH(Matches!H2960,Weights!$A$1:$A$37,0))</f>
        <v>40</v>
      </c>
      <c r="T2960">
        <f t="shared" si="627"/>
        <v>1590</v>
      </c>
      <c r="U2960">
        <f t="shared" si="628"/>
        <v>1589</v>
      </c>
      <c r="V2960">
        <f t="shared" si="629"/>
        <v>1</v>
      </c>
      <c r="W2960">
        <f t="shared" si="630"/>
        <v>1</v>
      </c>
      <c r="X2960">
        <f t="shared" si="631"/>
        <v>0</v>
      </c>
      <c r="Y2960">
        <f t="shared" si="632"/>
        <v>1</v>
      </c>
    </row>
    <row r="2961" spans="1:25" x14ac:dyDescent="0.25">
      <c r="A2961">
        <v>2012</v>
      </c>
      <c r="B2961">
        <v>7</v>
      </c>
      <c r="C2961">
        <v>3</v>
      </c>
      <c r="D2961" t="s">
        <v>158</v>
      </c>
      <c r="E2961" t="s">
        <v>175</v>
      </c>
      <c r="F2961">
        <v>0</v>
      </c>
      <c r="G2961">
        <v>2</v>
      </c>
      <c r="H2961" t="s">
        <v>739</v>
      </c>
      <c r="J2961">
        <v>-38</v>
      </c>
      <c r="K2961">
        <v>1521</v>
      </c>
      <c r="L2961">
        <v>1605</v>
      </c>
      <c r="M2961">
        <f t="shared" si="621"/>
        <v>1559</v>
      </c>
      <c r="N2961">
        <f t="shared" si="622"/>
        <v>1567</v>
      </c>
      <c r="O2961">
        <f t="shared" si="623"/>
        <v>0.62938854721750226</v>
      </c>
      <c r="P2961">
        <f t="shared" si="624"/>
        <v>0</v>
      </c>
      <c r="Q2961">
        <f t="shared" si="625"/>
        <v>60.37605890351238</v>
      </c>
      <c r="R2961">
        <f t="shared" si="634"/>
        <v>40</v>
      </c>
      <c r="S2961">
        <f>INDEX(Weights!$B$1:$B$37,MATCH(Matches!H2961,Weights!$A$1:$A$37,0))</f>
        <v>40</v>
      </c>
      <c r="T2961">
        <f t="shared" si="627"/>
        <v>1659</v>
      </c>
      <c r="U2961">
        <f t="shared" si="628"/>
        <v>1567</v>
      </c>
      <c r="V2961">
        <f t="shared" si="629"/>
        <v>92</v>
      </c>
      <c r="W2961">
        <f t="shared" si="630"/>
        <v>-2</v>
      </c>
      <c r="X2961">
        <f t="shared" si="631"/>
        <v>0</v>
      </c>
      <c r="Y2961">
        <f t="shared" si="632"/>
        <v>-2</v>
      </c>
    </row>
    <row r="2962" spans="1:25" x14ac:dyDescent="0.25">
      <c r="A2962">
        <v>2012</v>
      </c>
      <c r="B2962">
        <v>7</v>
      </c>
      <c r="C2962">
        <v>5</v>
      </c>
      <c r="D2962" t="s">
        <v>158</v>
      </c>
      <c r="E2962" t="s">
        <v>97</v>
      </c>
      <c r="F2962">
        <v>0</v>
      </c>
      <c r="G2962">
        <v>1</v>
      </c>
      <c r="H2962" t="s">
        <v>739</v>
      </c>
      <c r="J2962">
        <v>-23</v>
      </c>
      <c r="K2962">
        <v>1498</v>
      </c>
      <c r="L2962">
        <v>1592</v>
      </c>
      <c r="M2962">
        <f t="shared" si="621"/>
        <v>1521</v>
      </c>
      <c r="N2962">
        <f t="shared" si="622"/>
        <v>1569</v>
      </c>
      <c r="O2962">
        <f t="shared" si="623"/>
        <v>0.57428020365452448</v>
      </c>
      <c r="P2962">
        <f t="shared" si="624"/>
        <v>0</v>
      </c>
      <c r="Q2962">
        <f t="shared" si="625"/>
        <v>40.050135549921102</v>
      </c>
      <c r="R2962">
        <f t="shared" si="634"/>
        <v>40</v>
      </c>
      <c r="S2962">
        <f>INDEX(Weights!$B$1:$B$37,MATCH(Matches!H2962,Weights!$A$1:$A$37,0))</f>
        <v>40</v>
      </c>
      <c r="T2962">
        <f t="shared" si="627"/>
        <v>1621</v>
      </c>
      <c r="U2962">
        <f t="shared" si="628"/>
        <v>1569</v>
      </c>
      <c r="V2962">
        <f t="shared" si="629"/>
        <v>52</v>
      </c>
      <c r="W2962">
        <f t="shared" si="630"/>
        <v>-1</v>
      </c>
      <c r="X2962">
        <f t="shared" si="631"/>
        <v>0</v>
      </c>
      <c r="Y2962">
        <f t="shared" si="632"/>
        <v>-1</v>
      </c>
    </row>
    <row r="2963" spans="1:25" x14ac:dyDescent="0.25">
      <c r="A2963">
        <v>2012</v>
      </c>
      <c r="B2963">
        <v>7</v>
      </c>
      <c r="C2963">
        <v>6</v>
      </c>
      <c r="D2963" t="s">
        <v>85</v>
      </c>
      <c r="E2963" t="s">
        <v>175</v>
      </c>
      <c r="F2963">
        <v>1</v>
      </c>
      <c r="G2963">
        <v>1</v>
      </c>
      <c r="H2963" t="s">
        <v>739</v>
      </c>
      <c r="I2963" t="s">
        <v>158</v>
      </c>
      <c r="J2963">
        <v>0</v>
      </c>
      <c r="K2963">
        <v>1610</v>
      </c>
      <c r="L2963">
        <v>1605</v>
      </c>
      <c r="M2963">
        <f t="shared" si="621"/>
        <v>1610</v>
      </c>
      <c r="N2963">
        <f t="shared" si="622"/>
        <v>1605</v>
      </c>
      <c r="O2963">
        <f t="shared" si="623"/>
        <v>0.50719508170905137</v>
      </c>
      <c r="P2963">
        <f t="shared" si="624"/>
        <v>0.5</v>
      </c>
      <c r="Q2963">
        <f t="shared" si="625"/>
        <v>0</v>
      </c>
      <c r="R2963">
        <f t="shared" si="634"/>
        <v>0</v>
      </c>
      <c r="S2963">
        <f>INDEX(Weights!$B$1:$B$37,MATCH(Matches!H2963,Weights!$A$1:$A$37,0))</f>
        <v>40</v>
      </c>
      <c r="T2963">
        <f t="shared" si="627"/>
        <v>1610</v>
      </c>
      <c r="U2963">
        <f t="shared" si="628"/>
        <v>1605</v>
      </c>
      <c r="V2963">
        <f t="shared" si="629"/>
        <v>5</v>
      </c>
      <c r="W2963">
        <f t="shared" si="630"/>
        <v>0</v>
      </c>
      <c r="X2963">
        <f t="shared" si="631"/>
        <v>0</v>
      </c>
      <c r="Y2963">
        <f t="shared" si="632"/>
        <v>0</v>
      </c>
    </row>
  </sheetData>
  <autoFilter ref="A1:Y2963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workbookViewId="0"/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693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e">
        <f>INDEX(Worksheet!$A:A,MATCH(Fixtures!D191,Worksheet!$B:B,0))</f>
        <v>#N/A</v>
      </c>
      <c r="AA191" t="e">
        <f t="shared" ref="AA191:AA245" si="12">"['"&amp;Z191&amp;"','"&amp;G191&amp;"',['"&amp;D191&amp;"','"&amp;E191&amp;"']],"</f>
        <v>#N/A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e">
        <f>INDEX(Worksheet!$A:A,MATCH(Fixtures!D192,Worksheet!$B:B,0))</f>
        <v>#N/A</v>
      </c>
      <c r="AA192" t="e">
        <f t="shared" si="12"/>
        <v>#N/A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e">
        <f>INDEX(Worksheet!$A:A,MATCH(Fixtures!D193,Worksheet!$B:B,0))</f>
        <v>#N/A</v>
      </c>
      <c r="AA193" t="e">
        <f t="shared" si="12"/>
        <v>#N/A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e">
        <f>INDEX(Worksheet!$A:A,MATCH(Fixtures!D194,Worksheet!$B:B,0))</f>
        <v>#N/A</v>
      </c>
      <c r="AA194" t="e">
        <f t="shared" si="12"/>
        <v>#N/A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e">
        <f>INDEX(Worksheet!$A:A,MATCH(Fixtures!D195,Worksheet!$B:B,0))</f>
        <v>#N/A</v>
      </c>
      <c r="AA195" t="e">
        <f t="shared" si="12"/>
        <v>#N/A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e">
        <f>INDEX(Worksheet!$A:A,MATCH(Fixtures!D196,Worksheet!$B:B,0))</f>
        <v>#N/A</v>
      </c>
      <c r="AA196" t="e">
        <f t="shared" si="12"/>
        <v>#N/A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e">
        <f>INDEX(Worksheet!$A:A,MATCH(Fixtures!D197,Worksheet!$B:B,0))</f>
        <v>#N/A</v>
      </c>
      <c r="AA197" t="e">
        <f t="shared" si="12"/>
        <v>#N/A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e">
        <f>INDEX(Worksheet!$A:A,MATCH(Fixtures!D198,Worksheet!$B:B,0))</f>
        <v>#N/A</v>
      </c>
      <c r="AA198" t="e">
        <f t="shared" si="12"/>
        <v>#N/A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e">
        <f>INDEX(Worksheet!$A:A,MATCH(Fixtures!D199,Worksheet!$B:B,0))</f>
        <v>#N/A</v>
      </c>
      <c r="AA199" t="e">
        <f t="shared" si="12"/>
        <v>#N/A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e">
        <f>INDEX(Worksheet!$A:A,MATCH(Fixtures!D200,Worksheet!$B:B,0))</f>
        <v>#N/A</v>
      </c>
      <c r="AA200" t="e">
        <f t="shared" si="12"/>
        <v>#N/A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e">
        <f>INDEX(Worksheet!$A:A,MATCH(Fixtures!D202,Worksheet!$B:B,0))</f>
        <v>#N/A</v>
      </c>
      <c r="AA202" t="e">
        <f t="shared" si="12"/>
        <v>#N/A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e">
        <f>INDEX(Worksheet!$A:A,MATCH(Fixtures!D203,Worksheet!$B:B,0))</f>
        <v>#N/A</v>
      </c>
      <c r="AA203" t="e">
        <f t="shared" si="12"/>
        <v>#N/A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e">
        <f>INDEX(Worksheet!$A:A,MATCH(Fixtures!D204,Worksheet!$B:B,0))</f>
        <v>#N/A</v>
      </c>
      <c r="AA204" t="e">
        <f t="shared" si="12"/>
        <v>#N/A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e">
        <f>INDEX(Worksheet!$A:A,MATCH(Fixtures!D205,Worksheet!$B:B,0))</f>
        <v>#N/A</v>
      </c>
      <c r="AA205" t="e">
        <f t="shared" si="12"/>
        <v>#N/A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e">
        <f>INDEX(Worksheet!$A:A,MATCH(Fixtures!D206,Worksheet!$B:B,0))</f>
        <v>#N/A</v>
      </c>
      <c r="AA206" t="e">
        <f t="shared" si="12"/>
        <v>#N/A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e">
        <f>INDEX(Worksheet!$A:A,MATCH(Fixtures!D207,Worksheet!$B:B,0))</f>
        <v>#N/A</v>
      </c>
      <c r="AA207" t="e">
        <f t="shared" si="12"/>
        <v>#N/A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e">
        <f>INDEX(Worksheet!$A:A,MATCH(Fixtures!D208,Worksheet!$B:B,0))</f>
        <v>#N/A</v>
      </c>
      <c r="AA208" t="e">
        <f t="shared" si="12"/>
        <v>#N/A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e">
        <f>INDEX(Worksheet!$A:A,MATCH(Fixtures!D210,Worksheet!$B:B,0))</f>
        <v>#N/A</v>
      </c>
      <c r="AA210" t="e">
        <f t="shared" si="12"/>
        <v>#N/A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e">
        <f>INDEX(Worksheet!$A:A,MATCH(Fixtures!D214,Worksheet!$B:B,0))</f>
        <v>#N/A</v>
      </c>
      <c r="AA214" t="e">
        <f t="shared" si="12"/>
        <v>#N/A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e">
        <f>INDEX(Worksheet!$A:A,MATCH(Fixtures!D219,Worksheet!$B:B,0))</f>
        <v>#N/A</v>
      </c>
      <c r="AA219" t="e">
        <f t="shared" si="12"/>
        <v>#N/A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e">
        <f>INDEX(Worksheet!$A:A,MATCH(Fixtures!D223,Worksheet!$B:B,0))</f>
        <v>#N/A</v>
      </c>
      <c r="AA223" t="e">
        <f t="shared" si="12"/>
        <v>#N/A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e">
        <f>INDEX(Worksheet!$A:A,MATCH(Fixtures!D225,Worksheet!$B:B,0))</f>
        <v>#N/A</v>
      </c>
      <c r="AA225" t="e">
        <f t="shared" si="12"/>
        <v>#N/A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e">
        <f>INDEX(Worksheet!$A:A,MATCH(Fixtures!D236,Worksheet!$B:B,0))</f>
        <v>#N/A</v>
      </c>
      <c r="AA236" t="e">
        <f t="shared" si="12"/>
        <v>#N/A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e">
        <f>INDEX(Worksheet!$A:A,MATCH(Fixtures!D238,Worksheet!$B:B,0))</f>
        <v>#N/A</v>
      </c>
      <c r="AA238" t="e">
        <f t="shared" si="12"/>
        <v>#N/A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e">
        <f>INDEX(Worksheet!$A:A,MATCH(Fixtures!D241,Worksheet!$B:B,0))</f>
        <v>#N/A</v>
      </c>
      <c r="AA241" t="e">
        <f t="shared" si="12"/>
        <v>#N/A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e">
        <f>INDEX(Worksheet!$A:A,MATCH(Fixtures!D245,Worksheet!$B:B,0))</f>
        <v>#N/A</v>
      </c>
      <c r="AA245" t="e">
        <f t="shared" si="12"/>
        <v>#N/A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7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  <row r="37" spans="1:3" x14ac:dyDescent="0.25">
      <c r="A37" t="s">
        <v>739</v>
      </c>
      <c r="B37">
        <v>40</v>
      </c>
      <c r="C37" t="str">
        <f t="shared" si="0"/>
        <v>ARC:40,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/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731</v>
      </c>
      <c r="G1" s="5">
        <v>43635</v>
      </c>
      <c r="H1" s="3" t="s">
        <v>704</v>
      </c>
      <c r="I1" s="3" t="s">
        <v>705</v>
      </c>
      <c r="J1" s="3" t="s">
        <v>706</v>
      </c>
      <c r="K1" s="3" t="s">
        <v>714</v>
      </c>
    </row>
    <row r="2" spans="1:11" x14ac:dyDescent="0.25">
      <c r="A2" t="s">
        <v>715</v>
      </c>
      <c r="B2" s="3" t="s">
        <v>704</v>
      </c>
      <c r="C2" s="3" t="s">
        <v>705</v>
      </c>
      <c r="D2" s="3" t="s">
        <v>706</v>
      </c>
      <c r="E2" s="3" t="s">
        <v>714</v>
      </c>
      <c r="G2" t="s">
        <v>694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716</v>
      </c>
      <c r="G9" t="s">
        <v>695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717</v>
      </c>
      <c r="G16" t="s">
        <v>696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718</v>
      </c>
      <c r="G23" t="s">
        <v>697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719</v>
      </c>
      <c r="G30" t="s">
        <v>698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677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677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720</v>
      </c>
      <c r="G37" t="s">
        <v>699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721</v>
      </c>
      <c r="G45" t="s">
        <v>700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722</v>
      </c>
      <c r="G53" t="s">
        <v>701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723</v>
      </c>
      <c r="G61" t="s">
        <v>702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724</v>
      </c>
      <c r="G69" t="s">
        <v>703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/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730</v>
      </c>
      <c r="B1" s="7" t="s">
        <v>707</v>
      </c>
      <c r="C1" s="7" t="s">
        <v>708</v>
      </c>
      <c r="D1" s="12" t="s">
        <v>709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43635</v>
      </c>
      <c r="K1" s="7" t="s">
        <v>707</v>
      </c>
      <c r="L1" s="7" t="s">
        <v>708</v>
      </c>
      <c r="M1" s="12" t="s">
        <v>709</v>
      </c>
      <c r="N1" s="7" t="s">
        <v>710</v>
      </c>
      <c r="O1" s="7" t="s">
        <v>711</v>
      </c>
      <c r="P1" s="7" t="s">
        <v>33</v>
      </c>
      <c r="Q1" s="7" t="s">
        <v>280</v>
      </c>
      <c r="S1" s="9" t="s">
        <v>729</v>
      </c>
      <c r="T1" s="7" t="s">
        <v>707</v>
      </c>
      <c r="U1" s="7" t="s">
        <v>708</v>
      </c>
      <c r="V1" s="12" t="s">
        <v>709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11" t="s">
        <v>694</v>
      </c>
      <c r="D2" s="13"/>
      <c r="J2" s="11" t="s">
        <v>694</v>
      </c>
      <c r="M2" s="13"/>
      <c r="S2" s="11" t="s">
        <v>694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675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675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675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695</v>
      </c>
      <c r="D7" s="13"/>
      <c r="J7" s="11" t="s">
        <v>695</v>
      </c>
      <c r="M7" s="13"/>
      <c r="S7" s="11" t="s">
        <v>695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696</v>
      </c>
      <c r="D12" s="13"/>
      <c r="J12" s="11" t="s">
        <v>696</v>
      </c>
      <c r="M12" s="13"/>
      <c r="S12" s="11" t="s">
        <v>696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707</v>
      </c>
      <c r="C18" s="7" t="s">
        <v>708</v>
      </c>
      <c r="D18" s="12" t="s">
        <v>709</v>
      </c>
      <c r="E18" s="7" t="s">
        <v>710</v>
      </c>
      <c r="F18" s="7" t="s">
        <v>711</v>
      </c>
      <c r="G18" s="7" t="s">
        <v>33</v>
      </c>
      <c r="H18" s="7" t="s">
        <v>280</v>
      </c>
      <c r="J18" s="15">
        <v>43639</v>
      </c>
      <c r="K18" s="7" t="s">
        <v>707</v>
      </c>
      <c r="L18" s="7" t="s">
        <v>708</v>
      </c>
      <c r="M18" s="12" t="s">
        <v>709</v>
      </c>
      <c r="N18" s="7" t="s">
        <v>710</v>
      </c>
      <c r="O18" s="7" t="s">
        <v>711</v>
      </c>
      <c r="P18" s="7" t="s">
        <v>33</v>
      </c>
      <c r="Q18" s="7" t="s">
        <v>280</v>
      </c>
      <c r="S18" s="15" t="s">
        <v>732</v>
      </c>
      <c r="T18" s="7" t="s">
        <v>707</v>
      </c>
      <c r="U18" s="7" t="s">
        <v>708</v>
      </c>
      <c r="V18" s="12" t="s">
        <v>709</v>
      </c>
      <c r="W18" s="7" t="s">
        <v>710</v>
      </c>
      <c r="X18" s="7" t="s">
        <v>711</v>
      </c>
      <c r="Y18" s="7" t="s">
        <v>33</v>
      </c>
      <c r="Z18" s="7" t="s">
        <v>280</v>
      </c>
    </row>
    <row r="19" spans="1:26" x14ac:dyDescent="0.25">
      <c r="A19" s="11" t="s">
        <v>694</v>
      </c>
      <c r="D19" s="13"/>
      <c r="J19" s="11" t="s">
        <v>694</v>
      </c>
      <c r="M19" s="13"/>
      <c r="S19" s="11" t="s">
        <v>694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675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675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675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695</v>
      </c>
      <c r="D24" s="13"/>
      <c r="J24" s="11" t="s">
        <v>695</v>
      </c>
      <c r="M24" s="13"/>
      <c r="S24" s="11" t="s">
        <v>695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696</v>
      </c>
      <c r="D29" s="13"/>
      <c r="J29" s="11" t="s">
        <v>696</v>
      </c>
      <c r="M29" s="13"/>
      <c r="S29" s="11" t="s">
        <v>696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43637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43638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43639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43640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 t="s">
        <v>733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43642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43643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43644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</row>
    <row r="2" spans="1:8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728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728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692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692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728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692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728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692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692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692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692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728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692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728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692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728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728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728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workbookViewId="0"/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730</v>
      </c>
      <c r="B1" s="7" t="s">
        <v>707</v>
      </c>
      <c r="C1" s="12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43635</v>
      </c>
      <c r="J1" s="7" t="s">
        <v>707</v>
      </c>
      <c r="K1" s="7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6" t="s">
        <v>729</v>
      </c>
      <c r="R1" s="7" t="s">
        <v>707</v>
      </c>
      <c r="S1" s="7" t="s">
        <v>708</v>
      </c>
      <c r="T1" s="7" t="s">
        <v>710</v>
      </c>
      <c r="U1" s="7" t="s">
        <v>711</v>
      </c>
      <c r="V1" s="7" t="s">
        <v>33</v>
      </c>
      <c r="W1" s="7" t="s">
        <v>280</v>
      </c>
    </row>
    <row r="2" spans="1:23" x14ac:dyDescent="0.25">
      <c r="A2" s="23" t="s">
        <v>694</v>
      </c>
      <c r="B2" s="24"/>
      <c r="C2" s="25"/>
      <c r="D2" s="24"/>
      <c r="E2" s="24"/>
      <c r="F2" s="24"/>
      <c r="G2" s="24"/>
      <c r="I2" s="23" t="s">
        <v>694</v>
      </c>
      <c r="J2" s="24"/>
      <c r="K2" s="25"/>
      <c r="L2" s="24"/>
      <c r="M2" s="24"/>
      <c r="N2" s="24"/>
      <c r="O2" s="24"/>
      <c r="Q2" s="23" t="s">
        <v>694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695</v>
      </c>
      <c r="B7" s="40"/>
      <c r="C7" s="41"/>
      <c r="D7" s="40"/>
      <c r="E7" s="40"/>
      <c r="F7" s="40"/>
      <c r="G7" s="40"/>
      <c r="I7" s="33" t="s">
        <v>695</v>
      </c>
      <c r="J7" s="34"/>
      <c r="K7" s="35"/>
      <c r="L7" s="34"/>
      <c r="M7" s="34"/>
      <c r="N7" s="34"/>
      <c r="O7" s="34"/>
      <c r="Q7" s="33" t="s">
        <v>695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696</v>
      </c>
      <c r="B12" s="40"/>
      <c r="C12" s="41"/>
      <c r="D12" s="40"/>
      <c r="E12" s="40"/>
      <c r="F12" s="40"/>
      <c r="G12" s="40"/>
      <c r="I12" s="33" t="s">
        <v>696</v>
      </c>
      <c r="J12" s="34"/>
      <c r="K12" s="35"/>
      <c r="L12" s="34"/>
      <c r="M12" s="34"/>
      <c r="N12" s="34"/>
      <c r="O12" s="34"/>
      <c r="Q12" s="33" t="s">
        <v>696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713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713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713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697</v>
      </c>
      <c r="B17" s="40"/>
      <c r="C17" s="41"/>
      <c r="D17" s="40"/>
      <c r="E17" s="40"/>
      <c r="F17" s="40"/>
      <c r="G17" s="40"/>
      <c r="I17" s="33" t="s">
        <v>697</v>
      </c>
      <c r="J17" s="34"/>
      <c r="K17" s="35"/>
      <c r="L17" s="34"/>
      <c r="M17" s="34"/>
      <c r="N17" s="34"/>
      <c r="O17" s="34"/>
      <c r="Q17" s="33" t="s">
        <v>697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664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664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664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707</v>
      </c>
      <c r="C23" s="7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  <c r="I23" s="15">
        <v>43640</v>
      </c>
      <c r="J23" s="7" t="s">
        <v>707</v>
      </c>
      <c r="K23" s="7" t="s">
        <v>708</v>
      </c>
      <c r="L23" s="7" t="s">
        <v>710</v>
      </c>
      <c r="M23" s="7" t="s">
        <v>711</v>
      </c>
      <c r="N23" s="7" t="s">
        <v>33</v>
      </c>
      <c r="O23" s="7" t="s">
        <v>280</v>
      </c>
      <c r="Q23" s="15">
        <v>43641</v>
      </c>
      <c r="R23" s="7" t="s">
        <v>707</v>
      </c>
      <c r="S23" s="7" t="s">
        <v>708</v>
      </c>
      <c r="T23" s="7" t="s">
        <v>710</v>
      </c>
      <c r="U23" s="7" t="s">
        <v>711</v>
      </c>
      <c r="V23" s="7" t="s">
        <v>33</v>
      </c>
      <c r="W23" s="7" t="s">
        <v>280</v>
      </c>
    </row>
    <row r="24" spans="1:23" x14ac:dyDescent="0.25">
      <c r="A24" s="23" t="s">
        <v>694</v>
      </c>
      <c r="B24" s="24"/>
      <c r="C24" s="25"/>
      <c r="D24" s="24"/>
      <c r="E24" s="24"/>
      <c r="F24" s="24"/>
      <c r="G24" s="24"/>
      <c r="I24" s="23" t="s">
        <v>694</v>
      </c>
      <c r="J24" s="24"/>
      <c r="K24" s="25"/>
      <c r="L24" s="24"/>
      <c r="M24" s="24"/>
      <c r="N24" s="24"/>
      <c r="O24" s="24"/>
      <c r="Q24" s="23" t="s">
        <v>694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695</v>
      </c>
      <c r="B29" s="34"/>
      <c r="C29" s="35"/>
      <c r="D29" s="34"/>
      <c r="E29" s="34"/>
      <c r="F29" s="34"/>
      <c r="G29" s="34"/>
      <c r="I29" s="33" t="s">
        <v>695</v>
      </c>
      <c r="J29" s="34"/>
      <c r="K29" s="35"/>
      <c r="L29" s="34"/>
      <c r="M29" s="34"/>
      <c r="N29" s="34"/>
      <c r="O29" s="34"/>
      <c r="Q29" s="33" t="s">
        <v>695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696</v>
      </c>
      <c r="B34" s="34"/>
      <c r="C34" s="35"/>
      <c r="D34" s="34"/>
      <c r="E34" s="34"/>
      <c r="F34" s="34"/>
      <c r="G34" s="34"/>
      <c r="I34" s="33" t="s">
        <v>696</v>
      </c>
      <c r="J34" s="34"/>
      <c r="K34" s="35"/>
      <c r="L34" s="34"/>
      <c r="M34" s="34"/>
      <c r="N34" s="34"/>
      <c r="O34" s="34"/>
      <c r="Q34" s="33" t="s">
        <v>696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713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713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713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697</v>
      </c>
      <c r="B39" s="34"/>
      <c r="C39" s="35"/>
      <c r="D39" s="34"/>
      <c r="E39" s="34"/>
      <c r="F39" s="34"/>
      <c r="G39" s="34"/>
      <c r="I39" s="33" t="s">
        <v>697</v>
      </c>
      <c r="J39" s="34"/>
      <c r="K39" s="35"/>
      <c r="L39" s="34"/>
      <c r="M39" s="34"/>
      <c r="N39" s="34"/>
      <c r="O39" s="34"/>
      <c r="Q39" s="33" t="s">
        <v>697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664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664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664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734</v>
      </c>
      <c r="B45" s="7" t="s">
        <v>707</v>
      </c>
      <c r="C45" s="7" t="s">
        <v>708</v>
      </c>
      <c r="D45" s="7" t="s">
        <v>710</v>
      </c>
      <c r="E45" s="7" t="s">
        <v>711</v>
      </c>
      <c r="F45" s="7" t="s">
        <v>33</v>
      </c>
      <c r="G45" s="7" t="s">
        <v>280</v>
      </c>
    </row>
    <row r="46" spans="1:23" x14ac:dyDescent="0.25">
      <c r="A46" s="23" t="s">
        <v>694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695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696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713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697</v>
      </c>
      <c r="B61" s="34"/>
      <c r="C61" s="35"/>
      <c r="D61" s="34"/>
      <c r="E61" s="34"/>
      <c r="F61" s="34"/>
      <c r="G61" s="34"/>
    </row>
    <row r="62" spans="1:7" x14ac:dyDescent="0.25">
      <c r="A62" s="26" t="s">
        <v>664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707</v>
      </c>
      <c r="C1" s="3" t="s">
        <v>708</v>
      </c>
      <c r="D1" s="3" t="s">
        <v>712</v>
      </c>
      <c r="E1" s="3" t="s">
        <v>710</v>
      </c>
      <c r="F1" s="3" t="s">
        <v>711</v>
      </c>
      <c r="G1" s="3" t="s">
        <v>33</v>
      </c>
      <c r="H1" s="3" t="s">
        <v>280</v>
      </c>
    </row>
    <row r="2" spans="1:8" x14ac:dyDescent="0.25">
      <c r="A2" t="s">
        <v>694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695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696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697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698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699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700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701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5"/>
  <sheetViews>
    <sheetView workbookViewId="0"/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hidden="1" customWidth="1"/>
    <col min="92" max="100" width="9.140625" hidden="1" customWidth="1"/>
    <col min="101" max="101" width="16.42578125" hidden="1" customWidth="1"/>
    <col min="102" max="110" width="9.140625" hidden="1" customWidth="1"/>
    <col min="111" max="111" width="17.140625" hidden="1" customWidth="1"/>
    <col min="112" max="120" width="9.140625" hidden="1" customWidth="1"/>
    <col min="121" max="121" width="17.140625" hidden="1" customWidth="1"/>
    <col min="122" max="130" width="9.140625" hidden="1" customWidth="1"/>
    <col min="131" max="131" width="17.140625" hidden="1" customWidth="1"/>
    <col min="132" max="137" width="9.140625" hidden="1" customWidth="1"/>
    <col min="138" max="138" width="16.42578125" hidden="1" customWidth="1"/>
    <col min="139" max="144" width="9.140625" hidden="1" customWidth="1"/>
    <col min="145" max="145" width="16.42578125" hidden="1" customWidth="1"/>
    <col min="146" max="151" width="9.140625" hidden="1" customWidth="1"/>
    <col min="152" max="152" width="17.140625" hidden="1" customWidth="1"/>
    <col min="153" max="158" width="9.140625" hidden="1" customWidth="1"/>
    <col min="159" max="159" width="16.42578125" hidden="1" customWidth="1"/>
    <col min="160" max="165" width="9.140625" hidden="1" customWidth="1"/>
    <col min="166" max="166" width="16.42578125" hidden="1" customWidth="1"/>
    <col min="167" max="172" width="9.140625" hidden="1" customWidth="1"/>
    <col min="173" max="173" width="16.42578125" hidden="1" customWidth="1"/>
    <col min="174" max="179" width="9.140625" hidden="1" customWidth="1"/>
    <col min="180" max="180" width="16.42578125" hidden="1" customWidth="1"/>
    <col min="181" max="186" width="0" hidden="1" customWidth="1"/>
    <col min="187" max="187" width="17.140625" bestFit="1" customWidth="1"/>
    <col min="194" max="194" width="17.140625" bestFit="1" customWidth="1"/>
  </cols>
  <sheetData>
    <row r="1" spans="1:19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44358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44359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44360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44361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44362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44363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44364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44365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44366</v>
      </c>
      <c r="CN1" s="7" t="s">
        <v>707</v>
      </c>
      <c r="CO1" s="7" t="s">
        <v>708</v>
      </c>
      <c r="CP1" s="12" t="s">
        <v>709</v>
      </c>
      <c r="CQ1" s="7" t="s">
        <v>712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44367</v>
      </c>
      <c r="CX1" s="7" t="s">
        <v>707</v>
      </c>
      <c r="CY1" s="7" t="s">
        <v>708</v>
      </c>
      <c r="CZ1" s="12" t="s">
        <v>709</v>
      </c>
      <c r="DA1" s="7" t="s">
        <v>712</v>
      </c>
      <c r="DB1" s="7" t="s">
        <v>710</v>
      </c>
      <c r="DC1" s="7" t="s">
        <v>711</v>
      </c>
      <c r="DD1" s="7" t="s">
        <v>33</v>
      </c>
      <c r="DE1" s="7" t="s">
        <v>280</v>
      </c>
      <c r="DG1" s="15">
        <v>44368</v>
      </c>
      <c r="DH1" s="7" t="s">
        <v>707</v>
      </c>
      <c r="DI1" s="7" t="s">
        <v>708</v>
      </c>
      <c r="DJ1" s="12" t="s">
        <v>709</v>
      </c>
      <c r="DK1" s="7" t="s">
        <v>712</v>
      </c>
      <c r="DL1" s="7" t="s">
        <v>710</v>
      </c>
      <c r="DM1" s="7" t="s">
        <v>711</v>
      </c>
      <c r="DN1" s="7" t="s">
        <v>33</v>
      </c>
      <c r="DO1" s="7" t="s">
        <v>280</v>
      </c>
      <c r="DQ1" s="15">
        <v>44369</v>
      </c>
      <c r="DR1" s="7" t="s">
        <v>707</v>
      </c>
      <c r="DS1" s="7" t="s">
        <v>708</v>
      </c>
      <c r="DT1" s="12" t="s">
        <v>709</v>
      </c>
      <c r="DU1" s="7" t="s">
        <v>712</v>
      </c>
      <c r="DV1" s="7" t="s">
        <v>710</v>
      </c>
      <c r="DW1" s="7" t="s">
        <v>711</v>
      </c>
      <c r="DX1" s="7" t="s">
        <v>33</v>
      </c>
      <c r="DY1" s="7" t="s">
        <v>280</v>
      </c>
      <c r="EA1" s="15">
        <v>44370</v>
      </c>
      <c r="EB1" s="7" t="s">
        <v>712</v>
      </c>
      <c r="EC1" s="7" t="s">
        <v>710</v>
      </c>
      <c r="ED1" s="7" t="s">
        <v>711</v>
      </c>
      <c r="EE1" s="7" t="s">
        <v>33</v>
      </c>
      <c r="EF1" s="7" t="s">
        <v>280</v>
      </c>
      <c r="EH1" s="15">
        <v>44373</v>
      </c>
      <c r="EI1" s="7" t="s">
        <v>712</v>
      </c>
      <c r="EJ1" s="7" t="s">
        <v>710</v>
      </c>
      <c r="EK1" s="7" t="s">
        <v>711</v>
      </c>
      <c r="EL1" s="7" t="s">
        <v>33</v>
      </c>
      <c r="EM1" s="7" t="s">
        <v>280</v>
      </c>
      <c r="EO1" s="15">
        <v>44374</v>
      </c>
      <c r="EP1" s="7" t="s">
        <v>712</v>
      </c>
      <c r="EQ1" s="7" t="s">
        <v>710</v>
      </c>
      <c r="ER1" s="7" t="s">
        <v>711</v>
      </c>
      <c r="ES1" s="7" t="s">
        <v>33</v>
      </c>
      <c r="ET1" s="7" t="s">
        <v>280</v>
      </c>
      <c r="EV1" s="15">
        <v>44375</v>
      </c>
      <c r="EW1" s="7" t="s">
        <v>712</v>
      </c>
      <c r="EX1" s="7" t="s">
        <v>710</v>
      </c>
      <c r="EY1" s="7" t="s">
        <v>711</v>
      </c>
      <c r="EZ1" s="7" t="s">
        <v>33</v>
      </c>
      <c r="FA1" s="7" t="s">
        <v>280</v>
      </c>
      <c r="FC1" s="15">
        <v>44376</v>
      </c>
      <c r="FD1" s="7" t="s">
        <v>712</v>
      </c>
      <c r="FE1" s="7" t="s">
        <v>710</v>
      </c>
      <c r="FF1" s="7" t="s">
        <v>711</v>
      </c>
      <c r="FG1" s="7" t="s">
        <v>33</v>
      </c>
      <c r="FH1" s="7" t="s">
        <v>280</v>
      </c>
      <c r="FJ1" s="15">
        <v>44379</v>
      </c>
      <c r="FK1" s="7" t="s">
        <v>712</v>
      </c>
      <c r="FL1" s="7" t="s">
        <v>710</v>
      </c>
      <c r="FM1" s="7" t="s">
        <v>711</v>
      </c>
      <c r="FN1" s="7" t="s">
        <v>33</v>
      </c>
      <c r="FO1" s="7" t="s">
        <v>280</v>
      </c>
      <c r="FQ1" s="15">
        <v>44380</v>
      </c>
      <c r="FR1" s="7" t="s">
        <v>712</v>
      </c>
      <c r="FS1" s="7" t="s">
        <v>710</v>
      </c>
      <c r="FT1" s="7" t="s">
        <v>711</v>
      </c>
      <c r="FU1" s="7" t="s">
        <v>33</v>
      </c>
      <c r="FV1" s="7" t="s">
        <v>280</v>
      </c>
      <c r="FX1" s="15">
        <v>44383</v>
      </c>
      <c r="FY1" s="7" t="s">
        <v>712</v>
      </c>
      <c r="FZ1" s="7" t="s">
        <v>710</v>
      </c>
      <c r="GA1" s="7" t="s">
        <v>711</v>
      </c>
      <c r="GB1" s="7" t="s">
        <v>33</v>
      </c>
      <c r="GC1" s="7" t="s">
        <v>280</v>
      </c>
      <c r="GE1" s="15">
        <v>44384</v>
      </c>
      <c r="GF1" s="7" t="s">
        <v>712</v>
      </c>
      <c r="GG1" s="7" t="s">
        <v>710</v>
      </c>
      <c r="GH1" s="7" t="s">
        <v>711</v>
      </c>
      <c r="GI1" s="7" t="s">
        <v>33</v>
      </c>
      <c r="GJ1" s="7" t="s">
        <v>280</v>
      </c>
      <c r="GL1" s="15" t="s">
        <v>740</v>
      </c>
      <c r="GM1" s="7" t="s">
        <v>712</v>
      </c>
      <c r="GN1" s="7" t="s">
        <v>710</v>
      </c>
      <c r="GO1" s="7" t="s">
        <v>711</v>
      </c>
      <c r="GP1" s="7" t="s">
        <v>33</v>
      </c>
      <c r="GQ1" s="7" t="s">
        <v>280</v>
      </c>
    </row>
    <row r="2" spans="1:19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  <c r="CM2" s="23" t="s">
        <v>694</v>
      </c>
      <c r="CN2" s="20"/>
      <c r="CO2" s="20"/>
      <c r="CP2" s="21"/>
      <c r="CQ2" s="20"/>
      <c r="CR2" s="20"/>
      <c r="CS2" s="20"/>
      <c r="CT2" s="20"/>
      <c r="CU2" s="20"/>
      <c r="CW2" s="23" t="s">
        <v>694</v>
      </c>
      <c r="CX2" s="20"/>
      <c r="CY2" s="20"/>
      <c r="CZ2" s="21"/>
      <c r="DA2" s="20"/>
      <c r="DB2" s="20"/>
      <c r="DC2" s="20"/>
      <c r="DD2" s="20"/>
      <c r="DE2" s="20"/>
      <c r="DG2" s="23" t="s">
        <v>694</v>
      </c>
      <c r="DH2" s="20"/>
      <c r="DI2" s="20"/>
      <c r="DJ2" s="21"/>
      <c r="DK2" s="20"/>
      <c r="DL2" s="20"/>
      <c r="DM2" s="20"/>
      <c r="DN2" s="20"/>
      <c r="DO2" s="20"/>
      <c r="DQ2" s="23" t="s">
        <v>694</v>
      </c>
      <c r="DR2" s="20"/>
      <c r="DS2" s="20"/>
      <c r="DT2" s="21"/>
      <c r="DU2" s="20"/>
      <c r="DV2" s="20"/>
      <c r="DW2" s="20"/>
      <c r="DX2" s="20"/>
      <c r="DY2" s="20"/>
      <c r="EA2" s="10" t="s">
        <v>316</v>
      </c>
      <c r="EB2" s="17">
        <v>1</v>
      </c>
      <c r="EC2" s="19">
        <v>0.63</v>
      </c>
      <c r="ED2" s="19">
        <v>0.42</v>
      </c>
      <c r="EE2" s="19">
        <v>0.26</v>
      </c>
      <c r="EF2" s="19">
        <v>0.18</v>
      </c>
      <c r="EH2" s="10" t="s">
        <v>316</v>
      </c>
      <c r="EI2" s="4">
        <v>1</v>
      </c>
      <c r="EJ2" s="4">
        <v>0.63</v>
      </c>
      <c r="EK2" s="4">
        <v>0.39</v>
      </c>
      <c r="EL2" s="4">
        <v>0.24</v>
      </c>
      <c r="EM2" s="4">
        <v>0.17</v>
      </c>
      <c r="EO2" s="10" t="s">
        <v>316</v>
      </c>
      <c r="EP2" s="17">
        <v>1</v>
      </c>
      <c r="EQ2" s="17">
        <v>1</v>
      </c>
      <c r="ER2" s="17">
        <v>0.61</v>
      </c>
      <c r="ES2" s="17">
        <v>0.4</v>
      </c>
      <c r="ET2" s="17">
        <v>0.27</v>
      </c>
      <c r="EV2" s="10" t="s">
        <v>316</v>
      </c>
      <c r="EW2" s="4">
        <v>1</v>
      </c>
      <c r="EX2" s="4">
        <v>1</v>
      </c>
      <c r="EY2" s="4">
        <v>0.62</v>
      </c>
      <c r="EZ2" s="4">
        <v>0.43</v>
      </c>
      <c r="FA2" s="4">
        <v>0.3</v>
      </c>
      <c r="FC2" s="10" t="s">
        <v>316</v>
      </c>
      <c r="FD2" s="8">
        <v>1</v>
      </c>
      <c r="FE2" s="8">
        <v>1</v>
      </c>
      <c r="FF2" s="8">
        <v>0.61</v>
      </c>
      <c r="FG2" s="8">
        <v>0.42</v>
      </c>
      <c r="FH2" s="8">
        <v>0.27</v>
      </c>
      <c r="FJ2" s="10" t="s">
        <v>461</v>
      </c>
      <c r="FK2" s="17">
        <v>1</v>
      </c>
      <c r="FL2" s="17">
        <v>1</v>
      </c>
      <c r="FM2" s="17">
        <v>1</v>
      </c>
      <c r="FN2" s="17">
        <v>0.6</v>
      </c>
      <c r="FO2" s="17">
        <v>0.36</v>
      </c>
      <c r="FQ2" s="10" t="s">
        <v>403</v>
      </c>
      <c r="FR2" s="17">
        <v>1</v>
      </c>
      <c r="FS2" s="17">
        <v>1</v>
      </c>
      <c r="FT2" s="17">
        <v>1</v>
      </c>
      <c r="FU2" s="17">
        <v>0.67</v>
      </c>
      <c r="FV2" s="17">
        <v>0.38</v>
      </c>
      <c r="FX2" s="10" t="s">
        <v>461</v>
      </c>
      <c r="FY2" s="17">
        <v>1</v>
      </c>
      <c r="FZ2" s="17">
        <v>1</v>
      </c>
      <c r="GA2" s="17">
        <v>1</v>
      </c>
      <c r="GB2" s="17">
        <v>1</v>
      </c>
      <c r="GC2" s="17">
        <v>0.49</v>
      </c>
      <c r="GE2" s="10" t="s">
        <v>403</v>
      </c>
      <c r="GF2" s="17">
        <v>1</v>
      </c>
      <c r="GG2" s="17">
        <v>1</v>
      </c>
      <c r="GH2" s="17">
        <v>1</v>
      </c>
      <c r="GI2" s="17">
        <v>1</v>
      </c>
      <c r="GJ2" s="17">
        <v>0.56000000000000005</v>
      </c>
      <c r="GL2" s="10" t="s">
        <v>461</v>
      </c>
      <c r="GM2" s="17">
        <v>1</v>
      </c>
      <c r="GN2" s="17">
        <v>1</v>
      </c>
      <c r="GO2" s="17">
        <v>1</v>
      </c>
      <c r="GP2" s="17">
        <v>1</v>
      </c>
      <c r="GQ2" s="17">
        <v>1</v>
      </c>
    </row>
    <row r="3" spans="1:19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  <c r="DG3" s="10" t="s">
        <v>461</v>
      </c>
      <c r="DH3" s="17">
        <v>1</v>
      </c>
      <c r="DI3" s="19">
        <v>0</v>
      </c>
      <c r="DJ3" s="18">
        <v>0</v>
      </c>
      <c r="DK3" s="17">
        <v>1</v>
      </c>
      <c r="DL3" s="19">
        <v>0.77</v>
      </c>
      <c r="DM3" s="19">
        <v>0.35</v>
      </c>
      <c r="DN3" s="19">
        <v>0.2</v>
      </c>
      <c r="DO3" s="19">
        <v>0.11</v>
      </c>
      <c r="DQ3" s="10" t="s">
        <v>461</v>
      </c>
      <c r="DR3" s="17">
        <v>1</v>
      </c>
      <c r="DS3" s="19">
        <v>0</v>
      </c>
      <c r="DT3" s="18">
        <v>0</v>
      </c>
      <c r="DU3" s="17">
        <v>1</v>
      </c>
      <c r="DV3" s="19">
        <v>0.77</v>
      </c>
      <c r="DW3" s="19">
        <v>0.33</v>
      </c>
      <c r="DX3" s="19">
        <v>0.2</v>
      </c>
      <c r="DY3" s="19">
        <v>0.11</v>
      </c>
      <c r="EA3" s="10" t="s">
        <v>403</v>
      </c>
      <c r="EB3" s="17">
        <v>1</v>
      </c>
      <c r="EC3" s="19">
        <v>0.66</v>
      </c>
      <c r="ED3" s="19">
        <v>0.42</v>
      </c>
      <c r="EE3" s="19">
        <v>0.28000000000000003</v>
      </c>
      <c r="EF3" s="19">
        <v>0.14000000000000001</v>
      </c>
      <c r="EH3" s="10" t="s">
        <v>461</v>
      </c>
      <c r="EI3" s="4">
        <v>1</v>
      </c>
      <c r="EJ3" s="4">
        <v>1</v>
      </c>
      <c r="EK3" s="4">
        <v>0.43</v>
      </c>
      <c r="EL3" s="4">
        <v>0.23</v>
      </c>
      <c r="EM3" s="4">
        <v>0.14000000000000001</v>
      </c>
      <c r="EO3" s="10" t="s">
        <v>403</v>
      </c>
      <c r="EP3" s="17">
        <v>1</v>
      </c>
      <c r="EQ3" s="17">
        <v>0.65</v>
      </c>
      <c r="ER3" s="17">
        <v>0.42</v>
      </c>
      <c r="ES3" s="17">
        <v>0.28000000000000003</v>
      </c>
      <c r="ET3" s="17">
        <v>0.14000000000000001</v>
      </c>
      <c r="EV3" s="10" t="s">
        <v>403</v>
      </c>
      <c r="EW3" s="4">
        <v>1</v>
      </c>
      <c r="EX3" s="4">
        <v>0.66</v>
      </c>
      <c r="EY3" s="4">
        <v>0.41</v>
      </c>
      <c r="EZ3" s="4">
        <v>0.28000000000000003</v>
      </c>
      <c r="FA3" s="4">
        <v>0.14000000000000001</v>
      </c>
      <c r="FC3" s="10" t="s">
        <v>403</v>
      </c>
      <c r="FD3" s="8">
        <v>1</v>
      </c>
      <c r="FE3" s="8">
        <v>1</v>
      </c>
      <c r="FF3" s="8">
        <v>0.7</v>
      </c>
      <c r="FG3" s="8">
        <v>0.48</v>
      </c>
      <c r="FH3" s="8">
        <v>0.25</v>
      </c>
      <c r="FJ3" s="10" t="s">
        <v>403</v>
      </c>
      <c r="FK3" s="17">
        <v>1</v>
      </c>
      <c r="FL3" s="17">
        <v>1</v>
      </c>
      <c r="FM3" s="17">
        <v>0.69</v>
      </c>
      <c r="FN3" s="17">
        <v>0.48</v>
      </c>
      <c r="FO3" s="17">
        <v>0.26</v>
      </c>
      <c r="FQ3" s="10" t="s">
        <v>461</v>
      </c>
      <c r="FR3" s="17">
        <v>1</v>
      </c>
      <c r="FS3" s="17">
        <v>1</v>
      </c>
      <c r="FT3" s="17">
        <v>1</v>
      </c>
      <c r="FU3" s="17">
        <v>0.59</v>
      </c>
      <c r="FV3" s="17">
        <v>0.3</v>
      </c>
      <c r="FX3" s="10" t="s">
        <v>403</v>
      </c>
      <c r="FY3" s="17">
        <v>1</v>
      </c>
      <c r="FZ3" s="17">
        <v>1</v>
      </c>
      <c r="GA3" s="17">
        <v>1</v>
      </c>
      <c r="GB3" s="17">
        <v>0.67</v>
      </c>
      <c r="GC3" s="17">
        <v>0.37</v>
      </c>
      <c r="GE3" s="10" t="s">
        <v>461</v>
      </c>
      <c r="GF3" s="17">
        <v>1</v>
      </c>
      <c r="GG3" s="17">
        <v>1</v>
      </c>
      <c r="GH3" s="17">
        <v>1</v>
      </c>
      <c r="GI3" s="17">
        <v>1</v>
      </c>
      <c r="GJ3" s="17">
        <v>0.44</v>
      </c>
      <c r="GL3" s="47" t="s">
        <v>403</v>
      </c>
      <c r="GM3" s="54">
        <v>1</v>
      </c>
      <c r="GN3" s="54">
        <v>1</v>
      </c>
      <c r="GO3" s="54">
        <v>1</v>
      </c>
      <c r="GP3" s="54">
        <v>1</v>
      </c>
      <c r="GQ3" s="54">
        <v>0</v>
      </c>
    </row>
    <row r="4" spans="1:19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677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677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677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677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  <c r="DG4" s="10" t="s">
        <v>624</v>
      </c>
      <c r="DH4" s="8">
        <v>0</v>
      </c>
      <c r="DI4" s="4">
        <v>0</v>
      </c>
      <c r="DJ4" s="14">
        <v>1</v>
      </c>
      <c r="DK4" s="8">
        <v>1</v>
      </c>
      <c r="DL4" s="4">
        <v>0.31</v>
      </c>
      <c r="DM4" s="4">
        <v>0.16</v>
      </c>
      <c r="DN4" s="4">
        <v>0.05</v>
      </c>
      <c r="DO4" s="4">
        <v>0.02</v>
      </c>
      <c r="DQ4" s="10" t="s">
        <v>624</v>
      </c>
      <c r="DR4" s="8">
        <v>0</v>
      </c>
      <c r="DS4" s="4">
        <v>0</v>
      </c>
      <c r="DT4" s="14">
        <v>1</v>
      </c>
      <c r="DU4" s="8">
        <v>1</v>
      </c>
      <c r="DV4" s="4">
        <v>0.34</v>
      </c>
      <c r="DW4" s="4">
        <v>0.18</v>
      </c>
      <c r="DX4" s="4">
        <v>0.06</v>
      </c>
      <c r="DY4" s="4">
        <v>0.02</v>
      </c>
      <c r="EA4" s="10" t="s">
        <v>413</v>
      </c>
      <c r="EB4" s="17">
        <v>1</v>
      </c>
      <c r="EC4" s="19">
        <v>0.71</v>
      </c>
      <c r="ED4" s="19">
        <v>0.46</v>
      </c>
      <c r="EE4" s="19">
        <v>0.23</v>
      </c>
      <c r="EF4" s="19">
        <v>0.14000000000000001</v>
      </c>
      <c r="EH4" s="10" t="s">
        <v>413</v>
      </c>
      <c r="EI4" s="4">
        <v>1</v>
      </c>
      <c r="EJ4" s="4">
        <v>0.72</v>
      </c>
      <c r="EK4" s="4">
        <v>0.45</v>
      </c>
      <c r="EL4" s="4">
        <v>0.22</v>
      </c>
      <c r="EM4" s="4">
        <v>0.14000000000000001</v>
      </c>
      <c r="EO4" s="10" t="s">
        <v>413</v>
      </c>
      <c r="EP4" s="17">
        <v>1</v>
      </c>
      <c r="EQ4" s="17">
        <v>0.71</v>
      </c>
      <c r="ER4" s="17">
        <v>0.45</v>
      </c>
      <c r="ES4" s="17">
        <v>0.21</v>
      </c>
      <c r="ET4" s="17">
        <v>0.13</v>
      </c>
      <c r="EV4" s="10" t="s">
        <v>607</v>
      </c>
      <c r="EW4" s="4">
        <v>1</v>
      </c>
      <c r="EX4" s="4">
        <v>1</v>
      </c>
      <c r="EY4" s="4">
        <v>0.65</v>
      </c>
      <c r="EZ4" s="4">
        <v>0.25</v>
      </c>
      <c r="FA4" s="4">
        <v>0.14000000000000001</v>
      </c>
      <c r="FC4" s="10" t="s">
        <v>461</v>
      </c>
      <c r="FD4" s="8">
        <v>1</v>
      </c>
      <c r="FE4" s="8">
        <v>1</v>
      </c>
      <c r="FF4" s="8">
        <v>0.39</v>
      </c>
      <c r="FG4" s="8">
        <v>0.24</v>
      </c>
      <c r="FH4" s="8">
        <v>0.14000000000000001</v>
      </c>
      <c r="FJ4" s="10" t="s">
        <v>607</v>
      </c>
      <c r="FK4" s="17">
        <v>1</v>
      </c>
      <c r="FL4" s="17">
        <v>1</v>
      </c>
      <c r="FM4" s="17">
        <v>1</v>
      </c>
      <c r="FN4" s="17">
        <v>0.4</v>
      </c>
      <c r="FO4" s="17">
        <v>0.2</v>
      </c>
      <c r="FQ4" s="10" t="s">
        <v>607</v>
      </c>
      <c r="FR4" s="17">
        <v>1</v>
      </c>
      <c r="FS4" s="17">
        <v>1</v>
      </c>
      <c r="FT4" s="17">
        <v>1</v>
      </c>
      <c r="FU4" s="17">
        <v>0.41</v>
      </c>
      <c r="FV4" s="17">
        <v>0.17</v>
      </c>
      <c r="FX4" s="10" t="s">
        <v>383</v>
      </c>
      <c r="FY4" s="17">
        <v>1</v>
      </c>
      <c r="FZ4" s="17">
        <v>1</v>
      </c>
      <c r="GA4" s="17">
        <v>1</v>
      </c>
      <c r="GB4" s="17">
        <v>0.33</v>
      </c>
      <c r="GC4" s="17">
        <v>0.13</v>
      </c>
      <c r="GE4" s="47" t="s">
        <v>383</v>
      </c>
      <c r="GF4" s="54">
        <v>1</v>
      </c>
      <c r="GG4" s="54">
        <v>1</v>
      </c>
      <c r="GH4" s="54">
        <v>1</v>
      </c>
      <c r="GI4" s="54">
        <v>0</v>
      </c>
      <c r="GJ4" s="54">
        <v>0</v>
      </c>
      <c r="GL4" s="47" t="s">
        <v>383</v>
      </c>
      <c r="GM4" s="54">
        <v>1</v>
      </c>
      <c r="GN4" s="54">
        <v>1</v>
      </c>
      <c r="GO4" s="54">
        <v>1</v>
      </c>
      <c r="GP4" s="54">
        <v>0</v>
      </c>
      <c r="GQ4" s="54">
        <v>0</v>
      </c>
    </row>
    <row r="5" spans="1:199" x14ac:dyDescent="0.25">
      <c r="A5" s="10" t="s">
        <v>677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677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677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677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677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677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677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  <c r="DG5" s="10" t="s">
        <v>677</v>
      </c>
      <c r="DH5" s="8">
        <v>0</v>
      </c>
      <c r="DI5" s="4">
        <v>1</v>
      </c>
      <c r="DJ5" s="14">
        <v>0</v>
      </c>
      <c r="DK5" s="8">
        <v>1</v>
      </c>
      <c r="DL5" s="4">
        <v>0.41</v>
      </c>
      <c r="DM5" s="4">
        <v>0.16</v>
      </c>
      <c r="DN5" s="4">
        <v>0.06</v>
      </c>
      <c r="DO5" s="4">
        <v>0.02</v>
      </c>
      <c r="DQ5" s="10" t="s">
        <v>677</v>
      </c>
      <c r="DR5" s="8">
        <v>0</v>
      </c>
      <c r="DS5" s="4">
        <v>1</v>
      </c>
      <c r="DT5" s="14">
        <v>0</v>
      </c>
      <c r="DU5" s="8">
        <v>1</v>
      </c>
      <c r="DV5" s="4">
        <v>0.42</v>
      </c>
      <c r="DW5" s="4">
        <v>0.16</v>
      </c>
      <c r="DX5" s="4">
        <v>0.06</v>
      </c>
      <c r="DY5" s="4">
        <v>0.02</v>
      </c>
      <c r="EA5" s="10" t="s">
        <v>461</v>
      </c>
      <c r="EB5" s="17">
        <v>1</v>
      </c>
      <c r="EC5" s="19">
        <v>0.76</v>
      </c>
      <c r="ED5" s="19">
        <v>0.33</v>
      </c>
      <c r="EE5" s="19">
        <v>0.18</v>
      </c>
      <c r="EF5" s="19">
        <v>0.11</v>
      </c>
      <c r="EH5" s="10" t="s">
        <v>403</v>
      </c>
      <c r="EI5" s="4">
        <v>1</v>
      </c>
      <c r="EJ5" s="4">
        <v>0.66</v>
      </c>
      <c r="EK5" s="4">
        <v>0.42</v>
      </c>
      <c r="EL5" s="4">
        <v>0.26</v>
      </c>
      <c r="EM5" s="4">
        <v>0.13</v>
      </c>
      <c r="EO5" s="10" t="s">
        <v>461</v>
      </c>
      <c r="EP5" s="17">
        <v>1</v>
      </c>
      <c r="EQ5" s="17">
        <v>1</v>
      </c>
      <c r="ER5" s="17">
        <v>0.39</v>
      </c>
      <c r="ES5" s="17">
        <v>0.21</v>
      </c>
      <c r="ET5" s="17">
        <v>0.13</v>
      </c>
      <c r="EV5" s="10" t="s">
        <v>461</v>
      </c>
      <c r="EW5" s="4">
        <v>1</v>
      </c>
      <c r="EX5" s="4">
        <v>1</v>
      </c>
      <c r="EY5" s="4">
        <v>0.38</v>
      </c>
      <c r="EZ5" s="4">
        <v>0.22</v>
      </c>
      <c r="FA5" s="4">
        <v>0.13</v>
      </c>
      <c r="FC5" s="10" t="s">
        <v>607</v>
      </c>
      <c r="FD5" s="8">
        <v>1</v>
      </c>
      <c r="FE5" s="8">
        <v>1</v>
      </c>
      <c r="FF5" s="8">
        <v>0.64</v>
      </c>
      <c r="FG5" s="8">
        <v>0.24</v>
      </c>
      <c r="FH5" s="8">
        <v>0.13</v>
      </c>
      <c r="FJ5" s="10" t="s">
        <v>383</v>
      </c>
      <c r="FK5" s="17">
        <v>1</v>
      </c>
      <c r="FL5" s="17">
        <v>1</v>
      </c>
      <c r="FM5" s="17">
        <v>0.63</v>
      </c>
      <c r="FN5" s="17">
        <v>0.28000000000000003</v>
      </c>
      <c r="FO5" s="17">
        <v>0.11</v>
      </c>
      <c r="FQ5" s="10" t="s">
        <v>383</v>
      </c>
      <c r="FR5" s="17">
        <v>1</v>
      </c>
      <c r="FS5" s="17">
        <v>1</v>
      </c>
      <c r="FT5" s="17">
        <v>1</v>
      </c>
      <c r="FU5" s="17">
        <v>0.33</v>
      </c>
      <c r="FV5" s="17">
        <v>0.14000000000000001</v>
      </c>
      <c r="FX5" s="47" t="s">
        <v>607</v>
      </c>
      <c r="FY5" s="54">
        <v>1</v>
      </c>
      <c r="FZ5" s="54">
        <v>1</v>
      </c>
      <c r="GA5" s="54">
        <v>1</v>
      </c>
      <c r="GB5" s="54">
        <v>0</v>
      </c>
      <c r="GC5" s="54">
        <v>0</v>
      </c>
      <c r="GE5" s="47" t="s">
        <v>607</v>
      </c>
      <c r="GF5" s="54">
        <v>1</v>
      </c>
      <c r="GG5" s="54">
        <v>1</v>
      </c>
      <c r="GH5" s="54">
        <v>1</v>
      </c>
      <c r="GI5" s="54">
        <v>0</v>
      </c>
      <c r="GJ5" s="54">
        <v>0</v>
      </c>
      <c r="GL5" s="47" t="s">
        <v>607</v>
      </c>
      <c r="GM5" s="54">
        <v>1</v>
      </c>
      <c r="GN5" s="54">
        <v>1</v>
      </c>
      <c r="GO5" s="54">
        <v>1</v>
      </c>
      <c r="GP5" s="54">
        <v>0</v>
      </c>
      <c r="GQ5" s="54">
        <v>0</v>
      </c>
    </row>
    <row r="6" spans="1:19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7" t="s">
        <v>639</v>
      </c>
      <c r="CX6" s="48">
        <v>0</v>
      </c>
      <c r="CY6" s="49">
        <v>0</v>
      </c>
      <c r="CZ6" s="50">
        <v>0</v>
      </c>
      <c r="DA6" s="48">
        <v>0</v>
      </c>
      <c r="DB6" s="49">
        <v>0</v>
      </c>
      <c r="DC6" s="49">
        <v>0</v>
      </c>
      <c r="DD6" s="49">
        <v>0</v>
      </c>
      <c r="DE6" s="49">
        <v>0</v>
      </c>
      <c r="DG6" s="47" t="s">
        <v>639</v>
      </c>
      <c r="DH6" s="48">
        <v>0</v>
      </c>
      <c r="DI6" s="49">
        <v>0</v>
      </c>
      <c r="DJ6" s="50">
        <v>0</v>
      </c>
      <c r="DK6" s="48">
        <v>0</v>
      </c>
      <c r="DL6" s="49">
        <v>0</v>
      </c>
      <c r="DM6" s="49">
        <v>0</v>
      </c>
      <c r="DN6" s="49">
        <v>0</v>
      </c>
      <c r="DO6" s="49">
        <v>0</v>
      </c>
      <c r="DQ6" s="47" t="s">
        <v>639</v>
      </c>
      <c r="DR6" s="48">
        <v>0</v>
      </c>
      <c r="DS6" s="49">
        <v>0</v>
      </c>
      <c r="DT6" s="50">
        <v>0</v>
      </c>
      <c r="DU6" s="48">
        <v>0</v>
      </c>
      <c r="DV6" s="49">
        <v>0</v>
      </c>
      <c r="DW6" s="49">
        <v>0</v>
      </c>
      <c r="DX6" s="49">
        <v>0</v>
      </c>
      <c r="DY6" s="49">
        <v>0</v>
      </c>
      <c r="EA6" s="10" t="s">
        <v>516</v>
      </c>
      <c r="EB6" s="17">
        <v>1</v>
      </c>
      <c r="EC6" s="19">
        <v>0.7</v>
      </c>
      <c r="ED6" s="19">
        <v>0.41</v>
      </c>
      <c r="EE6" s="19">
        <v>0.2</v>
      </c>
      <c r="EF6" s="19">
        <v>0.08</v>
      </c>
      <c r="EH6" s="10" t="s">
        <v>383</v>
      </c>
      <c r="EI6" s="4">
        <v>1</v>
      </c>
      <c r="EJ6" s="4">
        <v>1</v>
      </c>
      <c r="EK6" s="4">
        <v>0.52</v>
      </c>
      <c r="EL6" s="4">
        <v>0.24</v>
      </c>
      <c r="EM6" s="4">
        <v>0.09</v>
      </c>
      <c r="EO6" s="10" t="s">
        <v>383</v>
      </c>
      <c r="EP6" s="17">
        <v>1</v>
      </c>
      <c r="EQ6" s="17">
        <v>1</v>
      </c>
      <c r="ER6" s="17">
        <v>0.63</v>
      </c>
      <c r="ES6" s="17">
        <v>0.28999999999999998</v>
      </c>
      <c r="ET6" s="17">
        <v>0.1</v>
      </c>
      <c r="EV6" s="10" t="s">
        <v>383</v>
      </c>
      <c r="EW6" s="4">
        <v>1</v>
      </c>
      <c r="EX6" s="4">
        <v>1</v>
      </c>
      <c r="EY6" s="4">
        <v>0.63</v>
      </c>
      <c r="EZ6" s="4">
        <v>0.28999999999999998</v>
      </c>
      <c r="FA6" s="4">
        <v>0.1</v>
      </c>
      <c r="FC6" s="10" t="s">
        <v>383</v>
      </c>
      <c r="FD6" s="8">
        <v>1</v>
      </c>
      <c r="FE6" s="8">
        <v>1</v>
      </c>
      <c r="FF6" s="8">
        <v>0.62</v>
      </c>
      <c r="FG6" s="8">
        <v>0.27</v>
      </c>
      <c r="FH6" s="8">
        <v>0.1</v>
      </c>
      <c r="FJ6" s="10" t="s">
        <v>379</v>
      </c>
      <c r="FK6" s="17">
        <v>1</v>
      </c>
      <c r="FL6" s="17">
        <v>1</v>
      </c>
      <c r="FM6" s="17">
        <v>0.37</v>
      </c>
      <c r="FN6" s="17">
        <v>0.13</v>
      </c>
      <c r="FO6" s="17">
        <v>0.04</v>
      </c>
      <c r="FQ6" s="47" t="s">
        <v>316</v>
      </c>
      <c r="FR6" s="54">
        <v>1</v>
      </c>
      <c r="FS6" s="54">
        <v>1</v>
      </c>
      <c r="FT6" s="54">
        <v>0</v>
      </c>
      <c r="FU6" s="54">
        <v>0</v>
      </c>
      <c r="FV6" s="54">
        <v>0</v>
      </c>
      <c r="FX6" s="47" t="s">
        <v>316</v>
      </c>
      <c r="FY6" s="54">
        <v>1</v>
      </c>
      <c r="FZ6" s="54">
        <v>1</v>
      </c>
      <c r="GA6" s="54">
        <v>0</v>
      </c>
      <c r="GB6" s="54">
        <v>0</v>
      </c>
      <c r="GC6" s="54">
        <v>0</v>
      </c>
      <c r="GE6" s="47" t="s">
        <v>316</v>
      </c>
      <c r="GF6" s="54">
        <v>1</v>
      </c>
      <c r="GG6" s="54">
        <v>1</v>
      </c>
      <c r="GH6" s="54">
        <v>0</v>
      </c>
      <c r="GI6" s="54">
        <v>0</v>
      </c>
      <c r="GJ6" s="54">
        <v>0</v>
      </c>
      <c r="GL6" s="47" t="s">
        <v>316</v>
      </c>
      <c r="GM6" s="54">
        <v>1</v>
      </c>
      <c r="GN6" s="54">
        <v>1</v>
      </c>
      <c r="GO6" s="54">
        <v>0</v>
      </c>
      <c r="GP6" s="54">
        <v>0</v>
      </c>
      <c r="GQ6" s="54">
        <v>0</v>
      </c>
    </row>
    <row r="7" spans="1:19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  <c r="CM7" s="39" t="s">
        <v>695</v>
      </c>
      <c r="CN7" s="45"/>
      <c r="CO7" s="45"/>
      <c r="CP7" s="46"/>
      <c r="CQ7" s="45"/>
      <c r="CR7" s="45"/>
      <c r="CS7" s="45"/>
      <c r="CT7" s="45"/>
      <c r="CU7" s="45"/>
      <c r="CW7" s="39" t="s">
        <v>695</v>
      </c>
      <c r="CX7" s="45"/>
      <c r="CY7" s="45"/>
      <c r="CZ7" s="46"/>
      <c r="DA7" s="45"/>
      <c r="DB7" s="45"/>
      <c r="DC7" s="45"/>
      <c r="DD7" s="45"/>
      <c r="DE7" s="45"/>
      <c r="DG7" s="39" t="s">
        <v>695</v>
      </c>
      <c r="DH7" s="45"/>
      <c r="DI7" s="45"/>
      <c r="DJ7" s="46"/>
      <c r="DK7" s="45"/>
      <c r="DL7" s="45"/>
      <c r="DM7" s="45"/>
      <c r="DN7" s="45"/>
      <c r="DO7" s="45"/>
      <c r="DQ7" s="39" t="s">
        <v>695</v>
      </c>
      <c r="DR7" s="45"/>
      <c r="DS7" s="45"/>
      <c r="DT7" s="46"/>
      <c r="DU7" s="45"/>
      <c r="DV7" s="45"/>
      <c r="DW7" s="45"/>
      <c r="DX7" s="45"/>
      <c r="DY7" s="45"/>
      <c r="EA7" s="10" t="s">
        <v>607</v>
      </c>
      <c r="EB7" s="17">
        <v>1</v>
      </c>
      <c r="EC7" s="19">
        <v>0.68</v>
      </c>
      <c r="ED7" s="19">
        <v>0.32</v>
      </c>
      <c r="EE7" s="19">
        <v>0.13</v>
      </c>
      <c r="EF7" s="19">
        <v>0.08</v>
      </c>
      <c r="EH7" s="10" t="s">
        <v>516</v>
      </c>
      <c r="EI7" s="4">
        <v>1</v>
      </c>
      <c r="EJ7" s="4">
        <v>0.7</v>
      </c>
      <c r="EK7" s="4">
        <v>0.38</v>
      </c>
      <c r="EL7" s="4">
        <v>0.2</v>
      </c>
      <c r="EM7" s="4">
        <v>0.08</v>
      </c>
      <c r="EO7" s="10" t="s">
        <v>607</v>
      </c>
      <c r="EP7" s="17">
        <v>1</v>
      </c>
      <c r="EQ7" s="17">
        <v>0.68</v>
      </c>
      <c r="ER7" s="17">
        <v>0.32</v>
      </c>
      <c r="ES7" s="17">
        <v>0.12</v>
      </c>
      <c r="ET7" s="17">
        <v>7.0000000000000007E-2</v>
      </c>
      <c r="EV7" s="10" t="s">
        <v>624</v>
      </c>
      <c r="EW7" s="4">
        <v>1</v>
      </c>
      <c r="EX7" s="4">
        <v>1</v>
      </c>
      <c r="EY7" s="4">
        <v>0.35</v>
      </c>
      <c r="EZ7" s="4">
        <v>0.1</v>
      </c>
      <c r="FA7" s="4">
        <v>0.05</v>
      </c>
      <c r="FC7" s="10" t="s">
        <v>379</v>
      </c>
      <c r="FD7" s="8">
        <v>1</v>
      </c>
      <c r="FE7" s="8">
        <v>1</v>
      </c>
      <c r="FF7" s="8">
        <v>0.38</v>
      </c>
      <c r="FG7" s="8">
        <v>0.13</v>
      </c>
      <c r="FH7" s="8">
        <v>0.04</v>
      </c>
      <c r="FJ7" s="10" t="s">
        <v>649</v>
      </c>
      <c r="FK7" s="17">
        <v>1</v>
      </c>
      <c r="FL7" s="17">
        <v>1</v>
      </c>
      <c r="FM7" s="17">
        <v>0.31</v>
      </c>
      <c r="FN7" s="17">
        <v>0.12</v>
      </c>
      <c r="FO7" s="17">
        <v>0.03</v>
      </c>
      <c r="FQ7" s="47" t="s">
        <v>379</v>
      </c>
      <c r="FR7" s="54">
        <v>1</v>
      </c>
      <c r="FS7" s="54">
        <v>1</v>
      </c>
      <c r="FT7" s="54">
        <v>0</v>
      </c>
      <c r="FU7" s="54">
        <v>0</v>
      </c>
      <c r="FV7" s="54">
        <v>0</v>
      </c>
      <c r="FX7" s="47" t="s">
        <v>379</v>
      </c>
      <c r="FY7" s="54">
        <v>1</v>
      </c>
      <c r="FZ7" s="54">
        <v>1</v>
      </c>
      <c r="GA7" s="54">
        <v>0</v>
      </c>
      <c r="GB7" s="54">
        <v>0</v>
      </c>
      <c r="GC7" s="54">
        <v>0</v>
      </c>
      <c r="GE7" s="47" t="s">
        <v>379</v>
      </c>
      <c r="GF7" s="54">
        <v>1</v>
      </c>
      <c r="GG7" s="54">
        <v>1</v>
      </c>
      <c r="GH7" s="54">
        <v>0</v>
      </c>
      <c r="GI7" s="54">
        <v>0</v>
      </c>
      <c r="GJ7" s="54">
        <v>0</v>
      </c>
      <c r="GL7" s="47" t="s">
        <v>379</v>
      </c>
      <c r="GM7" s="54">
        <v>1</v>
      </c>
      <c r="GN7" s="54">
        <v>1</v>
      </c>
      <c r="GO7" s="54">
        <v>0</v>
      </c>
      <c r="GP7" s="54">
        <v>0</v>
      </c>
      <c r="GQ7" s="54">
        <v>0</v>
      </c>
    </row>
    <row r="8" spans="1:19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  <c r="DG8" s="10" t="s">
        <v>316</v>
      </c>
      <c r="DH8" s="17">
        <v>1</v>
      </c>
      <c r="DI8" s="19">
        <v>0</v>
      </c>
      <c r="DJ8" s="18">
        <v>0</v>
      </c>
      <c r="DK8" s="17">
        <v>1</v>
      </c>
      <c r="DL8" s="19">
        <v>0.75</v>
      </c>
      <c r="DM8" s="19">
        <v>0.49</v>
      </c>
      <c r="DN8" s="19">
        <v>0.33</v>
      </c>
      <c r="DO8" s="19">
        <v>0.21</v>
      </c>
      <c r="DQ8" s="10" t="s">
        <v>316</v>
      </c>
      <c r="DR8" s="17">
        <v>1</v>
      </c>
      <c r="DS8" s="19">
        <v>0</v>
      </c>
      <c r="DT8" s="18">
        <v>0</v>
      </c>
      <c r="DU8" s="17">
        <v>1</v>
      </c>
      <c r="DV8" s="19">
        <v>0.7</v>
      </c>
      <c r="DW8" s="19">
        <v>0.46</v>
      </c>
      <c r="DX8" s="19">
        <v>0.31</v>
      </c>
      <c r="DY8" s="19">
        <v>0.2</v>
      </c>
      <c r="EA8" s="10" t="s">
        <v>562</v>
      </c>
      <c r="EB8" s="17">
        <v>1</v>
      </c>
      <c r="EC8" s="19">
        <v>0.37</v>
      </c>
      <c r="ED8" s="19">
        <v>0.2</v>
      </c>
      <c r="EE8" s="19">
        <v>0.11</v>
      </c>
      <c r="EF8" s="19">
        <v>0.06</v>
      </c>
      <c r="EH8" s="10" t="s">
        <v>607</v>
      </c>
      <c r="EI8" s="4">
        <v>1</v>
      </c>
      <c r="EJ8" s="4">
        <v>0.68</v>
      </c>
      <c r="EK8" s="4">
        <v>0.32</v>
      </c>
      <c r="EL8" s="4">
        <v>0.13</v>
      </c>
      <c r="EM8" s="4">
        <v>7.0000000000000007E-2</v>
      </c>
      <c r="EO8" s="10" t="s">
        <v>379</v>
      </c>
      <c r="EP8" s="17">
        <v>1</v>
      </c>
      <c r="EQ8" s="17">
        <v>1</v>
      </c>
      <c r="ER8" s="17">
        <v>0.37</v>
      </c>
      <c r="ES8" s="17">
        <v>0.14000000000000001</v>
      </c>
      <c r="ET8" s="17">
        <v>0.04</v>
      </c>
      <c r="EV8" s="10" t="s">
        <v>379</v>
      </c>
      <c r="EW8" s="4">
        <v>1</v>
      </c>
      <c r="EX8" s="4">
        <v>1</v>
      </c>
      <c r="EY8" s="4">
        <v>0.37</v>
      </c>
      <c r="EZ8" s="4">
        <v>0.14000000000000001</v>
      </c>
      <c r="FA8" s="4">
        <v>0.04</v>
      </c>
      <c r="FC8" s="10" t="s">
        <v>624</v>
      </c>
      <c r="FD8" s="8">
        <v>1</v>
      </c>
      <c r="FE8" s="8">
        <v>1</v>
      </c>
      <c r="FF8" s="8">
        <v>0.36</v>
      </c>
      <c r="FG8" s="8">
        <v>0.1</v>
      </c>
      <c r="FH8" s="8">
        <v>0.04</v>
      </c>
      <c r="FJ8" s="47" t="s">
        <v>316</v>
      </c>
      <c r="FK8" s="54">
        <v>1</v>
      </c>
      <c r="FL8" s="54">
        <v>1</v>
      </c>
      <c r="FM8" s="54">
        <v>0</v>
      </c>
      <c r="FN8" s="54">
        <v>0</v>
      </c>
      <c r="FO8" s="54">
        <v>0</v>
      </c>
      <c r="FQ8" s="47" t="s">
        <v>624</v>
      </c>
      <c r="FR8" s="54">
        <v>1</v>
      </c>
      <c r="FS8" s="54">
        <v>1</v>
      </c>
      <c r="FT8" s="54">
        <v>0</v>
      </c>
      <c r="FU8" s="54">
        <v>0</v>
      </c>
      <c r="FV8" s="54">
        <v>0</v>
      </c>
      <c r="FX8" s="47" t="s">
        <v>624</v>
      </c>
      <c r="FY8" s="54">
        <v>1</v>
      </c>
      <c r="FZ8" s="54">
        <v>1</v>
      </c>
      <c r="GA8" s="54">
        <v>0</v>
      </c>
      <c r="GB8" s="54">
        <v>0</v>
      </c>
      <c r="GC8" s="54">
        <v>0</v>
      </c>
      <c r="GE8" s="47" t="s">
        <v>624</v>
      </c>
      <c r="GF8" s="54">
        <v>1</v>
      </c>
      <c r="GG8" s="54">
        <v>1</v>
      </c>
      <c r="GH8" s="54">
        <v>0</v>
      </c>
      <c r="GI8" s="54">
        <v>0</v>
      </c>
      <c r="GJ8" s="54">
        <v>0</v>
      </c>
      <c r="GL8" s="47" t="s">
        <v>624</v>
      </c>
      <c r="GM8" s="54">
        <v>1</v>
      </c>
      <c r="GN8" s="54">
        <v>1</v>
      </c>
      <c r="GO8" s="54">
        <v>0</v>
      </c>
      <c r="GP8" s="54">
        <v>0</v>
      </c>
      <c r="GQ8" s="54">
        <v>0</v>
      </c>
    </row>
    <row r="9" spans="1:19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8">
        <v>0.54</v>
      </c>
      <c r="G9" s="8">
        <v>0.3</v>
      </c>
      <c r="H9" s="8">
        <v>0.14000000000000001</v>
      </c>
      <c r="I9" s="8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  <c r="DG9" s="10" t="s">
        <v>383</v>
      </c>
      <c r="DH9" s="8">
        <v>0</v>
      </c>
      <c r="DI9" s="4">
        <v>1</v>
      </c>
      <c r="DJ9" s="14">
        <v>0</v>
      </c>
      <c r="DK9" s="8">
        <v>1</v>
      </c>
      <c r="DL9" s="4">
        <v>0.59</v>
      </c>
      <c r="DM9" s="4">
        <v>0.27</v>
      </c>
      <c r="DN9" s="4">
        <v>0.12</v>
      </c>
      <c r="DO9" s="4">
        <v>0.05</v>
      </c>
      <c r="DQ9" s="10" t="s">
        <v>383</v>
      </c>
      <c r="DR9" s="8">
        <v>0</v>
      </c>
      <c r="DS9" s="4">
        <v>1</v>
      </c>
      <c r="DT9" s="14">
        <v>0</v>
      </c>
      <c r="DU9" s="8">
        <v>1</v>
      </c>
      <c r="DV9" s="4">
        <v>0.57999999999999996</v>
      </c>
      <c r="DW9" s="4">
        <v>0.25</v>
      </c>
      <c r="DX9" s="4">
        <v>0.11</v>
      </c>
      <c r="DY9" s="4">
        <v>0.04</v>
      </c>
      <c r="EA9" s="10" t="s">
        <v>383</v>
      </c>
      <c r="EB9" s="17">
        <v>1</v>
      </c>
      <c r="EC9" s="19">
        <v>0.59</v>
      </c>
      <c r="ED9" s="19">
        <v>0.28999999999999998</v>
      </c>
      <c r="EE9" s="19">
        <v>0.13</v>
      </c>
      <c r="EF9" s="19">
        <v>0.05</v>
      </c>
      <c r="EH9" s="10" t="s">
        <v>562</v>
      </c>
      <c r="EI9" s="4">
        <v>1</v>
      </c>
      <c r="EJ9" s="4">
        <v>0.37</v>
      </c>
      <c r="EK9" s="4">
        <v>0.18</v>
      </c>
      <c r="EL9" s="4">
        <v>0.1</v>
      </c>
      <c r="EM9" s="4">
        <v>0.06</v>
      </c>
      <c r="EO9" s="10" t="s">
        <v>623</v>
      </c>
      <c r="EP9" s="17">
        <v>1</v>
      </c>
      <c r="EQ9" s="17">
        <v>0.63</v>
      </c>
      <c r="ER9" s="17">
        <v>0.26</v>
      </c>
      <c r="ES9" s="17">
        <v>0.13</v>
      </c>
      <c r="ET9" s="17">
        <v>0.04</v>
      </c>
      <c r="EV9" s="10" t="s">
        <v>623</v>
      </c>
      <c r="EW9" s="4">
        <v>1</v>
      </c>
      <c r="EX9" s="4">
        <v>0.63</v>
      </c>
      <c r="EY9" s="4">
        <v>0.26</v>
      </c>
      <c r="EZ9" s="4">
        <v>0.13</v>
      </c>
      <c r="FA9" s="4">
        <v>0.04</v>
      </c>
      <c r="FC9" s="10" t="s">
        <v>649</v>
      </c>
      <c r="FD9" s="8">
        <v>1</v>
      </c>
      <c r="FE9" s="8">
        <v>1</v>
      </c>
      <c r="FF9" s="8">
        <v>0.3</v>
      </c>
      <c r="FG9" s="8">
        <v>0.12</v>
      </c>
      <c r="FH9" s="8">
        <v>0.03</v>
      </c>
      <c r="FJ9" s="47" t="s">
        <v>624</v>
      </c>
      <c r="FK9" s="54">
        <v>1</v>
      </c>
      <c r="FL9" s="54">
        <v>1</v>
      </c>
      <c r="FM9" s="54">
        <v>0</v>
      </c>
      <c r="FN9" s="54">
        <v>0</v>
      </c>
      <c r="FO9" s="54">
        <v>0</v>
      </c>
      <c r="FQ9" s="47" t="s">
        <v>649</v>
      </c>
      <c r="FR9" s="54">
        <v>1</v>
      </c>
      <c r="FS9" s="54">
        <v>1</v>
      </c>
      <c r="FT9" s="54">
        <v>0</v>
      </c>
      <c r="FU9" s="54">
        <v>0</v>
      </c>
      <c r="FV9" s="54">
        <v>0</v>
      </c>
      <c r="FX9" s="47" t="s">
        <v>649</v>
      </c>
      <c r="FY9" s="54">
        <v>1</v>
      </c>
      <c r="FZ9" s="54">
        <v>1</v>
      </c>
      <c r="GA9" s="54">
        <v>0</v>
      </c>
      <c r="GB9" s="54">
        <v>0</v>
      </c>
      <c r="GC9" s="54">
        <v>0</v>
      </c>
      <c r="GE9" s="47" t="s">
        <v>649</v>
      </c>
      <c r="GF9" s="54">
        <v>1</v>
      </c>
      <c r="GG9" s="54">
        <v>1</v>
      </c>
      <c r="GH9" s="54">
        <v>0</v>
      </c>
      <c r="GI9" s="54">
        <v>0</v>
      </c>
      <c r="GJ9" s="54">
        <v>0</v>
      </c>
      <c r="GL9" s="47" t="s">
        <v>649</v>
      </c>
      <c r="GM9" s="54">
        <v>1</v>
      </c>
      <c r="GN9" s="54">
        <v>1</v>
      </c>
      <c r="GO9" s="54">
        <v>0</v>
      </c>
      <c r="GP9" s="54">
        <v>0</v>
      </c>
      <c r="GQ9" s="54">
        <v>0</v>
      </c>
    </row>
    <row r="10" spans="1:19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8">
        <v>0.16</v>
      </c>
      <c r="G10" s="8">
        <v>0.06</v>
      </c>
      <c r="H10" s="8">
        <v>0.02</v>
      </c>
      <c r="I10" s="8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  <c r="DG10" s="10" t="s">
        <v>412</v>
      </c>
      <c r="DH10" s="8">
        <v>0</v>
      </c>
      <c r="DI10" s="4">
        <v>0</v>
      </c>
      <c r="DJ10" s="14">
        <v>1</v>
      </c>
      <c r="DK10" s="8">
        <v>0.13</v>
      </c>
      <c r="DL10" s="4">
        <v>0.03</v>
      </c>
      <c r="DM10" s="4">
        <v>0.01</v>
      </c>
      <c r="DN10" s="4">
        <v>0</v>
      </c>
      <c r="DO10" s="4">
        <v>0</v>
      </c>
      <c r="DQ10" s="10" t="s">
        <v>412</v>
      </c>
      <c r="DR10" s="8">
        <v>0</v>
      </c>
      <c r="DS10" s="4">
        <v>0</v>
      </c>
      <c r="DT10" s="14">
        <v>1</v>
      </c>
      <c r="DU10" s="8">
        <v>0</v>
      </c>
      <c r="DV10" s="4">
        <v>0</v>
      </c>
      <c r="DW10" s="4">
        <v>0</v>
      </c>
      <c r="DX10" s="4">
        <v>0</v>
      </c>
      <c r="DY10" s="4">
        <v>0</v>
      </c>
      <c r="EA10" s="10" t="s">
        <v>433</v>
      </c>
      <c r="EB10" s="17">
        <v>1</v>
      </c>
      <c r="EC10" s="19">
        <v>0.34</v>
      </c>
      <c r="ED10" s="19">
        <v>0.2</v>
      </c>
      <c r="EE10" s="19">
        <v>0.11</v>
      </c>
      <c r="EF10" s="19">
        <v>0.04</v>
      </c>
      <c r="EH10" s="10" t="s">
        <v>623</v>
      </c>
      <c r="EI10" s="4">
        <v>1</v>
      </c>
      <c r="EJ10" s="4">
        <v>0.63</v>
      </c>
      <c r="EK10" s="4">
        <v>0.26</v>
      </c>
      <c r="EL10" s="4">
        <v>0.12</v>
      </c>
      <c r="EM10" s="4">
        <v>0.04</v>
      </c>
      <c r="EO10" s="10" t="s">
        <v>433</v>
      </c>
      <c r="EP10" s="17">
        <v>1</v>
      </c>
      <c r="EQ10" s="17">
        <v>0.35</v>
      </c>
      <c r="ER10" s="17">
        <v>0.21</v>
      </c>
      <c r="ES10" s="17">
        <v>0.12</v>
      </c>
      <c r="ET10" s="17">
        <v>0.04</v>
      </c>
      <c r="EV10" s="10" t="s">
        <v>433</v>
      </c>
      <c r="EW10" s="4">
        <v>1</v>
      </c>
      <c r="EX10" s="4">
        <v>0.34</v>
      </c>
      <c r="EY10" s="4">
        <v>0.21</v>
      </c>
      <c r="EZ10" s="4">
        <v>0.11</v>
      </c>
      <c r="FA10" s="4">
        <v>0.04</v>
      </c>
      <c r="FC10" s="47" t="s">
        <v>304</v>
      </c>
      <c r="FD10" s="51">
        <v>1</v>
      </c>
      <c r="FE10" s="51">
        <v>0</v>
      </c>
      <c r="FF10" s="51">
        <v>0</v>
      </c>
      <c r="FG10" s="51">
        <v>0</v>
      </c>
      <c r="FH10" s="51">
        <v>0</v>
      </c>
      <c r="FJ10" s="47" t="s">
        <v>304</v>
      </c>
      <c r="FK10" s="54">
        <v>1</v>
      </c>
      <c r="FL10" s="54">
        <v>0</v>
      </c>
      <c r="FM10" s="54">
        <v>0</v>
      </c>
      <c r="FN10" s="54">
        <v>0</v>
      </c>
      <c r="FO10" s="54">
        <v>0</v>
      </c>
      <c r="FQ10" s="47" t="s">
        <v>304</v>
      </c>
      <c r="FR10" s="54">
        <v>1</v>
      </c>
      <c r="FS10" s="54">
        <v>0</v>
      </c>
      <c r="FT10" s="54">
        <v>0</v>
      </c>
      <c r="FU10" s="54">
        <v>0</v>
      </c>
      <c r="FV10" s="54">
        <v>0</v>
      </c>
      <c r="FX10" s="47" t="s">
        <v>304</v>
      </c>
      <c r="FY10" s="54">
        <v>1</v>
      </c>
      <c r="FZ10" s="54">
        <v>0</v>
      </c>
      <c r="GA10" s="54">
        <v>0</v>
      </c>
      <c r="GB10" s="54">
        <v>0</v>
      </c>
      <c r="GC10" s="54">
        <v>0</v>
      </c>
      <c r="GE10" s="47" t="s">
        <v>304</v>
      </c>
      <c r="GF10" s="54">
        <v>1</v>
      </c>
      <c r="GG10" s="54">
        <v>0</v>
      </c>
      <c r="GH10" s="54">
        <v>0</v>
      </c>
      <c r="GI10" s="54">
        <v>0</v>
      </c>
      <c r="GJ10" s="54">
        <v>0</v>
      </c>
      <c r="GL10" s="47" t="s">
        <v>304</v>
      </c>
      <c r="GM10" s="54">
        <v>1</v>
      </c>
      <c r="GN10" s="54">
        <v>0</v>
      </c>
      <c r="GO10" s="54">
        <v>0</v>
      </c>
      <c r="GP10" s="54">
        <v>0</v>
      </c>
      <c r="GQ10" s="54">
        <v>0</v>
      </c>
    </row>
    <row r="11" spans="1:19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  <c r="DG11" s="47" t="s">
        <v>573</v>
      </c>
      <c r="DH11" s="51">
        <v>0</v>
      </c>
      <c r="DI11" s="52">
        <v>0</v>
      </c>
      <c r="DJ11" s="53">
        <v>0</v>
      </c>
      <c r="DK11" s="51">
        <v>0</v>
      </c>
      <c r="DL11" s="52">
        <v>0</v>
      </c>
      <c r="DM11" s="52">
        <v>0</v>
      </c>
      <c r="DN11" s="52">
        <v>0</v>
      </c>
      <c r="DO11" s="52">
        <v>0</v>
      </c>
      <c r="DQ11" s="47" t="s">
        <v>573</v>
      </c>
      <c r="DR11" s="51">
        <v>0</v>
      </c>
      <c r="DS11" s="52">
        <v>0</v>
      </c>
      <c r="DT11" s="53">
        <v>0</v>
      </c>
      <c r="DU11" s="51">
        <v>0</v>
      </c>
      <c r="DV11" s="52">
        <v>0</v>
      </c>
      <c r="DW11" s="52">
        <v>0</v>
      </c>
      <c r="DX11" s="52">
        <v>0</v>
      </c>
      <c r="DY11" s="52">
        <v>0</v>
      </c>
      <c r="EA11" s="10" t="s">
        <v>623</v>
      </c>
      <c r="EB11" s="17">
        <v>1</v>
      </c>
      <c r="EC11" s="19">
        <v>0.63</v>
      </c>
      <c r="ED11" s="19">
        <v>0.26</v>
      </c>
      <c r="EE11" s="19">
        <v>0.12</v>
      </c>
      <c r="EF11" s="19">
        <v>0.04</v>
      </c>
      <c r="EH11" s="10" t="s">
        <v>433</v>
      </c>
      <c r="EI11" s="4">
        <v>1</v>
      </c>
      <c r="EJ11" s="4">
        <v>0.34</v>
      </c>
      <c r="EK11" s="4">
        <v>0.21</v>
      </c>
      <c r="EL11" s="4">
        <v>0.1</v>
      </c>
      <c r="EM11" s="4">
        <v>0.04</v>
      </c>
      <c r="EO11" s="10" t="s">
        <v>624</v>
      </c>
      <c r="EP11" s="17">
        <v>1</v>
      </c>
      <c r="EQ11" s="17">
        <v>0.28999999999999998</v>
      </c>
      <c r="ER11" s="17">
        <v>0.13</v>
      </c>
      <c r="ES11" s="17">
        <v>0.04</v>
      </c>
      <c r="ET11" s="17">
        <v>0.02</v>
      </c>
      <c r="EV11" s="10" t="s">
        <v>649</v>
      </c>
      <c r="EW11" s="4">
        <v>1</v>
      </c>
      <c r="EX11" s="4">
        <v>0.37</v>
      </c>
      <c r="EY11" s="4">
        <v>0.12</v>
      </c>
      <c r="EZ11" s="4">
        <v>0.05</v>
      </c>
      <c r="FA11" s="4">
        <v>0.01</v>
      </c>
      <c r="FC11" s="47" t="s">
        <v>376</v>
      </c>
      <c r="FD11" s="51">
        <v>1</v>
      </c>
      <c r="FE11" s="51">
        <v>0</v>
      </c>
      <c r="FF11" s="51">
        <v>0</v>
      </c>
      <c r="FG11" s="51">
        <v>0</v>
      </c>
      <c r="FH11" s="51">
        <v>0</v>
      </c>
      <c r="FJ11" s="47" t="s">
        <v>376</v>
      </c>
      <c r="FK11" s="54">
        <v>1</v>
      </c>
      <c r="FL11" s="54">
        <v>0</v>
      </c>
      <c r="FM11" s="54">
        <v>0</v>
      </c>
      <c r="FN11" s="54">
        <v>0</v>
      </c>
      <c r="FO11" s="54">
        <v>0</v>
      </c>
      <c r="FQ11" s="47" t="s">
        <v>376</v>
      </c>
      <c r="FR11" s="54">
        <v>1</v>
      </c>
      <c r="FS11" s="54">
        <v>0</v>
      </c>
      <c r="FT11" s="54">
        <v>0</v>
      </c>
      <c r="FU11" s="54">
        <v>0</v>
      </c>
      <c r="FV11" s="54">
        <v>0</v>
      </c>
      <c r="FX11" s="47" t="s">
        <v>376</v>
      </c>
      <c r="FY11" s="54">
        <v>1</v>
      </c>
      <c r="FZ11" s="54">
        <v>0</v>
      </c>
      <c r="GA11" s="54">
        <v>0</v>
      </c>
      <c r="GB11" s="54">
        <v>0</v>
      </c>
      <c r="GC11" s="54">
        <v>0</v>
      </c>
      <c r="GE11" s="47" t="s">
        <v>376</v>
      </c>
      <c r="GF11" s="54">
        <v>1</v>
      </c>
      <c r="GG11" s="54">
        <v>0</v>
      </c>
      <c r="GH11" s="54">
        <v>0</v>
      </c>
      <c r="GI11" s="54">
        <v>0</v>
      </c>
      <c r="GJ11" s="54">
        <v>0</v>
      </c>
      <c r="GL11" s="47" t="s">
        <v>376</v>
      </c>
      <c r="GM11" s="54">
        <v>1</v>
      </c>
      <c r="GN11" s="54">
        <v>0</v>
      </c>
      <c r="GO11" s="54">
        <v>0</v>
      </c>
      <c r="GP11" s="54">
        <v>0</v>
      </c>
      <c r="GQ11" s="54">
        <v>0</v>
      </c>
    </row>
    <row r="12" spans="1:19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  <c r="CM12" s="39" t="s">
        <v>696</v>
      </c>
      <c r="CN12" s="45"/>
      <c r="CO12" s="45"/>
      <c r="CP12" s="46"/>
      <c r="CQ12" s="45"/>
      <c r="CR12" s="45"/>
      <c r="CS12" s="45"/>
      <c r="CT12" s="45"/>
      <c r="CU12" s="45"/>
      <c r="CW12" s="39" t="s">
        <v>696</v>
      </c>
      <c r="CX12" s="45"/>
      <c r="CY12" s="45"/>
      <c r="CZ12" s="46"/>
      <c r="DA12" s="45"/>
      <c r="DB12" s="45"/>
      <c r="DC12" s="45"/>
      <c r="DD12" s="45"/>
      <c r="DE12" s="45"/>
      <c r="DG12" s="39" t="s">
        <v>696</v>
      </c>
      <c r="DH12" s="45"/>
      <c r="DI12" s="45"/>
      <c r="DJ12" s="46"/>
      <c r="DK12" s="45"/>
      <c r="DL12" s="45"/>
      <c r="DM12" s="45"/>
      <c r="DN12" s="45"/>
      <c r="DO12" s="45"/>
      <c r="DQ12" s="39" t="s">
        <v>696</v>
      </c>
      <c r="DR12" s="45"/>
      <c r="DS12" s="45"/>
      <c r="DT12" s="46"/>
      <c r="DU12" s="45"/>
      <c r="DV12" s="45"/>
      <c r="DW12" s="45"/>
      <c r="DX12" s="45"/>
      <c r="DY12" s="45"/>
      <c r="EA12" s="10" t="s">
        <v>624</v>
      </c>
      <c r="EB12" s="17">
        <v>1</v>
      </c>
      <c r="EC12" s="19">
        <v>0.28999999999999998</v>
      </c>
      <c r="ED12" s="19">
        <v>0.13</v>
      </c>
      <c r="EE12" s="19">
        <v>0.04</v>
      </c>
      <c r="EF12" s="19">
        <v>0.02</v>
      </c>
      <c r="EH12" s="10" t="s">
        <v>624</v>
      </c>
      <c r="EI12" s="4">
        <v>1</v>
      </c>
      <c r="EJ12" s="4">
        <v>0.28000000000000003</v>
      </c>
      <c r="EK12" s="4">
        <v>0.13</v>
      </c>
      <c r="EL12" s="4">
        <v>0.04</v>
      </c>
      <c r="EM12" s="4">
        <v>0.02</v>
      </c>
      <c r="EO12" s="10" t="s">
        <v>649</v>
      </c>
      <c r="EP12" s="17">
        <v>1</v>
      </c>
      <c r="EQ12" s="17">
        <v>0.37</v>
      </c>
      <c r="ER12" s="17">
        <v>0.11</v>
      </c>
      <c r="ES12" s="17">
        <v>0.05</v>
      </c>
      <c r="ET12" s="17">
        <v>0.01</v>
      </c>
      <c r="EV12" s="47" t="s">
        <v>304</v>
      </c>
      <c r="EW12" s="52">
        <v>1</v>
      </c>
      <c r="EX12" s="52">
        <v>0</v>
      </c>
      <c r="EY12" s="52">
        <v>0</v>
      </c>
      <c r="EZ12" s="52">
        <v>0</v>
      </c>
      <c r="FA12" s="52">
        <v>0</v>
      </c>
      <c r="FC12" s="47" t="s">
        <v>413</v>
      </c>
      <c r="FD12" s="51">
        <v>1</v>
      </c>
      <c r="FE12" s="51">
        <v>0</v>
      </c>
      <c r="FF12" s="51">
        <v>0</v>
      </c>
      <c r="FG12" s="51">
        <v>0</v>
      </c>
      <c r="FH12" s="51">
        <v>0</v>
      </c>
      <c r="FJ12" s="47" t="s">
        <v>413</v>
      </c>
      <c r="FK12" s="54">
        <v>1</v>
      </c>
      <c r="FL12" s="54">
        <v>0</v>
      </c>
      <c r="FM12" s="54">
        <v>0</v>
      </c>
      <c r="FN12" s="54">
        <v>0</v>
      </c>
      <c r="FO12" s="54">
        <v>0</v>
      </c>
      <c r="FQ12" s="47" t="s">
        <v>413</v>
      </c>
      <c r="FR12" s="54">
        <v>1</v>
      </c>
      <c r="FS12" s="54">
        <v>0</v>
      </c>
      <c r="FT12" s="54">
        <v>0</v>
      </c>
      <c r="FU12" s="54">
        <v>0</v>
      </c>
      <c r="FV12" s="54">
        <v>0</v>
      </c>
      <c r="FX12" s="47" t="s">
        <v>413</v>
      </c>
      <c r="FY12" s="54">
        <v>1</v>
      </c>
      <c r="FZ12" s="54">
        <v>0</v>
      </c>
      <c r="GA12" s="54">
        <v>0</v>
      </c>
      <c r="GB12" s="54">
        <v>0</v>
      </c>
      <c r="GC12" s="54">
        <v>0</v>
      </c>
      <c r="GE12" s="47" t="s">
        <v>413</v>
      </c>
      <c r="GF12" s="54">
        <v>1</v>
      </c>
      <c r="GG12" s="54">
        <v>0</v>
      </c>
      <c r="GH12" s="54">
        <v>0</v>
      </c>
      <c r="GI12" s="54">
        <v>0</v>
      </c>
      <c r="GJ12" s="54">
        <v>0</v>
      </c>
      <c r="GL12" s="47" t="s">
        <v>413</v>
      </c>
      <c r="GM12" s="54">
        <v>1</v>
      </c>
      <c r="GN12" s="54">
        <v>0</v>
      </c>
      <c r="GO12" s="54">
        <v>0</v>
      </c>
      <c r="GP12" s="54">
        <v>0</v>
      </c>
      <c r="GQ12" s="54">
        <v>0</v>
      </c>
    </row>
    <row r="13" spans="1:19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  <c r="DG13" s="10" t="s">
        <v>516</v>
      </c>
      <c r="DH13" s="8">
        <v>1</v>
      </c>
      <c r="DI13" s="4">
        <v>0</v>
      </c>
      <c r="DJ13" s="14">
        <v>0</v>
      </c>
      <c r="DK13" s="8">
        <v>1</v>
      </c>
      <c r="DL13" s="4">
        <v>0.56000000000000005</v>
      </c>
      <c r="DM13" s="4">
        <v>0.33</v>
      </c>
      <c r="DN13" s="4">
        <v>0.17</v>
      </c>
      <c r="DO13" s="4">
        <v>7.0000000000000007E-2</v>
      </c>
      <c r="DQ13" s="10" t="s">
        <v>516</v>
      </c>
      <c r="DR13" s="8">
        <v>1</v>
      </c>
      <c r="DS13" s="4">
        <v>0</v>
      </c>
      <c r="DT13" s="14">
        <v>0</v>
      </c>
      <c r="DU13" s="8">
        <v>1</v>
      </c>
      <c r="DV13" s="4">
        <v>0.56999999999999995</v>
      </c>
      <c r="DW13" s="4">
        <v>0.34</v>
      </c>
      <c r="DX13" s="4">
        <v>0.16</v>
      </c>
      <c r="DY13" s="4">
        <v>7.0000000000000007E-2</v>
      </c>
      <c r="EA13" s="10" t="s">
        <v>677</v>
      </c>
      <c r="EB13" s="17">
        <v>1</v>
      </c>
      <c r="EC13" s="19">
        <v>0.41</v>
      </c>
      <c r="ED13" s="19">
        <v>0.18</v>
      </c>
      <c r="EE13" s="19">
        <v>7.0000000000000007E-2</v>
      </c>
      <c r="EF13" s="19">
        <v>0.02</v>
      </c>
      <c r="EH13" s="10" t="s">
        <v>649</v>
      </c>
      <c r="EI13" s="4">
        <v>1</v>
      </c>
      <c r="EJ13" s="4">
        <v>0.37</v>
      </c>
      <c r="EK13" s="4">
        <v>0.12</v>
      </c>
      <c r="EL13" s="4">
        <v>0.04</v>
      </c>
      <c r="EM13" s="4">
        <v>0.01</v>
      </c>
      <c r="EO13" s="10" t="s">
        <v>376</v>
      </c>
      <c r="EP13" s="17">
        <v>1</v>
      </c>
      <c r="EQ13" s="17">
        <v>0.32</v>
      </c>
      <c r="ER13" s="17">
        <v>0.1</v>
      </c>
      <c r="ES13" s="17">
        <v>0.02</v>
      </c>
      <c r="ET13" s="17">
        <v>0.01</v>
      </c>
      <c r="EV13" s="47" t="s">
        <v>376</v>
      </c>
      <c r="EW13" s="52">
        <v>1</v>
      </c>
      <c r="EX13" s="52">
        <v>0</v>
      </c>
      <c r="EY13" s="52">
        <v>0</v>
      </c>
      <c r="EZ13" s="52">
        <v>0</v>
      </c>
      <c r="FA13" s="52">
        <v>0</v>
      </c>
      <c r="FC13" s="47" t="s">
        <v>433</v>
      </c>
      <c r="FD13" s="51">
        <v>1</v>
      </c>
      <c r="FE13" s="51">
        <v>0</v>
      </c>
      <c r="FF13" s="51">
        <v>0</v>
      </c>
      <c r="FG13" s="51">
        <v>0</v>
      </c>
      <c r="FH13" s="51">
        <v>0</v>
      </c>
      <c r="FJ13" s="47" t="s">
        <v>433</v>
      </c>
      <c r="FK13" s="54">
        <v>1</v>
      </c>
      <c r="FL13" s="54">
        <v>0</v>
      </c>
      <c r="FM13" s="54">
        <v>0</v>
      </c>
      <c r="FN13" s="54">
        <v>0</v>
      </c>
      <c r="FO13" s="54">
        <v>0</v>
      </c>
      <c r="FQ13" s="47" t="s">
        <v>433</v>
      </c>
      <c r="FR13" s="54">
        <v>1</v>
      </c>
      <c r="FS13" s="54">
        <v>0</v>
      </c>
      <c r="FT13" s="54">
        <v>0</v>
      </c>
      <c r="FU13" s="54">
        <v>0</v>
      </c>
      <c r="FV13" s="54">
        <v>0</v>
      </c>
      <c r="FX13" s="47" t="s">
        <v>433</v>
      </c>
      <c r="FY13" s="54">
        <v>1</v>
      </c>
      <c r="FZ13" s="54">
        <v>0</v>
      </c>
      <c r="GA13" s="54">
        <v>0</v>
      </c>
      <c r="GB13" s="54">
        <v>0</v>
      </c>
      <c r="GC13" s="54">
        <v>0</v>
      </c>
      <c r="GE13" s="47" t="s">
        <v>433</v>
      </c>
      <c r="GF13" s="54">
        <v>1</v>
      </c>
      <c r="GG13" s="54">
        <v>0</v>
      </c>
      <c r="GH13" s="54">
        <v>0</v>
      </c>
      <c r="GI13" s="54">
        <v>0</v>
      </c>
      <c r="GJ13" s="54">
        <v>0</v>
      </c>
      <c r="GL13" s="47" t="s">
        <v>433</v>
      </c>
      <c r="GM13" s="54">
        <v>1</v>
      </c>
      <c r="GN13" s="54">
        <v>0</v>
      </c>
      <c r="GO13" s="54">
        <v>0</v>
      </c>
      <c r="GP13" s="54">
        <v>0</v>
      </c>
      <c r="GQ13" s="54">
        <v>0</v>
      </c>
    </row>
    <row r="14" spans="1:19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  <c r="DG14" s="10" t="s">
        <v>649</v>
      </c>
      <c r="DH14" s="8">
        <v>0</v>
      </c>
      <c r="DI14" s="4">
        <v>0</v>
      </c>
      <c r="DJ14" s="14">
        <v>1</v>
      </c>
      <c r="DK14" s="8">
        <v>0.71</v>
      </c>
      <c r="DL14" s="4">
        <v>0.23</v>
      </c>
      <c r="DM14" s="4">
        <v>7.0000000000000007E-2</v>
      </c>
      <c r="DN14" s="4">
        <v>0.02</v>
      </c>
      <c r="DO14" s="4">
        <v>0.01</v>
      </c>
      <c r="DQ14" s="10" t="s">
        <v>649</v>
      </c>
      <c r="DR14" s="8">
        <v>0</v>
      </c>
      <c r="DS14" s="4">
        <v>0</v>
      </c>
      <c r="DT14" s="14">
        <v>1</v>
      </c>
      <c r="DU14" s="8">
        <v>0.44</v>
      </c>
      <c r="DV14" s="4">
        <v>0.17</v>
      </c>
      <c r="DW14" s="4">
        <v>0.05</v>
      </c>
      <c r="DX14" s="4">
        <v>0.02</v>
      </c>
      <c r="DY14" s="4">
        <v>0.01</v>
      </c>
      <c r="EA14" s="10" t="s">
        <v>304</v>
      </c>
      <c r="EB14" s="17">
        <v>1</v>
      </c>
      <c r="EC14" s="19">
        <v>0.24</v>
      </c>
      <c r="ED14" s="19">
        <v>0.05</v>
      </c>
      <c r="EE14" s="19">
        <v>0.01</v>
      </c>
      <c r="EF14" s="19">
        <v>0.01</v>
      </c>
      <c r="EH14" s="10" t="s">
        <v>379</v>
      </c>
      <c r="EI14" s="4">
        <v>1</v>
      </c>
      <c r="EJ14" s="4">
        <v>0.3</v>
      </c>
      <c r="EK14" s="4">
        <v>0.1</v>
      </c>
      <c r="EL14" s="4">
        <v>0.04</v>
      </c>
      <c r="EM14" s="4">
        <v>0.01</v>
      </c>
      <c r="EO14" s="47" t="s">
        <v>304</v>
      </c>
      <c r="EP14" s="51">
        <v>1</v>
      </c>
      <c r="EQ14" s="52">
        <v>0</v>
      </c>
      <c r="ER14" s="52">
        <v>0</v>
      </c>
      <c r="ES14" s="52">
        <v>0</v>
      </c>
      <c r="ET14" s="52">
        <v>0</v>
      </c>
      <c r="EV14" s="47" t="s">
        <v>413</v>
      </c>
      <c r="EW14" s="52">
        <v>1</v>
      </c>
      <c r="EX14" s="52">
        <v>0</v>
      </c>
      <c r="EY14" s="52">
        <v>0</v>
      </c>
      <c r="EZ14" s="52">
        <v>0</v>
      </c>
      <c r="FA14" s="52">
        <v>0</v>
      </c>
      <c r="FC14" s="47" t="s">
        <v>516</v>
      </c>
      <c r="FD14" s="51">
        <v>1</v>
      </c>
      <c r="FE14" s="51">
        <v>0</v>
      </c>
      <c r="FF14" s="51">
        <v>0</v>
      </c>
      <c r="FG14" s="51">
        <v>0</v>
      </c>
      <c r="FH14" s="51">
        <v>0</v>
      </c>
      <c r="FJ14" s="47" t="s">
        <v>516</v>
      </c>
      <c r="FK14" s="54">
        <v>1</v>
      </c>
      <c r="FL14" s="54">
        <v>0</v>
      </c>
      <c r="FM14" s="54">
        <v>0</v>
      </c>
      <c r="FN14" s="54">
        <v>0</v>
      </c>
      <c r="FO14" s="54">
        <v>0</v>
      </c>
      <c r="FQ14" s="47" t="s">
        <v>516</v>
      </c>
      <c r="FR14" s="54">
        <v>1</v>
      </c>
      <c r="FS14" s="54">
        <v>0</v>
      </c>
      <c r="FT14" s="54">
        <v>0</v>
      </c>
      <c r="FU14" s="54">
        <v>0</v>
      </c>
      <c r="FV14" s="54">
        <v>0</v>
      </c>
      <c r="FX14" s="47" t="s">
        <v>516</v>
      </c>
      <c r="FY14" s="54">
        <v>1</v>
      </c>
      <c r="FZ14" s="54">
        <v>0</v>
      </c>
      <c r="GA14" s="54">
        <v>0</v>
      </c>
      <c r="GB14" s="54">
        <v>0</v>
      </c>
      <c r="GC14" s="54">
        <v>0</v>
      </c>
      <c r="GE14" s="47" t="s">
        <v>516</v>
      </c>
      <c r="GF14" s="54">
        <v>1</v>
      </c>
      <c r="GG14" s="54">
        <v>0</v>
      </c>
      <c r="GH14" s="54">
        <v>0</v>
      </c>
      <c r="GI14" s="54">
        <v>0</v>
      </c>
      <c r="GJ14" s="54">
        <v>0</v>
      </c>
      <c r="GL14" s="47" t="s">
        <v>516</v>
      </c>
      <c r="GM14" s="54">
        <v>1</v>
      </c>
      <c r="GN14" s="54">
        <v>0</v>
      </c>
      <c r="GO14" s="54">
        <v>0</v>
      </c>
      <c r="GP14" s="54">
        <v>0</v>
      </c>
      <c r="GQ14" s="54">
        <v>0</v>
      </c>
    </row>
    <row r="15" spans="1:19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  <c r="DG15" s="10" t="s">
        <v>304</v>
      </c>
      <c r="DH15" s="8">
        <v>0</v>
      </c>
      <c r="DI15" s="4">
        <v>1</v>
      </c>
      <c r="DJ15" s="14">
        <v>0</v>
      </c>
      <c r="DK15" s="8">
        <v>1</v>
      </c>
      <c r="DL15" s="4">
        <v>0.23</v>
      </c>
      <c r="DM15" s="4">
        <v>0.05</v>
      </c>
      <c r="DN15" s="4">
        <v>0.01</v>
      </c>
      <c r="DO15" s="4">
        <v>0</v>
      </c>
      <c r="DQ15" s="10" t="s">
        <v>304</v>
      </c>
      <c r="DR15" s="8">
        <v>0</v>
      </c>
      <c r="DS15" s="4">
        <v>1</v>
      </c>
      <c r="DT15" s="14">
        <v>0</v>
      </c>
      <c r="DU15" s="8">
        <v>1</v>
      </c>
      <c r="DV15" s="4">
        <v>0.23</v>
      </c>
      <c r="DW15" s="4">
        <v>0.05</v>
      </c>
      <c r="DX15" s="4">
        <v>0.02</v>
      </c>
      <c r="DY15" s="4">
        <v>0.01</v>
      </c>
      <c r="EA15" s="10" t="s">
        <v>376</v>
      </c>
      <c r="EB15" s="17">
        <v>1</v>
      </c>
      <c r="EC15" s="19">
        <v>0.32</v>
      </c>
      <c r="ED15" s="19">
        <v>0.1</v>
      </c>
      <c r="EE15" s="19">
        <v>0.03</v>
      </c>
      <c r="EF15" s="19">
        <v>0.01</v>
      </c>
      <c r="EH15" s="10" t="s">
        <v>376</v>
      </c>
      <c r="EI15" s="4">
        <v>1</v>
      </c>
      <c r="EJ15" s="4">
        <v>0.32</v>
      </c>
      <c r="EK15" s="4">
        <v>0.11</v>
      </c>
      <c r="EL15" s="4">
        <v>0.03</v>
      </c>
      <c r="EM15" s="4">
        <v>0.01</v>
      </c>
      <c r="EO15" s="47" t="s">
        <v>516</v>
      </c>
      <c r="EP15" s="51">
        <v>1</v>
      </c>
      <c r="EQ15" s="52">
        <v>0</v>
      </c>
      <c r="ER15" s="52">
        <v>0</v>
      </c>
      <c r="ES15" s="52">
        <v>0</v>
      </c>
      <c r="ET15" s="52">
        <v>0</v>
      </c>
      <c r="EV15" s="47" t="s">
        <v>516</v>
      </c>
      <c r="EW15" s="52">
        <v>1</v>
      </c>
      <c r="EX15" s="52">
        <v>0</v>
      </c>
      <c r="EY15" s="52">
        <v>0</v>
      </c>
      <c r="EZ15" s="52">
        <v>0</v>
      </c>
      <c r="FA15" s="52">
        <v>0</v>
      </c>
      <c r="FC15" s="47" t="s">
        <v>562</v>
      </c>
      <c r="FD15" s="51">
        <v>1</v>
      </c>
      <c r="FE15" s="51">
        <v>0</v>
      </c>
      <c r="FF15" s="51">
        <v>0</v>
      </c>
      <c r="FG15" s="51">
        <v>0</v>
      </c>
      <c r="FH15" s="51">
        <v>0</v>
      </c>
      <c r="FJ15" s="47" t="s">
        <v>562</v>
      </c>
      <c r="FK15" s="54">
        <v>1</v>
      </c>
      <c r="FL15" s="54">
        <v>0</v>
      </c>
      <c r="FM15" s="54">
        <v>0</v>
      </c>
      <c r="FN15" s="54">
        <v>0</v>
      </c>
      <c r="FO15" s="54">
        <v>0</v>
      </c>
      <c r="FQ15" s="47" t="s">
        <v>562</v>
      </c>
      <c r="FR15" s="54">
        <v>1</v>
      </c>
      <c r="FS15" s="54">
        <v>0</v>
      </c>
      <c r="FT15" s="54">
        <v>0</v>
      </c>
      <c r="FU15" s="54">
        <v>0</v>
      </c>
      <c r="FV15" s="54">
        <v>0</v>
      </c>
      <c r="FX15" s="47" t="s">
        <v>562</v>
      </c>
      <c r="FY15" s="54">
        <v>1</v>
      </c>
      <c r="FZ15" s="54">
        <v>0</v>
      </c>
      <c r="GA15" s="54">
        <v>0</v>
      </c>
      <c r="GB15" s="54">
        <v>0</v>
      </c>
      <c r="GC15" s="54">
        <v>0</v>
      </c>
      <c r="GE15" s="47" t="s">
        <v>562</v>
      </c>
      <c r="GF15" s="54">
        <v>1</v>
      </c>
      <c r="GG15" s="54">
        <v>0</v>
      </c>
      <c r="GH15" s="54">
        <v>0</v>
      </c>
      <c r="GI15" s="54">
        <v>0</v>
      </c>
      <c r="GJ15" s="54">
        <v>0</v>
      </c>
      <c r="GL15" s="47" t="s">
        <v>562</v>
      </c>
      <c r="GM15" s="54">
        <v>1</v>
      </c>
      <c r="GN15" s="54">
        <v>0</v>
      </c>
      <c r="GO15" s="54">
        <v>0</v>
      </c>
      <c r="GP15" s="54">
        <v>0</v>
      </c>
      <c r="GQ15" s="54">
        <v>0</v>
      </c>
    </row>
    <row r="16" spans="1:19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7" t="s">
        <v>529</v>
      </c>
      <c r="BT16" s="51">
        <v>0</v>
      </c>
      <c r="BU16" s="52">
        <v>0</v>
      </c>
      <c r="BV16" s="53">
        <v>0.01</v>
      </c>
      <c r="BW16" s="51">
        <v>0.01</v>
      </c>
      <c r="BX16" s="52">
        <v>0</v>
      </c>
      <c r="BY16" s="52">
        <v>0</v>
      </c>
      <c r="BZ16" s="52">
        <v>0</v>
      </c>
      <c r="CA16" s="52">
        <v>0</v>
      </c>
      <c r="CC16" s="47" t="s">
        <v>529</v>
      </c>
      <c r="CD16" s="51">
        <v>0</v>
      </c>
      <c r="CE16" s="52">
        <v>0</v>
      </c>
      <c r="CF16" s="53">
        <v>0.01</v>
      </c>
      <c r="CG16" s="51">
        <v>0.01</v>
      </c>
      <c r="CH16" s="52">
        <v>0</v>
      </c>
      <c r="CI16" s="52">
        <v>0</v>
      </c>
      <c r="CJ16" s="52">
        <v>0</v>
      </c>
      <c r="CK16" s="52">
        <v>0</v>
      </c>
      <c r="CM16" s="47" t="s">
        <v>529</v>
      </c>
      <c r="CN16" s="51">
        <v>0</v>
      </c>
      <c r="CO16" s="52">
        <v>0</v>
      </c>
      <c r="CP16" s="53">
        <v>0.01</v>
      </c>
      <c r="CQ16" s="51">
        <v>0.01</v>
      </c>
      <c r="CR16" s="52">
        <v>0</v>
      </c>
      <c r="CS16" s="52">
        <v>0</v>
      </c>
      <c r="CT16" s="52">
        <v>0</v>
      </c>
      <c r="CU16" s="52">
        <v>0</v>
      </c>
      <c r="CW16" s="47" t="s">
        <v>529</v>
      </c>
      <c r="CX16" s="51">
        <v>0</v>
      </c>
      <c r="CY16" s="52">
        <v>0</v>
      </c>
      <c r="CZ16" s="53">
        <v>0.01</v>
      </c>
      <c r="DA16" s="51">
        <v>0</v>
      </c>
      <c r="DB16" s="52">
        <v>0</v>
      </c>
      <c r="DC16" s="52">
        <v>0</v>
      </c>
      <c r="DD16" s="52">
        <v>0</v>
      </c>
      <c r="DE16" s="52">
        <v>0</v>
      </c>
      <c r="DG16" s="47" t="s">
        <v>529</v>
      </c>
      <c r="DH16" s="51">
        <v>0</v>
      </c>
      <c r="DI16" s="52">
        <v>0</v>
      </c>
      <c r="DJ16" s="53">
        <v>0</v>
      </c>
      <c r="DK16" s="51">
        <v>0</v>
      </c>
      <c r="DL16" s="52">
        <v>0</v>
      </c>
      <c r="DM16" s="52">
        <v>0</v>
      </c>
      <c r="DN16" s="52">
        <v>0</v>
      </c>
      <c r="DO16" s="52">
        <v>0</v>
      </c>
      <c r="DQ16" s="47" t="s">
        <v>529</v>
      </c>
      <c r="DR16" s="51">
        <v>0</v>
      </c>
      <c r="DS16" s="52">
        <v>0</v>
      </c>
      <c r="DT16" s="53">
        <v>0</v>
      </c>
      <c r="DU16" s="51">
        <v>0</v>
      </c>
      <c r="DV16" s="52">
        <v>0</v>
      </c>
      <c r="DW16" s="52">
        <v>0</v>
      </c>
      <c r="DX16" s="52">
        <v>0</v>
      </c>
      <c r="DY16" s="52">
        <v>0</v>
      </c>
      <c r="EA16" s="10" t="s">
        <v>379</v>
      </c>
      <c r="EB16" s="17">
        <v>1</v>
      </c>
      <c r="EC16" s="19">
        <v>0.3</v>
      </c>
      <c r="ED16" s="19">
        <v>0.12</v>
      </c>
      <c r="EE16" s="19">
        <v>0.04</v>
      </c>
      <c r="EF16" s="19">
        <v>0.01</v>
      </c>
      <c r="EH16" s="47" t="s">
        <v>304</v>
      </c>
      <c r="EI16" s="51">
        <v>1</v>
      </c>
      <c r="EJ16" s="52">
        <v>0</v>
      </c>
      <c r="EK16" s="52">
        <v>0</v>
      </c>
      <c r="EL16" s="52">
        <v>0</v>
      </c>
      <c r="EM16" s="52">
        <v>0</v>
      </c>
      <c r="EO16" s="47" t="s">
        <v>562</v>
      </c>
      <c r="EP16" s="51">
        <v>1</v>
      </c>
      <c r="EQ16" s="52">
        <v>0</v>
      </c>
      <c r="ER16" s="52">
        <v>0</v>
      </c>
      <c r="ES16" s="52">
        <v>0</v>
      </c>
      <c r="ET16" s="52">
        <v>0</v>
      </c>
      <c r="EV16" s="47" t="s">
        <v>562</v>
      </c>
      <c r="EW16" s="52">
        <v>1</v>
      </c>
      <c r="EX16" s="52">
        <v>0</v>
      </c>
      <c r="EY16" s="52">
        <v>0</v>
      </c>
      <c r="EZ16" s="52">
        <v>0</v>
      </c>
      <c r="FA16" s="52">
        <v>0</v>
      </c>
      <c r="FC16" s="47" t="s">
        <v>623</v>
      </c>
      <c r="FD16" s="51">
        <v>1</v>
      </c>
      <c r="FE16" s="51">
        <v>0</v>
      </c>
      <c r="FF16" s="51">
        <v>0</v>
      </c>
      <c r="FG16" s="51">
        <v>0</v>
      </c>
      <c r="FH16" s="51">
        <v>0</v>
      </c>
      <c r="FJ16" s="47" t="s">
        <v>623</v>
      </c>
      <c r="FK16" s="54">
        <v>1</v>
      </c>
      <c r="FL16" s="54">
        <v>0</v>
      </c>
      <c r="FM16" s="54">
        <v>0</v>
      </c>
      <c r="FN16" s="54">
        <v>0</v>
      </c>
      <c r="FO16" s="54">
        <v>0</v>
      </c>
      <c r="FQ16" s="47" t="s">
        <v>623</v>
      </c>
      <c r="FR16" s="54">
        <v>1</v>
      </c>
      <c r="FS16" s="54">
        <v>0</v>
      </c>
      <c r="FT16" s="54">
        <v>0</v>
      </c>
      <c r="FU16" s="54">
        <v>0</v>
      </c>
      <c r="FV16" s="54">
        <v>0</v>
      </c>
      <c r="FX16" s="47" t="s">
        <v>623</v>
      </c>
      <c r="FY16" s="54">
        <v>1</v>
      </c>
      <c r="FZ16" s="54">
        <v>0</v>
      </c>
      <c r="GA16" s="54">
        <v>0</v>
      </c>
      <c r="GB16" s="54">
        <v>0</v>
      </c>
      <c r="GC16" s="54">
        <v>0</v>
      </c>
      <c r="GE16" s="47" t="s">
        <v>623</v>
      </c>
      <c r="GF16" s="54">
        <v>1</v>
      </c>
      <c r="GG16" s="54">
        <v>0</v>
      </c>
      <c r="GH16" s="54">
        <v>0</v>
      </c>
      <c r="GI16" s="54">
        <v>0</v>
      </c>
      <c r="GJ16" s="54">
        <v>0</v>
      </c>
      <c r="GL16" s="47" t="s">
        <v>623</v>
      </c>
      <c r="GM16" s="54">
        <v>1</v>
      </c>
      <c r="GN16" s="54">
        <v>0</v>
      </c>
      <c r="GO16" s="54">
        <v>0</v>
      </c>
      <c r="GP16" s="54">
        <v>0</v>
      </c>
      <c r="GQ16" s="54">
        <v>0</v>
      </c>
    </row>
    <row r="17" spans="1:19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  <c r="CM17" s="39" t="s">
        <v>697</v>
      </c>
      <c r="CN17" s="45"/>
      <c r="CO17" s="45"/>
      <c r="CP17" s="46"/>
      <c r="CQ17" s="45"/>
      <c r="CR17" s="45"/>
      <c r="CS17" s="45"/>
      <c r="CT17" s="45"/>
      <c r="CU17" s="45"/>
      <c r="CW17" s="39" t="s">
        <v>697</v>
      </c>
      <c r="CX17" s="45"/>
      <c r="CY17" s="45"/>
      <c r="CZ17" s="46"/>
      <c r="DA17" s="45"/>
      <c r="DB17" s="45"/>
      <c r="DC17" s="45"/>
      <c r="DD17" s="45"/>
      <c r="DE17" s="45"/>
      <c r="DG17" s="39" t="s">
        <v>697</v>
      </c>
      <c r="DH17" s="45"/>
      <c r="DI17" s="45"/>
      <c r="DJ17" s="46"/>
      <c r="DK17" s="45"/>
      <c r="DL17" s="45"/>
      <c r="DM17" s="45"/>
      <c r="DN17" s="45"/>
      <c r="DO17" s="45"/>
      <c r="DQ17" s="39" t="s">
        <v>697</v>
      </c>
      <c r="DR17" s="45"/>
      <c r="DS17" s="45"/>
      <c r="DT17" s="46"/>
      <c r="DU17" s="45"/>
      <c r="DV17" s="45"/>
      <c r="DW17" s="45"/>
      <c r="DX17" s="45"/>
      <c r="DY17" s="45"/>
      <c r="EA17" s="10" t="s">
        <v>649</v>
      </c>
      <c r="EB17" s="17">
        <v>1</v>
      </c>
      <c r="EC17" s="19">
        <v>0.37</v>
      </c>
      <c r="ED17" s="19">
        <v>0.12</v>
      </c>
      <c r="EE17" s="19">
        <v>0.04</v>
      </c>
      <c r="EF17" s="19">
        <v>0.01</v>
      </c>
      <c r="EH17" s="47" t="s">
        <v>677</v>
      </c>
      <c r="EI17" s="51">
        <v>1</v>
      </c>
      <c r="EJ17" s="52">
        <v>0</v>
      </c>
      <c r="EK17" s="52">
        <v>0</v>
      </c>
      <c r="EL17" s="52">
        <v>0</v>
      </c>
      <c r="EM17" s="52">
        <v>0</v>
      </c>
      <c r="EO17" s="47" t="s">
        <v>677</v>
      </c>
      <c r="EP17" s="51">
        <v>1</v>
      </c>
      <c r="EQ17" s="52">
        <v>0</v>
      </c>
      <c r="ER17" s="52">
        <v>0</v>
      </c>
      <c r="ES17" s="52">
        <v>0</v>
      </c>
      <c r="ET17" s="52">
        <v>0</v>
      </c>
      <c r="EV17" s="47" t="s">
        <v>677</v>
      </c>
      <c r="EW17" s="52">
        <v>1</v>
      </c>
      <c r="EX17" s="52">
        <v>0</v>
      </c>
      <c r="EY17" s="52">
        <v>0</v>
      </c>
      <c r="EZ17" s="52">
        <v>0</v>
      </c>
      <c r="FA17" s="52">
        <v>0</v>
      </c>
      <c r="FC17" s="47" t="s">
        <v>677</v>
      </c>
      <c r="FD17" s="51">
        <v>1</v>
      </c>
      <c r="FE17" s="51">
        <v>0</v>
      </c>
      <c r="FF17" s="51">
        <v>0</v>
      </c>
      <c r="FG17" s="51">
        <v>0</v>
      </c>
      <c r="FH17" s="51">
        <v>0</v>
      </c>
      <c r="FJ17" s="47" t="s">
        <v>677</v>
      </c>
      <c r="FK17" s="54">
        <v>1</v>
      </c>
      <c r="FL17" s="54">
        <v>0</v>
      </c>
      <c r="FM17" s="54">
        <v>0</v>
      </c>
      <c r="FN17" s="54">
        <v>0</v>
      </c>
      <c r="FO17" s="54">
        <v>0</v>
      </c>
      <c r="FQ17" s="47" t="s">
        <v>677</v>
      </c>
      <c r="FR17" s="54">
        <v>1</v>
      </c>
      <c r="FS17" s="54">
        <v>0</v>
      </c>
      <c r="FT17" s="54">
        <v>0</v>
      </c>
      <c r="FU17" s="54">
        <v>0</v>
      </c>
      <c r="FV17" s="54">
        <v>0</v>
      </c>
      <c r="FX17" s="47" t="s">
        <v>677</v>
      </c>
      <c r="FY17" s="54">
        <v>1</v>
      </c>
      <c r="FZ17" s="54">
        <v>0</v>
      </c>
      <c r="GA17" s="54">
        <v>0</v>
      </c>
      <c r="GB17" s="54">
        <v>0</v>
      </c>
      <c r="GC17" s="54">
        <v>0</v>
      </c>
      <c r="GE17" s="47" t="s">
        <v>677</v>
      </c>
      <c r="GF17" s="54">
        <v>1</v>
      </c>
      <c r="GG17" s="54">
        <v>0</v>
      </c>
      <c r="GH17" s="54">
        <v>0</v>
      </c>
      <c r="GI17" s="54">
        <v>0</v>
      </c>
      <c r="GJ17" s="54">
        <v>0</v>
      </c>
      <c r="GL17" s="47" t="s">
        <v>677</v>
      </c>
      <c r="GM17" s="54">
        <v>1</v>
      </c>
      <c r="GN17" s="54">
        <v>0</v>
      </c>
      <c r="GO17" s="54">
        <v>0</v>
      </c>
      <c r="GP17" s="54">
        <v>0</v>
      </c>
      <c r="GQ17" s="54">
        <v>0</v>
      </c>
    </row>
    <row r="18" spans="1:19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  <c r="DG18" s="10" t="s">
        <v>403</v>
      </c>
      <c r="DH18" s="8">
        <v>0.63</v>
      </c>
      <c r="DI18" s="4">
        <v>0.31</v>
      </c>
      <c r="DJ18" s="14">
        <v>0.06</v>
      </c>
      <c r="DK18" s="8">
        <v>1</v>
      </c>
      <c r="DL18" s="4">
        <v>0.57999999999999996</v>
      </c>
      <c r="DM18" s="4">
        <v>0.32</v>
      </c>
      <c r="DN18" s="4">
        <v>0.19</v>
      </c>
      <c r="DO18" s="4">
        <v>0.1</v>
      </c>
      <c r="DQ18" s="10" t="s">
        <v>403</v>
      </c>
      <c r="DR18" s="8">
        <v>1</v>
      </c>
      <c r="DS18" s="4">
        <v>0</v>
      </c>
      <c r="DT18" s="14">
        <v>0</v>
      </c>
      <c r="DU18" s="8">
        <v>1</v>
      </c>
      <c r="DV18" s="4">
        <v>0.65</v>
      </c>
      <c r="DW18" s="4">
        <v>0.39</v>
      </c>
      <c r="DX18" s="4">
        <v>0.25</v>
      </c>
      <c r="DY18" s="4">
        <v>0.13</v>
      </c>
      <c r="EA18" s="47" t="s">
        <v>412</v>
      </c>
      <c r="EB18" s="54">
        <v>0</v>
      </c>
      <c r="EC18" s="55">
        <v>0</v>
      </c>
      <c r="ED18" s="55">
        <v>0</v>
      </c>
      <c r="EE18" s="55">
        <v>0</v>
      </c>
      <c r="EF18" s="55">
        <v>0</v>
      </c>
      <c r="EH18" s="47" t="s">
        <v>412</v>
      </c>
      <c r="EI18" s="51">
        <v>0</v>
      </c>
      <c r="EJ18" s="52">
        <v>0</v>
      </c>
      <c r="EK18" s="52">
        <v>0</v>
      </c>
      <c r="EL18" s="52">
        <v>0</v>
      </c>
      <c r="EM18" s="52">
        <v>0</v>
      </c>
      <c r="EO18" s="47" t="s">
        <v>412</v>
      </c>
      <c r="EP18" s="51">
        <v>0</v>
      </c>
      <c r="EQ18" s="52">
        <v>0</v>
      </c>
      <c r="ER18" s="52">
        <v>0</v>
      </c>
      <c r="ES18" s="52">
        <v>0</v>
      </c>
      <c r="ET18" s="52">
        <v>0</v>
      </c>
      <c r="EV18" s="47" t="s">
        <v>412</v>
      </c>
      <c r="EW18" s="52">
        <v>0</v>
      </c>
      <c r="EX18" s="52">
        <v>0</v>
      </c>
      <c r="EY18" s="52">
        <v>0</v>
      </c>
      <c r="EZ18" s="52">
        <v>0</v>
      </c>
      <c r="FA18" s="52">
        <v>0</v>
      </c>
      <c r="FC18" s="47" t="s">
        <v>412</v>
      </c>
      <c r="FD18" s="51">
        <v>0</v>
      </c>
      <c r="FE18" s="51">
        <v>0</v>
      </c>
      <c r="FF18" s="51">
        <v>0</v>
      </c>
      <c r="FG18" s="51">
        <v>0</v>
      </c>
      <c r="FH18" s="51">
        <v>0</v>
      </c>
      <c r="FJ18" s="47" t="s">
        <v>412</v>
      </c>
      <c r="FK18" s="54">
        <v>0</v>
      </c>
      <c r="FL18" s="54">
        <v>0</v>
      </c>
      <c r="FM18" s="54">
        <v>0</v>
      </c>
      <c r="FN18" s="54">
        <v>0</v>
      </c>
      <c r="FO18" s="54">
        <v>0</v>
      </c>
      <c r="FQ18" s="47" t="s">
        <v>412</v>
      </c>
      <c r="FR18" s="54">
        <v>0</v>
      </c>
      <c r="FS18" s="54">
        <v>0</v>
      </c>
      <c r="FT18" s="54">
        <v>0</v>
      </c>
      <c r="FU18" s="54">
        <v>0</v>
      </c>
      <c r="FV18" s="54">
        <v>0</v>
      </c>
      <c r="FX18" s="47" t="s">
        <v>412</v>
      </c>
      <c r="FY18" s="54">
        <v>0</v>
      </c>
      <c r="FZ18" s="54">
        <v>0</v>
      </c>
      <c r="GA18" s="54">
        <v>0</v>
      </c>
      <c r="GB18" s="54">
        <v>0</v>
      </c>
      <c r="GC18" s="54">
        <v>0</v>
      </c>
      <c r="GE18" s="47" t="s">
        <v>412</v>
      </c>
      <c r="GF18" s="54">
        <v>0</v>
      </c>
      <c r="GG18" s="54">
        <v>0</v>
      </c>
      <c r="GH18" s="54">
        <v>0</v>
      </c>
      <c r="GI18" s="54">
        <v>0</v>
      </c>
      <c r="GJ18" s="54">
        <v>0</v>
      </c>
      <c r="GL18" s="47" t="s">
        <v>412</v>
      </c>
      <c r="GM18" s="54">
        <v>0</v>
      </c>
      <c r="GN18" s="54">
        <v>0</v>
      </c>
      <c r="GO18" s="54">
        <v>0</v>
      </c>
      <c r="GP18" s="54">
        <v>0</v>
      </c>
      <c r="GQ18" s="54">
        <v>0</v>
      </c>
    </row>
    <row r="19" spans="1:19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  <c r="DG19" s="10" t="s">
        <v>379</v>
      </c>
      <c r="DH19" s="8">
        <v>0.37</v>
      </c>
      <c r="DI19" s="4">
        <v>0.42</v>
      </c>
      <c r="DJ19" s="14">
        <v>0.21</v>
      </c>
      <c r="DK19" s="8">
        <v>1</v>
      </c>
      <c r="DL19" s="4">
        <v>0.35</v>
      </c>
      <c r="DM19" s="4">
        <v>0.13</v>
      </c>
      <c r="DN19" s="4">
        <v>0.04</v>
      </c>
      <c r="DO19" s="4">
        <v>0.01</v>
      </c>
      <c r="DQ19" s="10" t="s">
        <v>376</v>
      </c>
      <c r="DR19" s="8">
        <v>0</v>
      </c>
      <c r="DS19" s="4">
        <v>1</v>
      </c>
      <c r="DT19" s="14">
        <v>0</v>
      </c>
      <c r="DU19" s="8">
        <v>1</v>
      </c>
      <c r="DV19" s="4">
        <v>0.44</v>
      </c>
      <c r="DW19" s="4">
        <v>0.15</v>
      </c>
      <c r="DX19" s="4">
        <v>0.04</v>
      </c>
      <c r="DY19" s="4">
        <v>0.02</v>
      </c>
      <c r="EA19" s="47" t="s">
        <v>453</v>
      </c>
      <c r="EB19" s="54">
        <v>0</v>
      </c>
      <c r="EC19" s="55">
        <v>0</v>
      </c>
      <c r="ED19" s="55">
        <v>0</v>
      </c>
      <c r="EE19" s="55">
        <v>0</v>
      </c>
      <c r="EF19" s="55">
        <v>0</v>
      </c>
      <c r="EH19" s="47" t="s">
        <v>453</v>
      </c>
      <c r="EI19" s="51">
        <v>0</v>
      </c>
      <c r="EJ19" s="52">
        <v>0</v>
      </c>
      <c r="EK19" s="52">
        <v>0</v>
      </c>
      <c r="EL19" s="52">
        <v>0</v>
      </c>
      <c r="EM19" s="52">
        <v>0</v>
      </c>
      <c r="EO19" s="47" t="s">
        <v>453</v>
      </c>
      <c r="EP19" s="51">
        <v>0</v>
      </c>
      <c r="EQ19" s="52">
        <v>0</v>
      </c>
      <c r="ER19" s="52">
        <v>0</v>
      </c>
      <c r="ES19" s="52">
        <v>0</v>
      </c>
      <c r="ET19" s="52">
        <v>0</v>
      </c>
      <c r="EV19" s="47" t="s">
        <v>453</v>
      </c>
      <c r="EW19" s="52">
        <v>0</v>
      </c>
      <c r="EX19" s="52">
        <v>0</v>
      </c>
      <c r="EY19" s="52">
        <v>0</v>
      </c>
      <c r="EZ19" s="52">
        <v>0</v>
      </c>
      <c r="FA19" s="52">
        <v>0</v>
      </c>
      <c r="FC19" s="47" t="s">
        <v>453</v>
      </c>
      <c r="FD19" s="51">
        <v>0</v>
      </c>
      <c r="FE19" s="51">
        <v>0</v>
      </c>
      <c r="FF19" s="51">
        <v>0</v>
      </c>
      <c r="FG19" s="51">
        <v>0</v>
      </c>
      <c r="FH19" s="51">
        <v>0</v>
      </c>
      <c r="FJ19" s="47" t="s">
        <v>453</v>
      </c>
      <c r="FK19" s="54">
        <v>0</v>
      </c>
      <c r="FL19" s="54">
        <v>0</v>
      </c>
      <c r="FM19" s="54">
        <v>0</v>
      </c>
      <c r="FN19" s="54">
        <v>0</v>
      </c>
      <c r="FO19" s="54">
        <v>0</v>
      </c>
      <c r="FQ19" s="47" t="s">
        <v>453</v>
      </c>
      <c r="FR19" s="54">
        <v>0</v>
      </c>
      <c r="FS19" s="54">
        <v>0</v>
      </c>
      <c r="FT19" s="54">
        <v>0</v>
      </c>
      <c r="FU19" s="54">
        <v>0</v>
      </c>
      <c r="FV19" s="54">
        <v>0</v>
      </c>
      <c r="FX19" s="47" t="s">
        <v>453</v>
      </c>
      <c r="FY19" s="54">
        <v>0</v>
      </c>
      <c r="FZ19" s="54">
        <v>0</v>
      </c>
      <c r="GA19" s="54">
        <v>0</v>
      </c>
      <c r="GB19" s="54">
        <v>0</v>
      </c>
      <c r="GC19" s="54">
        <v>0</v>
      </c>
      <c r="GE19" s="47" t="s">
        <v>453</v>
      </c>
      <c r="GF19" s="54">
        <v>0</v>
      </c>
      <c r="GG19" s="54">
        <v>0</v>
      </c>
      <c r="GH19" s="54">
        <v>0</v>
      </c>
      <c r="GI19" s="54">
        <v>0</v>
      </c>
      <c r="GJ19" s="54">
        <v>0</v>
      </c>
      <c r="GL19" s="47" t="s">
        <v>453</v>
      </c>
      <c r="GM19" s="54">
        <v>0</v>
      </c>
      <c r="GN19" s="54">
        <v>0</v>
      </c>
      <c r="GO19" s="54">
        <v>0</v>
      </c>
      <c r="GP19" s="54">
        <v>0</v>
      </c>
      <c r="GQ19" s="54">
        <v>0</v>
      </c>
    </row>
    <row r="20" spans="1:19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  <c r="DG20" s="10" t="s">
        <v>376</v>
      </c>
      <c r="DH20" s="8">
        <v>0</v>
      </c>
      <c r="DI20" s="4">
        <v>0.2</v>
      </c>
      <c r="DJ20" s="14">
        <v>0.52</v>
      </c>
      <c r="DK20" s="8">
        <v>0.41</v>
      </c>
      <c r="DL20" s="4">
        <v>0.17</v>
      </c>
      <c r="DM20" s="4">
        <v>0.06</v>
      </c>
      <c r="DN20" s="4">
        <v>0.02</v>
      </c>
      <c r="DO20" s="4">
        <v>0.01</v>
      </c>
      <c r="DQ20" s="10" t="s">
        <v>379</v>
      </c>
      <c r="DR20" s="8">
        <v>0</v>
      </c>
      <c r="DS20" s="4">
        <v>0</v>
      </c>
      <c r="DT20" s="14">
        <v>1</v>
      </c>
      <c r="DU20" s="8">
        <v>1</v>
      </c>
      <c r="DV20" s="4">
        <v>0.33</v>
      </c>
      <c r="DW20" s="4">
        <v>0.11</v>
      </c>
      <c r="DX20" s="4">
        <v>0.04</v>
      </c>
      <c r="DY20" s="4">
        <v>0.01</v>
      </c>
      <c r="EA20" s="47" t="s">
        <v>529</v>
      </c>
      <c r="EB20" s="54">
        <v>0</v>
      </c>
      <c r="EC20" s="55">
        <v>0</v>
      </c>
      <c r="ED20" s="55">
        <v>0</v>
      </c>
      <c r="EE20" s="55">
        <v>0</v>
      </c>
      <c r="EF20" s="55">
        <v>0</v>
      </c>
      <c r="EH20" s="47" t="s">
        <v>529</v>
      </c>
      <c r="EI20" s="51">
        <v>0</v>
      </c>
      <c r="EJ20" s="52">
        <v>0</v>
      </c>
      <c r="EK20" s="52">
        <v>0</v>
      </c>
      <c r="EL20" s="52">
        <v>0</v>
      </c>
      <c r="EM20" s="52">
        <v>0</v>
      </c>
      <c r="EO20" s="47" t="s">
        <v>529</v>
      </c>
      <c r="EP20" s="51">
        <v>0</v>
      </c>
      <c r="EQ20" s="52">
        <v>0</v>
      </c>
      <c r="ER20" s="52">
        <v>0</v>
      </c>
      <c r="ES20" s="52">
        <v>0</v>
      </c>
      <c r="ET20" s="52">
        <v>0</v>
      </c>
      <c r="EV20" s="47" t="s">
        <v>529</v>
      </c>
      <c r="EW20" s="52">
        <v>0</v>
      </c>
      <c r="EX20" s="52">
        <v>0</v>
      </c>
      <c r="EY20" s="52">
        <v>0</v>
      </c>
      <c r="EZ20" s="52">
        <v>0</v>
      </c>
      <c r="FA20" s="52">
        <v>0</v>
      </c>
      <c r="FC20" s="47" t="s">
        <v>529</v>
      </c>
      <c r="FD20" s="51">
        <v>0</v>
      </c>
      <c r="FE20" s="51">
        <v>0</v>
      </c>
      <c r="FF20" s="51">
        <v>0</v>
      </c>
      <c r="FG20" s="51">
        <v>0</v>
      </c>
      <c r="FH20" s="51">
        <v>0</v>
      </c>
      <c r="FJ20" s="47" t="s">
        <v>529</v>
      </c>
      <c r="FK20" s="54">
        <v>0</v>
      </c>
      <c r="FL20" s="54">
        <v>0</v>
      </c>
      <c r="FM20" s="54">
        <v>0</v>
      </c>
      <c r="FN20" s="54">
        <v>0</v>
      </c>
      <c r="FO20" s="54">
        <v>0</v>
      </c>
      <c r="FQ20" s="47" t="s">
        <v>529</v>
      </c>
      <c r="FR20" s="54">
        <v>0</v>
      </c>
      <c r="FS20" s="54">
        <v>0</v>
      </c>
      <c r="FT20" s="54">
        <v>0</v>
      </c>
      <c r="FU20" s="54">
        <v>0</v>
      </c>
      <c r="FV20" s="54">
        <v>0</v>
      </c>
      <c r="FX20" s="47" t="s">
        <v>529</v>
      </c>
      <c r="FY20" s="54">
        <v>0</v>
      </c>
      <c r="FZ20" s="54">
        <v>0</v>
      </c>
      <c r="GA20" s="54">
        <v>0</v>
      </c>
      <c r="GB20" s="54">
        <v>0</v>
      </c>
      <c r="GC20" s="54">
        <v>0</v>
      </c>
      <c r="GE20" s="47" t="s">
        <v>529</v>
      </c>
      <c r="GF20" s="54">
        <v>0</v>
      </c>
      <c r="GG20" s="54">
        <v>0</v>
      </c>
      <c r="GH20" s="54">
        <v>0</v>
      </c>
      <c r="GI20" s="54">
        <v>0</v>
      </c>
      <c r="GJ20" s="54">
        <v>0</v>
      </c>
      <c r="GL20" s="47" t="s">
        <v>529</v>
      </c>
      <c r="GM20" s="54">
        <v>0</v>
      </c>
      <c r="GN20" s="54">
        <v>0</v>
      </c>
      <c r="GO20" s="54">
        <v>0</v>
      </c>
      <c r="GP20" s="54">
        <v>0</v>
      </c>
      <c r="GQ20" s="54">
        <v>0</v>
      </c>
    </row>
    <row r="21" spans="1:19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  <c r="DG21" s="10" t="s">
        <v>581</v>
      </c>
      <c r="DH21" s="8">
        <v>0</v>
      </c>
      <c r="DI21" s="4">
        <v>7.0000000000000007E-2</v>
      </c>
      <c r="DJ21" s="14">
        <v>0.21</v>
      </c>
      <c r="DK21" s="8">
        <v>0.28000000000000003</v>
      </c>
      <c r="DL21" s="4">
        <v>0.08</v>
      </c>
      <c r="DM21" s="4">
        <v>0.02</v>
      </c>
      <c r="DN21" s="4">
        <v>0</v>
      </c>
      <c r="DO21" s="4">
        <v>0</v>
      </c>
      <c r="DQ21" s="47" t="s">
        <v>581</v>
      </c>
      <c r="DR21" s="51">
        <v>0</v>
      </c>
      <c r="DS21" s="52">
        <v>0</v>
      </c>
      <c r="DT21" s="53">
        <v>0</v>
      </c>
      <c r="DU21" s="51">
        <v>0</v>
      </c>
      <c r="DV21" s="52">
        <v>0</v>
      </c>
      <c r="DW21" s="52">
        <v>0</v>
      </c>
      <c r="DX21" s="52">
        <v>0</v>
      </c>
      <c r="DY21" s="52">
        <v>0</v>
      </c>
      <c r="EA21" s="47" t="s">
        <v>561</v>
      </c>
      <c r="EB21" s="54">
        <v>0</v>
      </c>
      <c r="EC21" s="55">
        <v>0</v>
      </c>
      <c r="ED21" s="55">
        <v>0</v>
      </c>
      <c r="EE21" s="55">
        <v>0</v>
      </c>
      <c r="EF21" s="55">
        <v>0</v>
      </c>
      <c r="EH21" s="47" t="s">
        <v>561</v>
      </c>
      <c r="EI21" s="51">
        <v>0</v>
      </c>
      <c r="EJ21" s="52">
        <v>0</v>
      </c>
      <c r="EK21" s="52">
        <v>0</v>
      </c>
      <c r="EL21" s="52">
        <v>0</v>
      </c>
      <c r="EM21" s="52">
        <v>0</v>
      </c>
      <c r="EO21" s="47" t="s">
        <v>561</v>
      </c>
      <c r="EP21" s="51">
        <v>0</v>
      </c>
      <c r="EQ21" s="52">
        <v>0</v>
      </c>
      <c r="ER21" s="52">
        <v>0</v>
      </c>
      <c r="ES21" s="52">
        <v>0</v>
      </c>
      <c r="ET21" s="52">
        <v>0</v>
      </c>
      <c r="EV21" s="47" t="s">
        <v>561</v>
      </c>
      <c r="EW21" s="52">
        <v>0</v>
      </c>
      <c r="EX21" s="52">
        <v>0</v>
      </c>
      <c r="EY21" s="52">
        <v>0</v>
      </c>
      <c r="EZ21" s="52">
        <v>0</v>
      </c>
      <c r="FA21" s="52">
        <v>0</v>
      </c>
      <c r="FC21" s="47" t="s">
        <v>561</v>
      </c>
      <c r="FD21" s="51">
        <v>0</v>
      </c>
      <c r="FE21" s="51">
        <v>0</v>
      </c>
      <c r="FF21" s="51">
        <v>0</v>
      </c>
      <c r="FG21" s="51">
        <v>0</v>
      </c>
      <c r="FH21" s="51">
        <v>0</v>
      </c>
      <c r="FJ21" s="47" t="s">
        <v>561</v>
      </c>
      <c r="FK21" s="54">
        <v>0</v>
      </c>
      <c r="FL21" s="54">
        <v>0</v>
      </c>
      <c r="FM21" s="54">
        <v>0</v>
      </c>
      <c r="FN21" s="54">
        <v>0</v>
      </c>
      <c r="FO21" s="54">
        <v>0</v>
      </c>
      <c r="FQ21" s="47" t="s">
        <v>561</v>
      </c>
      <c r="FR21" s="54">
        <v>0</v>
      </c>
      <c r="FS21" s="54">
        <v>0</v>
      </c>
      <c r="FT21" s="54">
        <v>0</v>
      </c>
      <c r="FU21" s="54">
        <v>0</v>
      </c>
      <c r="FV21" s="54">
        <v>0</v>
      </c>
      <c r="FX21" s="47" t="s">
        <v>561</v>
      </c>
      <c r="FY21" s="54">
        <v>0</v>
      </c>
      <c r="FZ21" s="54">
        <v>0</v>
      </c>
      <c r="GA21" s="54">
        <v>0</v>
      </c>
      <c r="GB21" s="54">
        <v>0</v>
      </c>
      <c r="GC21" s="54">
        <v>0</v>
      </c>
      <c r="GE21" s="47" t="s">
        <v>561</v>
      </c>
      <c r="GF21" s="54">
        <v>0</v>
      </c>
      <c r="GG21" s="54">
        <v>0</v>
      </c>
      <c r="GH21" s="54">
        <v>0</v>
      </c>
      <c r="GI21" s="54">
        <v>0</v>
      </c>
      <c r="GJ21" s="54">
        <v>0</v>
      </c>
      <c r="GL21" s="47" t="s">
        <v>561</v>
      </c>
      <c r="GM21" s="54">
        <v>0</v>
      </c>
      <c r="GN21" s="54">
        <v>0</v>
      </c>
      <c r="GO21" s="54">
        <v>0</v>
      </c>
      <c r="GP21" s="54">
        <v>0</v>
      </c>
      <c r="GQ21" s="54">
        <v>0</v>
      </c>
    </row>
    <row r="22" spans="1:19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  <c r="CM22" s="39" t="s">
        <v>698</v>
      </c>
      <c r="CN22" s="45"/>
      <c r="CO22" s="45"/>
      <c r="CP22" s="46"/>
      <c r="CQ22" s="45"/>
      <c r="CR22" s="45"/>
      <c r="CS22" s="45"/>
      <c r="CT22" s="45"/>
      <c r="CU22" s="45"/>
      <c r="CW22" s="39" t="s">
        <v>698</v>
      </c>
      <c r="CX22" s="45"/>
      <c r="CY22" s="45"/>
      <c r="CZ22" s="46"/>
      <c r="DA22" s="45"/>
      <c r="DB22" s="45"/>
      <c r="DC22" s="45"/>
      <c r="DD22" s="45"/>
      <c r="DE22" s="45"/>
      <c r="DG22" s="39" t="s">
        <v>698</v>
      </c>
      <c r="DH22" s="45"/>
      <c r="DI22" s="45"/>
      <c r="DJ22" s="46"/>
      <c r="DK22" s="45"/>
      <c r="DL22" s="45"/>
      <c r="DM22" s="45"/>
      <c r="DN22" s="45"/>
      <c r="DO22" s="45"/>
      <c r="DQ22" s="39" t="s">
        <v>698</v>
      </c>
      <c r="DR22" s="45"/>
      <c r="DS22" s="45"/>
      <c r="DT22" s="46"/>
      <c r="DU22" s="45"/>
      <c r="DV22" s="45"/>
      <c r="DW22" s="45"/>
      <c r="DX22" s="45"/>
      <c r="DY22" s="45"/>
      <c r="EA22" s="47" t="s">
        <v>573</v>
      </c>
      <c r="EB22" s="54">
        <v>0</v>
      </c>
      <c r="EC22" s="55">
        <v>0</v>
      </c>
      <c r="ED22" s="55">
        <v>0</v>
      </c>
      <c r="EE22" s="55">
        <v>0</v>
      </c>
      <c r="EF22" s="55">
        <v>0</v>
      </c>
      <c r="EH22" s="47" t="s">
        <v>573</v>
      </c>
      <c r="EI22" s="51">
        <v>0</v>
      </c>
      <c r="EJ22" s="52">
        <v>0</v>
      </c>
      <c r="EK22" s="52">
        <v>0</v>
      </c>
      <c r="EL22" s="52">
        <v>0</v>
      </c>
      <c r="EM22" s="52">
        <v>0</v>
      </c>
      <c r="EO22" s="47" t="s">
        <v>573</v>
      </c>
      <c r="EP22" s="51">
        <v>0</v>
      </c>
      <c r="EQ22" s="52">
        <v>0</v>
      </c>
      <c r="ER22" s="52">
        <v>0</v>
      </c>
      <c r="ES22" s="52">
        <v>0</v>
      </c>
      <c r="ET22" s="52">
        <v>0</v>
      </c>
      <c r="EV22" s="47" t="s">
        <v>573</v>
      </c>
      <c r="EW22" s="52">
        <v>0</v>
      </c>
      <c r="EX22" s="52">
        <v>0</v>
      </c>
      <c r="EY22" s="52">
        <v>0</v>
      </c>
      <c r="EZ22" s="52">
        <v>0</v>
      </c>
      <c r="FA22" s="52">
        <v>0</v>
      </c>
      <c r="FC22" s="47" t="s">
        <v>573</v>
      </c>
      <c r="FD22" s="51">
        <v>0</v>
      </c>
      <c r="FE22" s="51">
        <v>0</v>
      </c>
      <c r="FF22" s="51">
        <v>0</v>
      </c>
      <c r="FG22" s="51">
        <v>0</v>
      </c>
      <c r="FH22" s="51">
        <v>0</v>
      </c>
      <c r="FJ22" s="47" t="s">
        <v>573</v>
      </c>
      <c r="FK22" s="54">
        <v>0</v>
      </c>
      <c r="FL22" s="54">
        <v>0</v>
      </c>
      <c r="FM22" s="54">
        <v>0</v>
      </c>
      <c r="FN22" s="54">
        <v>0</v>
      </c>
      <c r="FO22" s="54">
        <v>0</v>
      </c>
      <c r="FQ22" s="47" t="s">
        <v>573</v>
      </c>
      <c r="FR22" s="54">
        <v>0</v>
      </c>
      <c r="FS22" s="54">
        <v>0</v>
      </c>
      <c r="FT22" s="54">
        <v>0</v>
      </c>
      <c r="FU22" s="54">
        <v>0</v>
      </c>
      <c r="FV22" s="54">
        <v>0</v>
      </c>
      <c r="FX22" s="47" t="s">
        <v>573</v>
      </c>
      <c r="FY22" s="54">
        <v>0</v>
      </c>
      <c r="FZ22" s="54">
        <v>0</v>
      </c>
      <c r="GA22" s="54">
        <v>0</v>
      </c>
      <c r="GB22" s="54">
        <v>0</v>
      </c>
      <c r="GC22" s="54">
        <v>0</v>
      </c>
      <c r="GE22" s="47" t="s">
        <v>573</v>
      </c>
      <c r="GF22" s="54">
        <v>0</v>
      </c>
      <c r="GG22" s="54">
        <v>0</v>
      </c>
      <c r="GH22" s="54">
        <v>0</v>
      </c>
      <c r="GI22" s="54">
        <v>0</v>
      </c>
      <c r="GJ22" s="54">
        <v>0</v>
      </c>
      <c r="GL22" s="47" t="s">
        <v>573</v>
      </c>
      <c r="GM22" s="54">
        <v>0</v>
      </c>
      <c r="GN22" s="54">
        <v>0</v>
      </c>
      <c r="GO22" s="54">
        <v>0</v>
      </c>
      <c r="GP22" s="54">
        <v>0</v>
      </c>
      <c r="GQ22" s="54">
        <v>0</v>
      </c>
    </row>
    <row r="23" spans="1:19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  <c r="DG23" s="10" t="s">
        <v>607</v>
      </c>
      <c r="DH23" s="8">
        <v>0.39</v>
      </c>
      <c r="DI23" s="4">
        <v>0.39</v>
      </c>
      <c r="DJ23" s="14">
        <v>0.16</v>
      </c>
      <c r="DK23" s="8">
        <v>0.89</v>
      </c>
      <c r="DL23" s="4">
        <v>0.59</v>
      </c>
      <c r="DM23" s="4">
        <v>0.3</v>
      </c>
      <c r="DN23" s="4">
        <v>0.14000000000000001</v>
      </c>
      <c r="DO23" s="4">
        <v>7.0000000000000007E-2</v>
      </c>
      <c r="DQ23" s="10" t="s">
        <v>607</v>
      </c>
      <c r="DR23" s="8">
        <v>0.31</v>
      </c>
      <c r="DS23" s="4">
        <v>0.46</v>
      </c>
      <c r="DT23" s="14">
        <v>0.23</v>
      </c>
      <c r="DU23" s="8">
        <v>1</v>
      </c>
      <c r="DV23" s="4">
        <v>0.64</v>
      </c>
      <c r="DW23" s="4">
        <v>0.33</v>
      </c>
      <c r="DX23" s="4">
        <v>0.15</v>
      </c>
      <c r="DY23" s="4">
        <v>7.0000000000000007E-2</v>
      </c>
      <c r="EA23" s="47" t="s">
        <v>581</v>
      </c>
      <c r="EB23" s="54">
        <v>0</v>
      </c>
      <c r="EC23" s="55">
        <v>0</v>
      </c>
      <c r="ED23" s="55">
        <v>0</v>
      </c>
      <c r="EE23" s="55">
        <v>0</v>
      </c>
      <c r="EF23" s="55">
        <v>0</v>
      </c>
      <c r="EH23" s="47" t="s">
        <v>581</v>
      </c>
      <c r="EI23" s="51">
        <v>0</v>
      </c>
      <c r="EJ23" s="52">
        <v>0</v>
      </c>
      <c r="EK23" s="52">
        <v>0</v>
      </c>
      <c r="EL23" s="52">
        <v>0</v>
      </c>
      <c r="EM23" s="52">
        <v>0</v>
      </c>
      <c r="EO23" s="47" t="s">
        <v>581</v>
      </c>
      <c r="EP23" s="51">
        <v>0</v>
      </c>
      <c r="EQ23" s="52">
        <v>0</v>
      </c>
      <c r="ER23" s="52">
        <v>0</v>
      </c>
      <c r="ES23" s="52">
        <v>0</v>
      </c>
      <c r="ET23" s="52">
        <v>0</v>
      </c>
      <c r="EV23" s="47" t="s">
        <v>581</v>
      </c>
      <c r="EW23" s="52">
        <v>0</v>
      </c>
      <c r="EX23" s="52">
        <v>0</v>
      </c>
      <c r="EY23" s="52">
        <v>0</v>
      </c>
      <c r="EZ23" s="52">
        <v>0</v>
      </c>
      <c r="FA23" s="52">
        <v>0</v>
      </c>
      <c r="FC23" s="47" t="s">
        <v>581</v>
      </c>
      <c r="FD23" s="51">
        <v>0</v>
      </c>
      <c r="FE23" s="51">
        <v>0</v>
      </c>
      <c r="FF23" s="51">
        <v>0</v>
      </c>
      <c r="FG23" s="51">
        <v>0</v>
      </c>
      <c r="FH23" s="51">
        <v>0</v>
      </c>
      <c r="FJ23" s="47" t="s">
        <v>581</v>
      </c>
      <c r="FK23" s="54">
        <v>0</v>
      </c>
      <c r="FL23" s="54">
        <v>0</v>
      </c>
      <c r="FM23" s="54">
        <v>0</v>
      </c>
      <c r="FN23" s="54">
        <v>0</v>
      </c>
      <c r="FO23" s="54">
        <v>0</v>
      </c>
      <c r="FQ23" s="47" t="s">
        <v>581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X23" s="47" t="s">
        <v>581</v>
      </c>
      <c r="FY23" s="54">
        <v>0</v>
      </c>
      <c r="FZ23" s="54">
        <v>0</v>
      </c>
      <c r="GA23" s="54">
        <v>0</v>
      </c>
      <c r="GB23" s="54">
        <v>0</v>
      </c>
      <c r="GC23" s="54">
        <v>0</v>
      </c>
      <c r="GE23" s="47" t="s">
        <v>581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L23" s="47" t="s">
        <v>581</v>
      </c>
      <c r="GM23" s="54">
        <v>0</v>
      </c>
      <c r="GN23" s="54">
        <v>0</v>
      </c>
      <c r="GO23" s="54">
        <v>0</v>
      </c>
      <c r="GP23" s="54">
        <v>0</v>
      </c>
      <c r="GQ23" s="54">
        <v>0</v>
      </c>
    </row>
    <row r="24" spans="1:19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  <c r="DG24" s="10" t="s">
        <v>623</v>
      </c>
      <c r="DH24" s="8">
        <v>0.54</v>
      </c>
      <c r="DI24" s="4">
        <v>0.32</v>
      </c>
      <c r="DJ24" s="14">
        <v>0.14000000000000001</v>
      </c>
      <c r="DK24" s="8">
        <v>1</v>
      </c>
      <c r="DL24" s="4">
        <v>0.54</v>
      </c>
      <c r="DM24" s="4">
        <v>0.2</v>
      </c>
      <c r="DN24" s="4">
        <v>0.08</v>
      </c>
      <c r="DO24" s="4">
        <v>0.03</v>
      </c>
      <c r="DQ24" s="10" t="s">
        <v>623</v>
      </c>
      <c r="DR24" s="8">
        <v>0.69</v>
      </c>
      <c r="DS24" s="4">
        <v>0.31</v>
      </c>
      <c r="DT24" s="14">
        <v>0</v>
      </c>
      <c r="DU24" s="8">
        <v>1</v>
      </c>
      <c r="DV24" s="4">
        <v>0.59</v>
      </c>
      <c r="DW24" s="4">
        <v>0.23</v>
      </c>
      <c r="DX24" s="4">
        <v>0.09</v>
      </c>
      <c r="DY24" s="4">
        <v>0.03</v>
      </c>
      <c r="EA24" s="47" t="s">
        <v>591</v>
      </c>
      <c r="EB24" s="54">
        <v>0</v>
      </c>
      <c r="EC24" s="55">
        <v>0</v>
      </c>
      <c r="ED24" s="55">
        <v>0</v>
      </c>
      <c r="EE24" s="55">
        <v>0</v>
      </c>
      <c r="EF24" s="55">
        <v>0</v>
      </c>
      <c r="EH24" s="47" t="s">
        <v>591</v>
      </c>
      <c r="EI24" s="51">
        <v>0</v>
      </c>
      <c r="EJ24" s="52">
        <v>0</v>
      </c>
      <c r="EK24" s="52">
        <v>0</v>
      </c>
      <c r="EL24" s="52">
        <v>0</v>
      </c>
      <c r="EM24" s="52">
        <v>0</v>
      </c>
      <c r="EO24" s="47" t="s">
        <v>591</v>
      </c>
      <c r="EP24" s="51">
        <v>0</v>
      </c>
      <c r="EQ24" s="52">
        <v>0</v>
      </c>
      <c r="ER24" s="52">
        <v>0</v>
      </c>
      <c r="ES24" s="52">
        <v>0</v>
      </c>
      <c r="ET24" s="52">
        <v>0</v>
      </c>
      <c r="EV24" s="47" t="s">
        <v>591</v>
      </c>
      <c r="EW24" s="52">
        <v>0</v>
      </c>
      <c r="EX24" s="52">
        <v>0</v>
      </c>
      <c r="EY24" s="52">
        <v>0</v>
      </c>
      <c r="EZ24" s="52">
        <v>0</v>
      </c>
      <c r="FA24" s="52">
        <v>0</v>
      </c>
      <c r="FC24" s="47" t="s">
        <v>591</v>
      </c>
      <c r="FD24" s="51">
        <v>0</v>
      </c>
      <c r="FE24" s="51">
        <v>0</v>
      </c>
      <c r="FF24" s="51">
        <v>0</v>
      </c>
      <c r="FG24" s="51">
        <v>0</v>
      </c>
      <c r="FH24" s="51">
        <v>0</v>
      </c>
      <c r="FJ24" s="47" t="s">
        <v>591</v>
      </c>
      <c r="FK24" s="54">
        <v>0</v>
      </c>
      <c r="FL24" s="54">
        <v>0</v>
      </c>
      <c r="FM24" s="54">
        <v>0</v>
      </c>
      <c r="FN24" s="54">
        <v>0</v>
      </c>
      <c r="FO24" s="54">
        <v>0</v>
      </c>
      <c r="FQ24" s="47" t="s">
        <v>591</v>
      </c>
      <c r="FR24" s="54">
        <v>0</v>
      </c>
      <c r="FS24" s="54">
        <v>0</v>
      </c>
      <c r="FT24" s="54">
        <v>0</v>
      </c>
      <c r="FU24" s="54">
        <v>0</v>
      </c>
      <c r="FV24" s="54">
        <v>0</v>
      </c>
      <c r="FX24" s="47" t="s">
        <v>591</v>
      </c>
      <c r="FY24" s="54">
        <v>0</v>
      </c>
      <c r="FZ24" s="54">
        <v>0</v>
      </c>
      <c r="GA24" s="54">
        <v>0</v>
      </c>
      <c r="GB24" s="54">
        <v>0</v>
      </c>
      <c r="GC24" s="54">
        <v>0</v>
      </c>
      <c r="GE24" s="47" t="s">
        <v>591</v>
      </c>
      <c r="GF24" s="54">
        <v>0</v>
      </c>
      <c r="GG24" s="54">
        <v>0</v>
      </c>
      <c r="GH24" s="54">
        <v>0</v>
      </c>
      <c r="GI24" s="54">
        <v>0</v>
      </c>
      <c r="GJ24" s="54">
        <v>0</v>
      </c>
      <c r="GL24" s="47" t="s">
        <v>591</v>
      </c>
      <c r="GM24" s="54">
        <v>0</v>
      </c>
      <c r="GN24" s="54">
        <v>0</v>
      </c>
      <c r="GO24" s="54">
        <v>0</v>
      </c>
      <c r="GP24" s="54">
        <v>0</v>
      </c>
      <c r="GQ24" s="54">
        <v>0</v>
      </c>
    </row>
    <row r="25" spans="1:19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  <c r="DG25" s="10" t="s">
        <v>561</v>
      </c>
      <c r="DH25" s="8">
        <v>0.02</v>
      </c>
      <c r="DI25" s="4">
        <v>0.13</v>
      </c>
      <c r="DJ25" s="14">
        <v>0.11</v>
      </c>
      <c r="DK25" s="8">
        <v>0.25</v>
      </c>
      <c r="DL25" s="4">
        <v>0.09</v>
      </c>
      <c r="DM25" s="4">
        <v>0.03</v>
      </c>
      <c r="DN25" s="4">
        <v>0.01</v>
      </c>
      <c r="DO25" s="4">
        <v>0</v>
      </c>
      <c r="DQ25" s="10" t="s">
        <v>561</v>
      </c>
      <c r="DR25" s="8">
        <v>0</v>
      </c>
      <c r="DS25" s="4">
        <v>0</v>
      </c>
      <c r="DT25" s="14">
        <v>0.25</v>
      </c>
      <c r="DU25" s="8">
        <v>0.25</v>
      </c>
      <c r="DV25" s="4">
        <v>0.04</v>
      </c>
      <c r="DW25" s="4">
        <v>0.01</v>
      </c>
      <c r="DX25" s="4">
        <v>0</v>
      </c>
      <c r="DY25" s="4">
        <v>0</v>
      </c>
      <c r="EA25" s="47" t="s">
        <v>639</v>
      </c>
      <c r="EB25" s="54">
        <v>0</v>
      </c>
      <c r="EC25" s="55">
        <v>0</v>
      </c>
      <c r="ED25" s="55">
        <v>0</v>
      </c>
      <c r="EE25" s="55">
        <v>0</v>
      </c>
      <c r="EF25" s="55">
        <v>0</v>
      </c>
      <c r="EH25" s="47" t="s">
        <v>639</v>
      </c>
      <c r="EI25" s="51">
        <v>0</v>
      </c>
      <c r="EJ25" s="52">
        <v>0</v>
      </c>
      <c r="EK25" s="52">
        <v>0</v>
      </c>
      <c r="EL25" s="52">
        <v>0</v>
      </c>
      <c r="EM25" s="52">
        <v>0</v>
      </c>
      <c r="EO25" s="47" t="s">
        <v>639</v>
      </c>
      <c r="EP25" s="51">
        <v>0</v>
      </c>
      <c r="EQ25" s="52">
        <v>0</v>
      </c>
      <c r="ER25" s="52">
        <v>0</v>
      </c>
      <c r="ES25" s="52">
        <v>0</v>
      </c>
      <c r="ET25" s="52">
        <v>0</v>
      </c>
      <c r="EV25" s="47" t="s">
        <v>639</v>
      </c>
      <c r="EW25" s="52">
        <v>0</v>
      </c>
      <c r="EX25" s="52">
        <v>0</v>
      </c>
      <c r="EY25" s="52">
        <v>0</v>
      </c>
      <c r="EZ25" s="52">
        <v>0</v>
      </c>
      <c r="FA25" s="52">
        <v>0</v>
      </c>
      <c r="FC25" s="47" t="s">
        <v>639</v>
      </c>
      <c r="FD25" s="51">
        <v>0</v>
      </c>
      <c r="FE25" s="51">
        <v>0</v>
      </c>
      <c r="FF25" s="51">
        <v>0</v>
      </c>
      <c r="FG25" s="51">
        <v>0</v>
      </c>
      <c r="FH25" s="51">
        <v>0</v>
      </c>
      <c r="FJ25" s="47" t="s">
        <v>639</v>
      </c>
      <c r="FK25" s="54">
        <v>0</v>
      </c>
      <c r="FL25" s="54">
        <v>0</v>
      </c>
      <c r="FM25" s="54">
        <v>0</v>
      </c>
      <c r="FN25" s="54">
        <v>0</v>
      </c>
      <c r="FO25" s="54">
        <v>0</v>
      </c>
      <c r="FQ25" s="47" t="s">
        <v>639</v>
      </c>
      <c r="FR25" s="54">
        <v>0</v>
      </c>
      <c r="FS25" s="54">
        <v>0</v>
      </c>
      <c r="FT25" s="54">
        <v>0</v>
      </c>
      <c r="FU25" s="54">
        <v>0</v>
      </c>
      <c r="FV25" s="54">
        <v>0</v>
      </c>
      <c r="FX25" s="47" t="s">
        <v>639</v>
      </c>
      <c r="FY25" s="54">
        <v>0</v>
      </c>
      <c r="FZ25" s="54">
        <v>0</v>
      </c>
      <c r="GA25" s="54">
        <v>0</v>
      </c>
      <c r="GB25" s="54">
        <v>0</v>
      </c>
      <c r="GC25" s="54">
        <v>0</v>
      </c>
      <c r="GE25" s="47" t="s">
        <v>639</v>
      </c>
      <c r="GF25" s="54">
        <v>0</v>
      </c>
      <c r="GG25" s="54">
        <v>0</v>
      </c>
      <c r="GH25" s="54">
        <v>0</v>
      </c>
      <c r="GI25" s="54">
        <v>0</v>
      </c>
      <c r="GJ25" s="54">
        <v>0</v>
      </c>
      <c r="GL25" s="47" t="s">
        <v>639</v>
      </c>
      <c r="GM25" s="54">
        <v>0</v>
      </c>
      <c r="GN25" s="54">
        <v>0</v>
      </c>
      <c r="GO25" s="54">
        <v>0</v>
      </c>
      <c r="GP25" s="54">
        <v>0</v>
      </c>
      <c r="GQ25" s="54">
        <v>0</v>
      </c>
    </row>
    <row r="26" spans="1:19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  <c r="DG26" s="10" t="s">
        <v>591</v>
      </c>
      <c r="DH26" s="8">
        <v>0.05</v>
      </c>
      <c r="DI26" s="4">
        <v>0.16</v>
      </c>
      <c r="DJ26" s="14">
        <v>0.59</v>
      </c>
      <c r="DK26" s="8">
        <v>0.38</v>
      </c>
      <c r="DL26" s="4">
        <v>0.09</v>
      </c>
      <c r="DM26" s="4">
        <v>0.02</v>
      </c>
      <c r="DN26" s="4">
        <v>0</v>
      </c>
      <c r="DO26" s="4">
        <v>0</v>
      </c>
      <c r="DQ26" s="10" t="s">
        <v>591</v>
      </c>
      <c r="DR26" s="8">
        <v>0</v>
      </c>
      <c r="DS26" s="4">
        <v>0.23</v>
      </c>
      <c r="DT26" s="14">
        <v>0.52</v>
      </c>
      <c r="DU26" s="8">
        <v>0.31</v>
      </c>
      <c r="DV26" s="4">
        <v>0.08</v>
      </c>
      <c r="DW26" s="4">
        <v>0.02</v>
      </c>
      <c r="DX26" s="4">
        <v>0</v>
      </c>
      <c r="DY26" s="4">
        <v>0</v>
      </c>
      <c r="FS26" s="4"/>
      <c r="FT26" s="4"/>
      <c r="FU26" s="4"/>
      <c r="FV26" s="4"/>
    </row>
    <row r="27" spans="1:19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  <c r="CM27" s="39" t="s">
        <v>699</v>
      </c>
      <c r="CN27" s="45"/>
      <c r="CO27" s="45"/>
      <c r="CP27" s="46"/>
      <c r="CQ27" s="45"/>
      <c r="CR27" s="45"/>
      <c r="CS27" s="45"/>
      <c r="CT27" s="45"/>
      <c r="CU27" s="45"/>
      <c r="CW27" s="39" t="s">
        <v>699</v>
      </c>
      <c r="CX27" s="45"/>
      <c r="CY27" s="45"/>
      <c r="CZ27" s="46"/>
      <c r="DA27" s="45"/>
      <c r="DB27" s="45"/>
      <c r="DC27" s="45"/>
      <c r="DD27" s="45"/>
      <c r="DE27" s="45"/>
      <c r="DG27" s="39" t="s">
        <v>699</v>
      </c>
      <c r="DH27" s="45"/>
      <c r="DI27" s="45"/>
      <c r="DJ27" s="46"/>
      <c r="DK27" s="45"/>
      <c r="DL27" s="45"/>
      <c r="DM27" s="45"/>
      <c r="DN27" s="45"/>
      <c r="DO27" s="45"/>
      <c r="DQ27" s="39" t="s">
        <v>699</v>
      </c>
      <c r="DR27" s="45"/>
      <c r="DS27" s="45"/>
      <c r="DT27" s="46"/>
      <c r="DU27" s="45"/>
      <c r="DV27" s="45"/>
      <c r="DW27" s="45"/>
      <c r="DX27" s="45"/>
      <c r="DY27" s="45"/>
    </row>
    <row r="28" spans="1:19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  <c r="DG28" s="10" t="s">
        <v>413</v>
      </c>
      <c r="DH28" s="8">
        <v>0.53</v>
      </c>
      <c r="DI28" s="4">
        <v>0.23</v>
      </c>
      <c r="DJ28" s="14">
        <v>0.24</v>
      </c>
      <c r="DK28" s="8">
        <v>1</v>
      </c>
      <c r="DL28" s="4">
        <v>0.66</v>
      </c>
      <c r="DM28" s="4">
        <v>0.46</v>
      </c>
      <c r="DN28" s="4">
        <v>0.26</v>
      </c>
      <c r="DO28" s="4">
        <v>0.16</v>
      </c>
      <c r="DQ28" s="10" t="s">
        <v>413</v>
      </c>
      <c r="DR28" s="8">
        <v>0.6</v>
      </c>
      <c r="DS28" s="4">
        <v>0.12</v>
      </c>
      <c r="DT28" s="14">
        <v>0.28000000000000003</v>
      </c>
      <c r="DU28" s="8">
        <v>1</v>
      </c>
      <c r="DV28" s="4">
        <v>0.64</v>
      </c>
      <c r="DW28" s="4">
        <v>0.44</v>
      </c>
      <c r="DX28" s="4">
        <v>0.25</v>
      </c>
      <c r="DY28" s="4">
        <v>0.14000000000000001</v>
      </c>
    </row>
    <row r="29" spans="1:19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  <c r="DG29" s="10" t="s">
        <v>562</v>
      </c>
      <c r="DH29" s="8">
        <v>0.15</v>
      </c>
      <c r="DI29" s="4">
        <v>0.18</v>
      </c>
      <c r="DJ29" s="14">
        <v>0.64</v>
      </c>
      <c r="DK29" s="8">
        <v>0.92</v>
      </c>
      <c r="DL29" s="4">
        <v>0.47</v>
      </c>
      <c r="DM29" s="4">
        <v>0.3</v>
      </c>
      <c r="DN29" s="4">
        <v>0.16</v>
      </c>
      <c r="DO29" s="4">
        <v>0.08</v>
      </c>
      <c r="DQ29" s="10" t="s">
        <v>562</v>
      </c>
      <c r="DR29" s="8">
        <v>0.08</v>
      </c>
      <c r="DS29" s="4">
        <v>0.23</v>
      </c>
      <c r="DT29" s="14">
        <v>0.54</v>
      </c>
      <c r="DU29" s="8">
        <v>0.86</v>
      </c>
      <c r="DV29" s="4">
        <v>0.4</v>
      </c>
      <c r="DW29" s="4">
        <v>0.25</v>
      </c>
      <c r="DX29" s="4">
        <v>0.13</v>
      </c>
      <c r="DY29" s="4">
        <v>7.0000000000000007E-2</v>
      </c>
    </row>
    <row r="30" spans="1:19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  <c r="DG30" s="10" t="s">
        <v>433</v>
      </c>
      <c r="DH30" s="8">
        <v>0.33</v>
      </c>
      <c r="DI30" s="4">
        <v>0.53</v>
      </c>
      <c r="DJ30" s="14">
        <v>0.06</v>
      </c>
      <c r="DK30" s="8">
        <v>0.91</v>
      </c>
      <c r="DL30" s="4">
        <v>0.46</v>
      </c>
      <c r="DM30" s="4">
        <v>0.27</v>
      </c>
      <c r="DN30" s="4">
        <v>0.12</v>
      </c>
      <c r="DO30" s="4">
        <v>0.05</v>
      </c>
      <c r="DQ30" s="10" t="s">
        <v>433</v>
      </c>
      <c r="DR30" s="8">
        <v>0.32</v>
      </c>
      <c r="DS30" s="4">
        <v>0.46</v>
      </c>
      <c r="DT30" s="14">
        <v>0.14000000000000001</v>
      </c>
      <c r="DU30" s="8">
        <v>0.92</v>
      </c>
      <c r="DV30" s="4">
        <v>0.39</v>
      </c>
      <c r="DW30" s="4">
        <v>0.23</v>
      </c>
      <c r="DX30" s="4">
        <v>0.11</v>
      </c>
      <c r="DY30" s="4">
        <v>0.04</v>
      </c>
    </row>
    <row r="31" spans="1:19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  <c r="DG31" s="10" t="s">
        <v>453</v>
      </c>
      <c r="DH31" s="8">
        <v>0</v>
      </c>
      <c r="DI31" s="4">
        <v>0.05</v>
      </c>
      <c r="DJ31" s="14">
        <v>0.06</v>
      </c>
      <c r="DK31" s="8">
        <v>0.12</v>
      </c>
      <c r="DL31" s="4">
        <v>0.03</v>
      </c>
      <c r="DM31" s="4">
        <v>0.01</v>
      </c>
      <c r="DN31" s="4">
        <v>0</v>
      </c>
      <c r="DO31" s="4">
        <v>0</v>
      </c>
      <c r="DQ31" s="10" t="s">
        <v>453</v>
      </c>
      <c r="DR31" s="8">
        <v>0</v>
      </c>
      <c r="DS31" s="4">
        <v>0.19</v>
      </c>
      <c r="DT31" s="14">
        <v>0.03</v>
      </c>
      <c r="DU31" s="8">
        <v>0.23</v>
      </c>
      <c r="DV31" s="4">
        <v>0.04</v>
      </c>
      <c r="DW31" s="4">
        <v>0.02</v>
      </c>
      <c r="DX31" s="4">
        <v>0.01</v>
      </c>
      <c r="DY31" s="4">
        <v>0</v>
      </c>
    </row>
    <row r="33" spans="1:9" x14ac:dyDescent="0.25">
      <c r="A33" s="15" t="s">
        <v>735</v>
      </c>
      <c r="B33" s="7" t="s">
        <v>707</v>
      </c>
      <c r="C33" s="7" t="s">
        <v>708</v>
      </c>
      <c r="D33" s="12" t="s">
        <v>709</v>
      </c>
      <c r="E33" s="7" t="s">
        <v>712</v>
      </c>
      <c r="F33" s="7" t="s">
        <v>710</v>
      </c>
      <c r="G33" s="7" t="s">
        <v>711</v>
      </c>
      <c r="H33" s="7" t="s">
        <v>33</v>
      </c>
      <c r="I33" s="7" t="s">
        <v>280</v>
      </c>
    </row>
    <row r="34" spans="1:9" x14ac:dyDescent="0.25">
      <c r="A34" s="23" t="s">
        <v>694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677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695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696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697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698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699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707</v>
      </c>
      <c r="C65" s="7" t="s">
        <v>708</v>
      </c>
      <c r="D65" s="12" t="s">
        <v>709</v>
      </c>
      <c r="E65" s="7" t="s">
        <v>712</v>
      </c>
      <c r="F65" s="7" t="s">
        <v>710</v>
      </c>
      <c r="G65" s="7" t="s">
        <v>711</v>
      </c>
      <c r="H65" s="7" t="s">
        <v>33</v>
      </c>
      <c r="I65" s="7" t="s">
        <v>280</v>
      </c>
    </row>
    <row r="66" spans="1:9" x14ac:dyDescent="0.25">
      <c r="A66" s="23" t="s">
        <v>694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677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695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696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697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698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699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sortState ref="GL2:GQ25">
    <sortCondition descending="1" ref="GQ2:GQ25"/>
  </sortState>
  <conditionalFormatting sqref="B13:I16 B18:I21 B23:I26 B28:I31 B3:I11">
    <cfRule type="colorScale" priority="157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56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55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54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53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117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116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115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114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113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111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110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109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108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107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106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105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104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103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102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101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100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99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98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97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91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90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89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88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86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85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84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83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82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81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80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79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78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66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65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64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63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62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DH3:DO11 DH13:DO16 DH18:DO21 DH23:DO26 DH28:DO31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DH12:DO12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DH17:DO17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DH22:DO22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DH27:DO27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DR3:DY11 DR13:DY16 DR18:DY21 DR23:DY26 DR28:DY31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DR12:DY12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DR17:DY17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DR22:DY22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DR27:DY27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EB2:EF25">
    <cfRule type="colorScale" priority="159">
      <colorScale>
        <cfvo type="percent" val="0"/>
        <cfvo type="percent" val="100"/>
        <color rgb="FFFCFCFF"/>
        <color rgb="FF63BE7B"/>
      </colorScale>
    </cfRule>
  </conditionalFormatting>
  <conditionalFormatting sqref="EI2:EM25">
    <cfRule type="colorScale" priority="161">
      <colorScale>
        <cfvo type="percent" val="0"/>
        <cfvo type="percent" val="100"/>
        <color rgb="FFFCFCFF"/>
        <color rgb="FF63BE7B"/>
      </colorScale>
    </cfRule>
  </conditionalFormatting>
  <conditionalFormatting sqref="EP2:ET25">
    <cfRule type="colorScale" priority="163">
      <colorScale>
        <cfvo type="percent" val="0"/>
        <cfvo type="percent" val="100"/>
        <color rgb="FFFCFCFF"/>
        <color rgb="FF63BE7B"/>
      </colorScale>
    </cfRule>
  </conditionalFormatting>
  <conditionalFormatting sqref="EW2:FA25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FD2:FH25">
    <cfRule type="colorScale" priority="191">
      <colorScale>
        <cfvo type="percent" val="0"/>
        <cfvo type="percent" val="100"/>
        <color rgb="FFFCFCFF"/>
        <color rgb="FF63BE7B"/>
      </colorScale>
    </cfRule>
  </conditionalFormatting>
  <conditionalFormatting sqref="FK2:FO25">
    <cfRule type="colorScale" priority="193">
      <colorScale>
        <cfvo type="percent" val="0"/>
        <cfvo type="percent" val="100"/>
        <color rgb="FFFCFCFF"/>
        <color rgb="FF63BE7B"/>
      </colorScale>
    </cfRule>
  </conditionalFormatting>
  <conditionalFormatting sqref="FS3:FV26 FR2:FV25">
    <cfRule type="colorScale" priority="195">
      <colorScale>
        <cfvo type="percent" val="0"/>
        <cfvo type="percent" val="100"/>
        <color rgb="FFFCFCFF"/>
        <color rgb="FF63BE7B"/>
      </colorScale>
    </cfRule>
  </conditionalFormatting>
  <conditionalFormatting sqref="GF2:GJ25">
    <cfRule type="colorScale" priority="197">
      <colorScale>
        <cfvo type="percent" val="0"/>
        <cfvo type="percent" val="100"/>
        <color rgb="FFFCFCFF"/>
        <color rgb="FF63BE7B"/>
      </colorScale>
    </cfRule>
  </conditionalFormatting>
  <conditionalFormatting sqref="FY2:GC25">
    <cfRule type="colorScale" priority="199">
      <colorScale>
        <cfvo type="percent" val="0"/>
        <cfvo type="percent" val="100"/>
        <color rgb="FFFCFCFF"/>
        <color rgb="FF63BE7B"/>
      </colorScale>
    </cfRule>
  </conditionalFormatting>
  <conditionalFormatting sqref="GM2:GQ25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/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hidden="1" customWidth="1"/>
    <col min="42" max="50" width="0" hidden="1" customWidth="1"/>
    <col min="51" max="51" width="10.42578125" hidden="1" customWidth="1"/>
    <col min="52" max="60" width="0" hidden="1" customWidth="1"/>
    <col min="61" max="61" width="10.42578125" hidden="1" customWidth="1"/>
    <col min="62" max="70" width="0" hidden="1" customWidth="1"/>
    <col min="71" max="71" width="10.42578125" hidden="1" customWidth="1"/>
    <col min="72" max="80" width="0" hidden="1" customWidth="1"/>
    <col min="81" max="81" width="10.42578125" hidden="1" customWidth="1"/>
    <col min="82" max="90" width="0" hidden="1" customWidth="1"/>
    <col min="91" max="91" width="10.42578125" hidden="1" customWidth="1"/>
    <col min="92" max="100" width="0" hidden="1" customWidth="1"/>
    <col min="101" max="101" width="10.5703125" hidden="1" customWidth="1"/>
    <col min="102" max="106" width="0" hidden="1" customWidth="1"/>
    <col min="107" max="107" width="10.42578125" hidden="1" customWidth="1"/>
    <col min="108" max="112" width="0" hidden="1" customWidth="1"/>
    <col min="113" max="113" width="10.5703125" hidden="1" customWidth="1"/>
    <col min="114" max="118" width="0" hidden="1" customWidth="1"/>
    <col min="119" max="119" width="10.5703125" bestFit="1" customWidth="1"/>
    <col min="125" max="125" width="10.5703125" bestFit="1" customWidth="1"/>
    <col min="131" max="131" width="10.5703125" bestFit="1" customWidth="1"/>
  </cols>
  <sheetData>
    <row r="1" spans="1:135" x14ac:dyDescent="0.25">
      <c r="A1" s="9" t="s">
        <v>730</v>
      </c>
      <c r="B1" s="7" t="s">
        <v>707</v>
      </c>
      <c r="C1" s="7" t="s">
        <v>708</v>
      </c>
      <c r="D1" s="7" t="s">
        <v>736</v>
      </c>
      <c r="E1" s="12" t="s">
        <v>737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44360</v>
      </c>
      <c r="L1" s="7" t="s">
        <v>707</v>
      </c>
      <c r="M1" s="7" t="s">
        <v>708</v>
      </c>
      <c r="N1" s="7" t="s">
        <v>736</v>
      </c>
      <c r="O1" s="12" t="s">
        <v>737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44361</v>
      </c>
      <c r="V1" s="7" t="s">
        <v>707</v>
      </c>
      <c r="W1" s="7" t="s">
        <v>708</v>
      </c>
      <c r="X1" s="7" t="s">
        <v>736</v>
      </c>
      <c r="Y1" s="12" t="s">
        <v>737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44364</v>
      </c>
      <c r="AF1" s="7" t="s">
        <v>707</v>
      </c>
      <c r="AG1" s="7" t="s">
        <v>708</v>
      </c>
      <c r="AH1" s="7" t="s">
        <v>736</v>
      </c>
      <c r="AI1" s="12" t="s">
        <v>737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44365</v>
      </c>
      <c r="AP1" s="7" t="s">
        <v>707</v>
      </c>
      <c r="AQ1" s="7" t="s">
        <v>708</v>
      </c>
      <c r="AR1" s="7" t="s">
        <v>736</v>
      </c>
      <c r="AS1" s="12" t="s">
        <v>737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44367</v>
      </c>
      <c r="AZ1" s="7" t="s">
        <v>707</v>
      </c>
      <c r="BA1" s="7" t="s">
        <v>708</v>
      </c>
      <c r="BB1" s="7" t="s">
        <v>736</v>
      </c>
      <c r="BC1" s="12" t="s">
        <v>737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44368</v>
      </c>
      <c r="BJ1" s="7" t="s">
        <v>707</v>
      </c>
      <c r="BK1" s="7" t="s">
        <v>708</v>
      </c>
      <c r="BL1" s="7" t="s">
        <v>736</v>
      </c>
      <c r="BM1" s="12" t="s">
        <v>737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44370</v>
      </c>
      <c r="BT1" s="7" t="s">
        <v>707</v>
      </c>
      <c r="BU1" s="7" t="s">
        <v>708</v>
      </c>
      <c r="BV1" s="7" t="s">
        <v>736</v>
      </c>
      <c r="BW1" s="12" t="s">
        <v>737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44371</v>
      </c>
      <c r="CD1" s="7" t="s">
        <v>707</v>
      </c>
      <c r="CE1" s="7" t="s">
        <v>708</v>
      </c>
      <c r="CF1" s="7" t="s">
        <v>736</v>
      </c>
      <c r="CG1" s="12" t="s">
        <v>737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44374</v>
      </c>
      <c r="CN1" s="7" t="s">
        <v>707</v>
      </c>
      <c r="CO1" s="7" t="s">
        <v>708</v>
      </c>
      <c r="CP1" s="7" t="s">
        <v>736</v>
      </c>
      <c r="CQ1" s="12" t="s">
        <v>737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44375</v>
      </c>
      <c r="CX1" s="7" t="s">
        <v>710</v>
      </c>
      <c r="CY1" s="7" t="s">
        <v>711</v>
      </c>
      <c r="CZ1" s="7" t="s">
        <v>33</v>
      </c>
      <c r="DA1" s="7" t="s">
        <v>280</v>
      </c>
      <c r="DC1" s="15">
        <v>44379</v>
      </c>
      <c r="DD1" s="7" t="s">
        <v>710</v>
      </c>
      <c r="DE1" s="7" t="s">
        <v>711</v>
      </c>
      <c r="DF1" s="7" t="s">
        <v>33</v>
      </c>
      <c r="DG1" s="7" t="s">
        <v>280</v>
      </c>
      <c r="DI1" s="15">
        <v>44380</v>
      </c>
      <c r="DJ1" s="7" t="s">
        <v>710</v>
      </c>
      <c r="DK1" s="7" t="s">
        <v>711</v>
      </c>
      <c r="DL1" s="7" t="s">
        <v>33</v>
      </c>
      <c r="DM1" s="7" t="s">
        <v>280</v>
      </c>
      <c r="DO1" s="15">
        <v>44382</v>
      </c>
      <c r="DP1" s="7" t="s">
        <v>710</v>
      </c>
      <c r="DQ1" s="7" t="s">
        <v>711</v>
      </c>
      <c r="DR1" s="7" t="s">
        <v>33</v>
      </c>
      <c r="DS1" s="7" t="s">
        <v>280</v>
      </c>
      <c r="DU1" s="15">
        <v>44383</v>
      </c>
      <c r="DV1" s="7" t="s">
        <v>710</v>
      </c>
      <c r="DW1" s="7" t="s">
        <v>711</v>
      </c>
      <c r="DX1" s="7" t="s">
        <v>33</v>
      </c>
      <c r="DY1" s="7" t="s">
        <v>280</v>
      </c>
      <c r="EA1" s="15" t="s">
        <v>740</v>
      </c>
      <c r="EB1" s="7" t="s">
        <v>710</v>
      </c>
      <c r="EC1" s="7" t="s">
        <v>711</v>
      </c>
      <c r="ED1" s="7" t="s">
        <v>33</v>
      </c>
      <c r="EE1" s="7" t="s">
        <v>280</v>
      </c>
    </row>
    <row r="2" spans="1:135" x14ac:dyDescent="0.25">
      <c r="A2" s="11" t="s">
        <v>694</v>
      </c>
      <c r="E2" s="13"/>
      <c r="K2" s="11" t="s">
        <v>694</v>
      </c>
      <c r="O2" s="13"/>
      <c r="U2" s="11" t="s">
        <v>694</v>
      </c>
      <c r="Y2" s="13"/>
      <c r="AE2" s="11" t="s">
        <v>694</v>
      </c>
      <c r="AI2" s="13"/>
      <c r="AO2" s="11" t="s">
        <v>694</v>
      </c>
      <c r="AS2" s="13"/>
      <c r="AY2" s="11" t="s">
        <v>694</v>
      </c>
      <c r="BC2" s="13"/>
      <c r="BI2" s="11" t="s">
        <v>694</v>
      </c>
      <c r="BM2" s="13"/>
      <c r="BS2" s="11" t="s">
        <v>694</v>
      </c>
      <c r="BW2" s="13"/>
      <c r="CC2" s="11" t="s">
        <v>694</v>
      </c>
      <c r="CG2" s="13"/>
      <c r="CM2" s="11" t="s">
        <v>694</v>
      </c>
      <c r="CQ2" s="13"/>
      <c r="CW2" s="10" t="s">
        <v>338</v>
      </c>
      <c r="CX2" s="8">
        <v>1</v>
      </c>
      <c r="CY2" s="8">
        <v>0.9</v>
      </c>
      <c r="CZ2" s="8">
        <v>0.78</v>
      </c>
      <c r="DA2" s="8">
        <v>0.61</v>
      </c>
      <c r="DC2" s="10" t="s">
        <v>338</v>
      </c>
      <c r="DD2" s="8">
        <v>1</v>
      </c>
      <c r="DE2" s="8">
        <v>1</v>
      </c>
      <c r="DF2" s="8">
        <v>0.88</v>
      </c>
      <c r="DG2" s="8">
        <v>0.68</v>
      </c>
      <c r="DI2" s="10" t="s">
        <v>338</v>
      </c>
      <c r="DJ2" s="8">
        <v>1</v>
      </c>
      <c r="DK2" s="8">
        <v>1</v>
      </c>
      <c r="DL2" s="8">
        <v>0.88</v>
      </c>
      <c r="DM2" s="8">
        <v>0.66</v>
      </c>
      <c r="DO2" s="10" t="s">
        <v>338</v>
      </c>
      <c r="DP2" s="8">
        <v>1</v>
      </c>
      <c r="DQ2" s="8">
        <v>1</v>
      </c>
      <c r="DR2" s="8">
        <v>1</v>
      </c>
      <c r="DS2" s="8">
        <v>0.75</v>
      </c>
      <c r="DU2" s="10" t="s">
        <v>338</v>
      </c>
      <c r="DV2" s="8">
        <v>1</v>
      </c>
      <c r="DW2" s="8">
        <v>1</v>
      </c>
      <c r="DX2" s="8">
        <v>1</v>
      </c>
      <c r="DY2" s="8">
        <v>0.75</v>
      </c>
      <c r="EA2" s="10" t="s">
        <v>300</v>
      </c>
      <c r="EB2" s="8">
        <v>1</v>
      </c>
      <c r="EC2" s="8">
        <v>1</v>
      </c>
      <c r="ED2" s="8">
        <v>1</v>
      </c>
      <c r="EE2" s="8">
        <v>1</v>
      </c>
    </row>
    <row r="3" spans="1:135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  <c r="BI3" s="10" t="s">
        <v>300</v>
      </c>
      <c r="BJ3" s="8">
        <v>0.89</v>
      </c>
      <c r="BK3" s="8">
        <v>0.11</v>
      </c>
      <c r="BL3" s="8">
        <v>0.01</v>
      </c>
      <c r="BM3" s="14">
        <v>0</v>
      </c>
      <c r="BN3" s="8">
        <v>1</v>
      </c>
      <c r="BO3" s="8">
        <v>0.71</v>
      </c>
      <c r="BP3" s="8">
        <v>0.45</v>
      </c>
      <c r="BQ3" s="8">
        <v>0.15</v>
      </c>
      <c r="BS3" s="10" t="s">
        <v>300</v>
      </c>
      <c r="BT3" s="8">
        <v>0.88</v>
      </c>
      <c r="BU3" s="8">
        <v>0.11</v>
      </c>
      <c r="BV3" s="8">
        <v>0.01</v>
      </c>
      <c r="BW3" s="14">
        <v>0</v>
      </c>
      <c r="BX3" s="8">
        <v>1</v>
      </c>
      <c r="BY3" s="8">
        <v>0.73</v>
      </c>
      <c r="BZ3" s="8">
        <v>0.45</v>
      </c>
      <c r="CA3" s="8">
        <v>0.15</v>
      </c>
      <c r="CC3" s="10" t="s">
        <v>300</v>
      </c>
      <c r="CD3" s="8">
        <v>0.89</v>
      </c>
      <c r="CE3" s="8">
        <v>0.11</v>
      </c>
      <c r="CF3" s="8">
        <v>0</v>
      </c>
      <c r="CG3" s="14">
        <v>0</v>
      </c>
      <c r="CH3" s="8">
        <v>1</v>
      </c>
      <c r="CI3" s="8">
        <v>0.72</v>
      </c>
      <c r="CJ3" s="8">
        <v>0.45</v>
      </c>
      <c r="CK3" s="8">
        <v>0.15</v>
      </c>
      <c r="CM3" s="10" t="s">
        <v>300</v>
      </c>
      <c r="CN3" s="8">
        <v>0.89</v>
      </c>
      <c r="CO3" s="8">
        <v>0.11</v>
      </c>
      <c r="CP3" s="8">
        <v>0</v>
      </c>
      <c r="CQ3" s="14">
        <v>0</v>
      </c>
      <c r="CR3" s="8">
        <v>1</v>
      </c>
      <c r="CS3" s="8">
        <v>0.7</v>
      </c>
      <c r="CT3" s="8">
        <v>0.43</v>
      </c>
      <c r="CU3" s="8">
        <v>0.15</v>
      </c>
      <c r="CW3" s="10" t="s">
        <v>300</v>
      </c>
      <c r="CX3" s="8">
        <v>1</v>
      </c>
      <c r="CY3" s="8">
        <v>0.74</v>
      </c>
      <c r="CZ3" s="8">
        <v>0.44</v>
      </c>
      <c r="DA3" s="8">
        <v>0.16</v>
      </c>
      <c r="DC3" s="10" t="s">
        <v>300</v>
      </c>
      <c r="DD3" s="8">
        <v>1</v>
      </c>
      <c r="DE3" s="8">
        <v>0.73</v>
      </c>
      <c r="DF3" s="8">
        <v>0.43</v>
      </c>
      <c r="DG3" s="8">
        <v>0.14000000000000001</v>
      </c>
      <c r="DI3" s="10" t="s">
        <v>300</v>
      </c>
      <c r="DJ3" s="8">
        <v>1</v>
      </c>
      <c r="DK3" s="8">
        <v>1</v>
      </c>
      <c r="DL3" s="8">
        <v>0.66</v>
      </c>
      <c r="DM3" s="8">
        <v>0.22</v>
      </c>
      <c r="DO3" s="10" t="s">
        <v>300</v>
      </c>
      <c r="DP3" s="8">
        <v>1</v>
      </c>
      <c r="DQ3" s="8">
        <v>1</v>
      </c>
      <c r="DR3" s="8">
        <v>0.66</v>
      </c>
      <c r="DS3" s="8">
        <v>0.18</v>
      </c>
      <c r="DU3" s="10" t="s">
        <v>300</v>
      </c>
      <c r="DV3" s="8">
        <v>1</v>
      </c>
      <c r="DW3" s="8">
        <v>1</v>
      </c>
      <c r="DX3" s="8">
        <v>1</v>
      </c>
      <c r="DY3" s="8">
        <v>0.25</v>
      </c>
      <c r="EA3" s="47" t="s">
        <v>338</v>
      </c>
      <c r="EB3" s="51">
        <v>1</v>
      </c>
      <c r="EC3" s="51">
        <v>1</v>
      </c>
      <c r="ED3" s="51">
        <v>1</v>
      </c>
      <c r="EE3" s="51">
        <v>0</v>
      </c>
    </row>
    <row r="4" spans="1:135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  <c r="BI4" s="10" t="s">
        <v>660</v>
      </c>
      <c r="BJ4" s="8">
        <v>0.01</v>
      </c>
      <c r="BK4" s="8">
        <v>0.18</v>
      </c>
      <c r="BL4" s="8">
        <v>0.41</v>
      </c>
      <c r="BM4" s="14">
        <v>0.31</v>
      </c>
      <c r="BN4" s="8">
        <v>0.92</v>
      </c>
      <c r="BO4" s="8">
        <v>0.41</v>
      </c>
      <c r="BP4" s="8">
        <v>0.14000000000000001</v>
      </c>
      <c r="BQ4" s="8">
        <v>0.06</v>
      </c>
      <c r="BS4" s="10" t="s">
        <v>660</v>
      </c>
      <c r="BT4" s="8">
        <v>0.01</v>
      </c>
      <c r="BU4" s="8">
        <v>0.19</v>
      </c>
      <c r="BV4" s="8">
        <v>0.4</v>
      </c>
      <c r="BW4" s="14">
        <v>0.31</v>
      </c>
      <c r="BX4" s="8">
        <v>0.92</v>
      </c>
      <c r="BY4" s="8">
        <v>0.41</v>
      </c>
      <c r="BZ4" s="8">
        <v>0.13</v>
      </c>
      <c r="CA4" s="8">
        <v>0.06</v>
      </c>
      <c r="CC4" s="10" t="s">
        <v>660</v>
      </c>
      <c r="CD4" s="8">
        <v>0.03</v>
      </c>
      <c r="CE4" s="8">
        <v>0.42</v>
      </c>
      <c r="CF4" s="8">
        <v>0.31</v>
      </c>
      <c r="CG4" s="14">
        <v>0.25</v>
      </c>
      <c r="CH4" s="8">
        <v>1</v>
      </c>
      <c r="CI4" s="8">
        <v>0.48</v>
      </c>
      <c r="CJ4" s="8">
        <v>0.18</v>
      </c>
      <c r="CK4" s="8">
        <v>7.0000000000000007E-2</v>
      </c>
      <c r="CM4" s="10" t="s">
        <v>660</v>
      </c>
      <c r="CN4" s="8">
        <v>0.03</v>
      </c>
      <c r="CO4" s="8">
        <v>0.41</v>
      </c>
      <c r="CP4" s="8">
        <v>0.3</v>
      </c>
      <c r="CQ4" s="14">
        <v>0.25</v>
      </c>
      <c r="CR4" s="8">
        <v>1</v>
      </c>
      <c r="CS4" s="8">
        <v>0.48</v>
      </c>
      <c r="CT4" s="8">
        <v>0.19</v>
      </c>
      <c r="CU4" s="8">
        <v>7.0000000000000007E-2</v>
      </c>
      <c r="CW4" s="10" t="s">
        <v>660</v>
      </c>
      <c r="CX4" s="8">
        <v>1</v>
      </c>
      <c r="CY4" s="8">
        <v>0.56000000000000005</v>
      </c>
      <c r="CZ4" s="8">
        <v>0.27</v>
      </c>
      <c r="DA4" s="8">
        <v>0.08</v>
      </c>
      <c r="DC4" s="10" t="s">
        <v>660</v>
      </c>
      <c r="DD4" s="8">
        <v>1</v>
      </c>
      <c r="DE4" s="8">
        <v>0.56000000000000005</v>
      </c>
      <c r="DF4" s="8">
        <v>0.28000000000000003</v>
      </c>
      <c r="DG4" s="8">
        <v>7.0000000000000007E-2</v>
      </c>
      <c r="DI4" s="10" t="s">
        <v>363</v>
      </c>
      <c r="DJ4" s="8">
        <v>1</v>
      </c>
      <c r="DK4" s="8">
        <v>1</v>
      </c>
      <c r="DL4" s="8">
        <v>0.34</v>
      </c>
      <c r="DM4" s="8">
        <v>7.0000000000000007E-2</v>
      </c>
      <c r="DO4" s="10" t="s">
        <v>363</v>
      </c>
      <c r="DP4" s="8">
        <v>1</v>
      </c>
      <c r="DQ4" s="8">
        <v>1</v>
      </c>
      <c r="DR4" s="8">
        <v>0.34</v>
      </c>
      <c r="DS4" s="8">
        <v>7.0000000000000007E-2</v>
      </c>
      <c r="DU4" s="47" t="s">
        <v>363</v>
      </c>
      <c r="DV4" s="51">
        <v>1</v>
      </c>
      <c r="DW4" s="51">
        <v>1</v>
      </c>
      <c r="DX4" s="51">
        <v>0</v>
      </c>
      <c r="DY4" s="51">
        <v>0</v>
      </c>
      <c r="EA4" s="47" t="s">
        <v>363</v>
      </c>
      <c r="EB4" s="51">
        <v>1</v>
      </c>
      <c r="EC4" s="51">
        <v>1</v>
      </c>
      <c r="ED4" s="51">
        <v>0</v>
      </c>
      <c r="EE4" s="51">
        <v>0</v>
      </c>
    </row>
    <row r="5" spans="1:135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  <c r="BI5" s="10" t="s">
        <v>356</v>
      </c>
      <c r="BJ5" s="8">
        <v>0.08</v>
      </c>
      <c r="BK5" s="8">
        <v>0.46</v>
      </c>
      <c r="BL5" s="8">
        <v>0.28999999999999998</v>
      </c>
      <c r="BM5" s="14">
        <v>0.17</v>
      </c>
      <c r="BN5" s="8">
        <v>1</v>
      </c>
      <c r="BO5" s="8">
        <v>0.43</v>
      </c>
      <c r="BP5" s="8">
        <v>0.15</v>
      </c>
      <c r="BQ5" s="8">
        <v>0.04</v>
      </c>
      <c r="BS5" s="10" t="s">
        <v>356</v>
      </c>
      <c r="BT5" s="8">
        <v>0.08</v>
      </c>
      <c r="BU5" s="8">
        <v>0.47</v>
      </c>
      <c r="BV5" s="8">
        <v>0.28999999999999998</v>
      </c>
      <c r="BW5" s="14">
        <v>0.16</v>
      </c>
      <c r="BX5" s="8">
        <v>1</v>
      </c>
      <c r="BY5" s="8">
        <v>0.42</v>
      </c>
      <c r="BZ5" s="8">
        <v>0.14000000000000001</v>
      </c>
      <c r="CA5" s="8">
        <v>0.04</v>
      </c>
      <c r="CC5" s="10" t="s">
        <v>556</v>
      </c>
      <c r="CD5" s="8">
        <v>7.0000000000000007E-2</v>
      </c>
      <c r="CE5" s="8">
        <v>0.48</v>
      </c>
      <c r="CF5" s="8">
        <v>0.45</v>
      </c>
      <c r="CG5" s="14">
        <v>0</v>
      </c>
      <c r="CH5" s="8">
        <v>1</v>
      </c>
      <c r="CI5" s="8">
        <v>0.47</v>
      </c>
      <c r="CJ5" s="8">
        <v>0.13</v>
      </c>
      <c r="CK5" s="8">
        <v>0.03</v>
      </c>
      <c r="CM5" s="10" t="s">
        <v>556</v>
      </c>
      <c r="CN5" s="8">
        <v>0.08</v>
      </c>
      <c r="CO5" s="8">
        <v>0.48</v>
      </c>
      <c r="CP5" s="8">
        <v>0.45</v>
      </c>
      <c r="CQ5" s="14">
        <v>0</v>
      </c>
      <c r="CR5" s="8">
        <v>1</v>
      </c>
      <c r="CS5" s="8">
        <v>0.45</v>
      </c>
      <c r="CT5" s="8">
        <v>0.13</v>
      </c>
      <c r="CU5" s="8">
        <v>0.04</v>
      </c>
      <c r="CW5" s="10" t="s">
        <v>363</v>
      </c>
      <c r="CX5" s="8">
        <v>1</v>
      </c>
      <c r="CY5" s="8">
        <v>0.44</v>
      </c>
      <c r="CZ5" s="8">
        <v>0.2</v>
      </c>
      <c r="DA5" s="8">
        <v>0.05</v>
      </c>
      <c r="DC5" s="10" t="s">
        <v>363</v>
      </c>
      <c r="DD5" s="8">
        <v>1</v>
      </c>
      <c r="DE5" s="8">
        <v>0.44</v>
      </c>
      <c r="DF5" s="8">
        <v>0.19</v>
      </c>
      <c r="DG5" s="8">
        <v>0.05</v>
      </c>
      <c r="DI5" s="10" t="s">
        <v>557</v>
      </c>
      <c r="DJ5" s="8">
        <v>1</v>
      </c>
      <c r="DK5" s="8">
        <v>1</v>
      </c>
      <c r="DL5" s="8">
        <v>0.12</v>
      </c>
      <c r="DM5" s="8">
        <v>0.04</v>
      </c>
      <c r="DO5" s="47" t="s">
        <v>557</v>
      </c>
      <c r="DP5" s="51">
        <v>1</v>
      </c>
      <c r="DQ5" s="51">
        <v>1</v>
      </c>
      <c r="DR5" s="51">
        <v>0</v>
      </c>
      <c r="DS5" s="51">
        <v>0</v>
      </c>
      <c r="DU5" s="47" t="s">
        <v>557</v>
      </c>
      <c r="DV5" s="51">
        <v>1</v>
      </c>
      <c r="DW5" s="51">
        <v>1</v>
      </c>
      <c r="DX5" s="51">
        <v>0</v>
      </c>
      <c r="DY5" s="51">
        <v>0</v>
      </c>
      <c r="EA5" s="47" t="s">
        <v>557</v>
      </c>
      <c r="EB5" s="51">
        <v>1</v>
      </c>
      <c r="EC5" s="51">
        <v>1</v>
      </c>
      <c r="ED5" s="51">
        <v>0</v>
      </c>
      <c r="EE5" s="51">
        <v>0</v>
      </c>
    </row>
    <row r="6" spans="1:135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  <c r="BI6" s="10" t="s">
        <v>556</v>
      </c>
      <c r="BJ6" s="8">
        <v>0.03</v>
      </c>
      <c r="BK6" s="8">
        <v>0.25</v>
      </c>
      <c r="BL6" s="8">
        <v>0.27</v>
      </c>
      <c r="BM6" s="14">
        <v>0.44</v>
      </c>
      <c r="BN6" s="8">
        <v>0.98</v>
      </c>
      <c r="BO6" s="8">
        <v>0.28000000000000003</v>
      </c>
      <c r="BP6" s="8">
        <v>0.08</v>
      </c>
      <c r="BQ6" s="8">
        <v>0.02</v>
      </c>
      <c r="BS6" s="10" t="s">
        <v>556</v>
      </c>
      <c r="BT6" s="8">
        <v>0.03</v>
      </c>
      <c r="BU6" s="8">
        <v>0.23</v>
      </c>
      <c r="BV6" s="8">
        <v>0.28999999999999998</v>
      </c>
      <c r="BW6" s="14">
        <v>0.44</v>
      </c>
      <c r="BX6" s="8">
        <v>0.99</v>
      </c>
      <c r="BY6" s="8">
        <v>0.27</v>
      </c>
      <c r="BZ6" s="8">
        <v>7.0000000000000007E-2</v>
      </c>
      <c r="CA6" s="8">
        <v>0.02</v>
      </c>
      <c r="CC6" s="10" t="s">
        <v>356</v>
      </c>
      <c r="CD6" s="8">
        <v>0</v>
      </c>
      <c r="CE6" s="8">
        <v>0</v>
      </c>
      <c r="CF6" s="8">
        <v>0.25</v>
      </c>
      <c r="CG6" s="14">
        <v>0.75</v>
      </c>
      <c r="CH6" s="8">
        <v>1</v>
      </c>
      <c r="CI6" s="8">
        <v>0.19</v>
      </c>
      <c r="CJ6" s="8">
        <v>0.05</v>
      </c>
      <c r="CK6" s="8">
        <v>0.02</v>
      </c>
      <c r="CM6" s="10" t="s">
        <v>356</v>
      </c>
      <c r="CN6" s="8">
        <v>0</v>
      </c>
      <c r="CO6" s="8">
        <v>0</v>
      </c>
      <c r="CP6" s="8">
        <v>0.25</v>
      </c>
      <c r="CQ6" s="14">
        <v>0.75</v>
      </c>
      <c r="CR6" s="8">
        <v>1</v>
      </c>
      <c r="CS6" s="8">
        <v>0.19</v>
      </c>
      <c r="CT6" s="8">
        <v>0.05</v>
      </c>
      <c r="CU6" s="8">
        <v>0.02</v>
      </c>
      <c r="CW6" s="10" t="s">
        <v>557</v>
      </c>
      <c r="CX6" s="8">
        <v>1</v>
      </c>
      <c r="CY6" s="8">
        <v>0.54</v>
      </c>
      <c r="CZ6" s="8">
        <v>0.1</v>
      </c>
      <c r="DA6" s="8">
        <v>0.04</v>
      </c>
      <c r="DC6" s="10" t="s">
        <v>557</v>
      </c>
      <c r="DD6" s="8">
        <v>1</v>
      </c>
      <c r="DE6" s="8">
        <v>1</v>
      </c>
      <c r="DF6" s="8">
        <v>0.12</v>
      </c>
      <c r="DG6" s="8">
        <v>0.04</v>
      </c>
      <c r="DI6" s="47" t="s">
        <v>356</v>
      </c>
      <c r="DJ6" s="51">
        <v>1</v>
      </c>
      <c r="DK6" s="51">
        <v>0</v>
      </c>
      <c r="DL6" s="51">
        <v>0</v>
      </c>
      <c r="DM6" s="51">
        <v>0</v>
      </c>
      <c r="DO6" s="47" t="s">
        <v>356</v>
      </c>
      <c r="DP6" s="51">
        <v>1</v>
      </c>
      <c r="DQ6" s="51">
        <v>0</v>
      </c>
      <c r="DR6" s="51">
        <v>0</v>
      </c>
      <c r="DS6" s="51">
        <v>0</v>
      </c>
      <c r="DU6" s="47" t="s">
        <v>356</v>
      </c>
      <c r="DV6" s="51">
        <v>1</v>
      </c>
      <c r="DW6" s="51">
        <v>0</v>
      </c>
      <c r="DX6" s="51">
        <v>0</v>
      </c>
      <c r="DY6" s="51">
        <v>0</v>
      </c>
      <c r="EA6" s="47" t="s">
        <v>356</v>
      </c>
      <c r="EB6" s="51">
        <v>1</v>
      </c>
      <c r="EC6" s="51">
        <v>0</v>
      </c>
      <c r="ED6" s="51">
        <v>0</v>
      </c>
      <c r="EE6" s="51">
        <v>0</v>
      </c>
    </row>
    <row r="7" spans="1:135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  <c r="BI7" s="10" t="s">
        <v>325</v>
      </c>
      <c r="BJ7" s="8">
        <v>0</v>
      </c>
      <c r="BK7" s="8">
        <v>0</v>
      </c>
      <c r="BL7" s="8">
        <v>0.01</v>
      </c>
      <c r="BM7" s="14">
        <v>0.09</v>
      </c>
      <c r="BN7" s="8">
        <v>0.1</v>
      </c>
      <c r="BO7" s="8">
        <v>0.01</v>
      </c>
      <c r="BP7" s="8">
        <v>0</v>
      </c>
      <c r="BQ7" s="8">
        <v>0</v>
      </c>
      <c r="BS7" s="10" t="s">
        <v>325</v>
      </c>
      <c r="BT7" s="8">
        <v>0</v>
      </c>
      <c r="BU7" s="8">
        <v>0</v>
      </c>
      <c r="BV7" s="8">
        <v>0.01</v>
      </c>
      <c r="BW7" s="14">
        <v>0.09</v>
      </c>
      <c r="BX7" s="8">
        <v>0.09</v>
      </c>
      <c r="BY7" s="8">
        <v>0.01</v>
      </c>
      <c r="BZ7" s="8">
        <v>0</v>
      </c>
      <c r="CA7" s="8">
        <v>0</v>
      </c>
      <c r="CC7" s="47" t="s">
        <v>325</v>
      </c>
      <c r="CD7" s="51">
        <v>0</v>
      </c>
      <c r="CE7" s="51">
        <v>0</v>
      </c>
      <c r="CF7" s="51">
        <v>0</v>
      </c>
      <c r="CG7" s="53">
        <v>0</v>
      </c>
      <c r="CH7" s="51">
        <v>0</v>
      </c>
      <c r="CI7" s="51">
        <v>0</v>
      </c>
      <c r="CJ7" s="51">
        <v>0</v>
      </c>
      <c r="CK7" s="51">
        <v>0</v>
      </c>
      <c r="CM7" s="47" t="s">
        <v>325</v>
      </c>
      <c r="CN7" s="51">
        <v>0</v>
      </c>
      <c r="CO7" s="51">
        <v>0</v>
      </c>
      <c r="CP7" s="51">
        <v>0</v>
      </c>
      <c r="CQ7" s="53">
        <v>0</v>
      </c>
      <c r="CR7" s="51">
        <v>0</v>
      </c>
      <c r="CS7" s="51">
        <v>0</v>
      </c>
      <c r="CT7" s="51">
        <v>0</v>
      </c>
      <c r="CU7" s="51">
        <v>0</v>
      </c>
      <c r="CW7" s="10" t="s">
        <v>556</v>
      </c>
      <c r="CX7" s="8">
        <v>1</v>
      </c>
      <c r="CY7" s="8">
        <v>0.46</v>
      </c>
      <c r="CZ7" s="8">
        <v>0.08</v>
      </c>
      <c r="DA7" s="8">
        <v>0.03</v>
      </c>
      <c r="DC7" s="10" t="s">
        <v>400</v>
      </c>
      <c r="DD7" s="8">
        <v>1</v>
      </c>
      <c r="DE7" s="8">
        <v>0.27</v>
      </c>
      <c r="DF7" s="8">
        <v>0.1</v>
      </c>
      <c r="DG7" s="8">
        <v>0.02</v>
      </c>
      <c r="DI7" s="47" t="s">
        <v>400</v>
      </c>
      <c r="DJ7" s="51">
        <v>1</v>
      </c>
      <c r="DK7" s="51">
        <v>0</v>
      </c>
      <c r="DL7" s="51">
        <v>0</v>
      </c>
      <c r="DM7" s="51">
        <v>0</v>
      </c>
      <c r="DO7" s="47" t="s">
        <v>400</v>
      </c>
      <c r="DP7" s="51">
        <v>1</v>
      </c>
      <c r="DQ7" s="51">
        <v>0</v>
      </c>
      <c r="DR7" s="51">
        <v>0</v>
      </c>
      <c r="DS7" s="51">
        <v>0</v>
      </c>
      <c r="DU7" s="47" t="s">
        <v>400</v>
      </c>
      <c r="DV7" s="51">
        <v>1</v>
      </c>
      <c r="DW7" s="51">
        <v>0</v>
      </c>
      <c r="DX7" s="51">
        <v>0</v>
      </c>
      <c r="DY7" s="51">
        <v>0</v>
      </c>
      <c r="EA7" s="47" t="s">
        <v>400</v>
      </c>
      <c r="EB7" s="51">
        <v>1</v>
      </c>
      <c r="EC7" s="51">
        <v>0</v>
      </c>
      <c r="ED7" s="51">
        <v>0</v>
      </c>
      <c r="EE7" s="51">
        <v>0</v>
      </c>
    </row>
    <row r="8" spans="1:135" x14ac:dyDescent="0.25">
      <c r="A8" s="11" t="s">
        <v>695</v>
      </c>
      <c r="E8" s="13"/>
      <c r="K8" s="11" t="s">
        <v>695</v>
      </c>
      <c r="O8" s="13"/>
      <c r="U8" s="11" t="s">
        <v>695</v>
      </c>
      <c r="Y8" s="13"/>
      <c r="AE8" s="11" t="s">
        <v>695</v>
      </c>
      <c r="AI8" s="13"/>
      <c r="AO8" s="11" t="s">
        <v>695</v>
      </c>
      <c r="AS8" s="13"/>
      <c r="AY8" s="11" t="s">
        <v>695</v>
      </c>
      <c r="BC8" s="13"/>
      <c r="BI8" s="11" t="s">
        <v>695</v>
      </c>
      <c r="BM8" s="13"/>
      <c r="BS8" s="11" t="s">
        <v>695</v>
      </c>
      <c r="BW8" s="13"/>
      <c r="CC8" s="11" t="s">
        <v>695</v>
      </c>
      <c r="CG8" s="13"/>
      <c r="CM8" s="11" t="s">
        <v>695</v>
      </c>
      <c r="CQ8" s="13"/>
      <c r="CW8" s="10" t="s">
        <v>400</v>
      </c>
      <c r="CX8" s="8">
        <v>1</v>
      </c>
      <c r="CY8" s="8">
        <v>0.26</v>
      </c>
      <c r="CZ8" s="8">
        <v>0.1</v>
      </c>
      <c r="DA8" s="8">
        <v>0.02</v>
      </c>
      <c r="DC8" s="47" t="s">
        <v>356</v>
      </c>
      <c r="DD8" s="51">
        <v>1</v>
      </c>
      <c r="DE8" s="51">
        <v>0</v>
      </c>
      <c r="DF8" s="51">
        <v>0</v>
      </c>
      <c r="DG8" s="51">
        <v>0</v>
      </c>
      <c r="DI8" s="47" t="s">
        <v>556</v>
      </c>
      <c r="DJ8" s="51">
        <v>1</v>
      </c>
      <c r="DK8" s="51">
        <v>0</v>
      </c>
      <c r="DL8" s="51">
        <v>0</v>
      </c>
      <c r="DM8" s="51">
        <v>0</v>
      </c>
      <c r="DO8" s="47" t="s">
        <v>556</v>
      </c>
      <c r="DP8" s="51">
        <v>1</v>
      </c>
      <c r="DQ8" s="51">
        <v>0</v>
      </c>
      <c r="DR8" s="51">
        <v>0</v>
      </c>
      <c r="DS8" s="51">
        <v>0</v>
      </c>
      <c r="DU8" s="47" t="s">
        <v>556</v>
      </c>
      <c r="DV8" s="51">
        <v>1</v>
      </c>
      <c r="DW8" s="51">
        <v>0</v>
      </c>
      <c r="DX8" s="51">
        <v>0</v>
      </c>
      <c r="DY8" s="51">
        <v>0</v>
      </c>
      <c r="EA8" s="47" t="s">
        <v>556</v>
      </c>
      <c r="EB8" s="51">
        <v>1</v>
      </c>
      <c r="EC8" s="51">
        <v>0</v>
      </c>
      <c r="ED8" s="51">
        <v>0</v>
      </c>
      <c r="EE8" s="51">
        <v>0</v>
      </c>
    </row>
    <row r="9" spans="1:135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  <c r="BI9" s="10" t="s">
        <v>338</v>
      </c>
      <c r="BJ9" s="8">
        <v>0.99</v>
      </c>
      <c r="BK9" s="8">
        <v>0.01</v>
      </c>
      <c r="BL9" s="8">
        <v>0</v>
      </c>
      <c r="BM9" s="14">
        <v>0</v>
      </c>
      <c r="BN9" s="8">
        <v>1</v>
      </c>
      <c r="BO9" s="8">
        <v>0.9</v>
      </c>
      <c r="BP9" s="8">
        <v>0.77</v>
      </c>
      <c r="BQ9" s="8">
        <v>0.61</v>
      </c>
      <c r="BS9" s="10" t="s">
        <v>338</v>
      </c>
      <c r="BT9" s="8">
        <v>1</v>
      </c>
      <c r="BU9" s="8">
        <v>0</v>
      </c>
      <c r="BV9" s="8">
        <v>0</v>
      </c>
      <c r="BW9" s="14">
        <v>0</v>
      </c>
      <c r="BX9" s="8">
        <v>1</v>
      </c>
      <c r="BY9" s="8">
        <v>0.9</v>
      </c>
      <c r="BZ9" s="8">
        <v>0.79</v>
      </c>
      <c r="CA9" s="8">
        <v>0.63</v>
      </c>
      <c r="CC9" s="10" t="s">
        <v>338</v>
      </c>
      <c r="CD9" s="8">
        <v>1</v>
      </c>
      <c r="CE9" s="8">
        <v>0</v>
      </c>
      <c r="CF9" s="8">
        <v>0</v>
      </c>
      <c r="CG9" s="14">
        <v>0</v>
      </c>
      <c r="CH9" s="8">
        <v>1</v>
      </c>
      <c r="CI9" s="8">
        <v>0.89</v>
      </c>
      <c r="CJ9" s="8">
        <v>0.78</v>
      </c>
      <c r="CK9" s="8">
        <v>0.62</v>
      </c>
      <c r="CM9" s="10" t="s">
        <v>338</v>
      </c>
      <c r="CN9" s="8">
        <v>1</v>
      </c>
      <c r="CO9" s="8">
        <v>0</v>
      </c>
      <c r="CP9" s="8">
        <v>0</v>
      </c>
      <c r="CQ9" s="14">
        <v>0</v>
      </c>
      <c r="CR9" s="8">
        <v>1</v>
      </c>
      <c r="CS9" s="8">
        <v>0.88</v>
      </c>
      <c r="CT9" s="8">
        <v>0.76</v>
      </c>
      <c r="CU9" s="8">
        <v>0.6</v>
      </c>
      <c r="CW9" s="10" t="s">
        <v>356</v>
      </c>
      <c r="CX9" s="8">
        <v>1</v>
      </c>
      <c r="CY9" s="8">
        <v>0.1</v>
      </c>
      <c r="CZ9" s="8">
        <v>0.05</v>
      </c>
      <c r="DA9" s="8">
        <v>0.02</v>
      </c>
      <c r="DC9" s="47" t="s">
        <v>556</v>
      </c>
      <c r="DD9" s="51">
        <v>1</v>
      </c>
      <c r="DE9" s="51">
        <v>0</v>
      </c>
      <c r="DF9" s="51">
        <v>0</v>
      </c>
      <c r="DG9" s="51">
        <v>0</v>
      </c>
      <c r="DI9" s="47" t="s">
        <v>660</v>
      </c>
      <c r="DJ9" s="51">
        <v>1</v>
      </c>
      <c r="DK9" s="51">
        <v>0</v>
      </c>
      <c r="DL9" s="51">
        <v>0</v>
      </c>
      <c r="DM9" s="51">
        <v>0</v>
      </c>
      <c r="DO9" s="47" t="s">
        <v>660</v>
      </c>
      <c r="DP9" s="51">
        <v>1</v>
      </c>
      <c r="DQ9" s="51">
        <v>0</v>
      </c>
      <c r="DR9" s="51">
        <v>0</v>
      </c>
      <c r="DS9" s="51">
        <v>0</v>
      </c>
      <c r="DU9" s="47" t="s">
        <v>660</v>
      </c>
      <c r="DV9" s="51">
        <v>1</v>
      </c>
      <c r="DW9" s="51">
        <v>0</v>
      </c>
      <c r="DX9" s="51">
        <v>0</v>
      </c>
      <c r="DY9" s="51">
        <v>0</v>
      </c>
      <c r="EA9" s="47" t="s">
        <v>660</v>
      </c>
      <c r="EB9" s="51">
        <v>1</v>
      </c>
      <c r="EC9" s="51">
        <v>0</v>
      </c>
      <c r="ED9" s="51">
        <v>0</v>
      </c>
      <c r="EE9" s="51">
        <v>0</v>
      </c>
    </row>
    <row r="10" spans="1:135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  <c r="BI10" s="10" t="s">
        <v>363</v>
      </c>
      <c r="BJ10" s="8">
        <v>0</v>
      </c>
      <c r="BK10" s="8">
        <v>0.16</v>
      </c>
      <c r="BL10" s="8">
        <v>0.64</v>
      </c>
      <c r="BM10" s="14">
        <v>0.2</v>
      </c>
      <c r="BN10" s="8">
        <v>1</v>
      </c>
      <c r="BO10" s="8">
        <v>0.5</v>
      </c>
      <c r="BP10" s="8">
        <v>0.22</v>
      </c>
      <c r="BQ10" s="8">
        <v>0.06</v>
      </c>
      <c r="BS10" s="10" t="s">
        <v>363</v>
      </c>
      <c r="BT10" s="8">
        <v>0</v>
      </c>
      <c r="BU10" s="8">
        <v>0</v>
      </c>
      <c r="BV10" s="8">
        <v>0.95</v>
      </c>
      <c r="BW10" s="14">
        <v>0.05</v>
      </c>
      <c r="BX10" s="8">
        <v>1</v>
      </c>
      <c r="BY10" s="8">
        <v>0.51</v>
      </c>
      <c r="BZ10" s="8">
        <v>0.23</v>
      </c>
      <c r="CA10" s="8">
        <v>0.06</v>
      </c>
      <c r="CC10" s="10" t="s">
        <v>363</v>
      </c>
      <c r="CD10" s="8">
        <v>0</v>
      </c>
      <c r="CE10" s="8">
        <v>0</v>
      </c>
      <c r="CF10" s="8">
        <v>0.95</v>
      </c>
      <c r="CG10" s="14">
        <v>0.05</v>
      </c>
      <c r="CH10" s="8">
        <v>1</v>
      </c>
      <c r="CI10" s="8">
        <v>0.48</v>
      </c>
      <c r="CJ10" s="8">
        <v>0.22</v>
      </c>
      <c r="CK10" s="8">
        <v>0.06</v>
      </c>
      <c r="CM10" s="10" t="s">
        <v>363</v>
      </c>
      <c r="CN10" s="8">
        <v>0</v>
      </c>
      <c r="CO10" s="8">
        <v>0</v>
      </c>
      <c r="CP10" s="8">
        <v>1</v>
      </c>
      <c r="CQ10" s="14">
        <v>0</v>
      </c>
      <c r="CR10" s="8">
        <v>1</v>
      </c>
      <c r="CS10" s="8">
        <v>0.49</v>
      </c>
      <c r="CT10" s="8">
        <v>0.22</v>
      </c>
      <c r="CU10" s="8">
        <v>0.06</v>
      </c>
      <c r="CW10" s="47" t="s">
        <v>325</v>
      </c>
      <c r="CX10" s="51">
        <v>0</v>
      </c>
      <c r="CY10" s="51">
        <v>0</v>
      </c>
      <c r="CZ10" s="51">
        <v>0</v>
      </c>
      <c r="DA10" s="51">
        <v>0</v>
      </c>
      <c r="DC10" s="47" t="s">
        <v>325</v>
      </c>
      <c r="DD10" s="51">
        <v>0</v>
      </c>
      <c r="DE10" s="51">
        <v>0</v>
      </c>
      <c r="DF10" s="51">
        <v>0</v>
      </c>
      <c r="DG10" s="51">
        <v>0</v>
      </c>
      <c r="DI10" s="47" t="s">
        <v>325</v>
      </c>
      <c r="DJ10" s="51">
        <v>0</v>
      </c>
      <c r="DK10" s="51">
        <v>0</v>
      </c>
      <c r="DL10" s="51">
        <v>0</v>
      </c>
      <c r="DM10" s="51">
        <v>0</v>
      </c>
      <c r="DO10" s="47" t="s">
        <v>325</v>
      </c>
      <c r="DP10" s="51">
        <v>0</v>
      </c>
      <c r="DQ10" s="51">
        <v>0</v>
      </c>
      <c r="DR10" s="51">
        <v>0</v>
      </c>
      <c r="DS10" s="51">
        <v>0</v>
      </c>
      <c r="DU10" s="47" t="s">
        <v>325</v>
      </c>
      <c r="DV10" s="51">
        <v>0</v>
      </c>
      <c r="DW10" s="51">
        <v>0</v>
      </c>
      <c r="DX10" s="51">
        <v>0</v>
      </c>
      <c r="DY10" s="51">
        <v>0</v>
      </c>
      <c r="EA10" s="47" t="s">
        <v>325</v>
      </c>
      <c r="EB10" s="51">
        <v>0</v>
      </c>
      <c r="EC10" s="51">
        <v>0</v>
      </c>
      <c r="ED10" s="51">
        <v>0</v>
      </c>
      <c r="EE10" s="51">
        <v>0</v>
      </c>
    </row>
    <row r="11" spans="1:135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675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675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  <c r="BI11" s="10" t="s">
        <v>557</v>
      </c>
      <c r="BJ11" s="8">
        <v>0.01</v>
      </c>
      <c r="BK11" s="8">
        <v>0.64</v>
      </c>
      <c r="BL11" s="8">
        <v>0.09</v>
      </c>
      <c r="BM11" s="14">
        <v>0.17</v>
      </c>
      <c r="BN11" s="8">
        <v>0.9</v>
      </c>
      <c r="BO11" s="8">
        <v>0.39</v>
      </c>
      <c r="BP11" s="8">
        <v>0.08</v>
      </c>
      <c r="BQ11" s="8">
        <v>0.03</v>
      </c>
      <c r="BS11" s="10" t="s">
        <v>557</v>
      </c>
      <c r="BT11" s="8">
        <v>0</v>
      </c>
      <c r="BU11" s="8">
        <v>0.69</v>
      </c>
      <c r="BV11" s="8">
        <v>0.01</v>
      </c>
      <c r="BW11" s="14">
        <v>0.28000000000000003</v>
      </c>
      <c r="BX11" s="8">
        <v>0.98</v>
      </c>
      <c r="BY11" s="8">
        <v>0.4</v>
      </c>
      <c r="BZ11" s="8">
        <v>0.08</v>
      </c>
      <c r="CA11" s="8">
        <v>0.03</v>
      </c>
      <c r="CC11" s="10" t="s">
        <v>557</v>
      </c>
      <c r="CD11" s="8">
        <v>0</v>
      </c>
      <c r="CE11" s="8">
        <v>0.69</v>
      </c>
      <c r="CF11" s="8">
        <v>0.02</v>
      </c>
      <c r="CG11" s="14">
        <v>0.28000000000000003</v>
      </c>
      <c r="CH11" s="8">
        <v>0.98</v>
      </c>
      <c r="CI11" s="8">
        <v>0.43</v>
      </c>
      <c r="CJ11" s="8">
        <v>0.09</v>
      </c>
      <c r="CK11" s="8">
        <v>0.03</v>
      </c>
      <c r="CM11" s="10" t="s">
        <v>557</v>
      </c>
      <c r="CN11" s="8">
        <v>0</v>
      </c>
      <c r="CO11" s="8">
        <v>1</v>
      </c>
      <c r="CP11" s="8">
        <v>0</v>
      </c>
      <c r="CQ11" s="14">
        <v>0</v>
      </c>
      <c r="CR11" s="8">
        <v>1</v>
      </c>
      <c r="CS11" s="8">
        <v>0.51</v>
      </c>
      <c r="CT11" s="8">
        <v>0.09</v>
      </c>
      <c r="CU11" s="8">
        <v>0.03</v>
      </c>
      <c r="CW11" s="47" t="s">
        <v>675</v>
      </c>
      <c r="CX11" s="51">
        <v>0</v>
      </c>
      <c r="CY11" s="51">
        <v>0</v>
      </c>
      <c r="CZ11" s="51">
        <v>0</v>
      </c>
      <c r="DA11" s="51">
        <v>0</v>
      </c>
      <c r="DC11" s="47" t="s">
        <v>675</v>
      </c>
      <c r="DD11" s="51">
        <v>0</v>
      </c>
      <c r="DE11" s="51">
        <v>0</v>
      </c>
      <c r="DF11" s="51">
        <v>0</v>
      </c>
      <c r="DG11" s="51">
        <v>0</v>
      </c>
      <c r="DI11" s="47" t="s">
        <v>675</v>
      </c>
      <c r="DJ11" s="51">
        <v>0</v>
      </c>
      <c r="DK11" s="51">
        <v>0</v>
      </c>
      <c r="DL11" s="51">
        <v>0</v>
      </c>
      <c r="DM11" s="51">
        <v>0</v>
      </c>
      <c r="DO11" s="47" t="s">
        <v>675</v>
      </c>
      <c r="DP11" s="51">
        <v>0</v>
      </c>
      <c r="DQ11" s="51">
        <v>0</v>
      </c>
      <c r="DR11" s="51">
        <v>0</v>
      </c>
      <c r="DS11" s="51">
        <v>0</v>
      </c>
      <c r="DU11" s="47" t="s">
        <v>675</v>
      </c>
      <c r="DV11" s="51">
        <v>0</v>
      </c>
      <c r="DW11" s="51">
        <v>0</v>
      </c>
      <c r="DX11" s="51">
        <v>0</v>
      </c>
      <c r="DY11" s="51">
        <v>0</v>
      </c>
      <c r="EA11" s="47" t="s">
        <v>675</v>
      </c>
      <c r="EB11" s="51">
        <v>0</v>
      </c>
      <c r="EC11" s="51">
        <v>0</v>
      </c>
      <c r="ED11" s="51">
        <v>0</v>
      </c>
      <c r="EE11" s="51">
        <v>0</v>
      </c>
    </row>
    <row r="12" spans="1:135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675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  <c r="BI12" s="10" t="s">
        <v>400</v>
      </c>
      <c r="BJ12" s="8">
        <v>0</v>
      </c>
      <c r="BK12" s="8">
        <v>7.0000000000000007E-2</v>
      </c>
      <c r="BL12" s="8">
        <v>0.13</v>
      </c>
      <c r="BM12" s="14">
        <v>0.23</v>
      </c>
      <c r="BN12" s="8">
        <v>0.44</v>
      </c>
      <c r="BO12" s="8">
        <v>0.16</v>
      </c>
      <c r="BP12" s="8">
        <v>0.05</v>
      </c>
      <c r="BQ12" s="8">
        <v>0.01</v>
      </c>
      <c r="BS12" s="10" t="s">
        <v>675</v>
      </c>
      <c r="BT12" s="8">
        <v>0</v>
      </c>
      <c r="BU12" s="8">
        <v>0.28000000000000003</v>
      </c>
      <c r="BV12" s="8">
        <v>0.01</v>
      </c>
      <c r="BW12" s="14">
        <v>0.34</v>
      </c>
      <c r="BX12" s="8">
        <v>0.63</v>
      </c>
      <c r="BY12" s="8">
        <v>0.22</v>
      </c>
      <c r="BZ12" s="8">
        <v>0.06</v>
      </c>
      <c r="CA12" s="8">
        <v>0.01</v>
      </c>
      <c r="CC12" s="10" t="s">
        <v>675</v>
      </c>
      <c r="CD12" s="8">
        <v>0</v>
      </c>
      <c r="CE12" s="8">
        <v>0.28000000000000003</v>
      </c>
      <c r="CF12" s="8">
        <v>0.01</v>
      </c>
      <c r="CG12" s="14">
        <v>0.33</v>
      </c>
      <c r="CH12" s="8">
        <v>0.63</v>
      </c>
      <c r="CI12" s="8">
        <v>0.22</v>
      </c>
      <c r="CJ12" s="8">
        <v>0.05</v>
      </c>
      <c r="CK12" s="8">
        <v>0.01</v>
      </c>
      <c r="CM12" s="10" t="s">
        <v>400</v>
      </c>
      <c r="CN12" s="8">
        <v>0</v>
      </c>
      <c r="CO12" s="8">
        <v>0</v>
      </c>
      <c r="CP12" s="8">
        <v>0</v>
      </c>
      <c r="CQ12" s="14">
        <v>1</v>
      </c>
      <c r="CR12" s="8">
        <v>1</v>
      </c>
      <c r="CS12" s="8">
        <v>0.3</v>
      </c>
      <c r="CT12" s="8">
        <v>0.12</v>
      </c>
      <c r="CU12" s="8">
        <v>0.03</v>
      </c>
    </row>
    <row r="13" spans="1:135" x14ac:dyDescent="0.25">
      <c r="A13" s="10" t="s">
        <v>675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675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675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  <c r="BI13" s="10" t="s">
        <v>675</v>
      </c>
      <c r="BJ13" s="8">
        <v>0</v>
      </c>
      <c r="BK13" s="8">
        <v>0.12</v>
      </c>
      <c r="BL13" s="8">
        <v>0.13</v>
      </c>
      <c r="BM13" s="14">
        <v>0.4</v>
      </c>
      <c r="BN13" s="8">
        <v>0.66</v>
      </c>
      <c r="BO13" s="8">
        <v>0.21</v>
      </c>
      <c r="BP13" s="8">
        <v>0.06</v>
      </c>
      <c r="BQ13" s="8">
        <v>0.01</v>
      </c>
      <c r="BS13" s="10" t="s">
        <v>400</v>
      </c>
      <c r="BT13" s="8">
        <v>0</v>
      </c>
      <c r="BU13" s="8">
        <v>0.03</v>
      </c>
      <c r="BV13" s="8">
        <v>0.02</v>
      </c>
      <c r="BW13" s="14">
        <v>0.34</v>
      </c>
      <c r="BX13" s="8">
        <v>0.39</v>
      </c>
      <c r="BY13" s="8">
        <v>0.12</v>
      </c>
      <c r="BZ13" s="8">
        <v>0.04</v>
      </c>
      <c r="CA13" s="8">
        <v>0.01</v>
      </c>
      <c r="CC13" s="10" t="s">
        <v>400</v>
      </c>
      <c r="CD13" s="8">
        <v>0</v>
      </c>
      <c r="CE13" s="8">
        <v>0.03</v>
      </c>
      <c r="CF13" s="8">
        <v>0.02</v>
      </c>
      <c r="CG13" s="14">
        <v>0.34</v>
      </c>
      <c r="CH13" s="8">
        <v>0.39</v>
      </c>
      <c r="CI13" s="8">
        <v>0.12</v>
      </c>
      <c r="CJ13" s="8">
        <v>0.04</v>
      </c>
      <c r="CK13" s="8">
        <v>0.01</v>
      </c>
      <c r="CM13" s="47" t="s">
        <v>675</v>
      </c>
      <c r="CN13" s="51">
        <v>0</v>
      </c>
      <c r="CO13" s="51">
        <v>0</v>
      </c>
      <c r="CP13" s="51">
        <v>0</v>
      </c>
      <c r="CQ13" s="53">
        <v>0</v>
      </c>
      <c r="CR13" s="51">
        <v>0</v>
      </c>
      <c r="CS13" s="51">
        <v>0</v>
      </c>
      <c r="CT13" s="51">
        <v>0</v>
      </c>
      <c r="CU13" s="51">
        <v>0</v>
      </c>
    </row>
    <row r="15" spans="1:135" x14ac:dyDescent="0.25">
      <c r="A15" s="9" t="s">
        <v>738</v>
      </c>
      <c r="B15" s="7" t="s">
        <v>707</v>
      </c>
      <c r="C15" s="7" t="s">
        <v>708</v>
      </c>
      <c r="D15" s="7" t="s">
        <v>736</v>
      </c>
      <c r="E15" s="12" t="s">
        <v>737</v>
      </c>
      <c r="F15" s="7" t="s">
        <v>710</v>
      </c>
      <c r="G15" s="7" t="s">
        <v>711</v>
      </c>
      <c r="H15" s="7" t="s">
        <v>33</v>
      </c>
      <c r="I15" s="7" t="s">
        <v>280</v>
      </c>
    </row>
    <row r="16" spans="1:135" x14ac:dyDescent="0.25">
      <c r="A16" s="11" t="s">
        <v>694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695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675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sortState ref="EA2:EE11">
    <sortCondition descending="1" ref="EE2:EE11"/>
  </sortState>
  <conditionalFormatting sqref="AP3:AW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14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BJ3:BQ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T3:CA13">
    <cfRule type="colorScale" priority="9">
      <colorScale>
        <cfvo type="min"/>
        <cfvo type="max"/>
        <color rgb="FFFCFCFF"/>
        <color rgb="FF63BE7B"/>
      </colorScale>
    </cfRule>
  </conditionalFormatting>
  <conditionalFormatting sqref="CD3:CK13">
    <cfRule type="colorScale" priority="8">
      <colorScale>
        <cfvo type="min"/>
        <cfvo type="max"/>
        <color rgb="FFFCFCFF"/>
        <color rgb="FF63BE7B"/>
      </colorScale>
    </cfRule>
  </conditionalFormatting>
  <conditionalFormatting sqref="CN3:CU13">
    <cfRule type="colorScale" priority="7">
      <colorScale>
        <cfvo type="min"/>
        <cfvo type="max"/>
        <color rgb="FFFCFCFF"/>
        <color rgb="FF63BE7B"/>
      </colorScale>
    </cfRule>
  </conditionalFormatting>
  <conditionalFormatting sqref="CX2:DA11">
    <cfRule type="colorScale" priority="146">
      <colorScale>
        <cfvo type="min"/>
        <cfvo type="max"/>
        <color rgb="FFFCFCFF"/>
        <color rgb="FF63BE7B"/>
      </colorScale>
    </cfRule>
  </conditionalFormatting>
  <conditionalFormatting sqref="DD2:DG11">
    <cfRule type="colorScale" priority="183">
      <colorScale>
        <cfvo type="min"/>
        <cfvo type="max"/>
        <color rgb="FFFCFCFF"/>
        <color rgb="FF63BE7B"/>
      </colorScale>
    </cfRule>
  </conditionalFormatting>
  <conditionalFormatting sqref="DJ2:DM11">
    <cfRule type="colorScale" priority="189">
      <colorScale>
        <cfvo type="min"/>
        <cfvo type="max"/>
        <color rgb="FFFCFCFF"/>
        <color rgb="FF63BE7B"/>
      </colorScale>
    </cfRule>
  </conditionalFormatting>
  <conditionalFormatting sqref="DV2:DY11">
    <cfRule type="colorScale" priority="201">
      <colorScale>
        <cfvo type="min"/>
        <cfvo type="max"/>
        <color rgb="FFFCFCFF"/>
        <color rgb="FF63BE7B"/>
      </colorScale>
    </cfRule>
  </conditionalFormatting>
  <conditionalFormatting sqref="DP2:DS11">
    <cfRule type="colorScale" priority="203">
      <colorScale>
        <cfvo type="min"/>
        <cfvo type="max"/>
        <color rgb="FFFCFCFF"/>
        <color rgb="FF63BE7B"/>
      </colorScale>
    </cfRule>
  </conditionalFormatting>
  <conditionalFormatting sqref="EB2:EE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3"/>
  <sheetViews>
    <sheetView workbookViewId="0">
      <selection sqref="A1:G21"/>
    </sheetView>
  </sheetViews>
  <sheetFormatPr defaultRowHeight="15" x14ac:dyDescent="0.25"/>
  <cols>
    <col min="1" max="1" width="19.5703125" bestFit="1" customWidth="1"/>
    <col min="9" max="9" width="19.5703125" hidden="1" customWidth="1"/>
    <col min="10" max="16" width="0" hidden="1" customWidth="1"/>
    <col min="17" max="17" width="19.5703125" hidden="1" customWidth="1"/>
    <col min="18" max="24" width="0" hidden="1" customWidth="1"/>
    <col min="25" max="25" width="19.5703125" hidden="1" customWidth="1"/>
    <col min="26" max="32" width="0" hidden="1" customWidth="1"/>
    <col min="33" max="33" width="19.5703125" hidden="1" customWidth="1"/>
    <col min="34" max="40" width="0" hidden="1" customWidth="1"/>
    <col min="41" max="41" width="19.5703125" hidden="1" customWidth="1"/>
    <col min="42" max="48" width="0" hidden="1" customWidth="1"/>
    <col min="49" max="49" width="19.5703125" hidden="1" customWidth="1"/>
    <col min="50" max="56" width="0" hidden="1" customWidth="1"/>
    <col min="57" max="57" width="19.5703125" hidden="1" customWidth="1"/>
    <col min="58" max="64" width="0" hidden="1" customWidth="1"/>
    <col min="65" max="65" width="19.5703125" hidden="1" customWidth="1"/>
    <col min="66" max="72" width="0" hidden="1" customWidth="1"/>
    <col min="73" max="73" width="19.5703125" bestFit="1" customWidth="1"/>
    <col min="81" max="81" width="20" bestFit="1" customWidth="1"/>
  </cols>
  <sheetData>
    <row r="1" spans="1:85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44387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5">
        <v>44388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  <c r="Y1" s="15">
        <v>44389</v>
      </c>
      <c r="Z1" s="7" t="s">
        <v>707</v>
      </c>
      <c r="AA1" s="16" t="s">
        <v>708</v>
      </c>
      <c r="AB1" s="7" t="s">
        <v>710</v>
      </c>
      <c r="AC1" s="7" t="s">
        <v>711</v>
      </c>
      <c r="AD1" s="7" t="s">
        <v>33</v>
      </c>
      <c r="AE1" s="7" t="s">
        <v>280</v>
      </c>
      <c r="AG1" s="15">
        <v>44390</v>
      </c>
      <c r="AH1" s="7" t="s">
        <v>707</v>
      </c>
      <c r="AI1" s="16" t="s">
        <v>708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44391</v>
      </c>
      <c r="AP1" s="7" t="s">
        <v>707</v>
      </c>
      <c r="AQ1" s="16" t="s">
        <v>708</v>
      </c>
      <c r="AR1" s="7" t="s">
        <v>710</v>
      </c>
      <c r="AS1" s="7" t="s">
        <v>711</v>
      </c>
      <c r="AT1" s="7" t="s">
        <v>33</v>
      </c>
      <c r="AU1" s="7" t="s">
        <v>280</v>
      </c>
      <c r="AW1" s="15">
        <v>44392</v>
      </c>
      <c r="AX1" s="7" t="s">
        <v>707</v>
      </c>
      <c r="AY1" s="16" t="s">
        <v>708</v>
      </c>
      <c r="AZ1" s="7" t="s">
        <v>710</v>
      </c>
      <c r="BA1" s="7" t="s">
        <v>711</v>
      </c>
      <c r="BB1" s="7" t="s">
        <v>33</v>
      </c>
      <c r="BC1" s="7" t="s">
        <v>280</v>
      </c>
      <c r="BE1" s="15">
        <v>44393</v>
      </c>
      <c r="BF1" s="7" t="s">
        <v>707</v>
      </c>
      <c r="BG1" s="16" t="s">
        <v>708</v>
      </c>
      <c r="BH1" s="7" t="s">
        <v>710</v>
      </c>
      <c r="BI1" s="7" t="s">
        <v>711</v>
      </c>
      <c r="BJ1" s="7" t="s">
        <v>33</v>
      </c>
      <c r="BK1" s="7" t="s">
        <v>280</v>
      </c>
      <c r="BM1" s="15">
        <v>44394</v>
      </c>
      <c r="BN1" s="7" t="s">
        <v>707</v>
      </c>
      <c r="BO1" s="16" t="s">
        <v>708</v>
      </c>
      <c r="BP1" s="7" t="s">
        <v>710</v>
      </c>
      <c r="BQ1" s="7" t="s">
        <v>711</v>
      </c>
      <c r="BR1" s="7" t="s">
        <v>33</v>
      </c>
      <c r="BS1" s="7" t="s">
        <v>280</v>
      </c>
      <c r="BU1" s="15">
        <v>44395</v>
      </c>
      <c r="BV1" s="7" t="s">
        <v>707</v>
      </c>
      <c r="BW1" s="16" t="s">
        <v>708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44397</v>
      </c>
      <c r="CD1" s="7" t="s">
        <v>710</v>
      </c>
      <c r="CE1" s="7" t="s">
        <v>711</v>
      </c>
      <c r="CF1" s="7" t="s">
        <v>33</v>
      </c>
      <c r="CG1" s="7" t="s">
        <v>280</v>
      </c>
    </row>
    <row r="2" spans="1:85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  <c r="Y2" s="23" t="s">
        <v>694</v>
      </c>
      <c r="Z2" s="20"/>
      <c r="AA2" s="56"/>
      <c r="AB2" s="20"/>
      <c r="AC2" s="20"/>
      <c r="AD2" s="20"/>
      <c r="AE2" s="20"/>
      <c r="AG2" s="23" t="s">
        <v>694</v>
      </c>
      <c r="AH2" s="20"/>
      <c r="AI2" s="56"/>
      <c r="AJ2" s="20"/>
      <c r="AK2" s="20"/>
      <c r="AL2" s="20"/>
      <c r="AM2" s="20"/>
      <c r="AO2" s="23" t="s">
        <v>694</v>
      </c>
      <c r="AP2" s="20"/>
      <c r="AQ2" s="56"/>
      <c r="AR2" s="20"/>
      <c r="AS2" s="20"/>
      <c r="AT2" s="20"/>
      <c r="AU2" s="20"/>
      <c r="AW2" s="23" t="s">
        <v>694</v>
      </c>
      <c r="AX2" s="20"/>
      <c r="AY2" s="56"/>
      <c r="AZ2" s="20"/>
      <c r="BA2" s="20"/>
      <c r="BB2" s="20"/>
      <c r="BC2" s="20"/>
      <c r="BE2" s="23" t="s">
        <v>694</v>
      </c>
      <c r="BF2" s="20"/>
      <c r="BG2" s="56"/>
      <c r="BH2" s="20"/>
      <c r="BI2" s="20"/>
      <c r="BJ2" s="20"/>
      <c r="BK2" s="20"/>
      <c r="BM2" s="23" t="s">
        <v>694</v>
      </c>
      <c r="BN2" s="20"/>
      <c r="BO2" s="56"/>
      <c r="BP2" s="20"/>
      <c r="BQ2" s="20"/>
      <c r="BR2" s="20"/>
      <c r="BS2" s="20"/>
      <c r="BU2" s="23" t="s">
        <v>694</v>
      </c>
      <c r="BV2" s="20"/>
      <c r="BW2" s="56"/>
      <c r="BX2" s="20"/>
      <c r="BY2" s="20"/>
      <c r="BZ2" s="20"/>
      <c r="CA2" s="20"/>
      <c r="CC2" s="10" t="s">
        <v>664</v>
      </c>
      <c r="CD2" s="19">
        <v>1</v>
      </c>
      <c r="CE2" s="19">
        <v>0.83</v>
      </c>
      <c r="CF2" s="19">
        <v>0.65</v>
      </c>
      <c r="CG2" s="19">
        <v>0.41</v>
      </c>
    </row>
    <row r="3" spans="1:85" x14ac:dyDescent="0.25">
      <c r="A3" s="10" t="s">
        <v>505</v>
      </c>
      <c r="B3" s="17">
        <v>0.83</v>
      </c>
      <c r="C3" s="57">
        <v>0.13</v>
      </c>
      <c r="D3" s="19">
        <v>0.96</v>
      </c>
      <c r="E3" s="19">
        <v>0.76</v>
      </c>
      <c r="F3" s="19">
        <v>0.54</v>
      </c>
      <c r="G3" s="19">
        <v>0.34</v>
      </c>
      <c r="I3" s="10" t="s">
        <v>505</v>
      </c>
      <c r="J3" s="17">
        <v>0.66</v>
      </c>
      <c r="K3" s="57">
        <v>0.23</v>
      </c>
      <c r="L3" s="19">
        <v>0.89</v>
      </c>
      <c r="M3" s="19">
        <v>0.68</v>
      </c>
      <c r="N3" s="19">
        <v>0.46</v>
      </c>
      <c r="O3" s="19">
        <v>0.28000000000000003</v>
      </c>
      <c r="Q3" s="10" t="s">
        <v>505</v>
      </c>
      <c r="R3" s="17">
        <v>0.61</v>
      </c>
      <c r="S3" s="57">
        <v>0.28000000000000003</v>
      </c>
      <c r="T3" s="19">
        <v>0.89</v>
      </c>
      <c r="U3" s="19">
        <v>0.68</v>
      </c>
      <c r="V3" s="19">
        <v>0.45</v>
      </c>
      <c r="W3" s="19">
        <v>0.28000000000000003</v>
      </c>
      <c r="Y3" s="10" t="s">
        <v>505</v>
      </c>
      <c r="Z3" s="17">
        <v>0.62</v>
      </c>
      <c r="AA3" s="57">
        <v>0.28000000000000003</v>
      </c>
      <c r="AB3" s="19">
        <v>0.89</v>
      </c>
      <c r="AC3" s="19">
        <v>0.68</v>
      </c>
      <c r="AD3" s="19">
        <v>0.44</v>
      </c>
      <c r="AE3" s="19">
        <v>0.27</v>
      </c>
      <c r="AG3" s="10" t="s">
        <v>505</v>
      </c>
      <c r="AH3" s="17">
        <v>0.61</v>
      </c>
      <c r="AI3" s="57">
        <v>0.28000000000000003</v>
      </c>
      <c r="AJ3" s="19">
        <v>0.9</v>
      </c>
      <c r="AK3" s="19">
        <v>0.69</v>
      </c>
      <c r="AL3" s="19">
        <v>0.45</v>
      </c>
      <c r="AM3" s="19">
        <v>0.28000000000000003</v>
      </c>
      <c r="AO3" s="10" t="s">
        <v>505</v>
      </c>
      <c r="AP3" s="17">
        <v>0.69</v>
      </c>
      <c r="AQ3" s="57">
        <v>0.31</v>
      </c>
      <c r="AR3" s="19">
        <v>1</v>
      </c>
      <c r="AS3" s="19">
        <v>0.77</v>
      </c>
      <c r="AT3" s="19">
        <v>0.5</v>
      </c>
      <c r="AU3" s="19">
        <v>0.31</v>
      </c>
      <c r="AW3" s="10" t="s">
        <v>505</v>
      </c>
      <c r="AX3" s="17">
        <v>0.68</v>
      </c>
      <c r="AY3" s="57">
        <v>0.32</v>
      </c>
      <c r="AZ3" s="19">
        <v>1</v>
      </c>
      <c r="BA3" s="19">
        <v>0.77</v>
      </c>
      <c r="BB3" s="19">
        <v>0.48</v>
      </c>
      <c r="BC3" s="19">
        <v>0.3</v>
      </c>
      <c r="BE3" s="10" t="s">
        <v>505</v>
      </c>
      <c r="BF3" s="17">
        <v>0.69</v>
      </c>
      <c r="BG3" s="57">
        <v>0.31</v>
      </c>
      <c r="BH3" s="19">
        <v>1</v>
      </c>
      <c r="BI3" s="19">
        <v>0.77</v>
      </c>
      <c r="BJ3" s="19">
        <v>0.48</v>
      </c>
      <c r="BK3" s="19">
        <v>0.3</v>
      </c>
      <c r="BM3" s="10" t="s">
        <v>505</v>
      </c>
      <c r="BN3" s="17">
        <v>0.69</v>
      </c>
      <c r="BO3" s="57">
        <v>0.31</v>
      </c>
      <c r="BP3" s="19">
        <v>1</v>
      </c>
      <c r="BQ3" s="19">
        <v>0.75</v>
      </c>
      <c r="BR3" s="19">
        <v>0.46</v>
      </c>
      <c r="BS3" s="19">
        <v>0.28999999999999998</v>
      </c>
      <c r="BU3" s="10" t="s">
        <v>505</v>
      </c>
      <c r="BV3" s="17">
        <v>1</v>
      </c>
      <c r="BW3" s="57">
        <v>0</v>
      </c>
      <c r="BX3" s="19">
        <v>1</v>
      </c>
      <c r="BY3" s="19">
        <v>0.77</v>
      </c>
      <c r="BZ3" s="19">
        <v>0.54</v>
      </c>
      <c r="CA3" s="19">
        <v>0.3</v>
      </c>
      <c r="CC3" s="10" t="s">
        <v>505</v>
      </c>
      <c r="CD3" s="4">
        <v>1</v>
      </c>
      <c r="CE3" s="4">
        <v>0.8</v>
      </c>
      <c r="CF3" s="4">
        <v>0.56000000000000005</v>
      </c>
      <c r="CG3" s="4">
        <v>0.31</v>
      </c>
    </row>
    <row r="4" spans="1:85" x14ac:dyDescent="0.25">
      <c r="A4" s="10" t="s">
        <v>446</v>
      </c>
      <c r="B4" s="8">
        <v>7.0000000000000007E-2</v>
      </c>
      <c r="C4" s="58">
        <v>0.37</v>
      </c>
      <c r="D4" s="4">
        <v>0.44</v>
      </c>
      <c r="E4" s="4">
        <v>0.17</v>
      </c>
      <c r="F4" s="4">
        <v>0.05</v>
      </c>
      <c r="G4" s="4">
        <v>0.01</v>
      </c>
      <c r="I4" s="10" t="s">
        <v>446</v>
      </c>
      <c r="J4" s="8">
        <v>0.14000000000000001</v>
      </c>
      <c r="K4" s="58">
        <v>0.27</v>
      </c>
      <c r="L4" s="4">
        <v>0.41</v>
      </c>
      <c r="M4" s="4">
        <v>0.16</v>
      </c>
      <c r="N4" s="4">
        <v>0.05</v>
      </c>
      <c r="O4" s="4">
        <v>0.01</v>
      </c>
      <c r="Q4" s="10" t="s">
        <v>402</v>
      </c>
      <c r="R4" s="8">
        <v>0.32</v>
      </c>
      <c r="S4" s="58">
        <v>0.45</v>
      </c>
      <c r="T4" s="4">
        <v>0.77</v>
      </c>
      <c r="U4" s="4">
        <v>0.31</v>
      </c>
      <c r="V4" s="4">
        <v>0.1</v>
      </c>
      <c r="W4" s="4">
        <v>0.03</v>
      </c>
      <c r="Y4" s="10" t="s">
        <v>402</v>
      </c>
      <c r="Z4" s="8">
        <v>0.32</v>
      </c>
      <c r="AA4" s="58">
        <v>0.45</v>
      </c>
      <c r="AB4" s="4">
        <v>0.77</v>
      </c>
      <c r="AC4" s="4">
        <v>0.31</v>
      </c>
      <c r="AD4" s="4">
        <v>0.09</v>
      </c>
      <c r="AE4" s="4">
        <v>0.02</v>
      </c>
      <c r="AG4" s="10" t="s">
        <v>402</v>
      </c>
      <c r="AH4" s="8">
        <v>0.32</v>
      </c>
      <c r="AI4" s="58">
        <v>0.44</v>
      </c>
      <c r="AJ4" s="4">
        <v>0.76</v>
      </c>
      <c r="AK4" s="4">
        <v>0.3</v>
      </c>
      <c r="AL4" s="4">
        <v>0.09</v>
      </c>
      <c r="AM4" s="4">
        <v>0.03</v>
      </c>
      <c r="AO4" s="10" t="s">
        <v>402</v>
      </c>
      <c r="AP4" s="8">
        <v>0.31</v>
      </c>
      <c r="AQ4" s="58">
        <v>0.69</v>
      </c>
      <c r="AR4" s="4">
        <v>1</v>
      </c>
      <c r="AS4" s="4">
        <v>0.41</v>
      </c>
      <c r="AT4" s="4">
        <v>0.12</v>
      </c>
      <c r="AU4" s="4">
        <v>0.03</v>
      </c>
      <c r="AW4" s="10" t="s">
        <v>402</v>
      </c>
      <c r="AX4" s="8">
        <v>0.32</v>
      </c>
      <c r="AY4" s="58">
        <v>0.68</v>
      </c>
      <c r="AZ4" s="4">
        <v>1</v>
      </c>
      <c r="BA4" s="4">
        <v>0.4</v>
      </c>
      <c r="BB4" s="4">
        <v>0.12</v>
      </c>
      <c r="BC4" s="4">
        <v>0.03</v>
      </c>
      <c r="BE4" s="10" t="s">
        <v>402</v>
      </c>
      <c r="BF4" s="8">
        <v>0.31</v>
      </c>
      <c r="BG4" s="58">
        <v>0.69</v>
      </c>
      <c r="BH4" s="4">
        <v>1</v>
      </c>
      <c r="BI4" s="4">
        <v>0.42</v>
      </c>
      <c r="BJ4" s="4">
        <v>0.12</v>
      </c>
      <c r="BK4" s="4">
        <v>0.03</v>
      </c>
      <c r="BM4" s="10" t="s">
        <v>402</v>
      </c>
      <c r="BN4" s="8">
        <v>0.31</v>
      </c>
      <c r="BO4" s="58">
        <v>0.69</v>
      </c>
      <c r="BP4" s="4">
        <v>1</v>
      </c>
      <c r="BQ4" s="4">
        <v>0.39</v>
      </c>
      <c r="BR4" s="4">
        <v>0.11</v>
      </c>
      <c r="BS4" s="4">
        <v>0.03</v>
      </c>
      <c r="BU4" s="10" t="s">
        <v>402</v>
      </c>
      <c r="BV4" s="8">
        <v>0</v>
      </c>
      <c r="BW4" s="58">
        <v>1</v>
      </c>
      <c r="BX4" s="4">
        <v>1</v>
      </c>
      <c r="BY4" s="4">
        <v>0.37</v>
      </c>
      <c r="BZ4" s="4">
        <v>0.08</v>
      </c>
      <c r="CA4" s="4">
        <v>0.02</v>
      </c>
      <c r="CC4" s="10" t="s">
        <v>347</v>
      </c>
      <c r="CD4" s="4">
        <v>1</v>
      </c>
      <c r="CE4" s="4">
        <v>0.55000000000000004</v>
      </c>
      <c r="CF4" s="4">
        <v>0.21</v>
      </c>
      <c r="CG4" s="4">
        <v>0.08</v>
      </c>
    </row>
    <row r="5" spans="1:85" x14ac:dyDescent="0.25">
      <c r="A5" s="10" t="s">
        <v>402</v>
      </c>
      <c r="B5" s="8">
        <v>7.0000000000000007E-2</v>
      </c>
      <c r="C5" s="58">
        <v>0.36</v>
      </c>
      <c r="D5" s="4">
        <v>0.43</v>
      </c>
      <c r="E5" s="4">
        <v>0.16</v>
      </c>
      <c r="F5" s="4">
        <v>0.05</v>
      </c>
      <c r="G5" s="4">
        <v>0.01</v>
      </c>
      <c r="I5" s="10" t="s">
        <v>402</v>
      </c>
      <c r="J5" s="8">
        <v>0.14000000000000001</v>
      </c>
      <c r="K5" s="58">
        <v>0.25</v>
      </c>
      <c r="L5" s="4">
        <v>0.39</v>
      </c>
      <c r="M5" s="4">
        <v>0.15</v>
      </c>
      <c r="N5" s="4">
        <v>0.04</v>
      </c>
      <c r="O5" s="4">
        <v>0.01</v>
      </c>
      <c r="Q5" s="10" t="s">
        <v>637</v>
      </c>
      <c r="R5" s="8">
        <v>0.05</v>
      </c>
      <c r="S5" s="58">
        <v>0.22</v>
      </c>
      <c r="T5" s="4">
        <v>0.27</v>
      </c>
      <c r="U5" s="4">
        <v>0.08</v>
      </c>
      <c r="V5" s="4">
        <v>0.02</v>
      </c>
      <c r="W5" s="4">
        <v>0</v>
      </c>
      <c r="Y5" s="10" t="s">
        <v>637</v>
      </c>
      <c r="Z5" s="8">
        <v>0.05</v>
      </c>
      <c r="AA5" s="58">
        <v>0.22</v>
      </c>
      <c r="AB5" s="4">
        <v>0.27</v>
      </c>
      <c r="AC5" s="4">
        <v>0.08</v>
      </c>
      <c r="AD5" s="4">
        <v>0.01</v>
      </c>
      <c r="AE5" s="4">
        <v>0</v>
      </c>
      <c r="AG5" s="10" t="s">
        <v>637</v>
      </c>
      <c r="AH5" s="8">
        <v>0.05</v>
      </c>
      <c r="AI5" s="58">
        <v>0.22</v>
      </c>
      <c r="AJ5" s="4">
        <v>0.27</v>
      </c>
      <c r="AK5" s="4">
        <v>7.0000000000000007E-2</v>
      </c>
      <c r="AL5" s="4">
        <v>0.01</v>
      </c>
      <c r="AM5" s="4">
        <v>0</v>
      </c>
      <c r="AO5" s="10" t="s">
        <v>637</v>
      </c>
      <c r="AP5" s="8">
        <v>0</v>
      </c>
      <c r="AQ5" s="58">
        <v>0</v>
      </c>
      <c r="AR5" s="4">
        <v>0</v>
      </c>
      <c r="AS5" s="4">
        <v>0</v>
      </c>
      <c r="AT5" s="4">
        <v>0</v>
      </c>
      <c r="AU5" s="4">
        <v>0</v>
      </c>
      <c r="AW5" s="10" t="s">
        <v>637</v>
      </c>
      <c r="AX5" s="8">
        <v>0</v>
      </c>
      <c r="AY5" s="58">
        <v>0</v>
      </c>
      <c r="AZ5" s="4">
        <v>0</v>
      </c>
      <c r="BA5" s="4">
        <v>0</v>
      </c>
      <c r="BB5" s="4">
        <v>0</v>
      </c>
      <c r="BC5" s="4">
        <v>0</v>
      </c>
      <c r="BE5" s="10" t="s">
        <v>637</v>
      </c>
      <c r="BF5" s="8">
        <v>0</v>
      </c>
      <c r="BG5" s="58">
        <v>0</v>
      </c>
      <c r="BH5" s="4">
        <v>0</v>
      </c>
      <c r="BI5" s="4">
        <v>0</v>
      </c>
      <c r="BJ5" s="4">
        <v>0</v>
      </c>
      <c r="BK5" s="4">
        <v>0</v>
      </c>
      <c r="BM5" s="10" t="s">
        <v>637</v>
      </c>
      <c r="BN5" s="8">
        <v>0</v>
      </c>
      <c r="BO5" s="58">
        <v>0</v>
      </c>
      <c r="BP5" s="4">
        <v>0</v>
      </c>
      <c r="BQ5" s="4">
        <v>0</v>
      </c>
      <c r="BR5" s="4">
        <v>0</v>
      </c>
      <c r="BS5" s="4">
        <v>0</v>
      </c>
      <c r="BU5" s="47" t="s">
        <v>446</v>
      </c>
      <c r="BV5" s="51">
        <v>0</v>
      </c>
      <c r="BW5" s="62">
        <v>0</v>
      </c>
      <c r="BX5" s="52">
        <v>0</v>
      </c>
      <c r="BY5" s="52">
        <v>0</v>
      </c>
      <c r="BZ5" s="52">
        <v>0</v>
      </c>
      <c r="CA5" s="52">
        <v>0</v>
      </c>
      <c r="CC5" s="10" t="s">
        <v>566</v>
      </c>
      <c r="CD5" s="43">
        <v>1</v>
      </c>
      <c r="CE5" s="43">
        <v>0.66</v>
      </c>
      <c r="CF5" s="43">
        <v>0.2</v>
      </c>
      <c r="CG5" s="43">
        <v>0.08</v>
      </c>
    </row>
    <row r="6" spans="1:85" x14ac:dyDescent="0.25">
      <c r="A6" s="10" t="s">
        <v>637</v>
      </c>
      <c r="B6" s="42">
        <v>0.02</v>
      </c>
      <c r="C6" s="59">
        <v>0.15</v>
      </c>
      <c r="D6" s="43">
        <v>0.17</v>
      </c>
      <c r="E6" s="43">
        <v>0.04</v>
      </c>
      <c r="F6" s="43">
        <v>0.01</v>
      </c>
      <c r="G6" s="43">
        <v>0</v>
      </c>
      <c r="I6" s="10" t="s">
        <v>637</v>
      </c>
      <c r="J6" s="42">
        <v>0.06</v>
      </c>
      <c r="K6" s="59">
        <v>0.25</v>
      </c>
      <c r="L6" s="43">
        <v>0.3</v>
      </c>
      <c r="M6" s="43">
        <v>0.08</v>
      </c>
      <c r="N6" s="43">
        <v>0.02</v>
      </c>
      <c r="O6" s="43">
        <v>0</v>
      </c>
      <c r="Q6" s="10" t="s">
        <v>446</v>
      </c>
      <c r="R6" s="42">
        <v>0.02</v>
      </c>
      <c r="S6" s="59">
        <v>0.05</v>
      </c>
      <c r="T6" s="43">
        <v>7.0000000000000007E-2</v>
      </c>
      <c r="U6" s="43">
        <v>0.03</v>
      </c>
      <c r="V6" s="43">
        <v>0.01</v>
      </c>
      <c r="W6" s="43">
        <v>0</v>
      </c>
      <c r="Y6" s="10" t="s">
        <v>446</v>
      </c>
      <c r="Z6" s="42">
        <v>0.02</v>
      </c>
      <c r="AA6" s="59">
        <v>0.05</v>
      </c>
      <c r="AB6" s="43">
        <v>7.0000000000000007E-2</v>
      </c>
      <c r="AC6" s="43">
        <v>0.03</v>
      </c>
      <c r="AD6" s="43">
        <v>0.01</v>
      </c>
      <c r="AE6" s="43">
        <v>0</v>
      </c>
      <c r="AG6" s="10" t="s">
        <v>446</v>
      </c>
      <c r="AH6" s="42">
        <v>0.02</v>
      </c>
      <c r="AI6" s="59">
        <v>0.05</v>
      </c>
      <c r="AJ6" s="43">
        <v>7.0000000000000007E-2</v>
      </c>
      <c r="AK6" s="43">
        <v>0.02</v>
      </c>
      <c r="AL6" s="43">
        <v>0.01</v>
      </c>
      <c r="AM6" s="43">
        <v>0</v>
      </c>
      <c r="AO6" s="47" t="s">
        <v>446</v>
      </c>
      <c r="AP6" s="48">
        <v>0</v>
      </c>
      <c r="AQ6" s="61">
        <v>0</v>
      </c>
      <c r="AR6" s="49">
        <v>0</v>
      </c>
      <c r="AS6" s="49">
        <v>0</v>
      </c>
      <c r="AT6" s="49">
        <v>0</v>
      </c>
      <c r="AU6" s="49">
        <v>0</v>
      </c>
      <c r="AW6" s="47" t="s">
        <v>446</v>
      </c>
      <c r="AX6" s="48">
        <v>0</v>
      </c>
      <c r="AY6" s="61">
        <v>0</v>
      </c>
      <c r="AZ6" s="49">
        <v>0</v>
      </c>
      <c r="BA6" s="49">
        <v>0</v>
      </c>
      <c r="BB6" s="49">
        <v>0</v>
      </c>
      <c r="BC6" s="49">
        <v>0</v>
      </c>
      <c r="BE6" s="47" t="s">
        <v>446</v>
      </c>
      <c r="BF6" s="48">
        <v>0</v>
      </c>
      <c r="BG6" s="61">
        <v>0</v>
      </c>
      <c r="BH6" s="49">
        <v>0</v>
      </c>
      <c r="BI6" s="49">
        <v>0</v>
      </c>
      <c r="BJ6" s="49">
        <v>0</v>
      </c>
      <c r="BK6" s="49">
        <v>0</v>
      </c>
      <c r="BM6" s="47" t="s">
        <v>446</v>
      </c>
      <c r="BN6" s="48">
        <v>0</v>
      </c>
      <c r="BO6" s="61">
        <v>0</v>
      </c>
      <c r="BP6" s="49">
        <v>0</v>
      </c>
      <c r="BQ6" s="49">
        <v>0</v>
      </c>
      <c r="BR6" s="49">
        <v>0</v>
      </c>
      <c r="BS6" s="49">
        <v>0</v>
      </c>
      <c r="BU6" s="47" t="s">
        <v>637</v>
      </c>
      <c r="BV6" s="48">
        <v>0</v>
      </c>
      <c r="BW6" s="61">
        <v>0</v>
      </c>
      <c r="BX6" s="49">
        <v>0</v>
      </c>
      <c r="BY6" s="49">
        <v>0</v>
      </c>
      <c r="BZ6" s="49">
        <v>0</v>
      </c>
      <c r="CA6" s="49">
        <v>0</v>
      </c>
      <c r="CC6" s="10" t="s">
        <v>375</v>
      </c>
      <c r="CD6" s="4">
        <v>1</v>
      </c>
      <c r="CE6" s="4">
        <v>0.45</v>
      </c>
      <c r="CF6" s="4">
        <v>0.15</v>
      </c>
      <c r="CG6" s="4">
        <v>0.05</v>
      </c>
    </row>
    <row r="7" spans="1:85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  <c r="Y7" s="39" t="s">
        <v>695</v>
      </c>
      <c r="Z7" s="45"/>
      <c r="AA7" s="60"/>
      <c r="AB7" s="45"/>
      <c r="AC7" s="45"/>
      <c r="AD7" s="45"/>
      <c r="AE7" s="45"/>
      <c r="AG7" s="39" t="s">
        <v>695</v>
      </c>
      <c r="AH7" s="45"/>
      <c r="AI7" s="60"/>
      <c r="AJ7" s="45"/>
      <c r="AK7" s="45"/>
      <c r="AL7" s="45"/>
      <c r="AM7" s="45"/>
      <c r="AO7" s="39" t="s">
        <v>695</v>
      </c>
      <c r="AP7" s="45"/>
      <c r="AQ7" s="60"/>
      <c r="AR7" s="45"/>
      <c r="AS7" s="45"/>
      <c r="AT7" s="45"/>
      <c r="AU7" s="45"/>
      <c r="AW7" s="39" t="s">
        <v>695</v>
      </c>
      <c r="AX7" s="45"/>
      <c r="AY7" s="60"/>
      <c r="AZ7" s="45"/>
      <c r="BA7" s="45"/>
      <c r="BB7" s="45"/>
      <c r="BC7" s="45"/>
      <c r="BE7" s="39" t="s">
        <v>695</v>
      </c>
      <c r="BF7" s="45"/>
      <c r="BG7" s="60"/>
      <c r="BH7" s="45"/>
      <c r="BI7" s="45"/>
      <c r="BJ7" s="45"/>
      <c r="BK7" s="45"/>
      <c r="BM7" s="39" t="s">
        <v>695</v>
      </c>
      <c r="BN7" s="45"/>
      <c r="BO7" s="60"/>
      <c r="BP7" s="45"/>
      <c r="BQ7" s="45"/>
      <c r="BR7" s="45"/>
      <c r="BS7" s="45"/>
      <c r="BU7" s="39" t="s">
        <v>695</v>
      </c>
      <c r="BV7" s="45"/>
      <c r="BW7" s="60"/>
      <c r="BX7" s="45"/>
      <c r="BY7" s="45"/>
      <c r="BZ7" s="45"/>
      <c r="CA7" s="45"/>
      <c r="CC7" s="10" t="s">
        <v>451</v>
      </c>
      <c r="CD7" s="4">
        <v>1</v>
      </c>
      <c r="CE7" s="4">
        <v>0.2</v>
      </c>
      <c r="CF7" s="4">
        <v>0.09</v>
      </c>
      <c r="CG7" s="4">
        <v>0.02</v>
      </c>
    </row>
    <row r="8" spans="1:85" x14ac:dyDescent="0.25">
      <c r="A8" s="10" t="s">
        <v>664</v>
      </c>
      <c r="B8" s="8">
        <v>0.71</v>
      </c>
      <c r="C8" s="58">
        <v>0.21</v>
      </c>
      <c r="D8" s="4">
        <v>0.92</v>
      </c>
      <c r="E8" s="4">
        <v>0.77</v>
      </c>
      <c r="F8" s="4">
        <v>0.55000000000000004</v>
      </c>
      <c r="G8" s="4">
        <v>0.35</v>
      </c>
      <c r="I8" s="10" t="s">
        <v>664</v>
      </c>
      <c r="J8" s="8">
        <v>0.72</v>
      </c>
      <c r="K8" s="58">
        <v>0.2</v>
      </c>
      <c r="L8" s="4">
        <v>0.92</v>
      </c>
      <c r="M8" s="4">
        <v>0.77</v>
      </c>
      <c r="N8" s="4">
        <v>0.55000000000000004</v>
      </c>
      <c r="O8" s="4">
        <v>0.37</v>
      </c>
      <c r="Q8" s="10" t="s">
        <v>664</v>
      </c>
      <c r="R8" s="8">
        <v>0.7</v>
      </c>
      <c r="S8" s="58">
        <v>0.28000000000000003</v>
      </c>
      <c r="T8" s="4">
        <v>0.97</v>
      </c>
      <c r="U8" s="4">
        <v>0.81</v>
      </c>
      <c r="V8" s="4">
        <v>0.57999999999999996</v>
      </c>
      <c r="W8" s="4">
        <v>0.38</v>
      </c>
      <c r="Y8" s="10" t="s">
        <v>664</v>
      </c>
      <c r="Z8" s="8">
        <v>0.69</v>
      </c>
      <c r="AA8" s="58">
        <v>0.28999999999999998</v>
      </c>
      <c r="AB8" s="4">
        <v>0.97</v>
      </c>
      <c r="AC8" s="4">
        <v>0.79</v>
      </c>
      <c r="AD8" s="4">
        <v>0.56999999999999995</v>
      </c>
      <c r="AE8" s="4">
        <v>0.38</v>
      </c>
      <c r="AG8" s="10" t="s">
        <v>664</v>
      </c>
      <c r="AH8" s="8">
        <v>0.7</v>
      </c>
      <c r="AI8" s="58">
        <v>0.27</v>
      </c>
      <c r="AJ8" s="4">
        <v>0.97</v>
      </c>
      <c r="AK8" s="4">
        <v>0.78</v>
      </c>
      <c r="AL8" s="4">
        <v>0.56000000000000005</v>
      </c>
      <c r="AM8" s="4">
        <v>0.38</v>
      </c>
      <c r="AO8" s="10" t="s">
        <v>664</v>
      </c>
      <c r="AP8" s="8">
        <v>0.69</v>
      </c>
      <c r="AQ8" s="58">
        <v>0.28000000000000003</v>
      </c>
      <c r="AR8" s="4">
        <v>0.97</v>
      </c>
      <c r="AS8" s="4">
        <v>0.78</v>
      </c>
      <c r="AT8" s="4">
        <v>0.55000000000000004</v>
      </c>
      <c r="AU8" s="4">
        <v>0.36</v>
      </c>
      <c r="AW8" s="10" t="s">
        <v>664</v>
      </c>
      <c r="AX8" s="8">
        <v>0.56000000000000005</v>
      </c>
      <c r="AY8" s="58">
        <v>0.44</v>
      </c>
      <c r="AZ8" s="4">
        <v>1</v>
      </c>
      <c r="BA8" s="4">
        <v>0.8</v>
      </c>
      <c r="BB8" s="4">
        <v>0.55000000000000004</v>
      </c>
      <c r="BC8" s="4">
        <v>0.37</v>
      </c>
      <c r="BE8" s="10" t="s">
        <v>664</v>
      </c>
      <c r="BF8" s="8">
        <v>0.54</v>
      </c>
      <c r="BG8" s="58">
        <v>0.46</v>
      </c>
      <c r="BH8" s="4">
        <v>1</v>
      </c>
      <c r="BI8" s="4">
        <v>0.79</v>
      </c>
      <c r="BJ8" s="4">
        <v>0.55000000000000004</v>
      </c>
      <c r="BK8" s="4">
        <v>0.36</v>
      </c>
      <c r="BM8" s="10" t="s">
        <v>664</v>
      </c>
      <c r="BN8" s="8">
        <v>0.56000000000000005</v>
      </c>
      <c r="BO8" s="58">
        <v>0.44</v>
      </c>
      <c r="BP8" s="4">
        <v>1</v>
      </c>
      <c r="BQ8" s="4">
        <v>0.8</v>
      </c>
      <c r="BR8" s="4">
        <v>0.56000000000000005</v>
      </c>
      <c r="BS8" s="4">
        <v>0.37</v>
      </c>
      <c r="BU8" s="10" t="s">
        <v>664</v>
      </c>
      <c r="BV8" s="8">
        <v>1</v>
      </c>
      <c r="BW8" s="58">
        <v>0</v>
      </c>
      <c r="BX8" s="4">
        <v>1</v>
      </c>
      <c r="BY8" s="4">
        <v>0.82</v>
      </c>
      <c r="BZ8" s="4">
        <v>0.65</v>
      </c>
      <c r="CA8" s="4">
        <v>0.41</v>
      </c>
      <c r="CC8" s="10" t="s">
        <v>463</v>
      </c>
      <c r="CD8" s="4">
        <v>1</v>
      </c>
      <c r="CE8" s="4">
        <v>0.17</v>
      </c>
      <c r="CF8" s="4">
        <v>0.08</v>
      </c>
      <c r="CG8" s="4">
        <v>0.02</v>
      </c>
    </row>
    <row r="9" spans="1:85" x14ac:dyDescent="0.25">
      <c r="A9" s="10" t="s">
        <v>347</v>
      </c>
      <c r="B9" s="8">
        <v>0.19</v>
      </c>
      <c r="C9" s="58">
        <v>0.43</v>
      </c>
      <c r="D9" s="4">
        <v>0.62</v>
      </c>
      <c r="E9" s="4">
        <v>0.39</v>
      </c>
      <c r="F9" s="4">
        <v>0.18</v>
      </c>
      <c r="G9" s="4">
        <v>7.0000000000000007E-2</v>
      </c>
      <c r="I9" s="10" t="s">
        <v>347</v>
      </c>
      <c r="J9" s="8">
        <v>0.18</v>
      </c>
      <c r="K9" s="58">
        <v>0.44</v>
      </c>
      <c r="L9" s="4">
        <v>0.62</v>
      </c>
      <c r="M9" s="4">
        <v>0.39</v>
      </c>
      <c r="N9" s="4">
        <v>0.19</v>
      </c>
      <c r="O9" s="4">
        <v>0.08</v>
      </c>
      <c r="Q9" s="10" t="s">
        <v>347</v>
      </c>
      <c r="R9" s="8">
        <v>0.3</v>
      </c>
      <c r="S9" s="58">
        <v>0.55000000000000004</v>
      </c>
      <c r="T9" s="4">
        <v>0.85</v>
      </c>
      <c r="U9" s="4">
        <v>0.55000000000000004</v>
      </c>
      <c r="V9" s="4">
        <v>0.28000000000000003</v>
      </c>
      <c r="W9" s="4">
        <v>0.1</v>
      </c>
      <c r="Y9" s="10" t="s">
        <v>347</v>
      </c>
      <c r="Z9" s="8">
        <v>0.3</v>
      </c>
      <c r="AA9" s="58">
        <v>0.54</v>
      </c>
      <c r="AB9" s="4">
        <v>0.85</v>
      </c>
      <c r="AC9" s="4">
        <v>0.52</v>
      </c>
      <c r="AD9" s="4">
        <v>0.26</v>
      </c>
      <c r="AE9" s="4">
        <v>0.1</v>
      </c>
      <c r="AG9" s="10" t="s">
        <v>347</v>
      </c>
      <c r="AH9" s="8">
        <v>0.28999999999999998</v>
      </c>
      <c r="AI9" s="58">
        <v>0.55000000000000004</v>
      </c>
      <c r="AJ9" s="4">
        <v>0.84</v>
      </c>
      <c r="AK9" s="4">
        <v>0.51</v>
      </c>
      <c r="AL9" s="4">
        <v>0.26</v>
      </c>
      <c r="AM9" s="4">
        <v>0.1</v>
      </c>
      <c r="AO9" s="10" t="s">
        <v>347</v>
      </c>
      <c r="AP9" s="8">
        <v>0.3</v>
      </c>
      <c r="AQ9" s="58">
        <v>0.55000000000000004</v>
      </c>
      <c r="AR9" s="4">
        <v>0.84</v>
      </c>
      <c r="AS9" s="4">
        <v>0.51</v>
      </c>
      <c r="AT9" s="4">
        <v>0.24</v>
      </c>
      <c r="AU9" s="4">
        <v>0.09</v>
      </c>
      <c r="AW9" s="10" t="s">
        <v>347</v>
      </c>
      <c r="AX9" s="8">
        <v>0.44</v>
      </c>
      <c r="AY9" s="58">
        <v>0.56000000000000005</v>
      </c>
      <c r="AZ9" s="4">
        <v>1</v>
      </c>
      <c r="BA9" s="4">
        <v>0.63</v>
      </c>
      <c r="BB9" s="4">
        <v>0.32</v>
      </c>
      <c r="BC9" s="4">
        <v>0.12</v>
      </c>
      <c r="BE9" s="10" t="s">
        <v>347</v>
      </c>
      <c r="BF9" s="8">
        <v>0.46</v>
      </c>
      <c r="BG9" s="58">
        <v>0.54</v>
      </c>
      <c r="BH9" s="4">
        <v>1</v>
      </c>
      <c r="BI9" s="4">
        <v>0.61</v>
      </c>
      <c r="BJ9" s="4">
        <v>0.32</v>
      </c>
      <c r="BK9" s="4">
        <v>0.13</v>
      </c>
      <c r="BM9" s="10" t="s">
        <v>347</v>
      </c>
      <c r="BN9" s="8">
        <v>0.44</v>
      </c>
      <c r="BO9" s="58">
        <v>0.56000000000000005</v>
      </c>
      <c r="BP9" s="4">
        <v>1</v>
      </c>
      <c r="BQ9" s="4">
        <v>0.61</v>
      </c>
      <c r="BR9" s="4">
        <v>0.31</v>
      </c>
      <c r="BS9" s="4">
        <v>0.12</v>
      </c>
      <c r="BU9" s="10" t="s">
        <v>347</v>
      </c>
      <c r="BV9" s="8">
        <v>0</v>
      </c>
      <c r="BW9" s="58">
        <v>1</v>
      </c>
      <c r="BX9" s="4">
        <v>1</v>
      </c>
      <c r="BY9" s="4">
        <v>0.56000000000000005</v>
      </c>
      <c r="BZ9" s="4">
        <v>0.21</v>
      </c>
      <c r="CA9" s="4">
        <v>0.09</v>
      </c>
      <c r="CC9" s="10" t="s">
        <v>402</v>
      </c>
      <c r="CD9" s="4">
        <v>1</v>
      </c>
      <c r="CE9" s="4">
        <v>0.34</v>
      </c>
      <c r="CF9" s="4">
        <v>7.0000000000000007E-2</v>
      </c>
      <c r="CG9" s="4">
        <v>0.02</v>
      </c>
    </row>
    <row r="10" spans="1:85" x14ac:dyDescent="0.25">
      <c r="A10" s="10" t="s">
        <v>450</v>
      </c>
      <c r="B10" s="8">
        <v>7.0000000000000007E-2</v>
      </c>
      <c r="C10" s="58">
        <v>0.24</v>
      </c>
      <c r="D10" s="4">
        <v>0.31</v>
      </c>
      <c r="E10" s="4">
        <v>0.15</v>
      </c>
      <c r="F10" s="4">
        <v>0.05</v>
      </c>
      <c r="G10" s="4">
        <v>0.02</v>
      </c>
      <c r="I10" s="10" t="s">
        <v>450</v>
      </c>
      <c r="J10" s="8">
        <v>7.0000000000000007E-2</v>
      </c>
      <c r="K10" s="58">
        <v>0.24</v>
      </c>
      <c r="L10" s="4">
        <v>0.31</v>
      </c>
      <c r="M10" s="4">
        <v>0.15</v>
      </c>
      <c r="N10" s="4">
        <v>0.06</v>
      </c>
      <c r="O10" s="4">
        <v>0.02</v>
      </c>
      <c r="Q10" s="10" t="s">
        <v>450</v>
      </c>
      <c r="R10" s="8">
        <v>0.01</v>
      </c>
      <c r="S10" s="58">
        <v>0.15</v>
      </c>
      <c r="T10" s="4">
        <v>0.16</v>
      </c>
      <c r="U10" s="4">
        <v>0.08</v>
      </c>
      <c r="V10" s="4">
        <v>0.03</v>
      </c>
      <c r="W10" s="4">
        <v>0.01</v>
      </c>
      <c r="Y10" s="10" t="s">
        <v>450</v>
      </c>
      <c r="Z10" s="8">
        <v>0.01</v>
      </c>
      <c r="AA10" s="58">
        <v>0.16</v>
      </c>
      <c r="AB10" s="4">
        <v>0.16</v>
      </c>
      <c r="AC10" s="4">
        <v>7.0000000000000007E-2</v>
      </c>
      <c r="AD10" s="4">
        <v>0.03</v>
      </c>
      <c r="AE10" s="4">
        <v>0.01</v>
      </c>
      <c r="AG10" s="10" t="s">
        <v>450</v>
      </c>
      <c r="AH10" s="8">
        <v>0.01</v>
      </c>
      <c r="AI10" s="58">
        <v>0.17</v>
      </c>
      <c r="AJ10" s="4">
        <v>0.17</v>
      </c>
      <c r="AK10" s="4">
        <v>7.0000000000000007E-2</v>
      </c>
      <c r="AL10" s="4">
        <v>0.03</v>
      </c>
      <c r="AM10" s="4">
        <v>0.01</v>
      </c>
      <c r="AO10" s="10" t="s">
        <v>450</v>
      </c>
      <c r="AP10" s="8">
        <v>0.01</v>
      </c>
      <c r="AQ10" s="58">
        <v>0.16</v>
      </c>
      <c r="AR10" s="4">
        <v>0.17</v>
      </c>
      <c r="AS10" s="4">
        <v>7.0000000000000007E-2</v>
      </c>
      <c r="AT10" s="4">
        <v>0.02</v>
      </c>
      <c r="AU10" s="4">
        <v>0.01</v>
      </c>
      <c r="AW10" s="47" t="s">
        <v>450</v>
      </c>
      <c r="AX10" s="51">
        <v>0</v>
      </c>
      <c r="AY10" s="62">
        <v>0</v>
      </c>
      <c r="AZ10" s="52">
        <v>0</v>
      </c>
      <c r="BA10" s="52">
        <v>0</v>
      </c>
      <c r="BB10" s="52">
        <v>0</v>
      </c>
      <c r="BC10" s="52">
        <v>0</v>
      </c>
      <c r="BE10" s="47" t="s">
        <v>450</v>
      </c>
      <c r="BF10" s="51">
        <v>0</v>
      </c>
      <c r="BG10" s="62">
        <v>0</v>
      </c>
      <c r="BH10" s="52">
        <v>0</v>
      </c>
      <c r="BI10" s="52">
        <v>0</v>
      </c>
      <c r="BJ10" s="52">
        <v>0</v>
      </c>
      <c r="BK10" s="52">
        <v>0</v>
      </c>
      <c r="BM10" s="47" t="s">
        <v>450</v>
      </c>
      <c r="BN10" s="51">
        <v>0</v>
      </c>
      <c r="BO10" s="62">
        <v>0</v>
      </c>
      <c r="BP10" s="52">
        <v>0</v>
      </c>
      <c r="BQ10" s="52">
        <v>0</v>
      </c>
      <c r="BR10" s="52">
        <v>0</v>
      </c>
      <c r="BS10" s="52">
        <v>0</v>
      </c>
      <c r="BU10" s="47" t="s">
        <v>450</v>
      </c>
      <c r="BV10" s="51">
        <v>0</v>
      </c>
      <c r="BW10" s="62">
        <v>0</v>
      </c>
      <c r="BX10" s="52">
        <v>0</v>
      </c>
      <c r="BY10" s="52">
        <v>0</v>
      </c>
      <c r="BZ10" s="52">
        <v>0</v>
      </c>
      <c r="CA10" s="52">
        <v>0</v>
      </c>
      <c r="CC10" s="47" t="s">
        <v>443</v>
      </c>
      <c r="CD10" s="52">
        <v>0</v>
      </c>
      <c r="CE10" s="52">
        <v>0</v>
      </c>
      <c r="CF10" s="52">
        <v>0</v>
      </c>
      <c r="CG10" s="52">
        <v>0</v>
      </c>
    </row>
    <row r="11" spans="1:85" x14ac:dyDescent="0.25">
      <c r="A11" s="10" t="s">
        <v>501</v>
      </c>
      <c r="B11" s="8">
        <v>0.03</v>
      </c>
      <c r="C11" s="58">
        <v>0.12</v>
      </c>
      <c r="D11" s="4">
        <v>0.15</v>
      </c>
      <c r="E11" s="4">
        <v>0.06</v>
      </c>
      <c r="F11" s="4">
        <v>0.01</v>
      </c>
      <c r="G11" s="4">
        <v>0</v>
      </c>
      <c r="I11" s="10" t="s">
        <v>501</v>
      </c>
      <c r="J11" s="8">
        <v>0.03</v>
      </c>
      <c r="K11" s="58">
        <v>0.12</v>
      </c>
      <c r="L11" s="4">
        <v>0.15</v>
      </c>
      <c r="M11" s="4">
        <v>0.06</v>
      </c>
      <c r="N11" s="4">
        <v>0.02</v>
      </c>
      <c r="O11" s="4">
        <v>0</v>
      </c>
      <c r="Q11" s="10" t="s">
        <v>501</v>
      </c>
      <c r="R11" s="8">
        <v>0</v>
      </c>
      <c r="S11" s="58">
        <v>0.02</v>
      </c>
      <c r="T11" s="4">
        <v>0.02</v>
      </c>
      <c r="U11" s="4">
        <v>0.01</v>
      </c>
      <c r="V11" s="4">
        <v>0</v>
      </c>
      <c r="W11" s="4">
        <v>0</v>
      </c>
      <c r="Y11" s="10" t="s">
        <v>501</v>
      </c>
      <c r="Z11" s="8">
        <v>0</v>
      </c>
      <c r="AA11" s="58">
        <v>0.02</v>
      </c>
      <c r="AB11" s="4">
        <v>0.02</v>
      </c>
      <c r="AC11" s="4">
        <v>0.01</v>
      </c>
      <c r="AD11" s="4">
        <v>0</v>
      </c>
      <c r="AE11" s="4">
        <v>0</v>
      </c>
      <c r="AG11" s="10" t="s">
        <v>501</v>
      </c>
      <c r="AH11" s="8">
        <v>0</v>
      </c>
      <c r="AI11" s="58">
        <v>0.02</v>
      </c>
      <c r="AJ11" s="4">
        <v>0.02</v>
      </c>
      <c r="AK11" s="4">
        <v>0.01</v>
      </c>
      <c r="AL11" s="4">
        <v>0</v>
      </c>
      <c r="AM11" s="4">
        <v>0</v>
      </c>
      <c r="AO11" s="10" t="s">
        <v>501</v>
      </c>
      <c r="AP11" s="8">
        <v>0</v>
      </c>
      <c r="AQ11" s="58">
        <v>0.01</v>
      </c>
      <c r="AR11" s="4">
        <v>0.02</v>
      </c>
      <c r="AS11" s="4">
        <v>0</v>
      </c>
      <c r="AT11" s="4">
        <v>0</v>
      </c>
      <c r="AU11" s="4">
        <v>0</v>
      </c>
      <c r="AW11" s="47" t="s">
        <v>501</v>
      </c>
      <c r="AX11" s="51">
        <v>0</v>
      </c>
      <c r="AY11" s="62">
        <v>0</v>
      </c>
      <c r="AZ11" s="52">
        <v>0</v>
      </c>
      <c r="BA11" s="52">
        <v>0</v>
      </c>
      <c r="BB11" s="52">
        <v>0</v>
      </c>
      <c r="BC11" s="52">
        <v>0</v>
      </c>
      <c r="BE11" s="47" t="s">
        <v>501</v>
      </c>
      <c r="BF11" s="51">
        <v>0</v>
      </c>
      <c r="BG11" s="62">
        <v>0</v>
      </c>
      <c r="BH11" s="52">
        <v>0</v>
      </c>
      <c r="BI11" s="52">
        <v>0</v>
      </c>
      <c r="BJ11" s="52">
        <v>0</v>
      </c>
      <c r="BK11" s="52">
        <v>0</v>
      </c>
      <c r="BM11" s="47" t="s">
        <v>501</v>
      </c>
      <c r="BN11" s="51">
        <v>0</v>
      </c>
      <c r="BO11" s="62">
        <v>0</v>
      </c>
      <c r="BP11" s="52">
        <v>0</v>
      </c>
      <c r="BQ11" s="52">
        <v>0</v>
      </c>
      <c r="BR11" s="52">
        <v>0</v>
      </c>
      <c r="BS11" s="52">
        <v>0</v>
      </c>
      <c r="BU11" s="47" t="s">
        <v>501</v>
      </c>
      <c r="BV11" s="51">
        <v>0</v>
      </c>
      <c r="BW11" s="62">
        <v>0</v>
      </c>
      <c r="BX11" s="52">
        <v>0</v>
      </c>
      <c r="BY11" s="52">
        <v>0</v>
      </c>
      <c r="BZ11" s="52">
        <v>0</v>
      </c>
      <c r="CA11" s="52">
        <v>0</v>
      </c>
      <c r="CC11" s="47" t="s">
        <v>444</v>
      </c>
      <c r="CD11" s="52">
        <v>0</v>
      </c>
      <c r="CE11" s="52">
        <v>0</v>
      </c>
      <c r="CF11" s="52">
        <v>0</v>
      </c>
      <c r="CG11" s="52">
        <v>0</v>
      </c>
    </row>
    <row r="12" spans="1:85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  <c r="Y12" s="39" t="s">
        <v>696</v>
      </c>
      <c r="Z12" s="45"/>
      <c r="AA12" s="60"/>
      <c r="AB12" s="45"/>
      <c r="AC12" s="45"/>
      <c r="AD12" s="45"/>
      <c r="AE12" s="45"/>
      <c r="AG12" s="39" t="s">
        <v>696</v>
      </c>
      <c r="AH12" s="45"/>
      <c r="AI12" s="60"/>
      <c r="AJ12" s="45"/>
      <c r="AK12" s="45"/>
      <c r="AL12" s="45"/>
      <c r="AM12" s="45"/>
      <c r="AO12" s="39" t="s">
        <v>696</v>
      </c>
      <c r="AP12" s="45"/>
      <c r="AQ12" s="60"/>
      <c r="AR12" s="45"/>
      <c r="AS12" s="45"/>
      <c r="AT12" s="45"/>
      <c r="AU12" s="45"/>
      <c r="AW12" s="39" t="s">
        <v>696</v>
      </c>
      <c r="AX12" s="45"/>
      <c r="AY12" s="60"/>
      <c r="AZ12" s="45"/>
      <c r="BA12" s="45"/>
      <c r="BB12" s="45"/>
      <c r="BC12" s="45"/>
      <c r="BE12" s="39" t="s">
        <v>696</v>
      </c>
      <c r="BF12" s="45"/>
      <c r="BG12" s="60"/>
      <c r="BH12" s="45"/>
      <c r="BI12" s="45"/>
      <c r="BJ12" s="45"/>
      <c r="BK12" s="45"/>
      <c r="BM12" s="39" t="s">
        <v>696</v>
      </c>
      <c r="BN12" s="45"/>
      <c r="BO12" s="60"/>
      <c r="BP12" s="45"/>
      <c r="BQ12" s="45"/>
      <c r="BR12" s="45"/>
      <c r="BS12" s="45"/>
      <c r="BU12" s="39" t="s">
        <v>696</v>
      </c>
      <c r="BV12" s="45"/>
      <c r="BW12" s="60"/>
      <c r="BX12" s="45"/>
      <c r="BY12" s="45"/>
      <c r="BZ12" s="45"/>
      <c r="CA12" s="45"/>
      <c r="CC12" s="47" t="s">
        <v>446</v>
      </c>
      <c r="CD12" s="52">
        <v>0</v>
      </c>
      <c r="CE12" s="52">
        <v>0</v>
      </c>
      <c r="CF12" s="52">
        <v>0</v>
      </c>
      <c r="CG12" s="52">
        <v>0</v>
      </c>
    </row>
    <row r="13" spans="1:85" x14ac:dyDescent="0.25">
      <c r="A13" s="10" t="s">
        <v>375</v>
      </c>
      <c r="B13" s="8">
        <v>0.52</v>
      </c>
      <c r="C13" s="58">
        <v>0.32</v>
      </c>
      <c r="D13" s="4">
        <v>0.84</v>
      </c>
      <c r="E13" s="4">
        <v>0.33</v>
      </c>
      <c r="F13" s="4">
        <v>0.12</v>
      </c>
      <c r="G13" s="4">
        <v>0.05</v>
      </c>
      <c r="I13" s="10" t="s">
        <v>375</v>
      </c>
      <c r="J13" s="8">
        <v>0.52</v>
      </c>
      <c r="K13" s="58">
        <v>0.32</v>
      </c>
      <c r="L13" s="4">
        <v>0.84</v>
      </c>
      <c r="M13" s="4">
        <v>0.34</v>
      </c>
      <c r="N13" s="4">
        <v>0.15</v>
      </c>
      <c r="O13" s="4">
        <v>0.05</v>
      </c>
      <c r="Q13" s="10" t="s">
        <v>375</v>
      </c>
      <c r="R13" s="8">
        <v>0.52</v>
      </c>
      <c r="S13" s="58">
        <v>0.31</v>
      </c>
      <c r="T13" s="4">
        <v>0.83</v>
      </c>
      <c r="U13" s="4">
        <v>0.3</v>
      </c>
      <c r="V13" s="4">
        <v>0.13</v>
      </c>
      <c r="W13" s="4">
        <v>0.05</v>
      </c>
      <c r="Y13" s="10" t="s">
        <v>375</v>
      </c>
      <c r="Z13" s="8">
        <v>0.55000000000000004</v>
      </c>
      <c r="AA13" s="58">
        <v>0.39</v>
      </c>
      <c r="AB13" s="4">
        <v>0.94</v>
      </c>
      <c r="AC13" s="4">
        <v>0.33</v>
      </c>
      <c r="AD13" s="4">
        <v>0.14000000000000001</v>
      </c>
      <c r="AE13" s="4">
        <v>0.05</v>
      </c>
      <c r="AG13" s="10" t="s">
        <v>375</v>
      </c>
      <c r="AH13" s="8">
        <v>0.55000000000000004</v>
      </c>
      <c r="AI13" s="58">
        <v>0.38</v>
      </c>
      <c r="AJ13" s="4">
        <v>0.94</v>
      </c>
      <c r="AK13" s="4">
        <v>0.33</v>
      </c>
      <c r="AL13" s="4">
        <v>0.14000000000000001</v>
      </c>
      <c r="AM13" s="4">
        <v>0.05</v>
      </c>
      <c r="AO13" s="10" t="s">
        <v>375</v>
      </c>
      <c r="AP13" s="8">
        <v>0.55000000000000004</v>
      </c>
      <c r="AQ13" s="58">
        <v>0.39</v>
      </c>
      <c r="AR13" s="4">
        <v>0.94</v>
      </c>
      <c r="AS13" s="4">
        <v>0.33</v>
      </c>
      <c r="AT13" s="4">
        <v>0.14000000000000001</v>
      </c>
      <c r="AU13" s="4">
        <v>0.05</v>
      </c>
      <c r="AW13" s="10" t="s">
        <v>375</v>
      </c>
      <c r="AX13" s="8">
        <v>0.55000000000000004</v>
      </c>
      <c r="AY13" s="58">
        <v>0.39</v>
      </c>
      <c r="AZ13" s="4">
        <v>0.94</v>
      </c>
      <c r="BA13" s="4">
        <v>0.28999999999999998</v>
      </c>
      <c r="BB13" s="4">
        <v>0.12</v>
      </c>
      <c r="BC13" s="4">
        <v>0.04</v>
      </c>
      <c r="BE13" s="10" t="s">
        <v>375</v>
      </c>
      <c r="BF13" s="8">
        <v>0.71</v>
      </c>
      <c r="BG13" s="58">
        <v>0.28999999999999998</v>
      </c>
      <c r="BH13" s="4">
        <v>1</v>
      </c>
      <c r="BI13" s="4">
        <v>0.33</v>
      </c>
      <c r="BJ13" s="4">
        <v>0.14000000000000001</v>
      </c>
      <c r="BK13" s="4">
        <v>0.05</v>
      </c>
      <c r="BM13" s="10" t="s">
        <v>375</v>
      </c>
      <c r="BN13" s="8">
        <v>0.71</v>
      </c>
      <c r="BO13" s="58">
        <v>0.28999999999999998</v>
      </c>
      <c r="BP13" s="4">
        <v>1</v>
      </c>
      <c r="BQ13" s="4">
        <v>0.32</v>
      </c>
      <c r="BR13" s="4">
        <v>0.13</v>
      </c>
      <c r="BS13" s="4">
        <v>0.05</v>
      </c>
      <c r="BU13" s="10" t="s">
        <v>375</v>
      </c>
      <c r="BV13" s="8">
        <v>0.71</v>
      </c>
      <c r="BW13" s="58">
        <v>0.28999999999999998</v>
      </c>
      <c r="BX13" s="4">
        <v>1</v>
      </c>
      <c r="BY13" s="4">
        <v>0.37</v>
      </c>
      <c r="BZ13" s="4">
        <v>0.13</v>
      </c>
      <c r="CA13" s="4">
        <v>0.05</v>
      </c>
      <c r="CC13" s="47" t="s">
        <v>450</v>
      </c>
      <c r="CD13" s="52">
        <v>0</v>
      </c>
      <c r="CE13" s="52">
        <v>0</v>
      </c>
      <c r="CF13" s="52">
        <v>0</v>
      </c>
      <c r="CG13" s="52">
        <v>0</v>
      </c>
    </row>
    <row r="14" spans="1:85" x14ac:dyDescent="0.25">
      <c r="A14" s="10" t="s">
        <v>463</v>
      </c>
      <c r="B14" s="8">
        <v>0.38</v>
      </c>
      <c r="C14" s="58">
        <v>0.39</v>
      </c>
      <c r="D14" s="4">
        <v>0.77</v>
      </c>
      <c r="E14" s="4">
        <v>0.26</v>
      </c>
      <c r="F14" s="4">
        <v>0.1</v>
      </c>
      <c r="G14" s="4">
        <v>0.03</v>
      </c>
      <c r="I14" s="10" t="s">
        <v>463</v>
      </c>
      <c r="J14" s="8">
        <v>0.37</v>
      </c>
      <c r="K14" s="58">
        <v>0.39</v>
      </c>
      <c r="L14" s="4">
        <v>0.76</v>
      </c>
      <c r="M14" s="4">
        <v>0.25</v>
      </c>
      <c r="N14" s="4">
        <v>0.1</v>
      </c>
      <c r="O14" s="4">
        <v>0.03</v>
      </c>
      <c r="Q14" s="10" t="s">
        <v>463</v>
      </c>
      <c r="R14" s="8">
        <v>0.37</v>
      </c>
      <c r="S14" s="58">
        <v>0.4</v>
      </c>
      <c r="T14" s="4">
        <v>0.78</v>
      </c>
      <c r="U14" s="4">
        <v>0.22</v>
      </c>
      <c r="V14" s="4">
        <v>0.09</v>
      </c>
      <c r="W14" s="4">
        <v>0.03</v>
      </c>
      <c r="Y14" s="10" t="s">
        <v>463</v>
      </c>
      <c r="Z14" s="8">
        <v>0.44</v>
      </c>
      <c r="AA14" s="58">
        <v>0.51</v>
      </c>
      <c r="AB14" s="4">
        <v>0.94</v>
      </c>
      <c r="AC14" s="4">
        <v>0.28000000000000003</v>
      </c>
      <c r="AD14" s="4">
        <v>0.12</v>
      </c>
      <c r="AE14" s="4">
        <v>0.04</v>
      </c>
      <c r="AG14" s="10" t="s">
        <v>463</v>
      </c>
      <c r="AH14" s="8">
        <v>0.44</v>
      </c>
      <c r="AI14" s="58">
        <v>0.51</v>
      </c>
      <c r="AJ14" s="4">
        <v>0.94</v>
      </c>
      <c r="AK14" s="4">
        <v>0.28999999999999998</v>
      </c>
      <c r="AL14" s="4">
        <v>0.11</v>
      </c>
      <c r="AM14" s="4">
        <v>0.04</v>
      </c>
      <c r="AO14" s="10" t="s">
        <v>463</v>
      </c>
      <c r="AP14" s="8">
        <v>0.44</v>
      </c>
      <c r="AQ14" s="58">
        <v>0.5</v>
      </c>
      <c r="AR14" s="4">
        <v>0.94</v>
      </c>
      <c r="AS14" s="4">
        <v>0.28999999999999998</v>
      </c>
      <c r="AT14" s="4">
        <v>0.11</v>
      </c>
      <c r="AU14" s="4">
        <v>0.04</v>
      </c>
      <c r="AW14" s="10" t="s">
        <v>463</v>
      </c>
      <c r="AX14" s="8">
        <v>0.44</v>
      </c>
      <c r="AY14" s="58">
        <v>0.5</v>
      </c>
      <c r="AZ14" s="4">
        <v>0.94</v>
      </c>
      <c r="BA14" s="4">
        <v>0.27</v>
      </c>
      <c r="BB14" s="4">
        <v>0.1</v>
      </c>
      <c r="BC14" s="4">
        <v>0.03</v>
      </c>
      <c r="BE14" s="10" t="s">
        <v>463</v>
      </c>
      <c r="BF14" s="8">
        <v>0.28999999999999998</v>
      </c>
      <c r="BG14" s="58">
        <v>0.71</v>
      </c>
      <c r="BH14" s="4">
        <v>1</v>
      </c>
      <c r="BI14" s="4">
        <v>0.27</v>
      </c>
      <c r="BJ14" s="4">
        <v>0.11</v>
      </c>
      <c r="BK14" s="4">
        <v>0.04</v>
      </c>
      <c r="BM14" s="10" t="s">
        <v>463</v>
      </c>
      <c r="BN14" s="8">
        <v>0.28999999999999998</v>
      </c>
      <c r="BO14" s="58">
        <v>0.71</v>
      </c>
      <c r="BP14" s="4">
        <v>1</v>
      </c>
      <c r="BQ14" s="4">
        <v>0.26</v>
      </c>
      <c r="BR14" s="4">
        <v>0.1</v>
      </c>
      <c r="BS14" s="4">
        <v>0.03</v>
      </c>
      <c r="BU14" s="10" t="s">
        <v>463</v>
      </c>
      <c r="BV14" s="8">
        <v>0.28999999999999998</v>
      </c>
      <c r="BW14" s="58">
        <v>0.71</v>
      </c>
      <c r="BX14" s="4">
        <v>1</v>
      </c>
      <c r="BY14" s="4">
        <v>0.24</v>
      </c>
      <c r="BZ14" s="4">
        <v>0.1</v>
      </c>
      <c r="CA14" s="4">
        <v>0.03</v>
      </c>
      <c r="CC14" s="47" t="s">
        <v>501</v>
      </c>
      <c r="CD14" s="52">
        <v>0</v>
      </c>
      <c r="CE14" s="52">
        <v>0</v>
      </c>
      <c r="CF14" s="52">
        <v>0</v>
      </c>
      <c r="CG14" s="52">
        <v>0</v>
      </c>
    </row>
    <row r="15" spans="1:85" x14ac:dyDescent="0.25">
      <c r="A15" s="10" t="s">
        <v>620</v>
      </c>
      <c r="B15" s="8">
        <v>7.0000000000000007E-2</v>
      </c>
      <c r="C15" s="58">
        <v>0.19</v>
      </c>
      <c r="D15" s="4">
        <v>0.26</v>
      </c>
      <c r="E15" s="4">
        <v>0.04</v>
      </c>
      <c r="F15" s="4">
        <v>0.01</v>
      </c>
      <c r="G15" s="4">
        <v>0</v>
      </c>
      <c r="I15" s="10" t="s">
        <v>620</v>
      </c>
      <c r="J15" s="8">
        <v>7.0000000000000007E-2</v>
      </c>
      <c r="K15" s="58">
        <v>0.19</v>
      </c>
      <c r="L15" s="4">
        <v>0.26</v>
      </c>
      <c r="M15" s="4">
        <v>0.04</v>
      </c>
      <c r="N15" s="4">
        <v>0.01</v>
      </c>
      <c r="O15" s="4">
        <v>0</v>
      </c>
      <c r="Q15" s="10" t="s">
        <v>620</v>
      </c>
      <c r="R15" s="8">
        <v>0.08</v>
      </c>
      <c r="S15" s="58">
        <v>0.18</v>
      </c>
      <c r="T15" s="4">
        <v>0.26</v>
      </c>
      <c r="U15" s="4">
        <v>0.03</v>
      </c>
      <c r="V15" s="4">
        <v>0.01</v>
      </c>
      <c r="W15" s="4">
        <v>0</v>
      </c>
      <c r="Y15" s="10" t="s">
        <v>620</v>
      </c>
      <c r="Z15" s="8">
        <v>0.01</v>
      </c>
      <c r="AA15" s="58">
        <v>0.06</v>
      </c>
      <c r="AB15" s="4">
        <v>7.0000000000000007E-2</v>
      </c>
      <c r="AC15" s="4">
        <v>0.01</v>
      </c>
      <c r="AD15" s="4">
        <v>0</v>
      </c>
      <c r="AE15" s="4">
        <v>0</v>
      </c>
      <c r="AG15" s="10" t="s">
        <v>620</v>
      </c>
      <c r="AH15" s="8">
        <v>0.01</v>
      </c>
      <c r="AI15" s="58">
        <v>7.0000000000000007E-2</v>
      </c>
      <c r="AJ15" s="4">
        <v>7.0000000000000007E-2</v>
      </c>
      <c r="AK15" s="4">
        <v>0.01</v>
      </c>
      <c r="AL15" s="4">
        <v>0</v>
      </c>
      <c r="AM15" s="4">
        <v>0</v>
      </c>
      <c r="AO15" s="10" t="s">
        <v>444</v>
      </c>
      <c r="AP15" s="8">
        <v>0</v>
      </c>
      <c r="AQ15" s="58">
        <v>0.05</v>
      </c>
      <c r="AR15" s="4">
        <v>0.05</v>
      </c>
      <c r="AS15" s="4">
        <v>0</v>
      </c>
      <c r="AT15" s="4">
        <v>0</v>
      </c>
      <c r="AU15" s="4">
        <v>0</v>
      </c>
      <c r="AW15" s="10" t="s">
        <v>620</v>
      </c>
      <c r="AX15" s="8">
        <v>0.01</v>
      </c>
      <c r="AY15" s="58">
        <v>0.06</v>
      </c>
      <c r="AZ15" s="4">
        <v>7.0000000000000007E-2</v>
      </c>
      <c r="BA15" s="4">
        <v>0.01</v>
      </c>
      <c r="BB15" s="4">
        <v>0</v>
      </c>
      <c r="BC15" s="4">
        <v>0</v>
      </c>
      <c r="BE15" s="47" t="s">
        <v>444</v>
      </c>
      <c r="BF15" s="51">
        <v>0</v>
      </c>
      <c r="BG15" s="62">
        <v>0</v>
      </c>
      <c r="BH15" s="52">
        <v>0</v>
      </c>
      <c r="BI15" s="52">
        <v>0</v>
      </c>
      <c r="BJ15" s="52">
        <v>0</v>
      </c>
      <c r="BK15" s="52">
        <v>0</v>
      </c>
      <c r="BM15" s="47" t="s">
        <v>444</v>
      </c>
      <c r="BN15" s="51">
        <v>0</v>
      </c>
      <c r="BO15" s="62">
        <v>0</v>
      </c>
      <c r="BP15" s="52">
        <v>0</v>
      </c>
      <c r="BQ15" s="52">
        <v>0</v>
      </c>
      <c r="BR15" s="52">
        <v>0</v>
      </c>
      <c r="BS15" s="52">
        <v>0</v>
      </c>
      <c r="BU15" s="47" t="s">
        <v>444</v>
      </c>
      <c r="BV15" s="51">
        <v>0</v>
      </c>
      <c r="BW15" s="62">
        <v>0</v>
      </c>
      <c r="BX15" s="52">
        <v>0</v>
      </c>
      <c r="BY15" s="52">
        <v>0</v>
      </c>
      <c r="BZ15" s="52">
        <v>0</v>
      </c>
      <c r="CA15" s="52">
        <v>0</v>
      </c>
      <c r="CC15" s="47" t="s">
        <v>554</v>
      </c>
      <c r="CD15" s="52">
        <v>0</v>
      </c>
      <c r="CE15" s="52">
        <v>0</v>
      </c>
      <c r="CF15" s="52">
        <v>0</v>
      </c>
      <c r="CG15" s="52">
        <v>0</v>
      </c>
    </row>
    <row r="16" spans="1:85" x14ac:dyDescent="0.25">
      <c r="A16" s="10" t="s">
        <v>444</v>
      </c>
      <c r="B16" s="8">
        <v>0.03</v>
      </c>
      <c r="C16" s="58">
        <v>0.1</v>
      </c>
      <c r="D16" s="4">
        <v>0.14000000000000001</v>
      </c>
      <c r="E16" s="4">
        <v>0.01</v>
      </c>
      <c r="F16" s="4">
        <v>0</v>
      </c>
      <c r="G16" s="4">
        <v>0</v>
      </c>
      <c r="I16" s="10" t="s">
        <v>444</v>
      </c>
      <c r="J16" s="8">
        <v>0.03</v>
      </c>
      <c r="K16" s="58">
        <v>0.11</v>
      </c>
      <c r="L16" s="4">
        <v>0.14000000000000001</v>
      </c>
      <c r="M16" s="4">
        <v>0.01</v>
      </c>
      <c r="N16" s="4">
        <v>0</v>
      </c>
      <c r="O16" s="4">
        <v>0</v>
      </c>
      <c r="Q16" s="10" t="s">
        <v>444</v>
      </c>
      <c r="R16" s="8">
        <v>0.03</v>
      </c>
      <c r="S16" s="58">
        <v>0.1</v>
      </c>
      <c r="T16" s="4">
        <v>0.13</v>
      </c>
      <c r="U16" s="4">
        <v>0.01</v>
      </c>
      <c r="V16" s="4">
        <v>0</v>
      </c>
      <c r="W16" s="4">
        <v>0</v>
      </c>
      <c r="Y16" s="10" t="s">
        <v>444</v>
      </c>
      <c r="Z16" s="8">
        <v>0</v>
      </c>
      <c r="AA16" s="58">
        <v>0.04</v>
      </c>
      <c r="AB16" s="4">
        <v>0.05</v>
      </c>
      <c r="AC16" s="4">
        <v>0</v>
      </c>
      <c r="AD16" s="4">
        <v>0</v>
      </c>
      <c r="AE16" s="4">
        <v>0</v>
      </c>
      <c r="AG16" s="10" t="s">
        <v>444</v>
      </c>
      <c r="AH16" s="8">
        <v>0</v>
      </c>
      <c r="AI16" s="58">
        <v>0.04</v>
      </c>
      <c r="AJ16" s="4">
        <v>0.05</v>
      </c>
      <c r="AK16" s="4">
        <v>0</v>
      </c>
      <c r="AL16" s="4">
        <v>0</v>
      </c>
      <c r="AM16" s="4">
        <v>0</v>
      </c>
      <c r="AO16" s="10" t="s">
        <v>620</v>
      </c>
      <c r="AP16" s="8">
        <v>0.01</v>
      </c>
      <c r="AQ16" s="58">
        <v>7.0000000000000007E-2</v>
      </c>
      <c r="AR16" s="4">
        <v>7.0000000000000007E-2</v>
      </c>
      <c r="AS16" s="4">
        <v>0.01</v>
      </c>
      <c r="AT16" s="4">
        <v>0</v>
      </c>
      <c r="AU16" s="4">
        <v>0</v>
      </c>
      <c r="AW16" s="10" t="s">
        <v>444</v>
      </c>
      <c r="AX16" s="8">
        <v>0</v>
      </c>
      <c r="AY16" s="58">
        <v>0.04</v>
      </c>
      <c r="AZ16" s="4">
        <v>0.05</v>
      </c>
      <c r="BA16" s="4">
        <v>0</v>
      </c>
      <c r="BB16" s="4">
        <v>0</v>
      </c>
      <c r="BC16" s="4">
        <v>0</v>
      </c>
      <c r="BE16" s="47" t="s">
        <v>620</v>
      </c>
      <c r="BF16" s="51">
        <v>0</v>
      </c>
      <c r="BG16" s="62">
        <v>0</v>
      </c>
      <c r="BH16" s="52">
        <v>0</v>
      </c>
      <c r="BI16" s="52">
        <v>0</v>
      </c>
      <c r="BJ16" s="52">
        <v>0</v>
      </c>
      <c r="BK16" s="52">
        <v>0</v>
      </c>
      <c r="BM16" s="47" t="s">
        <v>620</v>
      </c>
      <c r="BN16" s="51">
        <v>0</v>
      </c>
      <c r="BO16" s="62">
        <v>0</v>
      </c>
      <c r="BP16" s="52">
        <v>0</v>
      </c>
      <c r="BQ16" s="52">
        <v>0</v>
      </c>
      <c r="BR16" s="52">
        <v>0</v>
      </c>
      <c r="BS16" s="52">
        <v>0</v>
      </c>
      <c r="BU16" s="47" t="s">
        <v>620</v>
      </c>
      <c r="BV16" s="51">
        <v>0</v>
      </c>
      <c r="BW16" s="62">
        <v>0</v>
      </c>
      <c r="BX16" s="52">
        <v>0</v>
      </c>
      <c r="BY16" s="52">
        <v>0</v>
      </c>
      <c r="BZ16" s="52">
        <v>0</v>
      </c>
      <c r="CA16" s="52">
        <v>0</v>
      </c>
      <c r="CC16" s="47" t="s">
        <v>620</v>
      </c>
      <c r="CD16" s="52">
        <v>0</v>
      </c>
      <c r="CE16" s="52">
        <v>0</v>
      </c>
      <c r="CF16" s="52">
        <v>0</v>
      </c>
      <c r="CG16" s="52">
        <v>0</v>
      </c>
    </row>
    <row r="17" spans="1:85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  <c r="Y17" s="39" t="s">
        <v>697</v>
      </c>
      <c r="Z17" s="45"/>
      <c r="AA17" s="60"/>
      <c r="AB17" s="45"/>
      <c r="AC17" s="45"/>
      <c r="AD17" s="45"/>
      <c r="AE17" s="45"/>
      <c r="AG17" s="39" t="s">
        <v>697</v>
      </c>
      <c r="AH17" s="45"/>
      <c r="AI17" s="60"/>
      <c r="AJ17" s="45"/>
      <c r="AK17" s="45"/>
      <c r="AL17" s="45"/>
      <c r="AM17" s="45"/>
      <c r="AO17" s="39" t="s">
        <v>697</v>
      </c>
      <c r="AP17" s="45"/>
      <c r="AQ17" s="60"/>
      <c r="AR17" s="45"/>
      <c r="AS17" s="45"/>
      <c r="AT17" s="45"/>
      <c r="AU17" s="45"/>
      <c r="AW17" s="39" t="s">
        <v>697</v>
      </c>
      <c r="AX17" s="45"/>
      <c r="AY17" s="60"/>
      <c r="AZ17" s="45"/>
      <c r="BA17" s="45"/>
      <c r="BB17" s="45"/>
      <c r="BC17" s="45"/>
      <c r="BE17" s="39" t="s">
        <v>697</v>
      </c>
      <c r="BF17" s="45"/>
      <c r="BG17" s="60"/>
      <c r="BH17" s="45"/>
      <c r="BI17" s="45"/>
      <c r="BJ17" s="45"/>
      <c r="BK17" s="45"/>
      <c r="BM17" s="39" t="s">
        <v>697</v>
      </c>
      <c r="BN17" s="45"/>
      <c r="BO17" s="60"/>
      <c r="BP17" s="45"/>
      <c r="BQ17" s="45"/>
      <c r="BR17" s="45"/>
      <c r="BS17" s="45"/>
      <c r="BU17" s="39" t="s">
        <v>697</v>
      </c>
      <c r="BV17" s="45"/>
      <c r="BW17" s="60"/>
      <c r="BX17" s="45"/>
      <c r="BY17" s="45"/>
      <c r="BZ17" s="45"/>
      <c r="CA17" s="45"/>
      <c r="CC17" s="47" t="s">
        <v>637</v>
      </c>
      <c r="CD17" s="52">
        <v>0</v>
      </c>
      <c r="CE17" s="52">
        <v>0</v>
      </c>
      <c r="CF17" s="52">
        <v>0</v>
      </c>
      <c r="CG17" s="52">
        <v>0</v>
      </c>
    </row>
    <row r="18" spans="1:85" x14ac:dyDescent="0.25">
      <c r="A18" s="10" t="s">
        <v>566</v>
      </c>
      <c r="B18" s="8">
        <v>0.46</v>
      </c>
      <c r="C18" s="58">
        <v>0.31</v>
      </c>
      <c r="D18" s="4">
        <v>0.77</v>
      </c>
      <c r="E18" s="4">
        <v>0.39</v>
      </c>
      <c r="F18" s="4">
        <v>0.16</v>
      </c>
      <c r="G18" s="4">
        <v>0.06</v>
      </c>
      <c r="I18" s="10" t="s">
        <v>566</v>
      </c>
      <c r="J18" s="8">
        <v>0.46</v>
      </c>
      <c r="K18" s="58">
        <v>0.31</v>
      </c>
      <c r="L18" s="4">
        <v>0.77</v>
      </c>
      <c r="M18" s="4">
        <v>0.4</v>
      </c>
      <c r="N18" s="4">
        <v>0.17</v>
      </c>
      <c r="O18" s="4">
        <v>7.0000000000000007E-2</v>
      </c>
      <c r="Q18" s="10" t="s">
        <v>566</v>
      </c>
      <c r="R18" s="8">
        <v>0.45</v>
      </c>
      <c r="S18" s="58">
        <v>0.31</v>
      </c>
      <c r="T18" s="4">
        <v>0.77</v>
      </c>
      <c r="U18" s="4">
        <v>0.39</v>
      </c>
      <c r="V18" s="4">
        <v>0.16</v>
      </c>
      <c r="W18" s="4">
        <v>7.0000000000000007E-2</v>
      </c>
      <c r="Y18" s="10" t="s">
        <v>566</v>
      </c>
      <c r="Z18" s="8">
        <v>0.46</v>
      </c>
      <c r="AA18" s="58">
        <v>0.31</v>
      </c>
      <c r="AB18" s="4">
        <v>0.78</v>
      </c>
      <c r="AC18" s="4">
        <v>0.4</v>
      </c>
      <c r="AD18" s="4">
        <v>0.16</v>
      </c>
      <c r="AE18" s="4">
        <v>7.0000000000000007E-2</v>
      </c>
      <c r="AG18" s="10" t="s">
        <v>566</v>
      </c>
      <c r="AH18" s="8">
        <v>0.34</v>
      </c>
      <c r="AI18" s="58">
        <v>0.39</v>
      </c>
      <c r="AJ18" s="4">
        <v>0.73</v>
      </c>
      <c r="AK18" s="4">
        <v>0.35</v>
      </c>
      <c r="AL18" s="4">
        <v>0.14000000000000001</v>
      </c>
      <c r="AM18" s="4">
        <v>0.06</v>
      </c>
      <c r="AO18" s="10" t="s">
        <v>566</v>
      </c>
      <c r="AP18" s="8">
        <v>0.35</v>
      </c>
      <c r="AQ18" s="58">
        <v>0.38</v>
      </c>
      <c r="AR18" s="4">
        <v>0.73</v>
      </c>
      <c r="AS18" s="4">
        <v>0.32</v>
      </c>
      <c r="AT18" s="4">
        <v>0.14000000000000001</v>
      </c>
      <c r="AU18" s="4">
        <v>0.05</v>
      </c>
      <c r="AW18" s="10" t="s">
        <v>566</v>
      </c>
      <c r="AX18" s="8">
        <v>0.34</v>
      </c>
      <c r="AY18" s="58">
        <v>0.38</v>
      </c>
      <c r="AZ18" s="4">
        <v>0.72</v>
      </c>
      <c r="BA18" s="4">
        <v>0.32</v>
      </c>
      <c r="BB18" s="4">
        <v>0.13</v>
      </c>
      <c r="BC18" s="4">
        <v>0.05</v>
      </c>
      <c r="BE18" s="10" t="s">
        <v>566</v>
      </c>
      <c r="BF18" s="8">
        <v>0.35</v>
      </c>
      <c r="BG18" s="58">
        <v>0.38</v>
      </c>
      <c r="BH18" s="4">
        <v>0.72</v>
      </c>
      <c r="BI18" s="4">
        <v>0.31</v>
      </c>
      <c r="BJ18" s="4">
        <v>0.13</v>
      </c>
      <c r="BK18" s="4">
        <v>0.05</v>
      </c>
      <c r="BM18" s="10" t="s">
        <v>566</v>
      </c>
      <c r="BN18" s="8">
        <v>0.38</v>
      </c>
      <c r="BO18" s="58">
        <v>0.56000000000000005</v>
      </c>
      <c r="BP18" s="4">
        <v>0.94</v>
      </c>
      <c r="BQ18" s="4">
        <v>0.41</v>
      </c>
      <c r="BR18" s="4">
        <v>0.16</v>
      </c>
      <c r="BS18" s="4">
        <v>0.06</v>
      </c>
      <c r="BU18" s="10" t="s">
        <v>566</v>
      </c>
      <c r="BV18" s="8">
        <v>0.38</v>
      </c>
      <c r="BW18" s="58">
        <v>0.56000000000000005</v>
      </c>
      <c r="BX18" s="4">
        <v>0.94</v>
      </c>
      <c r="BY18" s="4">
        <v>0.39</v>
      </c>
      <c r="BZ18" s="4">
        <v>0.14000000000000001</v>
      </c>
      <c r="CA18" s="4">
        <v>0.05</v>
      </c>
    </row>
    <row r="19" spans="1:85" x14ac:dyDescent="0.25">
      <c r="A19" s="10" t="s">
        <v>451</v>
      </c>
      <c r="B19" s="8">
        <v>0.31</v>
      </c>
      <c r="C19" s="58">
        <v>0.36</v>
      </c>
      <c r="D19" s="4">
        <v>0.67</v>
      </c>
      <c r="E19" s="4">
        <v>0.28000000000000003</v>
      </c>
      <c r="F19" s="4">
        <v>0.11</v>
      </c>
      <c r="G19" s="4">
        <v>0.04</v>
      </c>
      <c r="I19" s="10" t="s">
        <v>451</v>
      </c>
      <c r="J19" s="8">
        <v>0.31</v>
      </c>
      <c r="K19" s="58">
        <v>0.36</v>
      </c>
      <c r="L19" s="4">
        <v>0.67</v>
      </c>
      <c r="M19" s="4">
        <v>0.31</v>
      </c>
      <c r="N19" s="4">
        <v>0.12</v>
      </c>
      <c r="O19" s="4">
        <v>0.04</v>
      </c>
      <c r="Q19" s="10" t="s">
        <v>451</v>
      </c>
      <c r="R19" s="8">
        <v>0.32</v>
      </c>
      <c r="S19" s="58">
        <v>0.34</v>
      </c>
      <c r="T19" s="4">
        <v>0.66</v>
      </c>
      <c r="U19" s="4">
        <v>0.3</v>
      </c>
      <c r="V19" s="4">
        <v>0.11</v>
      </c>
      <c r="W19" s="4">
        <v>0.04</v>
      </c>
      <c r="Y19" s="10" t="s">
        <v>451</v>
      </c>
      <c r="Z19" s="8">
        <v>0.31</v>
      </c>
      <c r="AA19" s="58">
        <v>0.36</v>
      </c>
      <c r="AB19" s="4">
        <v>0.67</v>
      </c>
      <c r="AC19" s="4">
        <v>0.3</v>
      </c>
      <c r="AD19" s="4">
        <v>0.1</v>
      </c>
      <c r="AE19" s="4">
        <v>0.04</v>
      </c>
      <c r="AG19" s="10" t="s">
        <v>451</v>
      </c>
      <c r="AH19" s="8">
        <v>0.45</v>
      </c>
      <c r="AI19" s="58">
        <v>0.26</v>
      </c>
      <c r="AJ19" s="4">
        <v>0.71</v>
      </c>
      <c r="AK19" s="4">
        <v>0.34</v>
      </c>
      <c r="AL19" s="4">
        <v>0.12</v>
      </c>
      <c r="AM19" s="4">
        <v>0.04</v>
      </c>
      <c r="AO19" s="10" t="s">
        <v>451</v>
      </c>
      <c r="AP19" s="8">
        <v>0.44</v>
      </c>
      <c r="AQ19" s="58">
        <v>0.28000000000000003</v>
      </c>
      <c r="AR19" s="4">
        <v>0.72</v>
      </c>
      <c r="AS19" s="4">
        <v>0.31</v>
      </c>
      <c r="AT19" s="4">
        <v>0.11</v>
      </c>
      <c r="AU19" s="4">
        <v>0.04</v>
      </c>
      <c r="AW19" s="10" t="s">
        <v>451</v>
      </c>
      <c r="AX19" s="8">
        <v>0.45</v>
      </c>
      <c r="AY19" s="58">
        <v>0.26</v>
      </c>
      <c r="AZ19" s="4">
        <v>0.71</v>
      </c>
      <c r="BA19" s="4">
        <v>0.31</v>
      </c>
      <c r="BB19" s="4">
        <v>0.11</v>
      </c>
      <c r="BC19" s="4">
        <v>0.04</v>
      </c>
      <c r="BE19" s="10" t="s">
        <v>451</v>
      </c>
      <c r="BF19" s="8">
        <v>0.45</v>
      </c>
      <c r="BG19" s="58">
        <v>0.26</v>
      </c>
      <c r="BH19" s="4">
        <v>0.71</v>
      </c>
      <c r="BI19" s="4">
        <v>0.3</v>
      </c>
      <c r="BJ19" s="4">
        <v>0.11</v>
      </c>
      <c r="BK19" s="4">
        <v>0.03</v>
      </c>
      <c r="BM19" s="10" t="s">
        <v>451</v>
      </c>
      <c r="BN19" s="8">
        <v>0.62</v>
      </c>
      <c r="BO19" s="58">
        <v>0.38</v>
      </c>
      <c r="BP19" s="4">
        <v>1</v>
      </c>
      <c r="BQ19" s="4">
        <v>0.44</v>
      </c>
      <c r="BR19" s="4">
        <v>0.16</v>
      </c>
      <c r="BS19" s="4">
        <v>0.05</v>
      </c>
      <c r="BU19" s="10" t="s">
        <v>451</v>
      </c>
      <c r="BV19" s="8">
        <v>0.62</v>
      </c>
      <c r="BW19" s="58">
        <v>0.38</v>
      </c>
      <c r="BX19" s="4">
        <v>1</v>
      </c>
      <c r="BY19" s="4">
        <v>0.46</v>
      </c>
      <c r="BZ19" s="4">
        <v>0.14000000000000001</v>
      </c>
      <c r="CA19" s="4">
        <v>0.05</v>
      </c>
    </row>
    <row r="20" spans="1:85" x14ac:dyDescent="0.25">
      <c r="A20" s="10" t="s">
        <v>554</v>
      </c>
      <c r="B20" s="8">
        <v>0.22</v>
      </c>
      <c r="C20" s="58">
        <v>0.3</v>
      </c>
      <c r="D20" s="4">
        <v>0.52</v>
      </c>
      <c r="E20" s="4">
        <v>0.19</v>
      </c>
      <c r="F20" s="4">
        <v>7.0000000000000007E-2</v>
      </c>
      <c r="G20" s="4">
        <v>0.02</v>
      </c>
      <c r="I20" s="10" t="s">
        <v>554</v>
      </c>
      <c r="J20" s="8">
        <v>0.22</v>
      </c>
      <c r="K20" s="58">
        <v>0.3</v>
      </c>
      <c r="L20" s="4">
        <v>0.52</v>
      </c>
      <c r="M20" s="4">
        <v>0.21</v>
      </c>
      <c r="N20" s="4">
        <v>7.0000000000000007E-2</v>
      </c>
      <c r="O20" s="4">
        <v>0.02</v>
      </c>
      <c r="Q20" s="10" t="s">
        <v>554</v>
      </c>
      <c r="R20" s="8">
        <v>0.22</v>
      </c>
      <c r="S20" s="58">
        <v>0.31</v>
      </c>
      <c r="T20" s="4">
        <v>0.53</v>
      </c>
      <c r="U20" s="4">
        <v>0.21</v>
      </c>
      <c r="V20" s="4">
        <v>7.0000000000000007E-2</v>
      </c>
      <c r="W20" s="4">
        <v>0.02</v>
      </c>
      <c r="Y20" s="10" t="s">
        <v>554</v>
      </c>
      <c r="Z20" s="8">
        <v>0.22</v>
      </c>
      <c r="AA20" s="58">
        <v>0.3</v>
      </c>
      <c r="AB20" s="4">
        <v>0.52</v>
      </c>
      <c r="AC20" s="4">
        <v>0.21</v>
      </c>
      <c r="AD20" s="4">
        <v>7.0000000000000007E-2</v>
      </c>
      <c r="AE20" s="4">
        <v>0.02</v>
      </c>
      <c r="AG20" s="10" t="s">
        <v>554</v>
      </c>
      <c r="AH20" s="8">
        <v>0.21</v>
      </c>
      <c r="AI20" s="58">
        <v>0.34</v>
      </c>
      <c r="AJ20" s="4">
        <v>0.55000000000000004</v>
      </c>
      <c r="AK20" s="4">
        <v>0.22</v>
      </c>
      <c r="AL20" s="4">
        <v>7.0000000000000007E-2</v>
      </c>
      <c r="AM20" s="4">
        <v>0.02</v>
      </c>
      <c r="AO20" s="10" t="s">
        <v>554</v>
      </c>
      <c r="AP20" s="8">
        <v>0.2</v>
      </c>
      <c r="AQ20" s="58">
        <v>0.34</v>
      </c>
      <c r="AR20" s="4">
        <v>0.54</v>
      </c>
      <c r="AS20" s="4">
        <v>0.18</v>
      </c>
      <c r="AT20" s="4">
        <v>0.06</v>
      </c>
      <c r="AU20" s="4">
        <v>0.02</v>
      </c>
      <c r="AW20" s="10" t="s">
        <v>554</v>
      </c>
      <c r="AX20" s="8">
        <v>0.21</v>
      </c>
      <c r="AY20" s="58">
        <v>0.34</v>
      </c>
      <c r="AZ20" s="4">
        <v>0.55000000000000004</v>
      </c>
      <c r="BA20" s="4">
        <v>0.19</v>
      </c>
      <c r="BB20" s="4">
        <v>0.06</v>
      </c>
      <c r="BC20" s="4">
        <v>0.02</v>
      </c>
      <c r="BE20" s="10" t="s">
        <v>554</v>
      </c>
      <c r="BF20" s="8">
        <v>0.2</v>
      </c>
      <c r="BG20" s="58">
        <v>0.35</v>
      </c>
      <c r="BH20" s="4">
        <v>0.55000000000000004</v>
      </c>
      <c r="BI20" s="4">
        <v>0.19</v>
      </c>
      <c r="BJ20" s="4">
        <v>0.06</v>
      </c>
      <c r="BK20" s="4">
        <v>0.02</v>
      </c>
      <c r="BM20" s="10" t="s">
        <v>554</v>
      </c>
      <c r="BN20" s="8">
        <v>0</v>
      </c>
      <c r="BO20" s="58">
        <v>0.06</v>
      </c>
      <c r="BP20" s="4">
        <v>0.06</v>
      </c>
      <c r="BQ20" s="4">
        <v>0.02</v>
      </c>
      <c r="BR20" s="4">
        <v>0.01</v>
      </c>
      <c r="BS20" s="4">
        <v>0</v>
      </c>
      <c r="BU20" s="10" t="s">
        <v>554</v>
      </c>
      <c r="BV20" s="8">
        <v>0</v>
      </c>
      <c r="BW20" s="58">
        <v>0.06</v>
      </c>
      <c r="BX20" s="4">
        <v>0.06</v>
      </c>
      <c r="BY20" s="4">
        <v>0.01</v>
      </c>
      <c r="BZ20" s="4">
        <v>0</v>
      </c>
      <c r="CA20" s="4">
        <v>0</v>
      </c>
    </row>
    <row r="21" spans="1:85" x14ac:dyDescent="0.25">
      <c r="A21" s="10" t="s">
        <v>443</v>
      </c>
      <c r="B21" s="8">
        <v>0.01</v>
      </c>
      <c r="C21" s="58">
        <v>0.03</v>
      </c>
      <c r="D21" s="4">
        <v>0.04</v>
      </c>
      <c r="E21" s="4">
        <v>0</v>
      </c>
      <c r="F21" s="4">
        <v>0</v>
      </c>
      <c r="G21" s="4">
        <v>0</v>
      </c>
      <c r="I21" s="10" t="s">
        <v>443</v>
      </c>
      <c r="J21" s="8">
        <v>0.01</v>
      </c>
      <c r="K21" s="58">
        <v>0.03</v>
      </c>
      <c r="L21" s="4">
        <v>0.04</v>
      </c>
      <c r="M21" s="4">
        <v>0</v>
      </c>
      <c r="N21" s="4">
        <v>0</v>
      </c>
      <c r="O21" s="4">
        <v>0</v>
      </c>
      <c r="Q21" s="10" t="s">
        <v>443</v>
      </c>
      <c r="R21" s="8">
        <v>0.01</v>
      </c>
      <c r="S21" s="58">
        <v>0.03</v>
      </c>
      <c r="T21" s="4">
        <v>0.04</v>
      </c>
      <c r="U21" s="4">
        <v>0</v>
      </c>
      <c r="V21" s="4">
        <v>0</v>
      </c>
      <c r="W21" s="4">
        <v>0</v>
      </c>
      <c r="Y21" s="10" t="s">
        <v>443</v>
      </c>
      <c r="Z21" s="8">
        <v>0.01</v>
      </c>
      <c r="AA21" s="58">
        <v>0.03</v>
      </c>
      <c r="AB21" s="4">
        <v>0.03</v>
      </c>
      <c r="AC21" s="4">
        <v>0</v>
      </c>
      <c r="AD21" s="4">
        <v>0</v>
      </c>
      <c r="AE21" s="4">
        <v>0</v>
      </c>
      <c r="AG21" s="10" t="s">
        <v>443</v>
      </c>
      <c r="AH21" s="8">
        <v>0</v>
      </c>
      <c r="AI21" s="58">
        <v>0.01</v>
      </c>
      <c r="AJ21" s="4">
        <v>0.01</v>
      </c>
      <c r="AK21" s="4">
        <v>0</v>
      </c>
      <c r="AL21" s="4">
        <v>0</v>
      </c>
      <c r="AM21" s="4">
        <v>0</v>
      </c>
      <c r="AO21" s="10" t="s">
        <v>443</v>
      </c>
      <c r="AP21" s="8">
        <v>0</v>
      </c>
      <c r="AQ21" s="58">
        <v>0.01</v>
      </c>
      <c r="AR21" s="4">
        <v>0.01</v>
      </c>
      <c r="AS21" s="4">
        <v>0</v>
      </c>
      <c r="AT21" s="4">
        <v>0</v>
      </c>
      <c r="AU21" s="4">
        <v>0</v>
      </c>
      <c r="AW21" s="10" t="s">
        <v>443</v>
      </c>
      <c r="AX21" s="8">
        <v>0</v>
      </c>
      <c r="AY21" s="58">
        <v>0.01</v>
      </c>
      <c r="AZ21" s="4">
        <v>0.01</v>
      </c>
      <c r="BA21" s="4">
        <v>0</v>
      </c>
      <c r="BB21" s="4">
        <v>0</v>
      </c>
      <c r="BC21" s="4">
        <v>0</v>
      </c>
      <c r="BE21" s="10" t="s">
        <v>443</v>
      </c>
      <c r="BF21" s="8">
        <v>0</v>
      </c>
      <c r="BG21" s="58">
        <v>0.01</v>
      </c>
      <c r="BH21" s="4">
        <v>0.01</v>
      </c>
      <c r="BI21" s="4">
        <v>0</v>
      </c>
      <c r="BJ21" s="4">
        <v>0</v>
      </c>
      <c r="BK21" s="4">
        <v>0</v>
      </c>
      <c r="BM21" s="47" t="s">
        <v>443</v>
      </c>
      <c r="BN21" s="51">
        <v>0</v>
      </c>
      <c r="BO21" s="62">
        <v>0</v>
      </c>
      <c r="BP21" s="52">
        <v>0</v>
      </c>
      <c r="BQ21" s="52">
        <v>0</v>
      </c>
      <c r="BR21" s="52">
        <v>0</v>
      </c>
      <c r="BS21" s="52">
        <v>0</v>
      </c>
      <c r="BU21" s="47" t="s">
        <v>443</v>
      </c>
      <c r="BV21" s="51">
        <v>0</v>
      </c>
      <c r="BW21" s="62">
        <v>0</v>
      </c>
      <c r="BX21" s="52">
        <v>0</v>
      </c>
      <c r="BY21" s="52">
        <v>0</v>
      </c>
      <c r="BZ21" s="52">
        <v>0</v>
      </c>
      <c r="CA21" s="52">
        <v>0</v>
      </c>
    </row>
    <row r="23" spans="1:85" x14ac:dyDescent="0.25">
      <c r="A23" s="15" t="s">
        <v>735</v>
      </c>
      <c r="B23" s="7" t="s">
        <v>707</v>
      </c>
      <c r="C23" s="16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</row>
    <row r="24" spans="1:85" x14ac:dyDescent="0.25">
      <c r="A24" s="23" t="s">
        <v>694</v>
      </c>
      <c r="B24" s="20"/>
      <c r="C24" s="56"/>
      <c r="D24" s="20"/>
      <c r="E24" s="20"/>
      <c r="F24" s="20"/>
      <c r="G24" s="20"/>
    </row>
    <row r="25" spans="1:85" x14ac:dyDescent="0.25">
      <c r="A25" s="10" t="s">
        <v>505</v>
      </c>
      <c r="B25" s="17">
        <v>0.86</v>
      </c>
      <c r="C25" s="57">
        <v>0.11</v>
      </c>
      <c r="D25" s="19">
        <v>0.97</v>
      </c>
      <c r="E25" s="19">
        <v>0.77</v>
      </c>
      <c r="F25" s="19">
        <v>0.56999999999999995</v>
      </c>
      <c r="G25" s="19">
        <v>0.4</v>
      </c>
    </row>
    <row r="26" spans="1:85" x14ac:dyDescent="0.25">
      <c r="A26" s="10" t="s">
        <v>402</v>
      </c>
      <c r="B26" s="8">
        <v>0.08</v>
      </c>
      <c r="C26" s="58">
        <v>0.41</v>
      </c>
      <c r="D26" s="4">
        <v>0.5</v>
      </c>
      <c r="E26" s="4">
        <v>0.18</v>
      </c>
      <c r="F26" s="4">
        <v>0.06</v>
      </c>
      <c r="G26" s="4">
        <v>0.02</v>
      </c>
    </row>
    <row r="27" spans="1:85" x14ac:dyDescent="0.25">
      <c r="A27" s="10" t="s">
        <v>713</v>
      </c>
      <c r="B27" s="8">
        <v>0.04</v>
      </c>
      <c r="C27" s="58">
        <v>0.28999999999999998</v>
      </c>
      <c r="D27" s="4">
        <v>0.33</v>
      </c>
      <c r="E27" s="4">
        <v>0.1</v>
      </c>
      <c r="F27" s="4">
        <v>0.03</v>
      </c>
      <c r="G27" s="4">
        <v>0.01</v>
      </c>
    </row>
    <row r="28" spans="1:85" x14ac:dyDescent="0.25">
      <c r="A28" s="10" t="s">
        <v>637</v>
      </c>
      <c r="B28" s="42">
        <v>0.02</v>
      </c>
      <c r="C28" s="59">
        <v>0.19</v>
      </c>
      <c r="D28" s="43">
        <v>0.21</v>
      </c>
      <c r="E28" s="43">
        <v>0.05</v>
      </c>
      <c r="F28" s="43">
        <v>0.01</v>
      </c>
      <c r="G28" s="43">
        <v>0</v>
      </c>
    </row>
    <row r="29" spans="1:85" x14ac:dyDescent="0.25">
      <c r="A29" s="39" t="s">
        <v>695</v>
      </c>
      <c r="B29" s="45"/>
      <c r="C29" s="60"/>
      <c r="D29" s="45"/>
      <c r="E29" s="45"/>
      <c r="F29" s="45"/>
      <c r="G29" s="45"/>
    </row>
    <row r="30" spans="1:85" x14ac:dyDescent="0.25">
      <c r="A30" s="10" t="s">
        <v>664</v>
      </c>
      <c r="B30" s="8">
        <v>0.6</v>
      </c>
      <c r="C30" s="58">
        <v>0.25</v>
      </c>
      <c r="D30" s="4">
        <v>0.85</v>
      </c>
      <c r="E30" s="4">
        <v>0.64</v>
      </c>
      <c r="F30" s="4">
        <v>0.41</v>
      </c>
      <c r="G30" s="4">
        <v>0.22</v>
      </c>
    </row>
    <row r="31" spans="1:85" x14ac:dyDescent="0.25">
      <c r="A31" s="10" t="s">
        <v>347</v>
      </c>
      <c r="B31" s="8">
        <v>0.28000000000000003</v>
      </c>
      <c r="C31" s="58">
        <v>0.37</v>
      </c>
      <c r="D31" s="4">
        <v>0.65</v>
      </c>
      <c r="E31" s="4">
        <v>0.4</v>
      </c>
      <c r="F31" s="4">
        <v>0.19</v>
      </c>
      <c r="G31" s="4">
        <v>0.08</v>
      </c>
    </row>
    <row r="32" spans="1:85" x14ac:dyDescent="0.25">
      <c r="A32" s="10" t="s">
        <v>450</v>
      </c>
      <c r="B32" s="8">
        <v>0.08</v>
      </c>
      <c r="C32" s="58">
        <v>0.25</v>
      </c>
      <c r="D32" s="4">
        <v>0.33</v>
      </c>
      <c r="E32" s="4">
        <v>0.17</v>
      </c>
      <c r="F32" s="4">
        <v>0.06</v>
      </c>
      <c r="G32" s="4">
        <v>0.02</v>
      </c>
    </row>
    <row r="33" spans="1:7" x14ac:dyDescent="0.25">
      <c r="A33" s="10" t="s">
        <v>501</v>
      </c>
      <c r="B33" s="8">
        <v>0.04</v>
      </c>
      <c r="C33" s="58">
        <v>0.13</v>
      </c>
      <c r="D33" s="4">
        <v>0.17</v>
      </c>
      <c r="E33" s="4">
        <v>0.06</v>
      </c>
      <c r="F33" s="4">
        <v>0.01</v>
      </c>
      <c r="G33" s="4">
        <v>0</v>
      </c>
    </row>
    <row r="34" spans="1:7" x14ac:dyDescent="0.25">
      <c r="A34" s="39" t="s">
        <v>696</v>
      </c>
      <c r="B34" s="45"/>
      <c r="C34" s="60"/>
      <c r="D34" s="45"/>
      <c r="E34" s="45"/>
      <c r="F34" s="45"/>
      <c r="G34" s="45"/>
    </row>
    <row r="35" spans="1:7" x14ac:dyDescent="0.25">
      <c r="A35" s="10" t="s">
        <v>375</v>
      </c>
      <c r="B35" s="8">
        <v>0.53</v>
      </c>
      <c r="C35" s="58">
        <v>0.33</v>
      </c>
      <c r="D35" s="4">
        <v>0.86</v>
      </c>
      <c r="E35" s="4">
        <v>0.37</v>
      </c>
      <c r="F35" s="4">
        <v>0.15</v>
      </c>
      <c r="G35" s="4">
        <v>0.06</v>
      </c>
    </row>
    <row r="36" spans="1:7" x14ac:dyDescent="0.25">
      <c r="A36" s="10" t="s">
        <v>463</v>
      </c>
      <c r="B36" s="8">
        <v>0.39</v>
      </c>
      <c r="C36" s="58">
        <v>0.4</v>
      </c>
      <c r="D36" s="4">
        <v>0.79</v>
      </c>
      <c r="E36" s="4">
        <v>0.3</v>
      </c>
      <c r="F36" s="4">
        <v>0.11</v>
      </c>
      <c r="G36" s="4">
        <v>0.04</v>
      </c>
    </row>
    <row r="37" spans="1:7" x14ac:dyDescent="0.25">
      <c r="A37" s="10" t="s">
        <v>620</v>
      </c>
      <c r="B37" s="8">
        <v>7.0000000000000007E-2</v>
      </c>
      <c r="C37" s="58">
        <v>0.2</v>
      </c>
      <c r="D37" s="4">
        <v>0.27</v>
      </c>
      <c r="E37" s="4">
        <v>0.05</v>
      </c>
      <c r="F37" s="4">
        <v>0.01</v>
      </c>
      <c r="G37" s="4">
        <v>0</v>
      </c>
    </row>
    <row r="38" spans="1:7" x14ac:dyDescent="0.25">
      <c r="A38" s="10" t="s">
        <v>444</v>
      </c>
      <c r="B38" s="8">
        <v>0.01</v>
      </c>
      <c r="C38" s="58">
        <v>7.0000000000000007E-2</v>
      </c>
      <c r="D38" s="4">
        <v>0.08</v>
      </c>
      <c r="E38" s="4">
        <v>0.01</v>
      </c>
      <c r="F38" s="4">
        <v>0</v>
      </c>
      <c r="G38" s="4">
        <v>0</v>
      </c>
    </row>
    <row r="39" spans="1:7" x14ac:dyDescent="0.25">
      <c r="A39" s="39" t="s">
        <v>697</v>
      </c>
      <c r="B39" s="45"/>
      <c r="C39" s="60"/>
      <c r="D39" s="45"/>
      <c r="E39" s="45"/>
      <c r="F39" s="45"/>
      <c r="G39" s="45"/>
    </row>
    <row r="40" spans="1:7" x14ac:dyDescent="0.25">
      <c r="A40" s="10" t="s">
        <v>566</v>
      </c>
      <c r="B40" s="8">
        <v>0.46</v>
      </c>
      <c r="C40" s="58">
        <v>0.31</v>
      </c>
      <c r="D40" s="4">
        <v>0.77</v>
      </c>
      <c r="E40" s="4">
        <v>0.4</v>
      </c>
      <c r="F40" s="4">
        <v>0.19</v>
      </c>
      <c r="G40" s="4">
        <v>0.08</v>
      </c>
    </row>
    <row r="41" spans="1:7" x14ac:dyDescent="0.25">
      <c r="A41" s="10" t="s">
        <v>451</v>
      </c>
      <c r="B41" s="8">
        <v>0.31</v>
      </c>
      <c r="C41" s="58">
        <v>0.36</v>
      </c>
      <c r="D41" s="4">
        <v>0.67</v>
      </c>
      <c r="E41" s="4">
        <v>0.28999999999999998</v>
      </c>
      <c r="F41" s="4">
        <v>0.13</v>
      </c>
      <c r="G41" s="4">
        <v>0.05</v>
      </c>
    </row>
    <row r="42" spans="1:7" x14ac:dyDescent="0.25">
      <c r="A42" s="10" t="s">
        <v>554</v>
      </c>
      <c r="B42" s="8">
        <v>0.22</v>
      </c>
      <c r="C42" s="58">
        <v>0.31</v>
      </c>
      <c r="D42" s="4">
        <v>0.53</v>
      </c>
      <c r="E42" s="4">
        <v>0.2</v>
      </c>
      <c r="F42" s="4">
        <v>7.0000000000000007E-2</v>
      </c>
      <c r="G42" s="4">
        <v>0.02</v>
      </c>
    </row>
    <row r="43" spans="1:7" x14ac:dyDescent="0.25">
      <c r="A43" s="10" t="s">
        <v>443</v>
      </c>
      <c r="B43" s="8">
        <v>0.01</v>
      </c>
      <c r="C43" s="58">
        <v>0.03</v>
      </c>
      <c r="D43" s="4">
        <v>0.04</v>
      </c>
      <c r="E43" s="4">
        <v>0</v>
      </c>
      <c r="F43" s="4">
        <v>0</v>
      </c>
      <c r="G43" s="4">
        <v>0</v>
      </c>
    </row>
  </sheetData>
  <sortState ref="CC2:CG17">
    <sortCondition descending="1" ref="CG2:CG17"/>
    <sortCondition descending="1" ref="CF2:CF17"/>
    <sortCondition descending="1" ref="CE2:CE17"/>
    <sortCondition descending="1" ref="CD2:CD17"/>
    <sortCondition ref="CC2:CC17"/>
  </sortState>
  <conditionalFormatting sqref="B8:G11 B13:G16 B18:G21 B3:G6">
    <cfRule type="colorScale" priority="264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276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278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280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BF8:BK11 BF13:BK16 BF18:BK21 BF3:BK6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F7:BK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BF12:BK1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BF17:BK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X8:BC11 AX13:BC16 AX18:BC21 AX3:BC6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X7:BC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X12:BC12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X17:BC1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8:AU11 AP13:AU16 AP18:AU21 AP3:AU6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P7:AU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P12:AU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P17:AU1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N8:BS11 BN13:BS16 BN18:BS21 BN3:BS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N7:BS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N12:BS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N17:BS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V8:CA11 BV13:CA16 BV18:CA21 BV3:CA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V7:CA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V12:CA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V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D2:CG17">
    <cfRule type="colorScale" priority="28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7"/>
  <sheetViews>
    <sheetView workbookViewId="0"/>
  </sheetViews>
  <sheetFormatPr defaultRowHeight="15" x14ac:dyDescent="0.25"/>
  <cols>
    <col min="1" max="1" width="15.85546875" bestFit="1" customWidth="1"/>
    <col min="10" max="10" width="15.85546875" bestFit="1" customWidth="1"/>
    <col min="19" max="19" width="13.7109375" bestFit="1" customWidth="1"/>
  </cols>
  <sheetData>
    <row r="1" spans="1:26" x14ac:dyDescent="0.25">
      <c r="A1" s="15" t="s">
        <v>725</v>
      </c>
      <c r="B1" s="7" t="s">
        <v>707</v>
      </c>
      <c r="C1" s="16" t="s">
        <v>708</v>
      </c>
      <c r="D1" s="7" t="s">
        <v>712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44885</v>
      </c>
      <c r="K1" s="7" t="s">
        <v>707</v>
      </c>
      <c r="L1" s="16" t="s">
        <v>708</v>
      </c>
      <c r="M1" s="7" t="s">
        <v>712</v>
      </c>
      <c r="N1" s="7" t="s">
        <v>710</v>
      </c>
      <c r="O1" s="7" t="s">
        <v>711</v>
      </c>
      <c r="P1" s="7" t="s">
        <v>33</v>
      </c>
      <c r="Q1" s="7" t="s">
        <v>280</v>
      </c>
      <c r="S1" s="15">
        <v>44886</v>
      </c>
      <c r="T1" s="7" t="s">
        <v>707</v>
      </c>
      <c r="U1" s="16" t="s">
        <v>708</v>
      </c>
      <c r="V1" s="7" t="s">
        <v>712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23" t="s">
        <v>694</v>
      </c>
      <c r="B2" s="20"/>
      <c r="C2" s="56"/>
      <c r="D2" s="20"/>
      <c r="E2" s="20"/>
      <c r="F2" s="20"/>
      <c r="G2" s="20"/>
      <c r="H2" s="20"/>
      <c r="J2" s="23" t="s">
        <v>694</v>
      </c>
      <c r="K2" s="20"/>
      <c r="L2" s="56"/>
      <c r="M2" s="20"/>
      <c r="N2" s="20"/>
      <c r="O2" s="20"/>
      <c r="P2" s="20"/>
      <c r="Q2" s="20"/>
      <c r="S2" s="23" t="s">
        <v>694</v>
      </c>
      <c r="T2" s="20"/>
      <c r="U2" s="56"/>
      <c r="V2" s="20"/>
      <c r="W2" s="20"/>
      <c r="X2" s="20"/>
      <c r="Y2" s="20"/>
      <c r="Z2" s="20"/>
    </row>
    <row r="3" spans="1:26" x14ac:dyDescent="0.25">
      <c r="A3" s="10" t="s">
        <v>516</v>
      </c>
      <c r="B3" s="17">
        <v>0.63</v>
      </c>
      <c r="C3" s="57">
        <v>0.23</v>
      </c>
      <c r="D3" s="19">
        <v>0.86</v>
      </c>
      <c r="E3" s="19">
        <v>0.6</v>
      </c>
      <c r="F3" s="19">
        <v>0.28999999999999998</v>
      </c>
      <c r="G3" s="19">
        <v>0.15</v>
      </c>
      <c r="H3" s="19">
        <v>0.08</v>
      </c>
      <c r="J3" s="10" t="s">
        <v>516</v>
      </c>
      <c r="K3" s="17">
        <v>0.56999999999999995</v>
      </c>
      <c r="L3" s="57">
        <v>0.28999999999999998</v>
      </c>
      <c r="M3" s="19">
        <v>0.86</v>
      </c>
      <c r="N3" s="19">
        <v>0.6</v>
      </c>
      <c r="O3" s="19">
        <v>0.3</v>
      </c>
      <c r="P3" s="19">
        <v>0.15</v>
      </c>
      <c r="Q3" s="19">
        <v>0.08</v>
      </c>
      <c r="S3" s="10" t="s">
        <v>516</v>
      </c>
      <c r="T3" s="17">
        <v>0.68</v>
      </c>
      <c r="U3" s="57">
        <v>0.27</v>
      </c>
      <c r="V3" s="19">
        <v>0.95</v>
      </c>
      <c r="W3" s="19">
        <v>0.67</v>
      </c>
      <c r="X3" s="19">
        <v>0.34</v>
      </c>
      <c r="Y3" s="19">
        <v>0.17</v>
      </c>
      <c r="Z3" s="19">
        <v>0.09</v>
      </c>
    </row>
    <row r="4" spans="1:26" x14ac:dyDescent="0.25">
      <c r="A4" s="10" t="s">
        <v>400</v>
      </c>
      <c r="B4" s="8">
        <v>0.18</v>
      </c>
      <c r="C4" s="58">
        <v>0.34</v>
      </c>
      <c r="D4" s="4">
        <v>0.52</v>
      </c>
      <c r="E4" s="4">
        <v>0.25</v>
      </c>
      <c r="F4" s="4">
        <v>0.1</v>
      </c>
      <c r="G4" s="4">
        <v>0.03</v>
      </c>
      <c r="H4" s="4">
        <v>0.01</v>
      </c>
      <c r="J4" s="10" t="s">
        <v>400</v>
      </c>
      <c r="K4" s="8">
        <v>0.36</v>
      </c>
      <c r="L4" s="58">
        <v>0.49</v>
      </c>
      <c r="M4" s="4">
        <v>0.85</v>
      </c>
      <c r="N4" s="4">
        <v>0.42</v>
      </c>
      <c r="O4" s="4">
        <v>0.16</v>
      </c>
      <c r="P4" s="4">
        <v>0.06</v>
      </c>
      <c r="Q4" s="4">
        <v>0.02</v>
      </c>
      <c r="S4" s="10" t="s">
        <v>400</v>
      </c>
      <c r="T4" s="8">
        <v>0.3</v>
      </c>
      <c r="U4" s="58">
        <v>0.56999999999999995</v>
      </c>
      <c r="V4" s="4">
        <v>0.87</v>
      </c>
      <c r="W4" s="4">
        <v>0.41</v>
      </c>
      <c r="X4" s="4">
        <v>0.15</v>
      </c>
      <c r="Y4" s="4">
        <v>0.06</v>
      </c>
      <c r="Z4" s="4">
        <v>0.02</v>
      </c>
    </row>
    <row r="5" spans="1:26" x14ac:dyDescent="0.25">
      <c r="A5" s="10" t="s">
        <v>566</v>
      </c>
      <c r="B5" s="8">
        <v>0.12</v>
      </c>
      <c r="C5" s="58">
        <v>0.26</v>
      </c>
      <c r="D5" s="4">
        <v>0.39</v>
      </c>
      <c r="E5" s="4">
        <v>0.17</v>
      </c>
      <c r="F5" s="4">
        <v>0.06</v>
      </c>
      <c r="G5" s="4">
        <v>0.02</v>
      </c>
      <c r="H5" s="4">
        <v>0</v>
      </c>
      <c r="J5" s="10" t="s">
        <v>582</v>
      </c>
      <c r="K5" s="8">
        <v>0.05</v>
      </c>
      <c r="L5" s="58">
        <v>0.14000000000000001</v>
      </c>
      <c r="M5" s="4">
        <v>0.2</v>
      </c>
      <c r="N5" s="4">
        <v>7.0000000000000007E-2</v>
      </c>
      <c r="O5" s="4">
        <v>0.02</v>
      </c>
      <c r="P5" s="4">
        <v>0</v>
      </c>
      <c r="Q5" s="4">
        <v>0</v>
      </c>
      <c r="S5" s="10" t="s">
        <v>566</v>
      </c>
      <c r="T5" s="8">
        <v>0.01</v>
      </c>
      <c r="U5" s="58">
        <v>7.0000000000000007E-2</v>
      </c>
      <c r="V5" s="4">
        <v>0.08</v>
      </c>
      <c r="W5" s="4">
        <v>0.03</v>
      </c>
      <c r="X5" s="4">
        <v>0.01</v>
      </c>
      <c r="Y5" s="4">
        <v>0</v>
      </c>
      <c r="Z5" s="4">
        <v>0</v>
      </c>
    </row>
    <row r="6" spans="1:26" x14ac:dyDescent="0.25">
      <c r="A6" s="10" t="s">
        <v>582</v>
      </c>
      <c r="B6" s="42">
        <v>0.06</v>
      </c>
      <c r="C6" s="59">
        <v>0.17</v>
      </c>
      <c r="D6" s="43">
        <v>0.23</v>
      </c>
      <c r="E6" s="43">
        <v>0.08</v>
      </c>
      <c r="F6" s="43">
        <v>0.02</v>
      </c>
      <c r="G6" s="43">
        <v>0.01</v>
      </c>
      <c r="H6" s="43">
        <v>0</v>
      </c>
      <c r="J6" s="10" t="s">
        <v>566</v>
      </c>
      <c r="K6" s="42">
        <v>0.01</v>
      </c>
      <c r="L6" s="59">
        <v>0.08</v>
      </c>
      <c r="M6" s="43">
        <v>0.1</v>
      </c>
      <c r="N6" s="43">
        <v>0.04</v>
      </c>
      <c r="O6" s="43">
        <v>0.01</v>
      </c>
      <c r="P6" s="43">
        <v>0</v>
      </c>
      <c r="Q6" s="43">
        <v>0</v>
      </c>
      <c r="S6" s="10" t="s">
        <v>582</v>
      </c>
      <c r="T6" s="42">
        <v>0.01</v>
      </c>
      <c r="U6" s="59">
        <v>0.1</v>
      </c>
      <c r="V6" s="43">
        <v>0.1</v>
      </c>
      <c r="W6" s="43">
        <v>0.03</v>
      </c>
      <c r="X6" s="43">
        <v>0.01</v>
      </c>
      <c r="Y6" s="43">
        <v>0</v>
      </c>
      <c r="Z6" s="43">
        <v>0</v>
      </c>
    </row>
    <row r="7" spans="1:26" x14ac:dyDescent="0.25">
      <c r="A7" s="39" t="s">
        <v>695</v>
      </c>
      <c r="B7" s="45"/>
      <c r="C7" s="60"/>
      <c r="D7" s="45"/>
      <c r="E7" s="45"/>
      <c r="F7" s="45"/>
      <c r="G7" s="45"/>
      <c r="H7" s="45"/>
      <c r="J7" s="39" t="s">
        <v>695</v>
      </c>
      <c r="K7" s="45"/>
      <c r="L7" s="60"/>
      <c r="M7" s="45"/>
      <c r="N7" s="45"/>
      <c r="O7" s="45"/>
      <c r="P7" s="45"/>
      <c r="Q7" s="45"/>
      <c r="S7" s="39" t="s">
        <v>695</v>
      </c>
      <c r="T7" s="45"/>
      <c r="U7" s="60"/>
      <c r="V7" s="45"/>
      <c r="W7" s="45"/>
      <c r="X7" s="45"/>
      <c r="Y7" s="45"/>
      <c r="Z7" s="45"/>
    </row>
    <row r="8" spans="1:26" x14ac:dyDescent="0.25">
      <c r="A8" s="10" t="s">
        <v>403</v>
      </c>
      <c r="B8" s="8">
        <v>0.43</v>
      </c>
      <c r="C8" s="58">
        <v>0.27</v>
      </c>
      <c r="D8" s="4">
        <v>0.7</v>
      </c>
      <c r="E8" s="4">
        <v>0.37</v>
      </c>
      <c r="F8" s="4">
        <v>0.16</v>
      </c>
      <c r="G8" s="4">
        <v>7.0000000000000007E-2</v>
      </c>
      <c r="H8" s="4">
        <v>0.03</v>
      </c>
      <c r="J8" s="10" t="s">
        <v>403</v>
      </c>
      <c r="K8" s="8">
        <v>0.43</v>
      </c>
      <c r="L8" s="58">
        <v>0.27</v>
      </c>
      <c r="M8" s="4">
        <v>0.69</v>
      </c>
      <c r="N8" s="4">
        <v>0.36</v>
      </c>
      <c r="O8" s="4">
        <v>0.16</v>
      </c>
      <c r="P8" s="4">
        <v>7.0000000000000007E-2</v>
      </c>
      <c r="Q8" s="4">
        <v>0.03</v>
      </c>
      <c r="S8" s="10" t="s">
        <v>403</v>
      </c>
      <c r="T8" s="8">
        <v>0.75</v>
      </c>
      <c r="U8" s="58">
        <v>0.16</v>
      </c>
      <c r="V8" s="4">
        <v>0.91</v>
      </c>
      <c r="W8" s="4">
        <v>0.51</v>
      </c>
      <c r="X8" s="4">
        <v>0.24</v>
      </c>
      <c r="Y8" s="4">
        <v>0.11</v>
      </c>
      <c r="Z8" s="4">
        <v>0.05</v>
      </c>
    </row>
    <row r="9" spans="1:26" x14ac:dyDescent="0.25">
      <c r="A9" s="10" t="s">
        <v>457</v>
      </c>
      <c r="B9" s="8">
        <v>0.2</v>
      </c>
      <c r="C9" s="58">
        <v>0.24</v>
      </c>
      <c r="D9" s="4">
        <v>0.44</v>
      </c>
      <c r="E9" s="4">
        <v>0.18</v>
      </c>
      <c r="F9" s="4">
        <v>0.06</v>
      </c>
      <c r="G9" s="4">
        <v>0.02</v>
      </c>
      <c r="H9" s="4">
        <v>0.01</v>
      </c>
      <c r="J9" s="10" t="s">
        <v>457</v>
      </c>
      <c r="K9" s="8">
        <v>0.19</v>
      </c>
      <c r="L9" s="58">
        <v>0.25</v>
      </c>
      <c r="M9" s="4">
        <v>0.44</v>
      </c>
      <c r="N9" s="4">
        <v>0.18</v>
      </c>
      <c r="O9" s="4">
        <v>0.06</v>
      </c>
      <c r="P9" s="4">
        <v>0.02</v>
      </c>
      <c r="Q9" s="4">
        <v>0.01</v>
      </c>
      <c r="S9" s="10" t="s">
        <v>677</v>
      </c>
      <c r="T9" s="8">
        <v>0.11</v>
      </c>
      <c r="U9" s="58">
        <v>0.32</v>
      </c>
      <c r="V9" s="4">
        <v>0.43</v>
      </c>
      <c r="W9" s="4">
        <v>0.15</v>
      </c>
      <c r="X9" s="4">
        <v>0.05</v>
      </c>
      <c r="Y9" s="4">
        <v>0.02</v>
      </c>
      <c r="Z9" s="4">
        <v>0.01</v>
      </c>
    </row>
    <row r="10" spans="1:26" x14ac:dyDescent="0.25">
      <c r="A10" s="10" t="s">
        <v>664</v>
      </c>
      <c r="B10" s="8">
        <v>0.2</v>
      </c>
      <c r="C10" s="58">
        <v>0.25</v>
      </c>
      <c r="D10" s="4">
        <v>0.44</v>
      </c>
      <c r="E10" s="4">
        <v>0.18</v>
      </c>
      <c r="F10" s="4">
        <v>0.06</v>
      </c>
      <c r="G10" s="4">
        <v>0.02</v>
      </c>
      <c r="H10" s="4">
        <v>0.01</v>
      </c>
      <c r="J10" s="10" t="s">
        <v>677</v>
      </c>
      <c r="K10" s="8">
        <v>0.18</v>
      </c>
      <c r="L10" s="58">
        <v>0.24</v>
      </c>
      <c r="M10" s="4">
        <v>0.43</v>
      </c>
      <c r="N10" s="4">
        <v>0.16</v>
      </c>
      <c r="O10" s="4">
        <v>0.05</v>
      </c>
      <c r="P10" s="4">
        <v>0.02</v>
      </c>
      <c r="Q10" s="4">
        <v>0.01</v>
      </c>
      <c r="S10" s="10" t="s">
        <v>664</v>
      </c>
      <c r="T10" s="8">
        <v>0.11</v>
      </c>
      <c r="U10" s="58">
        <v>0.3</v>
      </c>
      <c r="V10" s="4">
        <v>0.42</v>
      </c>
      <c r="W10" s="4">
        <v>0.14000000000000001</v>
      </c>
      <c r="X10" s="4">
        <v>0.05</v>
      </c>
      <c r="Y10" s="4">
        <v>0.01</v>
      </c>
      <c r="Z10" s="4">
        <v>0</v>
      </c>
    </row>
    <row r="11" spans="1:26" x14ac:dyDescent="0.25">
      <c r="A11" s="10" t="s">
        <v>677</v>
      </c>
      <c r="B11" s="8">
        <v>0.18</v>
      </c>
      <c r="C11" s="58">
        <v>0.24</v>
      </c>
      <c r="D11" s="4">
        <v>0.42</v>
      </c>
      <c r="E11" s="4">
        <v>0.17</v>
      </c>
      <c r="F11" s="4">
        <v>0.06</v>
      </c>
      <c r="G11" s="4">
        <v>0.02</v>
      </c>
      <c r="H11" s="4">
        <v>0.01</v>
      </c>
      <c r="J11" s="10" t="s">
        <v>664</v>
      </c>
      <c r="K11" s="8">
        <v>0.2</v>
      </c>
      <c r="L11" s="58">
        <v>0.24</v>
      </c>
      <c r="M11" s="4">
        <v>0.44</v>
      </c>
      <c r="N11" s="4">
        <v>0.17</v>
      </c>
      <c r="O11" s="4">
        <v>0.06</v>
      </c>
      <c r="P11" s="4">
        <v>0.02</v>
      </c>
      <c r="Q11" s="4">
        <v>0.01</v>
      </c>
      <c r="S11" s="10" t="s">
        <v>457</v>
      </c>
      <c r="T11" s="8">
        <v>0.02</v>
      </c>
      <c r="U11" s="58">
        <v>0.22</v>
      </c>
      <c r="V11" s="4">
        <v>0.24</v>
      </c>
      <c r="W11" s="4">
        <v>7.0000000000000007E-2</v>
      </c>
      <c r="X11" s="4">
        <v>0.02</v>
      </c>
      <c r="Y11" s="4">
        <v>0.01</v>
      </c>
      <c r="Z11" s="4">
        <v>0</v>
      </c>
    </row>
    <row r="12" spans="1:26" x14ac:dyDescent="0.25">
      <c r="A12" s="39" t="s">
        <v>696</v>
      </c>
      <c r="B12" s="45"/>
      <c r="C12" s="60"/>
      <c r="D12" s="45"/>
      <c r="E12" s="45"/>
      <c r="F12" s="45"/>
      <c r="G12" s="45"/>
      <c r="H12" s="45"/>
      <c r="J12" s="39" t="s">
        <v>696</v>
      </c>
      <c r="K12" s="45"/>
      <c r="L12" s="60"/>
      <c r="M12" s="45"/>
      <c r="N12" s="45"/>
      <c r="O12" s="45"/>
      <c r="P12" s="45"/>
      <c r="Q12" s="45"/>
      <c r="S12" s="39" t="s">
        <v>696</v>
      </c>
      <c r="T12" s="45"/>
      <c r="U12" s="60"/>
      <c r="V12" s="45"/>
      <c r="W12" s="45"/>
      <c r="X12" s="45"/>
      <c r="Y12" s="45"/>
      <c r="Z12" s="45"/>
    </row>
    <row r="13" spans="1:26" x14ac:dyDescent="0.25">
      <c r="A13" s="10" t="s">
        <v>300</v>
      </c>
      <c r="B13" s="8">
        <v>0.76</v>
      </c>
      <c r="C13" s="58">
        <v>0.18</v>
      </c>
      <c r="D13" s="4">
        <v>0.94</v>
      </c>
      <c r="E13" s="4">
        <v>0.67</v>
      </c>
      <c r="F13" s="4">
        <v>0.47</v>
      </c>
      <c r="G13" s="4">
        <v>0.27</v>
      </c>
      <c r="H13" s="4">
        <v>0.17</v>
      </c>
      <c r="J13" s="10" t="s">
        <v>300</v>
      </c>
      <c r="K13" s="8">
        <v>0.77</v>
      </c>
      <c r="L13" s="58">
        <v>0.17</v>
      </c>
      <c r="M13" s="4">
        <v>0.94</v>
      </c>
      <c r="N13" s="4">
        <v>0.68</v>
      </c>
      <c r="O13" s="4">
        <v>0.48</v>
      </c>
      <c r="P13" s="4">
        <v>0.28000000000000003</v>
      </c>
      <c r="Q13" s="4">
        <v>0.18</v>
      </c>
      <c r="S13" s="10" t="s">
        <v>300</v>
      </c>
      <c r="T13" s="8">
        <v>0.77</v>
      </c>
      <c r="U13" s="58">
        <v>0.17</v>
      </c>
      <c r="V13" s="4">
        <v>0.94</v>
      </c>
      <c r="W13" s="4">
        <v>0.69</v>
      </c>
      <c r="X13" s="4">
        <v>0.47</v>
      </c>
      <c r="Y13" s="4">
        <v>0.27</v>
      </c>
      <c r="Z13" s="4">
        <v>0.17</v>
      </c>
    </row>
    <row r="14" spans="1:26" x14ac:dyDescent="0.25">
      <c r="A14" s="10" t="s">
        <v>561</v>
      </c>
      <c r="B14" s="8">
        <v>0.11</v>
      </c>
      <c r="C14" s="58">
        <v>0.36</v>
      </c>
      <c r="D14" s="4">
        <v>0.47</v>
      </c>
      <c r="E14" s="4">
        <v>0.18</v>
      </c>
      <c r="F14" s="4">
        <v>0.08</v>
      </c>
      <c r="G14" s="4">
        <v>0.03</v>
      </c>
      <c r="H14" s="4">
        <v>0.01</v>
      </c>
      <c r="J14" s="10" t="s">
        <v>561</v>
      </c>
      <c r="K14" s="8">
        <v>0.11</v>
      </c>
      <c r="L14" s="58">
        <v>0.37</v>
      </c>
      <c r="M14" s="4">
        <v>0.48</v>
      </c>
      <c r="N14" s="4">
        <v>0.17</v>
      </c>
      <c r="O14" s="4">
        <v>7.0000000000000007E-2</v>
      </c>
      <c r="P14" s="4">
        <v>0.03</v>
      </c>
      <c r="Q14" s="4">
        <v>0.01</v>
      </c>
      <c r="S14" s="10" t="s">
        <v>561</v>
      </c>
      <c r="T14" s="8">
        <v>0.11</v>
      </c>
      <c r="U14" s="58">
        <v>0.36</v>
      </c>
      <c r="V14" s="4">
        <v>0.47</v>
      </c>
      <c r="W14" s="4">
        <v>0.18</v>
      </c>
      <c r="X14" s="4">
        <v>7.0000000000000007E-2</v>
      </c>
      <c r="Y14" s="4">
        <v>0.03</v>
      </c>
      <c r="Z14" s="4">
        <v>0.01</v>
      </c>
    </row>
    <row r="15" spans="1:26" x14ac:dyDescent="0.25">
      <c r="A15" s="10" t="s">
        <v>505</v>
      </c>
      <c r="B15" s="8">
        <v>0.11</v>
      </c>
      <c r="C15" s="58">
        <v>0.33</v>
      </c>
      <c r="D15" s="4">
        <v>0.44</v>
      </c>
      <c r="E15" s="4">
        <v>0.16</v>
      </c>
      <c r="F15" s="4">
        <v>7.0000000000000007E-2</v>
      </c>
      <c r="G15" s="4">
        <v>0.03</v>
      </c>
      <c r="H15" s="4">
        <v>0.01</v>
      </c>
      <c r="J15" s="10" t="s">
        <v>505</v>
      </c>
      <c r="K15" s="8">
        <v>0.1</v>
      </c>
      <c r="L15" s="58">
        <v>0.34</v>
      </c>
      <c r="M15" s="4">
        <v>0.44</v>
      </c>
      <c r="N15" s="4">
        <v>0.16</v>
      </c>
      <c r="O15" s="4">
        <v>7.0000000000000007E-2</v>
      </c>
      <c r="P15" s="4">
        <v>0.02</v>
      </c>
      <c r="Q15" s="4">
        <v>0.01</v>
      </c>
      <c r="S15" s="10" t="s">
        <v>505</v>
      </c>
      <c r="T15" s="8">
        <v>0.1</v>
      </c>
      <c r="U15" s="58">
        <v>0.35</v>
      </c>
      <c r="V15" s="4">
        <v>0.44</v>
      </c>
      <c r="W15" s="4">
        <v>0.16</v>
      </c>
      <c r="X15" s="4">
        <v>0.06</v>
      </c>
      <c r="Y15" s="4">
        <v>0.02</v>
      </c>
      <c r="Z15" s="4">
        <v>0.01</v>
      </c>
    </row>
    <row r="16" spans="1:26" x14ac:dyDescent="0.25">
      <c r="A16" s="10" t="s">
        <v>580</v>
      </c>
      <c r="B16" s="8">
        <v>0.02</v>
      </c>
      <c r="C16" s="58">
        <v>0.13</v>
      </c>
      <c r="D16" s="4">
        <v>0.15</v>
      </c>
      <c r="E16" s="4">
        <v>0.04</v>
      </c>
      <c r="F16" s="4">
        <v>0.01</v>
      </c>
      <c r="G16" s="4">
        <v>0</v>
      </c>
      <c r="H16" s="4">
        <v>0</v>
      </c>
      <c r="J16" s="10" t="s">
        <v>580</v>
      </c>
      <c r="K16" s="8">
        <v>0.02</v>
      </c>
      <c r="L16" s="58">
        <v>0.12</v>
      </c>
      <c r="M16" s="4">
        <v>0.14000000000000001</v>
      </c>
      <c r="N16" s="4">
        <v>0.03</v>
      </c>
      <c r="O16" s="4">
        <v>0.01</v>
      </c>
      <c r="P16" s="4">
        <v>0</v>
      </c>
      <c r="Q16" s="4">
        <v>0</v>
      </c>
      <c r="S16" s="10" t="s">
        <v>580</v>
      </c>
      <c r="T16" s="8">
        <v>0.02</v>
      </c>
      <c r="U16" s="58">
        <v>0.12</v>
      </c>
      <c r="V16" s="4">
        <v>0.15</v>
      </c>
      <c r="W16" s="4">
        <v>0.03</v>
      </c>
      <c r="X16" s="4">
        <v>0.01</v>
      </c>
      <c r="Y16" s="4">
        <v>0</v>
      </c>
      <c r="Z16" s="4">
        <v>0</v>
      </c>
    </row>
    <row r="17" spans="1:26" x14ac:dyDescent="0.25">
      <c r="A17" s="39" t="s">
        <v>697</v>
      </c>
      <c r="B17" s="45"/>
      <c r="C17" s="60"/>
      <c r="D17" s="45"/>
      <c r="E17" s="45"/>
      <c r="F17" s="45"/>
      <c r="G17" s="45"/>
      <c r="H17" s="45"/>
      <c r="J17" s="39" t="s">
        <v>697</v>
      </c>
      <c r="K17" s="45"/>
      <c r="L17" s="60"/>
      <c r="M17" s="45"/>
      <c r="N17" s="45"/>
      <c r="O17" s="45"/>
      <c r="P17" s="45"/>
      <c r="Q17" s="45"/>
      <c r="S17" s="39" t="s">
        <v>697</v>
      </c>
      <c r="T17" s="45"/>
      <c r="U17" s="60"/>
      <c r="V17" s="45"/>
      <c r="W17" s="45"/>
      <c r="X17" s="45"/>
      <c r="Y17" s="45"/>
      <c r="Z17" s="45"/>
    </row>
    <row r="18" spans="1:26" x14ac:dyDescent="0.25">
      <c r="A18" s="10" t="s">
        <v>413</v>
      </c>
      <c r="B18" s="8">
        <v>0.48</v>
      </c>
      <c r="C18" s="58">
        <v>0.32</v>
      </c>
      <c r="D18" s="4">
        <v>0.8</v>
      </c>
      <c r="E18" s="4">
        <v>0.45</v>
      </c>
      <c r="F18" s="4">
        <v>0.28000000000000003</v>
      </c>
      <c r="G18" s="4">
        <v>0.14000000000000001</v>
      </c>
      <c r="H18" s="4">
        <v>0.06</v>
      </c>
      <c r="J18" s="10" t="s">
        <v>413</v>
      </c>
      <c r="K18" s="8">
        <v>0.49</v>
      </c>
      <c r="L18" s="58">
        <v>0.32</v>
      </c>
      <c r="M18" s="4">
        <v>0.8</v>
      </c>
      <c r="N18" s="4">
        <v>0.45</v>
      </c>
      <c r="O18" s="4">
        <v>0.28000000000000003</v>
      </c>
      <c r="P18" s="4">
        <v>0.14000000000000001</v>
      </c>
      <c r="Q18" s="4">
        <v>0.06</v>
      </c>
      <c r="S18" s="10" t="s">
        <v>413</v>
      </c>
      <c r="T18" s="8">
        <v>0.47</v>
      </c>
      <c r="U18" s="58">
        <v>0.32</v>
      </c>
      <c r="V18" s="4">
        <v>0.79</v>
      </c>
      <c r="W18" s="4">
        <v>0.44</v>
      </c>
      <c r="X18" s="4">
        <v>0.26</v>
      </c>
      <c r="Y18" s="4">
        <v>0.13</v>
      </c>
      <c r="Z18" s="4">
        <v>0.06</v>
      </c>
    </row>
    <row r="19" spans="1:26" x14ac:dyDescent="0.25">
      <c r="A19" s="10" t="s">
        <v>383</v>
      </c>
      <c r="B19" s="8">
        <v>0.38</v>
      </c>
      <c r="C19" s="58">
        <v>0.36</v>
      </c>
      <c r="D19" s="4">
        <v>0.74</v>
      </c>
      <c r="E19" s="4">
        <v>0.38</v>
      </c>
      <c r="F19" s="4">
        <v>0.23</v>
      </c>
      <c r="G19" s="4">
        <v>0.1</v>
      </c>
      <c r="H19" s="4">
        <v>0.05</v>
      </c>
      <c r="J19" s="10" t="s">
        <v>383</v>
      </c>
      <c r="K19" s="8">
        <v>0.39</v>
      </c>
      <c r="L19" s="58">
        <v>0.36</v>
      </c>
      <c r="M19" s="4">
        <v>0.75</v>
      </c>
      <c r="N19" s="4">
        <v>0.39</v>
      </c>
      <c r="O19" s="4">
        <v>0.22</v>
      </c>
      <c r="P19" s="4">
        <v>0.11</v>
      </c>
      <c r="Q19" s="4">
        <v>0.05</v>
      </c>
      <c r="S19" s="10" t="s">
        <v>383</v>
      </c>
      <c r="T19" s="8">
        <v>0.39</v>
      </c>
      <c r="U19" s="58">
        <v>0.35</v>
      </c>
      <c r="V19" s="4">
        <v>0.74</v>
      </c>
      <c r="W19" s="4">
        <v>0.38</v>
      </c>
      <c r="X19" s="4">
        <v>0.22</v>
      </c>
      <c r="Y19" s="4">
        <v>0.1</v>
      </c>
      <c r="Z19" s="4">
        <v>0.05</v>
      </c>
    </row>
    <row r="20" spans="1:26" x14ac:dyDescent="0.25">
      <c r="A20" s="10" t="s">
        <v>303</v>
      </c>
      <c r="B20" s="8">
        <v>7.0000000000000007E-2</v>
      </c>
      <c r="C20" s="58">
        <v>0.17</v>
      </c>
      <c r="D20" s="4">
        <v>0.24</v>
      </c>
      <c r="E20" s="4">
        <v>0.06</v>
      </c>
      <c r="F20" s="4">
        <v>0.02</v>
      </c>
      <c r="G20" s="4">
        <v>0.01</v>
      </c>
      <c r="H20" s="4">
        <v>0</v>
      </c>
      <c r="J20" s="10" t="s">
        <v>303</v>
      </c>
      <c r="K20" s="8">
        <v>7.0000000000000007E-2</v>
      </c>
      <c r="L20" s="58">
        <v>0.17</v>
      </c>
      <c r="M20" s="4">
        <v>0.24</v>
      </c>
      <c r="N20" s="4">
        <v>7.0000000000000007E-2</v>
      </c>
      <c r="O20" s="4">
        <v>0.02</v>
      </c>
      <c r="P20" s="4">
        <v>0.01</v>
      </c>
      <c r="Q20" s="4">
        <v>0</v>
      </c>
      <c r="S20" s="10" t="s">
        <v>303</v>
      </c>
      <c r="T20" s="8">
        <v>7.0000000000000007E-2</v>
      </c>
      <c r="U20" s="58">
        <v>0.17</v>
      </c>
      <c r="V20" s="4">
        <v>0.24</v>
      </c>
      <c r="W20" s="4">
        <v>7.0000000000000007E-2</v>
      </c>
      <c r="X20" s="4">
        <v>0.03</v>
      </c>
      <c r="Y20" s="4">
        <v>0.01</v>
      </c>
      <c r="Z20" s="4">
        <v>0</v>
      </c>
    </row>
    <row r="21" spans="1:26" x14ac:dyDescent="0.25">
      <c r="A21" s="10" t="s">
        <v>638</v>
      </c>
      <c r="B21" s="8">
        <v>7.0000000000000007E-2</v>
      </c>
      <c r="C21" s="58">
        <v>0.16</v>
      </c>
      <c r="D21" s="4">
        <v>0.22</v>
      </c>
      <c r="E21" s="4">
        <v>0.06</v>
      </c>
      <c r="F21" s="4">
        <v>0.02</v>
      </c>
      <c r="G21" s="4">
        <v>0</v>
      </c>
      <c r="H21" s="4">
        <v>0</v>
      </c>
      <c r="J21" s="10" t="s">
        <v>638</v>
      </c>
      <c r="K21" s="8">
        <v>0.06</v>
      </c>
      <c r="L21" s="58">
        <v>0.15</v>
      </c>
      <c r="M21" s="4">
        <v>0.21</v>
      </c>
      <c r="N21" s="4">
        <v>0.06</v>
      </c>
      <c r="O21" s="4">
        <v>0.02</v>
      </c>
      <c r="P21" s="4">
        <v>0.01</v>
      </c>
      <c r="Q21" s="4">
        <v>0</v>
      </c>
      <c r="S21" s="10" t="s">
        <v>638</v>
      </c>
      <c r="T21" s="8">
        <v>7.0000000000000007E-2</v>
      </c>
      <c r="U21" s="58">
        <v>0.17</v>
      </c>
      <c r="V21" s="4">
        <v>0.23</v>
      </c>
      <c r="W21" s="4">
        <v>0.06</v>
      </c>
      <c r="X21" s="4">
        <v>0.02</v>
      </c>
      <c r="Y21" s="4">
        <v>0.01</v>
      </c>
      <c r="Z21" s="4">
        <v>0</v>
      </c>
    </row>
    <row r="22" spans="1:26" x14ac:dyDescent="0.25">
      <c r="A22" s="39" t="s">
        <v>698</v>
      </c>
      <c r="B22" s="45"/>
      <c r="C22" s="60"/>
      <c r="D22" s="45"/>
      <c r="E22" s="45"/>
      <c r="F22" s="45"/>
      <c r="G22" s="45"/>
      <c r="H22" s="45"/>
      <c r="J22" s="39" t="s">
        <v>698</v>
      </c>
      <c r="K22" s="45"/>
      <c r="L22" s="60"/>
      <c r="M22" s="45"/>
      <c r="N22" s="45"/>
      <c r="O22" s="45"/>
      <c r="P22" s="45"/>
      <c r="Q22" s="45"/>
      <c r="S22" s="39" t="s">
        <v>698</v>
      </c>
      <c r="T22" s="45"/>
      <c r="U22" s="60"/>
      <c r="V22" s="45"/>
      <c r="W22" s="45"/>
      <c r="X22" s="45"/>
      <c r="Y22" s="45"/>
      <c r="Z22" s="45"/>
    </row>
    <row r="23" spans="1:26" x14ac:dyDescent="0.25">
      <c r="A23" s="10" t="s">
        <v>607</v>
      </c>
      <c r="B23" s="17">
        <v>0.53</v>
      </c>
      <c r="C23" s="57">
        <v>0.28999999999999998</v>
      </c>
      <c r="D23" s="19">
        <v>0.81</v>
      </c>
      <c r="E23" s="19">
        <v>0.51</v>
      </c>
      <c r="F23" s="19">
        <v>0.26</v>
      </c>
      <c r="G23" s="19">
        <v>0.15</v>
      </c>
      <c r="H23" s="19">
        <v>0.08</v>
      </c>
      <c r="J23" s="10" t="s">
        <v>607</v>
      </c>
      <c r="K23" s="17">
        <v>0.52</v>
      </c>
      <c r="L23" s="57">
        <v>0.28999999999999998</v>
      </c>
      <c r="M23" s="19">
        <v>0.81</v>
      </c>
      <c r="N23" s="19">
        <v>0.51</v>
      </c>
      <c r="O23" s="19">
        <v>0.27</v>
      </c>
      <c r="P23" s="19">
        <v>0.15</v>
      </c>
      <c r="Q23" s="19">
        <v>0.08</v>
      </c>
      <c r="S23" s="10" t="s">
        <v>607</v>
      </c>
      <c r="T23" s="17">
        <v>0.52</v>
      </c>
      <c r="U23" s="57">
        <v>0.28999999999999998</v>
      </c>
      <c r="V23" s="19">
        <v>0.81</v>
      </c>
      <c r="W23" s="19">
        <v>0.52</v>
      </c>
      <c r="X23" s="19">
        <v>0.27</v>
      </c>
      <c r="Y23" s="19">
        <v>0.14000000000000001</v>
      </c>
      <c r="Z23" s="19">
        <v>0.08</v>
      </c>
    </row>
    <row r="24" spans="1:26" x14ac:dyDescent="0.25">
      <c r="A24" s="10" t="s">
        <v>433</v>
      </c>
      <c r="B24" s="8">
        <v>0.31</v>
      </c>
      <c r="C24" s="58">
        <v>0.35</v>
      </c>
      <c r="D24" s="4">
        <v>0.67</v>
      </c>
      <c r="E24" s="4">
        <v>0.36</v>
      </c>
      <c r="F24" s="4">
        <v>0.16</v>
      </c>
      <c r="G24" s="4">
        <v>0.08</v>
      </c>
      <c r="H24" s="4">
        <v>0.04</v>
      </c>
      <c r="J24" s="10" t="s">
        <v>433</v>
      </c>
      <c r="K24" s="8">
        <v>0.32</v>
      </c>
      <c r="L24" s="58">
        <v>0.35</v>
      </c>
      <c r="M24" s="4">
        <v>0.67</v>
      </c>
      <c r="N24" s="4">
        <v>0.36</v>
      </c>
      <c r="O24" s="4">
        <v>0.17</v>
      </c>
      <c r="P24" s="4">
        <v>0.08</v>
      </c>
      <c r="Q24" s="4">
        <v>0.04</v>
      </c>
      <c r="S24" s="10" t="s">
        <v>433</v>
      </c>
      <c r="T24" s="8">
        <v>0.31</v>
      </c>
      <c r="U24" s="58">
        <v>0.35</v>
      </c>
      <c r="V24" s="4">
        <v>0.67</v>
      </c>
      <c r="W24" s="4">
        <v>0.36</v>
      </c>
      <c r="X24" s="4">
        <v>0.16</v>
      </c>
      <c r="Y24" s="4">
        <v>0.08</v>
      </c>
      <c r="Z24" s="4">
        <v>0.04</v>
      </c>
    </row>
    <row r="25" spans="1:26" x14ac:dyDescent="0.25">
      <c r="A25" s="10" t="s">
        <v>464</v>
      </c>
      <c r="B25" s="8">
        <v>0.09</v>
      </c>
      <c r="C25" s="58">
        <v>0.2</v>
      </c>
      <c r="D25" s="4">
        <v>0.28999999999999998</v>
      </c>
      <c r="E25" s="4">
        <v>0.11</v>
      </c>
      <c r="F25" s="4">
        <v>0.04</v>
      </c>
      <c r="G25" s="4">
        <v>0.01</v>
      </c>
      <c r="H25" s="4">
        <v>0</v>
      </c>
      <c r="J25" s="10" t="s">
        <v>464</v>
      </c>
      <c r="K25" s="8">
        <v>0.1</v>
      </c>
      <c r="L25" s="58">
        <v>0.2</v>
      </c>
      <c r="M25" s="4">
        <v>0.3</v>
      </c>
      <c r="N25" s="4">
        <v>0.12</v>
      </c>
      <c r="O25" s="4">
        <v>0.04</v>
      </c>
      <c r="P25" s="4">
        <v>0.02</v>
      </c>
      <c r="Q25" s="4">
        <v>0.01</v>
      </c>
      <c r="S25" s="10" t="s">
        <v>464</v>
      </c>
      <c r="T25" s="8">
        <v>0.1</v>
      </c>
      <c r="U25" s="58">
        <v>0.2</v>
      </c>
      <c r="V25" s="4">
        <v>0.3</v>
      </c>
      <c r="W25" s="4">
        <v>0.12</v>
      </c>
      <c r="X25" s="4">
        <v>0.04</v>
      </c>
      <c r="Y25" s="4">
        <v>0.01</v>
      </c>
      <c r="Z25" s="4">
        <v>0</v>
      </c>
    </row>
    <row r="26" spans="1:26" x14ac:dyDescent="0.25">
      <c r="A26" s="10" t="s">
        <v>375</v>
      </c>
      <c r="B26" s="42">
        <v>7.0000000000000007E-2</v>
      </c>
      <c r="C26" s="59">
        <v>0.16</v>
      </c>
      <c r="D26" s="43">
        <v>0.23</v>
      </c>
      <c r="E26" s="43">
        <v>0.08</v>
      </c>
      <c r="F26" s="43">
        <v>0.02</v>
      </c>
      <c r="G26" s="43">
        <v>0.01</v>
      </c>
      <c r="H26" s="43">
        <v>0</v>
      </c>
      <c r="J26" s="10" t="s">
        <v>375</v>
      </c>
      <c r="K26" s="42">
        <v>7.0000000000000007E-2</v>
      </c>
      <c r="L26" s="59">
        <v>0.16</v>
      </c>
      <c r="M26" s="43">
        <v>0.22</v>
      </c>
      <c r="N26" s="43">
        <v>0.08</v>
      </c>
      <c r="O26" s="43">
        <v>0.02</v>
      </c>
      <c r="P26" s="43">
        <v>0.01</v>
      </c>
      <c r="Q26" s="43">
        <v>0</v>
      </c>
      <c r="S26" s="10" t="s">
        <v>375</v>
      </c>
      <c r="T26" s="42">
        <v>7.0000000000000007E-2</v>
      </c>
      <c r="U26" s="59">
        <v>0.16</v>
      </c>
      <c r="V26" s="43">
        <v>0.22</v>
      </c>
      <c r="W26" s="43">
        <v>0.08</v>
      </c>
      <c r="X26" s="43">
        <v>0.02</v>
      </c>
      <c r="Y26" s="43">
        <v>0.01</v>
      </c>
      <c r="Z26" s="43">
        <v>0</v>
      </c>
    </row>
    <row r="27" spans="1:26" x14ac:dyDescent="0.25">
      <c r="A27" s="39" t="s">
        <v>699</v>
      </c>
      <c r="B27" s="45"/>
      <c r="C27" s="60"/>
      <c r="D27" s="45"/>
      <c r="E27" s="45"/>
      <c r="F27" s="45"/>
      <c r="G27" s="45"/>
      <c r="H27" s="45"/>
      <c r="J27" s="39" t="s">
        <v>699</v>
      </c>
      <c r="K27" s="45"/>
      <c r="L27" s="60"/>
      <c r="M27" s="45"/>
      <c r="N27" s="45"/>
      <c r="O27" s="45"/>
      <c r="P27" s="45"/>
      <c r="Q27" s="45"/>
      <c r="S27" s="39" t="s">
        <v>699</v>
      </c>
      <c r="T27" s="45"/>
      <c r="U27" s="60"/>
      <c r="V27" s="45"/>
      <c r="W27" s="45"/>
      <c r="X27" s="45"/>
      <c r="Y27" s="45"/>
      <c r="Z27" s="45"/>
    </row>
    <row r="28" spans="1:26" x14ac:dyDescent="0.25">
      <c r="A28" s="10" t="s">
        <v>316</v>
      </c>
      <c r="B28" s="8">
        <v>0.49</v>
      </c>
      <c r="C28" s="58">
        <v>0.28000000000000003</v>
      </c>
      <c r="D28" s="4">
        <v>0.77</v>
      </c>
      <c r="E28" s="4">
        <v>0.44</v>
      </c>
      <c r="F28" s="4">
        <v>0.23</v>
      </c>
      <c r="G28" s="4">
        <v>0.13</v>
      </c>
      <c r="H28" s="4">
        <v>0.06</v>
      </c>
      <c r="J28" s="10" t="s">
        <v>316</v>
      </c>
      <c r="K28" s="8">
        <v>0.48</v>
      </c>
      <c r="L28" s="58">
        <v>0.28000000000000003</v>
      </c>
      <c r="M28" s="4">
        <v>0.76</v>
      </c>
      <c r="N28" s="4">
        <v>0.43</v>
      </c>
      <c r="O28" s="4">
        <v>0.22</v>
      </c>
      <c r="P28" s="4">
        <v>0.12</v>
      </c>
      <c r="Q28" s="4">
        <v>0.06</v>
      </c>
      <c r="S28" s="10" t="s">
        <v>316</v>
      </c>
      <c r="T28" s="8">
        <v>0.49</v>
      </c>
      <c r="U28" s="58">
        <v>0.28000000000000003</v>
      </c>
      <c r="V28" s="4">
        <v>0.76</v>
      </c>
      <c r="W28" s="4">
        <v>0.43</v>
      </c>
      <c r="X28" s="4">
        <v>0.22</v>
      </c>
      <c r="Y28" s="4">
        <v>0.12</v>
      </c>
      <c r="Z28" s="4">
        <v>0.05</v>
      </c>
    </row>
    <row r="29" spans="1:26" x14ac:dyDescent="0.25">
      <c r="A29" s="10" t="s">
        <v>376</v>
      </c>
      <c r="B29" s="8">
        <v>0.3</v>
      </c>
      <c r="C29" s="58">
        <v>0.32</v>
      </c>
      <c r="D29" s="4">
        <v>0.62</v>
      </c>
      <c r="E29" s="4">
        <v>0.3</v>
      </c>
      <c r="F29" s="4">
        <v>0.13</v>
      </c>
      <c r="G29" s="4">
        <v>0.06</v>
      </c>
      <c r="H29" s="4">
        <v>0.03</v>
      </c>
      <c r="J29" s="10" t="s">
        <v>376</v>
      </c>
      <c r="K29" s="8">
        <v>0.3</v>
      </c>
      <c r="L29" s="58">
        <v>0.32</v>
      </c>
      <c r="M29" s="4">
        <v>0.63</v>
      </c>
      <c r="N29" s="4">
        <v>0.3</v>
      </c>
      <c r="O29" s="4">
        <v>0.14000000000000001</v>
      </c>
      <c r="P29" s="4">
        <v>7.0000000000000007E-2</v>
      </c>
      <c r="Q29" s="4">
        <v>0.03</v>
      </c>
      <c r="S29" s="10" t="s">
        <v>376</v>
      </c>
      <c r="T29" s="8">
        <v>0.3</v>
      </c>
      <c r="U29" s="58">
        <v>0.33</v>
      </c>
      <c r="V29" s="4">
        <v>0.63</v>
      </c>
      <c r="W29" s="4">
        <v>0.3</v>
      </c>
      <c r="X29" s="4">
        <v>0.13</v>
      </c>
      <c r="Y29" s="4">
        <v>7.0000000000000007E-2</v>
      </c>
      <c r="Z29" s="4">
        <v>0.03</v>
      </c>
    </row>
    <row r="30" spans="1:26" x14ac:dyDescent="0.25">
      <c r="A30" s="10" t="s">
        <v>347</v>
      </c>
      <c r="B30" s="8">
        <v>0.11</v>
      </c>
      <c r="C30" s="58">
        <v>0.21</v>
      </c>
      <c r="D30" s="4">
        <v>0.31</v>
      </c>
      <c r="E30" s="4">
        <v>0.1</v>
      </c>
      <c r="F30" s="4">
        <v>0.04</v>
      </c>
      <c r="G30" s="4">
        <v>0.01</v>
      </c>
      <c r="H30" s="4">
        <v>0</v>
      </c>
      <c r="J30" s="10" t="s">
        <v>347</v>
      </c>
      <c r="K30" s="8">
        <v>0.11</v>
      </c>
      <c r="L30" s="58">
        <v>0.2</v>
      </c>
      <c r="M30" s="4">
        <v>0.31</v>
      </c>
      <c r="N30" s="4">
        <v>0.11</v>
      </c>
      <c r="O30" s="4">
        <v>0.03</v>
      </c>
      <c r="P30" s="4">
        <v>0.01</v>
      </c>
      <c r="Q30" s="4">
        <v>0</v>
      </c>
      <c r="S30" s="10" t="s">
        <v>347</v>
      </c>
      <c r="T30" s="8">
        <v>0.11</v>
      </c>
      <c r="U30" s="58">
        <v>0.2</v>
      </c>
      <c r="V30" s="4">
        <v>0.31</v>
      </c>
      <c r="W30" s="4">
        <v>0.1</v>
      </c>
      <c r="X30" s="4">
        <v>0.03</v>
      </c>
      <c r="Y30" s="4">
        <v>0.01</v>
      </c>
      <c r="Z30" s="4">
        <v>0</v>
      </c>
    </row>
    <row r="31" spans="1:26" x14ac:dyDescent="0.25">
      <c r="A31" s="10" t="s">
        <v>511</v>
      </c>
      <c r="B31" s="8">
        <v>0.1</v>
      </c>
      <c r="C31" s="58">
        <v>0.19</v>
      </c>
      <c r="D31" s="4">
        <v>0.3</v>
      </c>
      <c r="E31" s="4">
        <v>0.1</v>
      </c>
      <c r="F31" s="4">
        <v>0.03</v>
      </c>
      <c r="G31" s="4">
        <v>0.01</v>
      </c>
      <c r="H31" s="4">
        <v>0</v>
      </c>
      <c r="J31" s="10" t="s">
        <v>511</v>
      </c>
      <c r="K31" s="8">
        <v>0.11</v>
      </c>
      <c r="L31" s="58">
        <v>0.2</v>
      </c>
      <c r="M31" s="4">
        <v>0.3</v>
      </c>
      <c r="N31" s="4">
        <v>0.1</v>
      </c>
      <c r="O31" s="4">
        <v>0.03</v>
      </c>
      <c r="P31" s="4">
        <v>0.01</v>
      </c>
      <c r="Q31" s="4">
        <v>0</v>
      </c>
      <c r="S31" s="10" t="s">
        <v>511</v>
      </c>
      <c r="T31" s="8">
        <v>0.1</v>
      </c>
      <c r="U31" s="58">
        <v>0.19</v>
      </c>
      <c r="V31" s="4">
        <v>0.3</v>
      </c>
      <c r="W31" s="4">
        <v>0.1</v>
      </c>
      <c r="X31" s="4">
        <v>0.03</v>
      </c>
      <c r="Y31" s="4">
        <v>0.01</v>
      </c>
      <c r="Z31" s="4">
        <v>0</v>
      </c>
    </row>
    <row r="32" spans="1:26" x14ac:dyDescent="0.25">
      <c r="A32" s="39" t="s">
        <v>700</v>
      </c>
      <c r="B32" s="45"/>
      <c r="C32" s="60"/>
      <c r="D32" s="45"/>
      <c r="E32" s="45"/>
      <c r="F32" s="45"/>
      <c r="G32" s="45"/>
      <c r="H32" s="45"/>
      <c r="J32" s="39" t="s">
        <v>700</v>
      </c>
      <c r="K32" s="45"/>
      <c r="L32" s="60"/>
      <c r="M32" s="45"/>
      <c r="N32" s="45"/>
      <c r="O32" s="45"/>
      <c r="P32" s="45"/>
      <c r="Q32" s="45"/>
      <c r="S32" s="39" t="s">
        <v>700</v>
      </c>
      <c r="T32" s="45"/>
      <c r="U32" s="60"/>
      <c r="V32" s="45"/>
      <c r="W32" s="45"/>
      <c r="X32" s="45"/>
      <c r="Y32" s="45"/>
      <c r="Z32" s="45"/>
    </row>
    <row r="33" spans="1:26" x14ac:dyDescent="0.25">
      <c r="A33" s="10" t="s">
        <v>338</v>
      </c>
      <c r="B33" s="8">
        <v>0.71</v>
      </c>
      <c r="C33" s="58">
        <v>0.21</v>
      </c>
      <c r="D33" s="4">
        <v>0.91</v>
      </c>
      <c r="E33" s="4">
        <v>0.68</v>
      </c>
      <c r="F33" s="4">
        <v>0.46</v>
      </c>
      <c r="G33" s="4">
        <v>0.3</v>
      </c>
      <c r="H33" s="4">
        <v>0.2</v>
      </c>
      <c r="J33" s="10" t="s">
        <v>338</v>
      </c>
      <c r="K33" s="8">
        <v>0.7</v>
      </c>
      <c r="L33" s="58">
        <v>0.21</v>
      </c>
      <c r="M33" s="4">
        <v>0.91</v>
      </c>
      <c r="N33" s="4">
        <v>0.68</v>
      </c>
      <c r="O33" s="4">
        <v>0.46</v>
      </c>
      <c r="P33" s="4">
        <v>0.28999999999999998</v>
      </c>
      <c r="Q33" s="4">
        <v>0.19</v>
      </c>
      <c r="S33" s="10" t="s">
        <v>338</v>
      </c>
      <c r="T33" s="8">
        <v>0.7</v>
      </c>
      <c r="U33" s="58">
        <v>0.22</v>
      </c>
      <c r="V33" s="4">
        <v>0.91</v>
      </c>
      <c r="W33" s="4">
        <v>0.68</v>
      </c>
      <c r="X33" s="4">
        <v>0.47</v>
      </c>
      <c r="Y33" s="4">
        <v>0.3</v>
      </c>
      <c r="Z33" s="4">
        <v>0.2</v>
      </c>
    </row>
    <row r="34" spans="1:26" x14ac:dyDescent="0.25">
      <c r="A34" s="10" t="s">
        <v>624</v>
      </c>
      <c r="B34" s="8">
        <v>0.14000000000000001</v>
      </c>
      <c r="C34" s="58">
        <v>0.37</v>
      </c>
      <c r="D34" s="4">
        <v>0.51</v>
      </c>
      <c r="E34" s="4">
        <v>0.24</v>
      </c>
      <c r="F34" s="4">
        <v>0.11</v>
      </c>
      <c r="G34" s="4">
        <v>0.05</v>
      </c>
      <c r="H34" s="4">
        <v>0.02</v>
      </c>
      <c r="J34" s="10" t="s">
        <v>624</v>
      </c>
      <c r="K34" s="8">
        <v>0.14000000000000001</v>
      </c>
      <c r="L34" s="58">
        <v>0.37</v>
      </c>
      <c r="M34" s="4">
        <v>0.52</v>
      </c>
      <c r="N34" s="4">
        <v>0.24</v>
      </c>
      <c r="O34" s="4">
        <v>0.11</v>
      </c>
      <c r="P34" s="4">
        <v>0.05</v>
      </c>
      <c r="Q34" s="4">
        <v>0.02</v>
      </c>
      <c r="S34" s="10" t="s">
        <v>624</v>
      </c>
      <c r="T34" s="8">
        <v>0.15</v>
      </c>
      <c r="U34" s="58">
        <v>0.36</v>
      </c>
      <c r="V34" s="4">
        <v>0.51</v>
      </c>
      <c r="W34" s="4">
        <v>0.24</v>
      </c>
      <c r="X34" s="4">
        <v>0.11</v>
      </c>
      <c r="Y34" s="4">
        <v>0.05</v>
      </c>
      <c r="Z34" s="4">
        <v>0.02</v>
      </c>
    </row>
    <row r="35" spans="1:26" x14ac:dyDescent="0.25">
      <c r="A35" s="10" t="s">
        <v>583</v>
      </c>
      <c r="B35" s="8">
        <v>0.14000000000000001</v>
      </c>
      <c r="C35" s="58">
        <v>0.36</v>
      </c>
      <c r="D35" s="4">
        <v>0.5</v>
      </c>
      <c r="E35" s="4">
        <v>0.23</v>
      </c>
      <c r="F35" s="4">
        <v>0.1</v>
      </c>
      <c r="G35" s="4">
        <v>0.05</v>
      </c>
      <c r="H35" s="4">
        <v>0.02</v>
      </c>
      <c r="J35" s="10" t="s">
        <v>583</v>
      </c>
      <c r="K35" s="8">
        <v>0.14000000000000001</v>
      </c>
      <c r="L35" s="58">
        <v>0.35</v>
      </c>
      <c r="M35" s="4">
        <v>0.49</v>
      </c>
      <c r="N35" s="4">
        <v>0.22</v>
      </c>
      <c r="O35" s="4">
        <v>0.1</v>
      </c>
      <c r="P35" s="4">
        <v>0.05</v>
      </c>
      <c r="Q35" s="4">
        <v>0.02</v>
      </c>
      <c r="S35" s="10" t="s">
        <v>583</v>
      </c>
      <c r="T35" s="8">
        <v>0.15</v>
      </c>
      <c r="U35" s="58">
        <v>0.36</v>
      </c>
      <c r="V35" s="4">
        <v>0.5</v>
      </c>
      <c r="W35" s="4">
        <v>0.23</v>
      </c>
      <c r="X35" s="4">
        <v>0.1</v>
      </c>
      <c r="Y35" s="4">
        <v>0.05</v>
      </c>
      <c r="Z35" s="4">
        <v>0.02</v>
      </c>
    </row>
    <row r="36" spans="1:26" x14ac:dyDescent="0.25">
      <c r="A36" s="10" t="s">
        <v>346</v>
      </c>
      <c r="B36" s="8">
        <v>0.01</v>
      </c>
      <c r="C36" s="58">
        <v>7.0000000000000007E-2</v>
      </c>
      <c r="D36" s="4">
        <v>0.08</v>
      </c>
      <c r="E36" s="4">
        <v>0.02</v>
      </c>
      <c r="F36" s="4">
        <v>0</v>
      </c>
      <c r="G36" s="4">
        <v>0</v>
      </c>
      <c r="H36" s="4">
        <v>0</v>
      </c>
      <c r="J36" s="10" t="s">
        <v>346</v>
      </c>
      <c r="K36" s="8">
        <v>0.01</v>
      </c>
      <c r="L36" s="58">
        <v>7.0000000000000007E-2</v>
      </c>
      <c r="M36" s="4">
        <v>0.08</v>
      </c>
      <c r="N36" s="4">
        <v>0.02</v>
      </c>
      <c r="O36" s="4">
        <v>0.01</v>
      </c>
      <c r="P36" s="4">
        <v>0</v>
      </c>
      <c r="Q36" s="4">
        <v>0</v>
      </c>
      <c r="S36" s="10" t="s">
        <v>346</v>
      </c>
      <c r="T36" s="8">
        <v>0.01</v>
      </c>
      <c r="U36" s="58">
        <v>7.0000000000000007E-2</v>
      </c>
      <c r="V36" s="4">
        <v>0.08</v>
      </c>
      <c r="W36" s="4">
        <v>0.02</v>
      </c>
      <c r="X36" s="4">
        <v>0</v>
      </c>
      <c r="Y36" s="4">
        <v>0</v>
      </c>
      <c r="Z36" s="4">
        <v>0</v>
      </c>
    </row>
    <row r="37" spans="1:26" x14ac:dyDescent="0.25">
      <c r="A37" s="39" t="s">
        <v>701</v>
      </c>
      <c r="B37" s="63"/>
      <c r="C37" s="64"/>
      <c r="D37" s="63"/>
      <c r="E37" s="63"/>
      <c r="F37" s="63"/>
      <c r="G37" s="63"/>
      <c r="H37" s="63"/>
      <c r="J37" s="39" t="s">
        <v>701</v>
      </c>
      <c r="K37" s="45"/>
      <c r="L37" s="60"/>
      <c r="M37" s="45"/>
      <c r="N37" s="45"/>
      <c r="O37" s="45"/>
      <c r="P37" s="45"/>
      <c r="Q37" s="45"/>
      <c r="S37" s="39" t="s">
        <v>701</v>
      </c>
      <c r="T37" s="45"/>
      <c r="U37" s="60"/>
      <c r="V37" s="45"/>
      <c r="W37" s="45"/>
      <c r="X37" s="45"/>
      <c r="Y37" s="45"/>
      <c r="Z37" s="45"/>
    </row>
    <row r="38" spans="1:26" x14ac:dyDescent="0.25">
      <c r="A38" s="10" t="s">
        <v>562</v>
      </c>
      <c r="B38" s="8">
        <v>0.52</v>
      </c>
      <c r="C38" s="58">
        <v>0.31</v>
      </c>
      <c r="D38" s="4">
        <v>0.83</v>
      </c>
      <c r="E38" s="4">
        <v>0.43</v>
      </c>
      <c r="F38" s="4">
        <v>0.24</v>
      </c>
      <c r="G38" s="4">
        <v>0.13</v>
      </c>
      <c r="H38" s="4">
        <v>0.06</v>
      </c>
      <c r="J38" s="10" t="s">
        <v>562</v>
      </c>
      <c r="K38" s="8">
        <v>0.52</v>
      </c>
      <c r="L38" s="58">
        <v>0.31</v>
      </c>
      <c r="M38" s="4">
        <v>0.82</v>
      </c>
      <c r="N38" s="4">
        <v>0.41</v>
      </c>
      <c r="O38" s="4">
        <v>0.22</v>
      </c>
      <c r="P38" s="4">
        <v>0.12</v>
      </c>
      <c r="Q38" s="4">
        <v>0.05</v>
      </c>
      <c r="S38" s="10" t="s">
        <v>562</v>
      </c>
      <c r="T38" s="8">
        <v>0.52</v>
      </c>
      <c r="U38" s="58">
        <v>0.3</v>
      </c>
      <c r="V38" s="4">
        <v>0.82</v>
      </c>
      <c r="W38" s="4">
        <v>0.41</v>
      </c>
      <c r="X38" s="4">
        <v>0.23</v>
      </c>
      <c r="Y38" s="4">
        <v>0.12</v>
      </c>
      <c r="Z38" s="4">
        <v>0.06</v>
      </c>
    </row>
    <row r="39" spans="1:26" x14ac:dyDescent="0.25">
      <c r="A39" s="10" t="s">
        <v>660</v>
      </c>
      <c r="B39" s="8">
        <v>0.34</v>
      </c>
      <c r="C39" s="58">
        <v>0.38</v>
      </c>
      <c r="D39" s="4">
        <v>0.72</v>
      </c>
      <c r="E39" s="4">
        <v>0.3</v>
      </c>
      <c r="F39" s="4">
        <v>0.14000000000000001</v>
      </c>
      <c r="G39" s="4">
        <v>7.0000000000000007E-2</v>
      </c>
      <c r="H39" s="4">
        <v>0.03</v>
      </c>
      <c r="J39" s="10" t="s">
        <v>660</v>
      </c>
      <c r="K39" s="8">
        <v>0.34</v>
      </c>
      <c r="L39" s="58">
        <v>0.37</v>
      </c>
      <c r="M39" s="4">
        <v>0.71</v>
      </c>
      <c r="N39" s="4">
        <v>0.31</v>
      </c>
      <c r="O39" s="4">
        <v>0.14000000000000001</v>
      </c>
      <c r="P39" s="4">
        <v>7.0000000000000007E-2</v>
      </c>
      <c r="Q39" s="4">
        <v>0.03</v>
      </c>
      <c r="S39" s="10" t="s">
        <v>660</v>
      </c>
      <c r="T39" s="8">
        <v>0.34</v>
      </c>
      <c r="U39" s="58">
        <v>0.37</v>
      </c>
      <c r="V39" s="4">
        <v>0.71</v>
      </c>
      <c r="W39" s="4">
        <v>0.31</v>
      </c>
      <c r="X39" s="4">
        <v>0.14000000000000001</v>
      </c>
      <c r="Y39" s="4">
        <v>7.0000000000000007E-2</v>
      </c>
      <c r="Z39" s="4">
        <v>0.03</v>
      </c>
    </row>
    <row r="40" spans="1:26" x14ac:dyDescent="0.25">
      <c r="A40" s="10" t="s">
        <v>599</v>
      </c>
      <c r="B40" s="8">
        <v>0.12</v>
      </c>
      <c r="C40" s="58">
        <v>0.24</v>
      </c>
      <c r="D40" s="4">
        <v>0.36</v>
      </c>
      <c r="E40" s="4">
        <v>0.1</v>
      </c>
      <c r="F40" s="4">
        <v>0.04</v>
      </c>
      <c r="G40" s="4">
        <v>0.01</v>
      </c>
      <c r="H40" s="4">
        <v>0</v>
      </c>
      <c r="J40" s="10" t="s">
        <v>599</v>
      </c>
      <c r="K40" s="8">
        <v>0.12</v>
      </c>
      <c r="L40" s="58">
        <v>0.25</v>
      </c>
      <c r="M40" s="4">
        <v>0.37</v>
      </c>
      <c r="N40" s="4">
        <v>0.11</v>
      </c>
      <c r="O40" s="4">
        <v>0.04</v>
      </c>
      <c r="P40" s="4">
        <v>0.01</v>
      </c>
      <c r="Q40" s="4">
        <v>0</v>
      </c>
      <c r="S40" s="10" t="s">
        <v>599</v>
      </c>
      <c r="T40" s="8">
        <v>0.12</v>
      </c>
      <c r="U40" s="58">
        <v>0.25</v>
      </c>
      <c r="V40" s="4">
        <v>0.38</v>
      </c>
      <c r="W40" s="4">
        <v>0.1</v>
      </c>
      <c r="X40" s="4">
        <v>0.04</v>
      </c>
      <c r="Y40" s="4">
        <v>0.01</v>
      </c>
      <c r="Z40" s="4">
        <v>0</v>
      </c>
    </row>
    <row r="41" spans="1:26" x14ac:dyDescent="0.25">
      <c r="A41" s="10" t="s">
        <v>434</v>
      </c>
      <c r="B41" s="8">
        <v>0.02</v>
      </c>
      <c r="C41" s="58">
        <v>7.0000000000000007E-2</v>
      </c>
      <c r="D41" s="4">
        <v>0.09</v>
      </c>
      <c r="E41" s="4">
        <v>0.01</v>
      </c>
      <c r="F41" s="4">
        <v>0</v>
      </c>
      <c r="G41" s="4">
        <v>0</v>
      </c>
      <c r="H41" s="4">
        <v>0</v>
      </c>
      <c r="J41" s="10" t="s">
        <v>434</v>
      </c>
      <c r="K41" s="8">
        <v>0.02</v>
      </c>
      <c r="L41" s="58">
        <v>7.0000000000000007E-2</v>
      </c>
      <c r="M41" s="4">
        <v>0.09</v>
      </c>
      <c r="N41" s="4">
        <v>0.01</v>
      </c>
      <c r="O41" s="4">
        <v>0</v>
      </c>
      <c r="P41" s="4">
        <v>0</v>
      </c>
      <c r="Q41" s="4">
        <v>0</v>
      </c>
      <c r="S41" s="10" t="s">
        <v>434</v>
      </c>
      <c r="T41" s="8">
        <v>0.02</v>
      </c>
      <c r="U41" s="58">
        <v>7.0000000000000007E-2</v>
      </c>
      <c r="V41" s="4">
        <v>0.09</v>
      </c>
      <c r="W41" s="4">
        <v>0.01</v>
      </c>
      <c r="X41" s="4">
        <v>0</v>
      </c>
      <c r="Y41" s="4">
        <v>0</v>
      </c>
      <c r="Z41" s="4">
        <v>0</v>
      </c>
    </row>
    <row r="43" spans="1:26" x14ac:dyDescent="0.25">
      <c r="A43" s="15">
        <v>44887</v>
      </c>
      <c r="B43" s="7" t="s">
        <v>707</v>
      </c>
      <c r="C43" s="16" t="s">
        <v>708</v>
      </c>
      <c r="D43" s="7" t="s">
        <v>712</v>
      </c>
      <c r="E43" s="7" t="s">
        <v>710</v>
      </c>
      <c r="F43" s="7" t="s">
        <v>711</v>
      </c>
      <c r="G43" s="7" t="s">
        <v>33</v>
      </c>
      <c r="H43" s="7" t="s">
        <v>280</v>
      </c>
      <c r="J43" s="15">
        <v>44888</v>
      </c>
      <c r="K43" s="7" t="s">
        <v>707</v>
      </c>
      <c r="L43" s="16" t="s">
        <v>708</v>
      </c>
      <c r="M43" s="7" t="s">
        <v>712</v>
      </c>
      <c r="N43" s="7" t="s">
        <v>710</v>
      </c>
      <c r="O43" s="7" t="s">
        <v>711</v>
      </c>
      <c r="P43" s="7" t="s">
        <v>33</v>
      </c>
      <c r="Q43" s="7" t="s">
        <v>280</v>
      </c>
      <c r="S43" s="15">
        <v>44889</v>
      </c>
      <c r="T43" s="7" t="s">
        <v>707</v>
      </c>
      <c r="U43" s="16" t="s">
        <v>708</v>
      </c>
      <c r="V43" s="7" t="s">
        <v>712</v>
      </c>
      <c r="W43" s="7" t="s">
        <v>710</v>
      </c>
      <c r="X43" s="7" t="s">
        <v>711</v>
      </c>
      <c r="Y43" s="7" t="s">
        <v>33</v>
      </c>
      <c r="Z43" s="7" t="s">
        <v>280</v>
      </c>
    </row>
    <row r="44" spans="1:26" x14ac:dyDescent="0.25">
      <c r="A44" s="23" t="s">
        <v>694</v>
      </c>
      <c r="B44" s="20"/>
      <c r="C44" s="56"/>
      <c r="D44" s="20"/>
      <c r="E44" s="20"/>
      <c r="F44" s="20"/>
      <c r="G44" s="20"/>
      <c r="H44" s="20"/>
      <c r="J44" s="23" t="s">
        <v>694</v>
      </c>
      <c r="K44" s="20"/>
      <c r="L44" s="56"/>
      <c r="M44" s="20"/>
      <c r="N44" s="20"/>
      <c r="O44" s="20"/>
      <c r="P44" s="20"/>
      <c r="Q44" s="20"/>
      <c r="S44" s="23" t="s">
        <v>694</v>
      </c>
      <c r="T44" s="20"/>
      <c r="U44" s="56"/>
      <c r="V44" s="20"/>
      <c r="W44" s="20"/>
      <c r="X44" s="20"/>
      <c r="Y44" s="20"/>
      <c r="Z44" s="20"/>
    </row>
    <row r="45" spans="1:26" x14ac:dyDescent="0.25">
      <c r="A45" s="10" t="s">
        <v>516</v>
      </c>
      <c r="B45" s="17">
        <v>0.68</v>
      </c>
      <c r="C45" s="57">
        <v>0.27</v>
      </c>
      <c r="D45" s="19">
        <v>0.95</v>
      </c>
      <c r="E45" s="19">
        <v>0.66</v>
      </c>
      <c r="F45" s="19">
        <v>0.39</v>
      </c>
      <c r="G45" s="19">
        <v>0.19</v>
      </c>
      <c r="H45" s="19">
        <v>0.1</v>
      </c>
      <c r="J45" s="10" t="s">
        <v>516</v>
      </c>
      <c r="K45" s="17">
        <v>0.68</v>
      </c>
      <c r="L45" s="57">
        <v>0.27</v>
      </c>
      <c r="M45" s="19">
        <v>0.95</v>
      </c>
      <c r="N45" s="19">
        <v>0.67</v>
      </c>
      <c r="O45" s="19">
        <v>0.4</v>
      </c>
      <c r="P45" s="19">
        <v>0.19</v>
      </c>
      <c r="Q45" s="19">
        <v>0.1</v>
      </c>
      <c r="S45" s="10" t="s">
        <v>516</v>
      </c>
      <c r="T45" s="17">
        <v>0.68</v>
      </c>
      <c r="U45" s="57">
        <v>0.27</v>
      </c>
      <c r="V45" s="19">
        <v>0.95</v>
      </c>
      <c r="W45" s="19">
        <v>0.66</v>
      </c>
      <c r="X45" s="19">
        <v>0.4</v>
      </c>
      <c r="Y45" s="19">
        <v>0.19</v>
      </c>
      <c r="Z45" s="19">
        <v>0.1</v>
      </c>
    </row>
    <row r="46" spans="1:26" x14ac:dyDescent="0.25">
      <c r="A46" s="10" t="s">
        <v>400</v>
      </c>
      <c r="B46" s="8">
        <v>0.3</v>
      </c>
      <c r="C46" s="58">
        <v>0.56000000000000005</v>
      </c>
      <c r="D46" s="4">
        <v>0.87</v>
      </c>
      <c r="E46" s="4">
        <v>0.41</v>
      </c>
      <c r="F46" s="4">
        <v>0.17</v>
      </c>
      <c r="G46" s="4">
        <v>0.06</v>
      </c>
      <c r="H46" s="4">
        <v>0.02</v>
      </c>
      <c r="J46" s="10" t="s">
        <v>400</v>
      </c>
      <c r="K46" s="8">
        <v>0.3</v>
      </c>
      <c r="L46" s="58">
        <v>0.56000000000000005</v>
      </c>
      <c r="M46" s="4">
        <v>0.86</v>
      </c>
      <c r="N46" s="4">
        <v>0.41</v>
      </c>
      <c r="O46" s="4">
        <v>0.17</v>
      </c>
      <c r="P46" s="4">
        <v>0.06</v>
      </c>
      <c r="Q46" s="4">
        <v>0.02</v>
      </c>
      <c r="S46" s="10" t="s">
        <v>400</v>
      </c>
      <c r="T46" s="8">
        <v>0.3</v>
      </c>
      <c r="U46" s="58">
        <v>0.56000000000000005</v>
      </c>
      <c r="V46" s="4">
        <v>0.86</v>
      </c>
      <c r="W46" s="4">
        <v>0.4</v>
      </c>
      <c r="X46" s="4">
        <v>0.17</v>
      </c>
      <c r="Y46" s="4">
        <v>0.06</v>
      </c>
      <c r="Z46" s="4">
        <v>0.02</v>
      </c>
    </row>
    <row r="47" spans="1:26" x14ac:dyDescent="0.25">
      <c r="A47" s="10" t="s">
        <v>566</v>
      </c>
      <c r="B47" s="8">
        <v>0.01</v>
      </c>
      <c r="C47" s="58">
        <v>7.0000000000000007E-2</v>
      </c>
      <c r="D47" s="4">
        <v>0.08</v>
      </c>
      <c r="E47" s="4">
        <v>0.03</v>
      </c>
      <c r="F47" s="4">
        <v>0.01</v>
      </c>
      <c r="G47" s="4">
        <v>0</v>
      </c>
      <c r="H47" s="4">
        <v>0</v>
      </c>
      <c r="J47" s="10" t="s">
        <v>566</v>
      </c>
      <c r="K47" s="8">
        <v>0.01</v>
      </c>
      <c r="L47" s="58">
        <v>7.0000000000000007E-2</v>
      </c>
      <c r="M47" s="4">
        <v>0.08</v>
      </c>
      <c r="N47" s="4">
        <v>0.03</v>
      </c>
      <c r="O47" s="4">
        <v>0.01</v>
      </c>
      <c r="P47" s="4">
        <v>0</v>
      </c>
      <c r="Q47" s="4">
        <v>0</v>
      </c>
      <c r="S47" s="10" t="s">
        <v>566</v>
      </c>
      <c r="T47" s="8">
        <v>0.01</v>
      </c>
      <c r="U47" s="58">
        <v>7.0000000000000007E-2</v>
      </c>
      <c r="V47" s="4">
        <v>0.08</v>
      </c>
      <c r="W47" s="4">
        <v>0.03</v>
      </c>
      <c r="X47" s="4">
        <v>0.01</v>
      </c>
      <c r="Y47" s="4">
        <v>0</v>
      </c>
      <c r="Z47" s="4">
        <v>0</v>
      </c>
    </row>
    <row r="48" spans="1:26" x14ac:dyDescent="0.25">
      <c r="A48" s="10" t="s">
        <v>582</v>
      </c>
      <c r="B48" s="42">
        <v>0.01</v>
      </c>
      <c r="C48" s="59">
        <v>0.1</v>
      </c>
      <c r="D48" s="43">
        <v>0.11</v>
      </c>
      <c r="E48" s="43">
        <v>0.03</v>
      </c>
      <c r="F48" s="43">
        <v>0.01</v>
      </c>
      <c r="G48" s="43">
        <v>0</v>
      </c>
      <c r="H48" s="43">
        <v>0</v>
      </c>
      <c r="J48" s="10" t="s">
        <v>582</v>
      </c>
      <c r="K48" s="42">
        <v>0.01</v>
      </c>
      <c r="L48" s="59">
        <v>0.1</v>
      </c>
      <c r="M48" s="43">
        <v>0.11</v>
      </c>
      <c r="N48" s="43">
        <v>0.03</v>
      </c>
      <c r="O48" s="43">
        <v>0.01</v>
      </c>
      <c r="P48" s="43">
        <v>0</v>
      </c>
      <c r="Q48" s="43">
        <v>0</v>
      </c>
      <c r="S48" s="10" t="s">
        <v>582</v>
      </c>
      <c r="T48" s="42">
        <v>0.01</v>
      </c>
      <c r="U48" s="59">
        <v>0.11</v>
      </c>
      <c r="V48" s="43">
        <v>0.11</v>
      </c>
      <c r="W48" s="43">
        <v>0.03</v>
      </c>
      <c r="X48" s="43">
        <v>0.01</v>
      </c>
      <c r="Y48" s="43">
        <v>0</v>
      </c>
      <c r="Z48" s="43">
        <v>0</v>
      </c>
    </row>
    <row r="49" spans="1:26" x14ac:dyDescent="0.25">
      <c r="A49" s="39" t="s">
        <v>695</v>
      </c>
      <c r="B49" s="45"/>
      <c r="C49" s="60"/>
      <c r="D49" s="45"/>
      <c r="E49" s="45"/>
      <c r="F49" s="45"/>
      <c r="G49" s="45"/>
      <c r="H49" s="45"/>
      <c r="J49" s="39" t="s">
        <v>695</v>
      </c>
      <c r="K49" s="45"/>
      <c r="L49" s="60"/>
      <c r="M49" s="45"/>
      <c r="N49" s="45"/>
      <c r="O49" s="45"/>
      <c r="P49" s="45"/>
      <c r="Q49" s="45"/>
      <c r="S49" s="39" t="s">
        <v>695</v>
      </c>
      <c r="T49" s="45"/>
      <c r="U49" s="60"/>
      <c r="V49" s="45"/>
      <c r="W49" s="45"/>
      <c r="X49" s="45"/>
      <c r="Y49" s="45"/>
      <c r="Z49" s="45"/>
    </row>
    <row r="50" spans="1:26" x14ac:dyDescent="0.25">
      <c r="A50" s="10" t="s">
        <v>403</v>
      </c>
      <c r="B50" s="8">
        <v>0.76</v>
      </c>
      <c r="C50" s="58">
        <v>0.16</v>
      </c>
      <c r="D50" s="4">
        <v>0.92</v>
      </c>
      <c r="E50" s="4">
        <v>0.51</v>
      </c>
      <c r="F50" s="4">
        <v>0.24</v>
      </c>
      <c r="G50" s="4">
        <v>0.11</v>
      </c>
      <c r="H50" s="4">
        <v>0.05</v>
      </c>
      <c r="J50" s="10" t="s">
        <v>403</v>
      </c>
      <c r="K50" s="8">
        <v>0.75</v>
      </c>
      <c r="L50" s="58">
        <v>0.16</v>
      </c>
      <c r="M50" s="4">
        <v>0.91</v>
      </c>
      <c r="N50" s="4">
        <v>0.5</v>
      </c>
      <c r="O50" s="4">
        <v>0.23</v>
      </c>
      <c r="P50" s="4">
        <v>0.11</v>
      </c>
      <c r="Q50" s="4">
        <v>0.04</v>
      </c>
      <c r="S50" s="10" t="s">
        <v>403</v>
      </c>
      <c r="T50" s="8">
        <v>0.75</v>
      </c>
      <c r="U50" s="58">
        <v>0.16</v>
      </c>
      <c r="V50" s="4">
        <v>0.91</v>
      </c>
      <c r="W50" s="4">
        <v>0.51</v>
      </c>
      <c r="X50" s="4">
        <v>0.25</v>
      </c>
      <c r="Y50" s="4">
        <v>0.11</v>
      </c>
      <c r="Z50" s="4">
        <v>0.05</v>
      </c>
    </row>
    <row r="51" spans="1:26" x14ac:dyDescent="0.25">
      <c r="A51" s="10" t="s">
        <v>677</v>
      </c>
      <c r="B51" s="8">
        <v>0.11</v>
      </c>
      <c r="C51" s="58">
        <v>0.32</v>
      </c>
      <c r="D51" s="4">
        <v>0.43</v>
      </c>
      <c r="E51" s="4">
        <v>0.15</v>
      </c>
      <c r="F51" s="4">
        <v>0.06</v>
      </c>
      <c r="G51" s="4">
        <v>0.02</v>
      </c>
      <c r="H51" s="4">
        <v>0.01</v>
      </c>
      <c r="J51" s="10" t="s">
        <v>664</v>
      </c>
      <c r="K51" s="8">
        <v>0.11</v>
      </c>
      <c r="L51" s="58">
        <v>0.31</v>
      </c>
      <c r="M51" s="4">
        <v>0.42</v>
      </c>
      <c r="N51" s="4">
        <v>0.14000000000000001</v>
      </c>
      <c r="O51" s="4">
        <v>0.06</v>
      </c>
      <c r="P51" s="4">
        <v>0.02</v>
      </c>
      <c r="Q51" s="4">
        <v>0.01</v>
      </c>
      <c r="S51" s="10" t="s">
        <v>664</v>
      </c>
      <c r="T51" s="8">
        <v>0.11</v>
      </c>
      <c r="U51" s="58">
        <v>0.31</v>
      </c>
      <c r="V51" s="4">
        <v>0.43</v>
      </c>
      <c r="W51" s="4">
        <v>0.15</v>
      </c>
      <c r="X51" s="4">
        <v>0.06</v>
      </c>
      <c r="Y51" s="4">
        <v>0.02</v>
      </c>
      <c r="Z51" s="4">
        <v>0.01</v>
      </c>
    </row>
    <row r="52" spans="1:26" x14ac:dyDescent="0.25">
      <c r="A52" s="10" t="s">
        <v>664</v>
      </c>
      <c r="B52" s="8">
        <v>0.11</v>
      </c>
      <c r="C52" s="58">
        <v>0.31</v>
      </c>
      <c r="D52" s="4">
        <v>0.42</v>
      </c>
      <c r="E52" s="4">
        <v>0.15</v>
      </c>
      <c r="F52" s="4">
        <v>0.06</v>
      </c>
      <c r="G52" s="4">
        <v>0.02</v>
      </c>
      <c r="H52" s="4">
        <v>0.01</v>
      </c>
      <c r="J52" s="10" t="s">
        <v>677</v>
      </c>
      <c r="K52" s="8">
        <v>0.12</v>
      </c>
      <c r="L52" s="58">
        <v>0.31</v>
      </c>
      <c r="M52" s="4">
        <v>0.43</v>
      </c>
      <c r="N52" s="4">
        <v>0.14000000000000001</v>
      </c>
      <c r="O52" s="4">
        <v>0.06</v>
      </c>
      <c r="P52" s="4">
        <v>0.02</v>
      </c>
      <c r="Q52" s="4">
        <v>0.01</v>
      </c>
      <c r="S52" s="10" t="s">
        <v>677</v>
      </c>
      <c r="T52" s="8">
        <v>0.11</v>
      </c>
      <c r="U52" s="58">
        <v>0.31</v>
      </c>
      <c r="V52" s="4">
        <v>0.43</v>
      </c>
      <c r="W52" s="4">
        <v>0.14000000000000001</v>
      </c>
      <c r="X52" s="4">
        <v>0.05</v>
      </c>
      <c r="Y52" s="4">
        <v>0.02</v>
      </c>
      <c r="Z52" s="4">
        <v>0</v>
      </c>
    </row>
    <row r="53" spans="1:26" x14ac:dyDescent="0.25">
      <c r="A53" s="10" t="s">
        <v>457</v>
      </c>
      <c r="B53" s="8">
        <v>0.02</v>
      </c>
      <c r="C53" s="58">
        <v>0.21</v>
      </c>
      <c r="D53" s="4">
        <v>0.23</v>
      </c>
      <c r="E53" s="4">
        <v>7.0000000000000007E-2</v>
      </c>
      <c r="F53" s="4">
        <v>0.02</v>
      </c>
      <c r="G53" s="4">
        <v>0.01</v>
      </c>
      <c r="H53" s="4">
        <v>0</v>
      </c>
      <c r="J53" s="10" t="s">
        <v>457</v>
      </c>
      <c r="K53" s="8">
        <v>0.02</v>
      </c>
      <c r="L53" s="58">
        <v>0.22</v>
      </c>
      <c r="M53" s="4">
        <v>0.24</v>
      </c>
      <c r="N53" s="4">
        <v>7.0000000000000007E-2</v>
      </c>
      <c r="O53" s="4">
        <v>0.03</v>
      </c>
      <c r="P53" s="4">
        <v>0.01</v>
      </c>
      <c r="Q53" s="4">
        <v>0</v>
      </c>
      <c r="S53" s="10" t="s">
        <v>457</v>
      </c>
      <c r="T53" s="8">
        <v>0.02</v>
      </c>
      <c r="U53" s="58">
        <v>0.21</v>
      </c>
      <c r="V53" s="4">
        <v>0.23</v>
      </c>
      <c r="W53" s="4">
        <v>7.0000000000000007E-2</v>
      </c>
      <c r="X53" s="4">
        <v>0.03</v>
      </c>
      <c r="Y53" s="4">
        <v>0.01</v>
      </c>
      <c r="Z53" s="4">
        <v>0</v>
      </c>
    </row>
    <row r="54" spans="1:26" x14ac:dyDescent="0.25">
      <c r="A54" s="39" t="s">
        <v>696</v>
      </c>
      <c r="B54" s="45"/>
      <c r="C54" s="60"/>
      <c r="D54" s="45"/>
      <c r="E54" s="45"/>
      <c r="F54" s="45"/>
      <c r="G54" s="45"/>
      <c r="H54" s="45"/>
      <c r="J54" s="39" t="s">
        <v>696</v>
      </c>
      <c r="K54" s="45"/>
      <c r="L54" s="60"/>
      <c r="M54" s="45"/>
      <c r="N54" s="45"/>
      <c r="O54" s="45"/>
      <c r="P54" s="45"/>
      <c r="Q54" s="45"/>
      <c r="S54" s="39" t="s">
        <v>696</v>
      </c>
      <c r="T54" s="45"/>
      <c r="U54" s="60"/>
      <c r="V54" s="45"/>
      <c r="W54" s="45"/>
      <c r="X54" s="45"/>
      <c r="Y54" s="45"/>
      <c r="Z54" s="45"/>
    </row>
    <row r="55" spans="1:26" x14ac:dyDescent="0.25">
      <c r="A55" s="10" t="s">
        <v>300</v>
      </c>
      <c r="B55" s="8">
        <v>0.34</v>
      </c>
      <c r="C55" s="58">
        <v>0.31</v>
      </c>
      <c r="D55" s="4">
        <v>0.64</v>
      </c>
      <c r="E55" s="4">
        <v>0.43</v>
      </c>
      <c r="F55" s="4">
        <v>0.28999999999999998</v>
      </c>
      <c r="G55" s="4">
        <v>0.16</v>
      </c>
      <c r="H55" s="4">
        <v>0.1</v>
      </c>
      <c r="J55" s="10" t="s">
        <v>300</v>
      </c>
      <c r="K55" s="8">
        <v>0.34</v>
      </c>
      <c r="L55" s="58">
        <v>0.3</v>
      </c>
      <c r="M55" s="4">
        <v>0.64</v>
      </c>
      <c r="N55" s="4">
        <v>0.43</v>
      </c>
      <c r="O55" s="4">
        <v>0.28000000000000003</v>
      </c>
      <c r="P55" s="4">
        <v>0.16</v>
      </c>
      <c r="Q55" s="4">
        <v>0.1</v>
      </c>
      <c r="S55" s="10" t="s">
        <v>300</v>
      </c>
      <c r="T55" s="8">
        <v>0.34</v>
      </c>
      <c r="U55" s="58">
        <v>0.3</v>
      </c>
      <c r="V55" s="4">
        <v>0.65</v>
      </c>
      <c r="W55" s="4">
        <v>0.43</v>
      </c>
      <c r="X55" s="4">
        <v>0.28000000000000003</v>
      </c>
      <c r="Y55" s="4">
        <v>0.16</v>
      </c>
      <c r="Z55" s="4">
        <v>0.09</v>
      </c>
    </row>
    <row r="56" spans="1:26" x14ac:dyDescent="0.25">
      <c r="A56" s="10" t="s">
        <v>561</v>
      </c>
      <c r="B56" s="8">
        <v>0.16</v>
      </c>
      <c r="C56" s="58">
        <v>0.2</v>
      </c>
      <c r="D56" s="4">
        <v>0.36</v>
      </c>
      <c r="E56" s="4">
        <v>0.14000000000000001</v>
      </c>
      <c r="F56" s="4">
        <v>0.06</v>
      </c>
      <c r="G56" s="4">
        <v>0.02</v>
      </c>
      <c r="H56" s="4">
        <v>0.01</v>
      </c>
      <c r="J56" s="10" t="s">
        <v>561</v>
      </c>
      <c r="K56" s="8">
        <v>0.16</v>
      </c>
      <c r="L56" s="58">
        <v>0.21</v>
      </c>
      <c r="M56" s="4">
        <v>0.36</v>
      </c>
      <c r="N56" s="4">
        <v>0.14000000000000001</v>
      </c>
      <c r="O56" s="4">
        <v>0.06</v>
      </c>
      <c r="P56" s="4">
        <v>0.02</v>
      </c>
      <c r="Q56" s="4">
        <v>0.01</v>
      </c>
      <c r="S56" s="10" t="s">
        <v>561</v>
      </c>
      <c r="T56" s="8">
        <v>0.16</v>
      </c>
      <c r="U56" s="58">
        <v>0.2</v>
      </c>
      <c r="V56" s="4">
        <v>0.36</v>
      </c>
      <c r="W56" s="4">
        <v>0.14000000000000001</v>
      </c>
      <c r="X56" s="4">
        <v>0.06</v>
      </c>
      <c r="Y56" s="4">
        <v>0.02</v>
      </c>
      <c r="Z56" s="4">
        <v>0.01</v>
      </c>
    </row>
    <row r="57" spans="1:26" x14ac:dyDescent="0.25">
      <c r="A57" s="10" t="s">
        <v>505</v>
      </c>
      <c r="B57" s="8">
        <v>0.15</v>
      </c>
      <c r="C57" s="58">
        <v>0.2</v>
      </c>
      <c r="D57" s="4">
        <v>0.35</v>
      </c>
      <c r="E57" s="4">
        <v>0.13</v>
      </c>
      <c r="F57" s="4">
        <v>0.05</v>
      </c>
      <c r="G57" s="4">
        <v>0.02</v>
      </c>
      <c r="H57" s="4">
        <v>0.01</v>
      </c>
      <c r="J57" s="10" t="s">
        <v>505</v>
      </c>
      <c r="K57" s="8">
        <v>0.15</v>
      </c>
      <c r="L57" s="58">
        <v>0.2</v>
      </c>
      <c r="M57" s="4">
        <v>0.35</v>
      </c>
      <c r="N57" s="4">
        <v>0.13</v>
      </c>
      <c r="O57" s="4">
        <v>0.05</v>
      </c>
      <c r="P57" s="4">
        <v>0.02</v>
      </c>
      <c r="Q57" s="4">
        <v>0.01</v>
      </c>
      <c r="S57" s="10" t="s">
        <v>505</v>
      </c>
      <c r="T57" s="8">
        <v>0.15</v>
      </c>
      <c r="U57" s="58">
        <v>0.2</v>
      </c>
      <c r="V57" s="4">
        <v>0.35</v>
      </c>
      <c r="W57" s="4">
        <v>0.13</v>
      </c>
      <c r="X57" s="4">
        <v>0.05</v>
      </c>
      <c r="Y57" s="4">
        <v>0.02</v>
      </c>
      <c r="Z57" s="4">
        <v>0.01</v>
      </c>
    </row>
    <row r="58" spans="1:26" x14ac:dyDescent="0.25">
      <c r="A58" s="10" t="s">
        <v>580</v>
      </c>
      <c r="B58" s="8">
        <v>0.35</v>
      </c>
      <c r="C58" s="58">
        <v>0.28999999999999998</v>
      </c>
      <c r="D58" s="4">
        <v>0.65</v>
      </c>
      <c r="E58" s="4">
        <v>0.17</v>
      </c>
      <c r="F58" s="4">
        <v>0.05</v>
      </c>
      <c r="G58" s="4">
        <v>0.01</v>
      </c>
      <c r="H58" s="4">
        <v>0</v>
      </c>
      <c r="J58" s="10" t="s">
        <v>580</v>
      </c>
      <c r="K58" s="8">
        <v>0.35</v>
      </c>
      <c r="L58" s="58">
        <v>0.3</v>
      </c>
      <c r="M58" s="4">
        <v>0.65</v>
      </c>
      <c r="N58" s="4">
        <v>0.17</v>
      </c>
      <c r="O58" s="4">
        <v>0.05</v>
      </c>
      <c r="P58" s="4">
        <v>0.01</v>
      </c>
      <c r="Q58" s="4">
        <v>0</v>
      </c>
      <c r="S58" s="10" t="s">
        <v>580</v>
      </c>
      <c r="T58" s="8">
        <v>0.34</v>
      </c>
      <c r="U58" s="58">
        <v>0.3</v>
      </c>
      <c r="V58" s="4">
        <v>0.64</v>
      </c>
      <c r="W58" s="4">
        <v>0.18</v>
      </c>
      <c r="X58" s="4">
        <v>0.05</v>
      </c>
      <c r="Y58" s="4">
        <v>0.01</v>
      </c>
      <c r="Z58" s="4">
        <v>0</v>
      </c>
    </row>
    <row r="59" spans="1:26" x14ac:dyDescent="0.25">
      <c r="A59" s="39" t="s">
        <v>697</v>
      </c>
      <c r="B59" s="45"/>
      <c r="C59" s="60"/>
      <c r="D59" s="45"/>
      <c r="E59" s="45"/>
      <c r="F59" s="45"/>
      <c r="G59" s="45"/>
      <c r="H59" s="45"/>
      <c r="J59" s="39" t="s">
        <v>697</v>
      </c>
      <c r="K59" s="45"/>
      <c r="L59" s="60"/>
      <c r="M59" s="45"/>
      <c r="N59" s="45"/>
      <c r="O59" s="45"/>
      <c r="P59" s="45"/>
      <c r="Q59" s="45"/>
      <c r="S59" s="39" t="s">
        <v>697</v>
      </c>
      <c r="T59" s="45"/>
      <c r="U59" s="60"/>
      <c r="V59" s="45"/>
      <c r="W59" s="45"/>
      <c r="X59" s="45"/>
      <c r="Y59" s="45"/>
      <c r="Z59" s="45"/>
    </row>
    <row r="60" spans="1:26" x14ac:dyDescent="0.25">
      <c r="A60" s="10" t="s">
        <v>413</v>
      </c>
      <c r="B60" s="8">
        <v>0.73</v>
      </c>
      <c r="C60" s="58">
        <v>0.19</v>
      </c>
      <c r="D60" s="4">
        <v>0.92</v>
      </c>
      <c r="E60" s="4">
        <v>0.59</v>
      </c>
      <c r="F60" s="4">
        <v>0.36</v>
      </c>
      <c r="G60" s="4">
        <v>0.18</v>
      </c>
      <c r="H60" s="4">
        <v>0.08</v>
      </c>
      <c r="J60" s="10" t="s">
        <v>413</v>
      </c>
      <c r="K60" s="8">
        <v>0.73</v>
      </c>
      <c r="L60" s="58">
        <v>0.19</v>
      </c>
      <c r="M60" s="4">
        <v>0.92</v>
      </c>
      <c r="N60" s="4">
        <v>0.59</v>
      </c>
      <c r="O60" s="4">
        <v>0.36</v>
      </c>
      <c r="P60" s="4">
        <v>0.19</v>
      </c>
      <c r="Q60" s="4">
        <v>0.09</v>
      </c>
      <c r="S60" s="10" t="s">
        <v>413</v>
      </c>
      <c r="T60" s="8">
        <v>0.73</v>
      </c>
      <c r="U60" s="58">
        <v>0.19</v>
      </c>
      <c r="V60" s="4">
        <v>0.92</v>
      </c>
      <c r="W60" s="4">
        <v>0.57999999999999996</v>
      </c>
      <c r="X60" s="4">
        <v>0.34</v>
      </c>
      <c r="Y60" s="4">
        <v>0.18</v>
      </c>
      <c r="Z60" s="4">
        <v>0.08</v>
      </c>
    </row>
    <row r="61" spans="1:26" x14ac:dyDescent="0.25">
      <c r="A61" s="10" t="s">
        <v>383</v>
      </c>
      <c r="B61" s="8">
        <v>0.2</v>
      </c>
      <c r="C61" s="58">
        <v>0.45</v>
      </c>
      <c r="D61" s="4">
        <v>0.65</v>
      </c>
      <c r="E61" s="4">
        <v>0.37</v>
      </c>
      <c r="F61" s="4">
        <v>0.19</v>
      </c>
      <c r="G61" s="4">
        <v>0.08</v>
      </c>
      <c r="H61" s="4">
        <v>0.04</v>
      </c>
      <c r="J61" s="10" t="s">
        <v>383</v>
      </c>
      <c r="K61" s="8">
        <v>0.2</v>
      </c>
      <c r="L61" s="58">
        <v>0.44</v>
      </c>
      <c r="M61" s="4">
        <v>0.64</v>
      </c>
      <c r="N61" s="4">
        <v>0.37</v>
      </c>
      <c r="O61" s="4">
        <v>0.19</v>
      </c>
      <c r="P61" s="4">
        <v>0.08</v>
      </c>
      <c r="Q61" s="4">
        <v>0.04</v>
      </c>
      <c r="S61" s="10" t="s">
        <v>383</v>
      </c>
      <c r="T61" s="8">
        <v>0.2</v>
      </c>
      <c r="U61" s="58">
        <v>0.45</v>
      </c>
      <c r="V61" s="4">
        <v>0.65</v>
      </c>
      <c r="W61" s="4">
        <v>0.38</v>
      </c>
      <c r="X61" s="4">
        <v>0.19</v>
      </c>
      <c r="Y61" s="4">
        <v>0.08</v>
      </c>
      <c r="Z61" s="4">
        <v>0.04</v>
      </c>
    </row>
    <row r="62" spans="1:26" x14ac:dyDescent="0.25">
      <c r="A62" s="10" t="s">
        <v>638</v>
      </c>
      <c r="B62" s="8">
        <v>0.06</v>
      </c>
      <c r="C62" s="58">
        <v>0.23</v>
      </c>
      <c r="D62" s="4">
        <v>0.28999999999999998</v>
      </c>
      <c r="E62" s="4">
        <v>0.11</v>
      </c>
      <c r="F62" s="4">
        <v>0.03</v>
      </c>
      <c r="G62" s="4">
        <v>0.01</v>
      </c>
      <c r="H62" s="4">
        <v>0</v>
      </c>
      <c r="J62" s="10" t="s">
        <v>638</v>
      </c>
      <c r="K62" s="8">
        <v>0.06</v>
      </c>
      <c r="L62" s="58">
        <v>0.23</v>
      </c>
      <c r="M62" s="4">
        <v>0.3</v>
      </c>
      <c r="N62" s="4">
        <v>0.11</v>
      </c>
      <c r="O62" s="4">
        <v>0.03</v>
      </c>
      <c r="P62" s="4">
        <v>0.01</v>
      </c>
      <c r="Q62" s="4">
        <v>0</v>
      </c>
      <c r="S62" s="10" t="s">
        <v>638</v>
      </c>
      <c r="T62" s="8">
        <v>0.06</v>
      </c>
      <c r="U62" s="58">
        <v>0.23</v>
      </c>
      <c r="V62" s="4">
        <v>0.28999999999999998</v>
      </c>
      <c r="W62" s="4">
        <v>0.11</v>
      </c>
      <c r="X62" s="4">
        <v>0.03</v>
      </c>
      <c r="Y62" s="4">
        <v>0.01</v>
      </c>
      <c r="Z62" s="4">
        <v>0</v>
      </c>
    </row>
    <row r="63" spans="1:26" x14ac:dyDescent="0.25">
      <c r="A63" s="10" t="s">
        <v>303</v>
      </c>
      <c r="B63" s="8">
        <v>0.01</v>
      </c>
      <c r="C63" s="58">
        <v>0.13</v>
      </c>
      <c r="D63" s="4">
        <v>0.14000000000000001</v>
      </c>
      <c r="E63" s="4">
        <v>0.05</v>
      </c>
      <c r="F63" s="4">
        <v>0.02</v>
      </c>
      <c r="G63" s="4">
        <v>0</v>
      </c>
      <c r="H63" s="4">
        <v>0</v>
      </c>
      <c r="J63" s="10" t="s">
        <v>303</v>
      </c>
      <c r="K63" s="8">
        <v>0.01</v>
      </c>
      <c r="L63" s="58">
        <v>0.13</v>
      </c>
      <c r="M63" s="4">
        <v>0.14000000000000001</v>
      </c>
      <c r="N63" s="4">
        <v>0.05</v>
      </c>
      <c r="O63" s="4">
        <v>0.02</v>
      </c>
      <c r="P63" s="4">
        <v>0</v>
      </c>
      <c r="Q63" s="4">
        <v>0</v>
      </c>
      <c r="S63" s="10" t="s">
        <v>303</v>
      </c>
      <c r="T63" s="8">
        <v>0.01</v>
      </c>
      <c r="U63" s="58">
        <v>0.13</v>
      </c>
      <c r="V63" s="4">
        <v>0.14000000000000001</v>
      </c>
      <c r="W63" s="4">
        <v>0.06</v>
      </c>
      <c r="X63" s="4">
        <v>0.02</v>
      </c>
      <c r="Y63" s="4">
        <v>0</v>
      </c>
      <c r="Z63" s="4">
        <v>0</v>
      </c>
    </row>
    <row r="64" spans="1:26" x14ac:dyDescent="0.25">
      <c r="A64" s="39" t="s">
        <v>698</v>
      </c>
      <c r="B64" s="45"/>
      <c r="C64" s="60"/>
      <c r="D64" s="45"/>
      <c r="E64" s="45"/>
      <c r="F64" s="45"/>
      <c r="G64" s="45"/>
      <c r="H64" s="45"/>
      <c r="J64" s="39" t="s">
        <v>698</v>
      </c>
      <c r="K64" s="45"/>
      <c r="L64" s="60"/>
      <c r="M64" s="45"/>
      <c r="N64" s="45"/>
      <c r="O64" s="45"/>
      <c r="P64" s="45"/>
      <c r="Q64" s="45"/>
      <c r="S64" s="39" t="s">
        <v>698</v>
      </c>
      <c r="T64" s="45"/>
      <c r="U64" s="60"/>
      <c r="V64" s="45"/>
      <c r="W64" s="45"/>
      <c r="X64" s="45"/>
      <c r="Y64" s="45"/>
      <c r="Z64" s="45"/>
    </row>
    <row r="65" spans="1:26" x14ac:dyDescent="0.25">
      <c r="A65" s="10" t="s">
        <v>607</v>
      </c>
      <c r="B65" s="17">
        <v>0.53</v>
      </c>
      <c r="C65" s="57">
        <v>0.28000000000000003</v>
      </c>
      <c r="D65" s="19">
        <v>0.81</v>
      </c>
      <c r="E65" s="19">
        <v>0.52</v>
      </c>
      <c r="F65" s="19">
        <v>0.27</v>
      </c>
      <c r="G65" s="19">
        <v>0.16</v>
      </c>
      <c r="H65" s="19">
        <v>0.09</v>
      </c>
      <c r="J65" s="10" t="s">
        <v>607</v>
      </c>
      <c r="K65" s="17">
        <v>0.76</v>
      </c>
      <c r="L65" s="57">
        <v>0.18</v>
      </c>
      <c r="M65" s="19">
        <v>0.94</v>
      </c>
      <c r="N65" s="19">
        <v>0.63</v>
      </c>
      <c r="O65" s="19">
        <v>0.32</v>
      </c>
      <c r="P65" s="19">
        <v>0.19</v>
      </c>
      <c r="Q65" s="19">
        <v>0.11</v>
      </c>
      <c r="S65" s="10" t="s">
        <v>607</v>
      </c>
      <c r="T65" s="17">
        <v>0.76</v>
      </c>
      <c r="U65" s="57">
        <v>0.18</v>
      </c>
      <c r="V65" s="19">
        <v>0.94</v>
      </c>
      <c r="W65" s="19">
        <v>0.62</v>
      </c>
      <c r="X65" s="19">
        <v>0.3</v>
      </c>
      <c r="Y65" s="19">
        <v>0.18</v>
      </c>
      <c r="Z65" s="19">
        <v>0.1</v>
      </c>
    </row>
    <row r="66" spans="1:26" x14ac:dyDescent="0.25">
      <c r="A66" s="10" t="s">
        <v>433</v>
      </c>
      <c r="B66" s="8">
        <v>0.31</v>
      </c>
      <c r="C66" s="58">
        <v>0.36</v>
      </c>
      <c r="D66" s="4">
        <v>0.67</v>
      </c>
      <c r="E66" s="4">
        <v>0.36</v>
      </c>
      <c r="F66" s="4">
        <v>0.17</v>
      </c>
      <c r="G66" s="4">
        <v>0.08</v>
      </c>
      <c r="H66" s="4">
        <v>0.04</v>
      </c>
      <c r="J66" s="10" t="s">
        <v>464</v>
      </c>
      <c r="K66" s="8">
        <v>0.21</v>
      </c>
      <c r="L66" s="58">
        <v>0.54</v>
      </c>
      <c r="M66" s="4">
        <v>0.75</v>
      </c>
      <c r="N66" s="4">
        <v>0.27</v>
      </c>
      <c r="O66" s="4">
        <v>0.09</v>
      </c>
      <c r="P66" s="4">
        <v>0.04</v>
      </c>
      <c r="Q66" s="4">
        <v>0.01</v>
      </c>
      <c r="S66" s="10" t="s">
        <v>464</v>
      </c>
      <c r="T66" s="8">
        <v>0.21</v>
      </c>
      <c r="U66" s="58">
        <v>0.54</v>
      </c>
      <c r="V66" s="4">
        <v>0.75</v>
      </c>
      <c r="W66" s="4">
        <v>0.27</v>
      </c>
      <c r="X66" s="4">
        <v>0.09</v>
      </c>
      <c r="Y66" s="4">
        <v>0.03</v>
      </c>
      <c r="Z66" s="4">
        <v>0.01</v>
      </c>
    </row>
    <row r="67" spans="1:26" x14ac:dyDescent="0.25">
      <c r="A67" s="10" t="s">
        <v>464</v>
      </c>
      <c r="B67" s="8">
        <v>0.1</v>
      </c>
      <c r="C67" s="58">
        <v>0.2</v>
      </c>
      <c r="D67" s="4">
        <v>0.3</v>
      </c>
      <c r="E67" s="4">
        <v>0.12</v>
      </c>
      <c r="F67" s="4">
        <v>0.04</v>
      </c>
      <c r="G67" s="4">
        <v>0.02</v>
      </c>
      <c r="H67" s="4">
        <v>0</v>
      </c>
      <c r="J67" s="10" t="s">
        <v>433</v>
      </c>
      <c r="K67" s="8">
        <v>0.02</v>
      </c>
      <c r="L67" s="58">
        <v>0.21</v>
      </c>
      <c r="M67" s="4">
        <v>0.23</v>
      </c>
      <c r="N67" s="4">
        <v>0.11</v>
      </c>
      <c r="O67" s="4">
        <v>0.05</v>
      </c>
      <c r="P67" s="4">
        <v>0.02</v>
      </c>
      <c r="Q67" s="4">
        <v>0.01</v>
      </c>
      <c r="S67" s="10" t="s">
        <v>433</v>
      </c>
      <c r="T67" s="8">
        <v>0.02</v>
      </c>
      <c r="U67" s="58">
        <v>0.2</v>
      </c>
      <c r="V67" s="4">
        <v>0.22</v>
      </c>
      <c r="W67" s="4">
        <v>0.1</v>
      </c>
      <c r="X67" s="4">
        <v>0.05</v>
      </c>
      <c r="Y67" s="4">
        <v>0.02</v>
      </c>
      <c r="Z67" s="4">
        <v>0.01</v>
      </c>
    </row>
    <row r="68" spans="1:26" x14ac:dyDescent="0.25">
      <c r="A68" s="10" t="s">
        <v>375</v>
      </c>
      <c r="B68" s="42">
        <v>7.0000000000000007E-2</v>
      </c>
      <c r="C68" s="59">
        <v>0.16</v>
      </c>
      <c r="D68" s="43">
        <v>0.22</v>
      </c>
      <c r="E68" s="43">
        <v>0.08</v>
      </c>
      <c r="F68" s="43">
        <v>0.02</v>
      </c>
      <c r="G68" s="43">
        <v>0.01</v>
      </c>
      <c r="H68" s="43">
        <v>0</v>
      </c>
      <c r="J68" s="10" t="s">
        <v>375</v>
      </c>
      <c r="K68" s="42">
        <v>0.01</v>
      </c>
      <c r="L68" s="59">
        <v>7.0000000000000007E-2</v>
      </c>
      <c r="M68" s="43">
        <v>0.08</v>
      </c>
      <c r="N68" s="43">
        <v>0.02</v>
      </c>
      <c r="O68" s="43">
        <v>0.01</v>
      </c>
      <c r="P68" s="43">
        <v>0</v>
      </c>
      <c r="Q68" s="43">
        <v>0</v>
      </c>
      <c r="S68" s="10" t="s">
        <v>375</v>
      </c>
      <c r="T68" s="42">
        <v>0.01</v>
      </c>
      <c r="U68" s="59">
        <v>0.08</v>
      </c>
      <c r="V68" s="43">
        <v>0.08</v>
      </c>
      <c r="W68" s="43">
        <v>0.02</v>
      </c>
      <c r="X68" s="43">
        <v>0.01</v>
      </c>
      <c r="Y68" s="43">
        <v>0</v>
      </c>
      <c r="Z68" s="43">
        <v>0</v>
      </c>
    </row>
    <row r="69" spans="1:26" x14ac:dyDescent="0.25">
      <c r="A69" s="39" t="s">
        <v>699</v>
      </c>
      <c r="B69" s="45"/>
      <c r="C69" s="60"/>
      <c r="D69" s="45"/>
      <c r="E69" s="45"/>
      <c r="F69" s="45"/>
      <c r="G69" s="45"/>
      <c r="H69" s="45"/>
      <c r="J69" s="39" t="s">
        <v>699</v>
      </c>
      <c r="K69" s="45"/>
      <c r="L69" s="60"/>
      <c r="M69" s="45"/>
      <c r="N69" s="45"/>
      <c r="O69" s="45"/>
      <c r="P69" s="45"/>
      <c r="Q69" s="45"/>
      <c r="S69" s="39" t="s">
        <v>699</v>
      </c>
      <c r="T69" s="45"/>
      <c r="U69" s="60"/>
      <c r="V69" s="45"/>
      <c r="W69" s="45"/>
      <c r="X69" s="45"/>
      <c r="Y69" s="45"/>
      <c r="Z69" s="45"/>
    </row>
    <row r="70" spans="1:26" x14ac:dyDescent="0.25">
      <c r="A70" s="10" t="s">
        <v>316</v>
      </c>
      <c r="B70" s="8">
        <v>0.49</v>
      </c>
      <c r="C70" s="58">
        <v>0.28000000000000003</v>
      </c>
      <c r="D70" s="4">
        <v>0.77</v>
      </c>
      <c r="E70" s="4">
        <v>0.43</v>
      </c>
      <c r="F70" s="4">
        <v>0.22</v>
      </c>
      <c r="G70" s="4">
        <v>0.12</v>
      </c>
      <c r="H70" s="4">
        <v>0.06</v>
      </c>
      <c r="J70" s="10" t="s">
        <v>316</v>
      </c>
      <c r="K70" s="8">
        <v>0.7</v>
      </c>
      <c r="L70" s="58">
        <v>0.19</v>
      </c>
      <c r="M70" s="4">
        <v>0.9</v>
      </c>
      <c r="N70" s="4">
        <v>0.55000000000000004</v>
      </c>
      <c r="O70" s="4">
        <v>0.3</v>
      </c>
      <c r="P70" s="4">
        <v>0.16</v>
      </c>
      <c r="Q70" s="4">
        <v>0.08</v>
      </c>
      <c r="S70" s="10" t="s">
        <v>316</v>
      </c>
      <c r="T70" s="8">
        <v>0.7</v>
      </c>
      <c r="U70" s="58">
        <v>0.2</v>
      </c>
      <c r="V70" s="4">
        <v>0.9</v>
      </c>
      <c r="W70" s="4">
        <v>0.55000000000000004</v>
      </c>
      <c r="X70" s="4">
        <v>0.28999999999999998</v>
      </c>
      <c r="Y70" s="4">
        <v>0.16</v>
      </c>
      <c r="Z70" s="4">
        <v>0.08</v>
      </c>
    </row>
    <row r="71" spans="1:26" x14ac:dyDescent="0.25">
      <c r="A71" s="10" t="s">
        <v>376</v>
      </c>
      <c r="B71" s="8">
        <v>0.3</v>
      </c>
      <c r="C71" s="58">
        <v>0.33</v>
      </c>
      <c r="D71" s="4">
        <v>0.63</v>
      </c>
      <c r="E71" s="4">
        <v>0.28999999999999998</v>
      </c>
      <c r="F71" s="4">
        <v>0.13</v>
      </c>
      <c r="G71" s="4">
        <v>7.0000000000000007E-2</v>
      </c>
      <c r="H71" s="4">
        <v>0.03</v>
      </c>
      <c r="J71" s="10" t="s">
        <v>376</v>
      </c>
      <c r="K71" s="8">
        <v>0.18</v>
      </c>
      <c r="L71" s="58">
        <v>0.35</v>
      </c>
      <c r="M71" s="4">
        <v>0.53</v>
      </c>
      <c r="N71" s="4">
        <v>0.24</v>
      </c>
      <c r="O71" s="4">
        <v>0.1</v>
      </c>
      <c r="P71" s="4">
        <v>0.05</v>
      </c>
      <c r="Q71" s="4">
        <v>0.02</v>
      </c>
      <c r="S71" s="10" t="s">
        <v>376</v>
      </c>
      <c r="T71" s="8">
        <v>0.18</v>
      </c>
      <c r="U71" s="58">
        <v>0.37</v>
      </c>
      <c r="V71" s="4">
        <v>0.55000000000000004</v>
      </c>
      <c r="W71" s="4">
        <v>0.25</v>
      </c>
      <c r="X71" s="4">
        <v>0.1</v>
      </c>
      <c r="Y71" s="4">
        <v>0.05</v>
      </c>
      <c r="Z71" s="4">
        <v>0.02</v>
      </c>
    </row>
    <row r="72" spans="1:26" x14ac:dyDescent="0.25">
      <c r="A72" s="10" t="s">
        <v>511</v>
      </c>
      <c r="B72" s="8">
        <v>0.1</v>
      </c>
      <c r="C72" s="58">
        <v>0.19</v>
      </c>
      <c r="D72" s="4">
        <v>0.28999999999999998</v>
      </c>
      <c r="E72" s="4">
        <v>0.1</v>
      </c>
      <c r="F72" s="4">
        <v>0.03</v>
      </c>
      <c r="G72" s="4">
        <v>0.01</v>
      </c>
      <c r="H72" s="4">
        <v>0</v>
      </c>
      <c r="J72" s="10" t="s">
        <v>511</v>
      </c>
      <c r="K72" s="8">
        <v>0.1</v>
      </c>
      <c r="L72" s="58">
        <v>0.25</v>
      </c>
      <c r="M72" s="4">
        <v>0.35</v>
      </c>
      <c r="N72" s="4">
        <v>0.11</v>
      </c>
      <c r="O72" s="4">
        <v>0.03</v>
      </c>
      <c r="P72" s="4">
        <v>0.01</v>
      </c>
      <c r="Q72" s="4">
        <v>0</v>
      </c>
      <c r="S72" s="10" t="s">
        <v>511</v>
      </c>
      <c r="T72" s="8">
        <v>0.1</v>
      </c>
      <c r="U72" s="58">
        <v>0.23</v>
      </c>
      <c r="V72" s="4">
        <v>0.33</v>
      </c>
      <c r="W72" s="4">
        <v>0.11</v>
      </c>
      <c r="X72" s="4">
        <v>0.03</v>
      </c>
      <c r="Y72" s="4">
        <v>0.01</v>
      </c>
      <c r="Z72" s="4">
        <v>0</v>
      </c>
    </row>
    <row r="73" spans="1:26" x14ac:dyDescent="0.25">
      <c r="A73" s="10" t="s">
        <v>347</v>
      </c>
      <c r="B73" s="8">
        <v>0.11</v>
      </c>
      <c r="C73" s="58">
        <v>0.2</v>
      </c>
      <c r="D73" s="4">
        <v>0.31</v>
      </c>
      <c r="E73" s="4">
        <v>0.1</v>
      </c>
      <c r="F73" s="4">
        <v>0.03</v>
      </c>
      <c r="G73" s="4">
        <v>0.01</v>
      </c>
      <c r="H73" s="4">
        <v>0</v>
      </c>
      <c r="J73" s="10" t="s">
        <v>347</v>
      </c>
      <c r="K73" s="8">
        <v>0.03</v>
      </c>
      <c r="L73" s="58">
        <v>0.2</v>
      </c>
      <c r="M73" s="4">
        <v>0.23</v>
      </c>
      <c r="N73" s="4">
        <v>7.0000000000000007E-2</v>
      </c>
      <c r="O73" s="4">
        <v>0.02</v>
      </c>
      <c r="P73" s="4">
        <v>0.01</v>
      </c>
      <c r="Q73" s="4">
        <v>0</v>
      </c>
      <c r="S73" s="10" t="s">
        <v>347</v>
      </c>
      <c r="T73" s="8">
        <v>0.03</v>
      </c>
      <c r="U73" s="58">
        <v>0.2</v>
      </c>
      <c r="V73" s="4">
        <v>0.22</v>
      </c>
      <c r="W73" s="4">
        <v>7.0000000000000007E-2</v>
      </c>
      <c r="X73" s="4">
        <v>0.02</v>
      </c>
      <c r="Y73" s="4">
        <v>0.01</v>
      </c>
      <c r="Z73" s="4">
        <v>0</v>
      </c>
    </row>
    <row r="74" spans="1:26" x14ac:dyDescent="0.25">
      <c r="A74" s="39" t="s">
        <v>700</v>
      </c>
      <c r="B74" s="45"/>
      <c r="C74" s="60"/>
      <c r="D74" s="45"/>
      <c r="E74" s="45"/>
      <c r="F74" s="45"/>
      <c r="G74" s="45"/>
      <c r="H74" s="45"/>
      <c r="J74" s="39" t="s">
        <v>700</v>
      </c>
      <c r="K74" s="45"/>
      <c r="L74" s="60"/>
      <c r="M74" s="45"/>
      <c r="N74" s="45"/>
      <c r="O74" s="45"/>
      <c r="P74" s="45"/>
      <c r="Q74" s="45"/>
      <c r="S74" s="39" t="s">
        <v>700</v>
      </c>
      <c r="T74" s="45"/>
      <c r="U74" s="60"/>
      <c r="V74" s="45"/>
      <c r="W74" s="45"/>
      <c r="X74" s="45"/>
      <c r="Y74" s="45"/>
      <c r="Z74" s="45"/>
    </row>
    <row r="75" spans="1:26" x14ac:dyDescent="0.25">
      <c r="A75" s="10" t="s">
        <v>338</v>
      </c>
      <c r="B75" s="8">
        <v>0.7</v>
      </c>
      <c r="C75" s="58">
        <v>0.21</v>
      </c>
      <c r="D75" s="4">
        <v>0.91</v>
      </c>
      <c r="E75" s="4">
        <v>0.69</v>
      </c>
      <c r="F75" s="4">
        <v>0.47</v>
      </c>
      <c r="G75" s="4">
        <v>0.32</v>
      </c>
      <c r="H75" s="4">
        <v>0.22</v>
      </c>
      <c r="J75" s="10" t="s">
        <v>338</v>
      </c>
      <c r="K75" s="8">
        <v>0.7</v>
      </c>
      <c r="L75" s="58">
        <v>0.21</v>
      </c>
      <c r="M75" s="4">
        <v>0.91</v>
      </c>
      <c r="N75" s="4">
        <v>0.68</v>
      </c>
      <c r="O75" s="4">
        <v>0.46</v>
      </c>
      <c r="P75" s="4">
        <v>0.31</v>
      </c>
      <c r="Q75" s="4">
        <v>0.21</v>
      </c>
      <c r="S75" s="10" t="s">
        <v>338</v>
      </c>
      <c r="T75" s="8">
        <v>0.87</v>
      </c>
      <c r="U75" s="58">
        <v>0.12</v>
      </c>
      <c r="V75" s="4">
        <v>0.99</v>
      </c>
      <c r="W75" s="4">
        <v>0.77</v>
      </c>
      <c r="X75" s="4">
        <v>0.53</v>
      </c>
      <c r="Y75" s="4">
        <v>0.37</v>
      </c>
      <c r="Z75" s="4">
        <v>0.25</v>
      </c>
    </row>
    <row r="76" spans="1:26" x14ac:dyDescent="0.25">
      <c r="A76" s="10" t="s">
        <v>624</v>
      </c>
      <c r="B76" s="8">
        <v>0.14000000000000001</v>
      </c>
      <c r="C76" s="58">
        <v>0.37</v>
      </c>
      <c r="D76" s="4">
        <v>0.51</v>
      </c>
      <c r="E76" s="4">
        <v>0.24</v>
      </c>
      <c r="F76" s="4">
        <v>0.11</v>
      </c>
      <c r="G76" s="4">
        <v>0.05</v>
      </c>
      <c r="H76" s="4">
        <v>0.02</v>
      </c>
      <c r="J76" s="10" t="s">
        <v>624</v>
      </c>
      <c r="K76" s="8">
        <v>0.15</v>
      </c>
      <c r="L76" s="58">
        <v>0.37</v>
      </c>
      <c r="M76" s="4">
        <v>0.52</v>
      </c>
      <c r="N76" s="4">
        <v>0.24</v>
      </c>
      <c r="O76" s="4">
        <v>0.11</v>
      </c>
      <c r="P76" s="4">
        <v>0.05</v>
      </c>
      <c r="Q76" s="4">
        <v>0.02</v>
      </c>
      <c r="S76" s="10" t="s">
        <v>624</v>
      </c>
      <c r="T76" s="8">
        <v>0.12</v>
      </c>
      <c r="U76" s="58">
        <v>0.52</v>
      </c>
      <c r="V76" s="4">
        <v>0.64</v>
      </c>
      <c r="W76" s="4">
        <v>0.3</v>
      </c>
      <c r="X76" s="4">
        <v>0.14000000000000001</v>
      </c>
      <c r="Y76" s="4">
        <v>0.06</v>
      </c>
      <c r="Z76" s="4">
        <v>0.03</v>
      </c>
    </row>
    <row r="77" spans="1:26" x14ac:dyDescent="0.25">
      <c r="A77" s="10" t="s">
        <v>583</v>
      </c>
      <c r="B77" s="8">
        <v>0.14000000000000001</v>
      </c>
      <c r="C77" s="58">
        <v>0.36</v>
      </c>
      <c r="D77" s="4">
        <v>0.49</v>
      </c>
      <c r="E77" s="4">
        <v>0.23</v>
      </c>
      <c r="F77" s="4">
        <v>0.1</v>
      </c>
      <c r="G77" s="4">
        <v>0.05</v>
      </c>
      <c r="H77" s="4">
        <v>0.02</v>
      </c>
      <c r="J77" s="10" t="s">
        <v>583</v>
      </c>
      <c r="K77" s="8">
        <v>0.14000000000000001</v>
      </c>
      <c r="L77" s="58">
        <v>0.36</v>
      </c>
      <c r="M77" s="4">
        <v>0.5</v>
      </c>
      <c r="N77" s="4">
        <v>0.23</v>
      </c>
      <c r="O77" s="4">
        <v>0.1</v>
      </c>
      <c r="P77" s="4">
        <v>0.05</v>
      </c>
      <c r="Q77" s="4">
        <v>0.02</v>
      </c>
      <c r="S77" s="10" t="s">
        <v>583</v>
      </c>
      <c r="T77" s="8">
        <v>0.01</v>
      </c>
      <c r="U77" s="58">
        <v>0.34</v>
      </c>
      <c r="V77" s="4">
        <v>0.35</v>
      </c>
      <c r="W77" s="4">
        <v>0.15</v>
      </c>
      <c r="X77" s="4">
        <v>0.06</v>
      </c>
      <c r="Y77" s="4">
        <v>0.03</v>
      </c>
      <c r="Z77" s="4">
        <v>0.01</v>
      </c>
    </row>
    <row r="78" spans="1:26" x14ac:dyDescent="0.25">
      <c r="A78" s="10" t="s">
        <v>346</v>
      </c>
      <c r="B78" s="8">
        <v>0.02</v>
      </c>
      <c r="C78" s="58">
        <v>7.0000000000000007E-2</v>
      </c>
      <c r="D78" s="4">
        <v>0.08</v>
      </c>
      <c r="E78" s="4">
        <v>0.02</v>
      </c>
      <c r="F78" s="4">
        <v>0</v>
      </c>
      <c r="G78" s="4">
        <v>0</v>
      </c>
      <c r="H78" s="4">
        <v>0</v>
      </c>
      <c r="J78" s="10" t="s">
        <v>346</v>
      </c>
      <c r="K78" s="8">
        <v>0.01</v>
      </c>
      <c r="L78" s="58">
        <v>7.0000000000000007E-2</v>
      </c>
      <c r="M78" s="4">
        <v>0.08</v>
      </c>
      <c r="N78" s="4">
        <v>0.02</v>
      </c>
      <c r="O78" s="4">
        <v>0</v>
      </c>
      <c r="P78" s="4">
        <v>0</v>
      </c>
      <c r="Q78" s="4">
        <v>0</v>
      </c>
      <c r="S78" s="10" t="s">
        <v>346</v>
      </c>
      <c r="T78" s="8">
        <v>0</v>
      </c>
      <c r="U78" s="58">
        <v>0.02</v>
      </c>
      <c r="V78" s="4">
        <v>0.02</v>
      </c>
      <c r="W78" s="4">
        <v>0</v>
      </c>
      <c r="X78" s="4">
        <v>0</v>
      </c>
      <c r="Y78" s="4">
        <v>0</v>
      </c>
      <c r="Z78" s="4">
        <v>0</v>
      </c>
    </row>
    <row r="79" spans="1:26" x14ac:dyDescent="0.25">
      <c r="A79" s="39" t="s">
        <v>701</v>
      </c>
      <c r="B79" s="45"/>
      <c r="C79" s="60"/>
      <c r="D79" s="45"/>
      <c r="E79" s="45"/>
      <c r="F79" s="45"/>
      <c r="G79" s="45"/>
      <c r="H79" s="45"/>
      <c r="J79" s="39" t="s">
        <v>701</v>
      </c>
      <c r="K79" s="45"/>
      <c r="L79" s="60"/>
      <c r="M79" s="45"/>
      <c r="N79" s="45"/>
      <c r="O79" s="45"/>
      <c r="P79" s="45"/>
      <c r="Q79" s="45"/>
      <c r="S79" s="39" t="s">
        <v>701</v>
      </c>
      <c r="T79" s="45"/>
      <c r="U79" s="60"/>
      <c r="V79" s="45"/>
      <c r="W79" s="45"/>
      <c r="X79" s="45"/>
      <c r="Y79" s="45"/>
      <c r="Z79" s="45"/>
    </row>
    <row r="80" spans="1:26" x14ac:dyDescent="0.25">
      <c r="A80" s="10" t="s">
        <v>562</v>
      </c>
      <c r="B80" s="8">
        <v>0.52</v>
      </c>
      <c r="C80" s="58">
        <v>0.3</v>
      </c>
      <c r="D80" s="4">
        <v>0.82</v>
      </c>
      <c r="E80" s="4">
        <v>0.41</v>
      </c>
      <c r="F80" s="4">
        <v>0.22</v>
      </c>
      <c r="G80" s="4">
        <v>0.12</v>
      </c>
      <c r="H80" s="4">
        <v>0.06</v>
      </c>
      <c r="J80" s="10" t="s">
        <v>562</v>
      </c>
      <c r="K80" s="8">
        <v>0.51</v>
      </c>
      <c r="L80" s="58">
        <v>0.31</v>
      </c>
      <c r="M80" s="4">
        <v>0.82</v>
      </c>
      <c r="N80" s="4">
        <v>0.42</v>
      </c>
      <c r="O80" s="4">
        <v>0.23</v>
      </c>
      <c r="P80" s="4">
        <v>0.13</v>
      </c>
      <c r="Q80" s="4">
        <v>0.06</v>
      </c>
      <c r="S80" s="10" t="s">
        <v>562</v>
      </c>
      <c r="T80" s="8">
        <v>0.62</v>
      </c>
      <c r="U80" s="58">
        <v>0.23</v>
      </c>
      <c r="V80" s="4">
        <v>0.85</v>
      </c>
      <c r="W80" s="4">
        <v>0.44</v>
      </c>
      <c r="X80" s="4">
        <v>0.25</v>
      </c>
      <c r="Y80" s="4">
        <v>0.13</v>
      </c>
      <c r="Z80" s="4">
        <v>0.06</v>
      </c>
    </row>
    <row r="81" spans="1:26" x14ac:dyDescent="0.25">
      <c r="A81" s="10" t="s">
        <v>660</v>
      </c>
      <c r="B81" s="8">
        <v>0.34</v>
      </c>
      <c r="C81" s="58">
        <v>0.37</v>
      </c>
      <c r="D81" s="4">
        <v>0.71</v>
      </c>
      <c r="E81" s="4">
        <v>0.3</v>
      </c>
      <c r="F81" s="4">
        <v>0.15</v>
      </c>
      <c r="G81" s="4">
        <v>7.0000000000000007E-2</v>
      </c>
      <c r="H81" s="4">
        <v>0.03</v>
      </c>
      <c r="J81" s="10" t="s">
        <v>660</v>
      </c>
      <c r="K81" s="8">
        <v>0.34</v>
      </c>
      <c r="L81" s="58">
        <v>0.37</v>
      </c>
      <c r="M81" s="4">
        <v>0.71</v>
      </c>
      <c r="N81" s="4">
        <v>0.28999999999999998</v>
      </c>
      <c r="O81" s="4">
        <v>0.14000000000000001</v>
      </c>
      <c r="P81" s="4">
        <v>7.0000000000000007E-2</v>
      </c>
      <c r="Q81" s="4">
        <v>0.03</v>
      </c>
      <c r="S81" s="10" t="s">
        <v>660</v>
      </c>
      <c r="T81" s="8">
        <v>0.25</v>
      </c>
      <c r="U81" s="58">
        <v>0.39</v>
      </c>
      <c r="V81" s="4">
        <v>0.64</v>
      </c>
      <c r="W81" s="4">
        <v>0.23</v>
      </c>
      <c r="X81" s="4">
        <v>0.11</v>
      </c>
      <c r="Y81" s="4">
        <v>0.06</v>
      </c>
      <c r="Z81" s="4">
        <v>0.02</v>
      </c>
    </row>
    <row r="82" spans="1:26" x14ac:dyDescent="0.25">
      <c r="A82" s="10" t="s">
        <v>599</v>
      </c>
      <c r="B82" s="8">
        <v>0.12</v>
      </c>
      <c r="C82" s="58">
        <v>0.26</v>
      </c>
      <c r="D82" s="4">
        <v>0.38</v>
      </c>
      <c r="E82" s="4">
        <v>0.1</v>
      </c>
      <c r="F82" s="4">
        <v>0.04</v>
      </c>
      <c r="G82" s="4">
        <v>0.01</v>
      </c>
      <c r="H82" s="4">
        <v>0</v>
      </c>
      <c r="J82" s="10" t="s">
        <v>599</v>
      </c>
      <c r="K82" s="8">
        <v>0.13</v>
      </c>
      <c r="L82" s="58">
        <v>0.26</v>
      </c>
      <c r="M82" s="4">
        <v>0.39</v>
      </c>
      <c r="N82" s="4">
        <v>0.1</v>
      </c>
      <c r="O82" s="4">
        <v>0.04</v>
      </c>
      <c r="P82" s="4">
        <v>0.01</v>
      </c>
      <c r="Q82" s="4">
        <v>0.01</v>
      </c>
      <c r="S82" s="10" t="s">
        <v>599</v>
      </c>
      <c r="T82" s="8">
        <v>0.13</v>
      </c>
      <c r="U82" s="58">
        <v>0.3</v>
      </c>
      <c r="V82" s="4">
        <v>0.43</v>
      </c>
      <c r="W82" s="4">
        <v>0.1</v>
      </c>
      <c r="X82" s="4">
        <v>0.04</v>
      </c>
      <c r="Y82" s="4">
        <v>0.02</v>
      </c>
      <c r="Z82" s="4">
        <v>0.01</v>
      </c>
    </row>
    <row r="83" spans="1:26" x14ac:dyDescent="0.25">
      <c r="A83" s="10" t="s">
        <v>434</v>
      </c>
      <c r="B83" s="8">
        <v>0.02</v>
      </c>
      <c r="C83" s="58">
        <v>7.0000000000000007E-2</v>
      </c>
      <c r="D83" s="4">
        <v>0.09</v>
      </c>
      <c r="E83" s="4">
        <v>0.01</v>
      </c>
      <c r="F83" s="4">
        <v>0</v>
      </c>
      <c r="G83" s="4">
        <v>0</v>
      </c>
      <c r="H83" s="4">
        <v>0</v>
      </c>
      <c r="J83" s="10" t="s">
        <v>434</v>
      </c>
      <c r="K83" s="8">
        <v>0.02</v>
      </c>
      <c r="L83" s="58">
        <v>7.0000000000000007E-2</v>
      </c>
      <c r="M83" s="4">
        <v>0.09</v>
      </c>
      <c r="N83" s="4">
        <v>0.01</v>
      </c>
      <c r="O83" s="4">
        <v>0</v>
      </c>
      <c r="P83" s="4">
        <v>0</v>
      </c>
      <c r="Q83" s="4">
        <v>0</v>
      </c>
      <c r="S83" s="10" t="s">
        <v>434</v>
      </c>
      <c r="T83" s="8">
        <v>0.01</v>
      </c>
      <c r="U83" s="58">
        <v>7.0000000000000007E-2</v>
      </c>
      <c r="V83" s="4">
        <v>0.08</v>
      </c>
      <c r="W83" s="4">
        <v>0.01</v>
      </c>
      <c r="X83" s="4">
        <v>0</v>
      </c>
      <c r="Y83" s="4">
        <v>0</v>
      </c>
      <c r="Z83" s="4">
        <v>0</v>
      </c>
    </row>
    <row r="85" spans="1:26" x14ac:dyDescent="0.25">
      <c r="A85" s="15">
        <v>44890</v>
      </c>
      <c r="B85" s="7" t="s">
        <v>707</v>
      </c>
      <c r="C85" s="16" t="s">
        <v>708</v>
      </c>
      <c r="D85" s="7" t="s">
        <v>712</v>
      </c>
      <c r="E85" s="7" t="s">
        <v>710</v>
      </c>
      <c r="F85" s="7" t="s">
        <v>711</v>
      </c>
      <c r="G85" s="7" t="s">
        <v>33</v>
      </c>
      <c r="H85" s="7" t="s">
        <v>280</v>
      </c>
      <c r="J85" s="15">
        <v>44891</v>
      </c>
      <c r="K85" s="7" t="s">
        <v>707</v>
      </c>
      <c r="L85" s="16" t="s">
        <v>708</v>
      </c>
      <c r="M85" s="7" t="s">
        <v>712</v>
      </c>
      <c r="N85" s="7" t="s">
        <v>710</v>
      </c>
      <c r="O85" s="7" t="s">
        <v>711</v>
      </c>
      <c r="P85" s="7" t="s">
        <v>33</v>
      </c>
      <c r="Q85" s="7" t="s">
        <v>280</v>
      </c>
      <c r="S85" s="15">
        <v>44892</v>
      </c>
      <c r="T85" s="7" t="s">
        <v>707</v>
      </c>
      <c r="U85" s="16" t="s">
        <v>708</v>
      </c>
      <c r="V85" s="7" t="s">
        <v>712</v>
      </c>
      <c r="W85" s="7" t="s">
        <v>710</v>
      </c>
      <c r="X85" s="7" t="s">
        <v>711</v>
      </c>
      <c r="Y85" s="7" t="s">
        <v>33</v>
      </c>
      <c r="Z85" s="7" t="s">
        <v>280</v>
      </c>
    </row>
    <row r="86" spans="1:26" x14ac:dyDescent="0.25">
      <c r="A86" s="23" t="s">
        <v>694</v>
      </c>
      <c r="B86" s="20"/>
      <c r="C86" s="56"/>
      <c r="D86" s="20"/>
      <c r="E86" s="20"/>
      <c r="F86" s="20"/>
      <c r="G86" s="20"/>
      <c r="H86" s="20"/>
      <c r="J86" s="23" t="s">
        <v>694</v>
      </c>
      <c r="K86" s="20"/>
      <c r="L86" s="56"/>
      <c r="M86" s="20"/>
      <c r="N86" s="20"/>
      <c r="O86" s="20"/>
      <c r="P86" s="20"/>
      <c r="Q86" s="20"/>
      <c r="S86" s="23" t="s">
        <v>694</v>
      </c>
      <c r="T86" s="20"/>
      <c r="U86" s="56"/>
      <c r="V86" s="20"/>
      <c r="W86" s="20"/>
      <c r="X86" s="20"/>
      <c r="Y86" s="20"/>
      <c r="Z86" s="20"/>
    </row>
    <row r="87" spans="1:26" x14ac:dyDescent="0.25">
      <c r="A87" s="10" t="s">
        <v>516</v>
      </c>
      <c r="B87" s="17">
        <v>0.59</v>
      </c>
      <c r="C87" s="57">
        <v>0.4</v>
      </c>
      <c r="D87" s="19">
        <v>0.99</v>
      </c>
      <c r="E87" s="19">
        <v>0.66</v>
      </c>
      <c r="F87" s="19">
        <v>0.38</v>
      </c>
      <c r="G87" s="19">
        <v>0.18</v>
      </c>
      <c r="H87" s="19">
        <v>0.09</v>
      </c>
      <c r="J87" s="10" t="s">
        <v>516</v>
      </c>
      <c r="K87" s="17">
        <v>0.6</v>
      </c>
      <c r="L87" s="57">
        <v>0.39</v>
      </c>
      <c r="M87" s="19">
        <v>0.99</v>
      </c>
      <c r="N87" s="19">
        <v>0.67</v>
      </c>
      <c r="O87" s="19">
        <v>0.36</v>
      </c>
      <c r="P87" s="19">
        <v>0.17</v>
      </c>
      <c r="Q87" s="19">
        <v>0.09</v>
      </c>
      <c r="S87" s="10" t="s">
        <v>516</v>
      </c>
      <c r="T87" s="17">
        <v>0.59</v>
      </c>
      <c r="U87" s="57">
        <v>0.4</v>
      </c>
      <c r="V87" s="19">
        <v>0.99</v>
      </c>
      <c r="W87" s="19">
        <v>0.67</v>
      </c>
      <c r="X87" s="19">
        <v>0.36</v>
      </c>
      <c r="Y87" s="19">
        <v>0.17</v>
      </c>
      <c r="Z87" s="19">
        <v>0.09</v>
      </c>
    </row>
    <row r="88" spans="1:26" x14ac:dyDescent="0.25">
      <c r="A88" s="10" t="s">
        <v>400</v>
      </c>
      <c r="B88" s="8">
        <v>0.35</v>
      </c>
      <c r="C88" s="58">
        <v>0.45</v>
      </c>
      <c r="D88" s="4">
        <v>0.8</v>
      </c>
      <c r="E88" s="4">
        <v>0.4</v>
      </c>
      <c r="F88" s="4">
        <v>0.18</v>
      </c>
      <c r="G88" s="4">
        <v>0.06</v>
      </c>
      <c r="H88" s="4">
        <v>0.02</v>
      </c>
      <c r="J88" s="10" t="s">
        <v>400</v>
      </c>
      <c r="K88" s="8">
        <v>0.34</v>
      </c>
      <c r="L88" s="58">
        <v>0.46</v>
      </c>
      <c r="M88" s="4">
        <v>0.8</v>
      </c>
      <c r="N88" s="4">
        <v>0.41</v>
      </c>
      <c r="O88" s="4">
        <v>0.16</v>
      </c>
      <c r="P88" s="4">
        <v>0.06</v>
      </c>
      <c r="Q88" s="4">
        <v>0.02</v>
      </c>
      <c r="S88" s="10" t="s">
        <v>400</v>
      </c>
      <c r="T88" s="8">
        <v>0.35</v>
      </c>
      <c r="U88" s="58">
        <v>0.45</v>
      </c>
      <c r="V88" s="4">
        <v>0.8</v>
      </c>
      <c r="W88" s="4">
        <v>0.4</v>
      </c>
      <c r="X88" s="4">
        <v>0.16</v>
      </c>
      <c r="Y88" s="4">
        <v>0.06</v>
      </c>
      <c r="Z88" s="4">
        <v>0.02</v>
      </c>
    </row>
    <row r="89" spans="1:26" x14ac:dyDescent="0.25">
      <c r="A89" s="10" t="s">
        <v>582</v>
      </c>
      <c r="B89" s="8">
        <v>0.06</v>
      </c>
      <c r="C89" s="58">
        <v>0.15</v>
      </c>
      <c r="D89" s="4">
        <v>0.21</v>
      </c>
      <c r="E89" s="4">
        <v>7.0000000000000007E-2</v>
      </c>
      <c r="F89" s="4">
        <v>0.03</v>
      </c>
      <c r="G89" s="4">
        <v>0.01</v>
      </c>
      <c r="H89" s="4">
        <v>0</v>
      </c>
      <c r="J89" s="10" t="s">
        <v>582</v>
      </c>
      <c r="K89" s="8">
        <v>0.06</v>
      </c>
      <c r="L89" s="58">
        <v>0.16</v>
      </c>
      <c r="M89" s="4">
        <v>0.21</v>
      </c>
      <c r="N89" s="4">
        <v>0.08</v>
      </c>
      <c r="O89" s="4">
        <v>0.02</v>
      </c>
      <c r="P89" s="4">
        <v>0.01</v>
      </c>
      <c r="Q89" s="4">
        <v>0</v>
      </c>
      <c r="S89" s="10" t="s">
        <v>582</v>
      </c>
      <c r="T89" s="8">
        <v>0.06</v>
      </c>
      <c r="U89" s="58">
        <v>0.15</v>
      </c>
      <c r="V89" s="4">
        <v>0.21</v>
      </c>
      <c r="W89" s="4">
        <v>0.08</v>
      </c>
      <c r="X89" s="4">
        <v>0.02</v>
      </c>
      <c r="Y89" s="4">
        <v>0.01</v>
      </c>
      <c r="Z89" s="4">
        <v>0</v>
      </c>
    </row>
    <row r="90" spans="1:26" x14ac:dyDescent="0.25">
      <c r="A90" s="47" t="s">
        <v>566</v>
      </c>
      <c r="B90" s="48">
        <v>0</v>
      </c>
      <c r="C90" s="61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J90" s="47" t="s">
        <v>566</v>
      </c>
      <c r="K90" s="48">
        <v>0</v>
      </c>
      <c r="L90" s="61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S90" s="47" t="s">
        <v>566</v>
      </c>
      <c r="T90" s="48">
        <v>0</v>
      </c>
      <c r="U90" s="61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</row>
    <row r="91" spans="1:26" x14ac:dyDescent="0.25">
      <c r="A91" s="39" t="s">
        <v>695</v>
      </c>
      <c r="B91" s="45"/>
      <c r="C91" s="60"/>
      <c r="D91" s="45"/>
      <c r="E91" s="45"/>
      <c r="F91" s="45"/>
      <c r="G91" s="45"/>
      <c r="H91" s="45"/>
      <c r="J91" s="39" t="s">
        <v>695</v>
      </c>
      <c r="K91" s="45"/>
      <c r="L91" s="60"/>
      <c r="M91" s="45"/>
      <c r="N91" s="45"/>
      <c r="O91" s="45"/>
      <c r="P91" s="45"/>
      <c r="Q91" s="45"/>
      <c r="S91" s="39" t="s">
        <v>695</v>
      </c>
      <c r="T91" s="45"/>
      <c r="U91" s="60"/>
      <c r="V91" s="45"/>
      <c r="W91" s="45"/>
      <c r="X91" s="45"/>
      <c r="Y91" s="45"/>
      <c r="Z91" s="45"/>
    </row>
    <row r="92" spans="1:26" x14ac:dyDescent="0.25">
      <c r="A92" s="10" t="s">
        <v>403</v>
      </c>
      <c r="B92" s="8">
        <v>0.8</v>
      </c>
      <c r="C92" s="58">
        <v>0.2</v>
      </c>
      <c r="D92" s="4">
        <v>1</v>
      </c>
      <c r="E92" s="4">
        <v>0.51</v>
      </c>
      <c r="F92" s="4">
        <v>0.23</v>
      </c>
      <c r="G92" s="4">
        <v>0.1</v>
      </c>
      <c r="H92" s="4">
        <v>0.04</v>
      </c>
      <c r="J92" s="10" t="s">
        <v>403</v>
      </c>
      <c r="K92" s="8">
        <v>0.8</v>
      </c>
      <c r="L92" s="58">
        <v>0.2</v>
      </c>
      <c r="M92" s="4">
        <v>1</v>
      </c>
      <c r="N92" s="4">
        <v>0.5</v>
      </c>
      <c r="O92" s="4">
        <v>0.22</v>
      </c>
      <c r="P92" s="4">
        <v>0.1</v>
      </c>
      <c r="Q92" s="4">
        <v>0.04</v>
      </c>
      <c r="S92" s="10" t="s">
        <v>403</v>
      </c>
      <c r="T92" s="8">
        <v>0.8</v>
      </c>
      <c r="U92" s="58">
        <v>0.2</v>
      </c>
      <c r="V92" s="4">
        <v>1</v>
      </c>
      <c r="W92" s="4">
        <v>0.5</v>
      </c>
      <c r="X92" s="4">
        <v>0.22</v>
      </c>
      <c r="Y92" s="4">
        <v>0.1</v>
      </c>
      <c r="Z92" s="4">
        <v>0.04</v>
      </c>
    </row>
    <row r="93" spans="1:26" x14ac:dyDescent="0.25">
      <c r="A93" s="10" t="s">
        <v>457</v>
      </c>
      <c r="B93" s="8">
        <v>0.14000000000000001</v>
      </c>
      <c r="C93" s="58">
        <v>0.45</v>
      </c>
      <c r="D93" s="4">
        <v>0.59</v>
      </c>
      <c r="E93" s="4">
        <v>0.21</v>
      </c>
      <c r="F93" s="4">
        <v>0.08</v>
      </c>
      <c r="G93" s="4">
        <v>0.02</v>
      </c>
      <c r="H93" s="4">
        <v>0.01</v>
      </c>
      <c r="J93" s="10" t="s">
        <v>457</v>
      </c>
      <c r="K93" s="8">
        <v>0.14000000000000001</v>
      </c>
      <c r="L93" s="58">
        <v>0.45</v>
      </c>
      <c r="M93" s="4">
        <v>0.59</v>
      </c>
      <c r="N93" s="4">
        <v>0.2</v>
      </c>
      <c r="O93" s="4">
        <v>7.0000000000000007E-2</v>
      </c>
      <c r="P93" s="4">
        <v>0.02</v>
      </c>
      <c r="Q93" s="4">
        <v>0.01</v>
      </c>
      <c r="S93" s="10" t="s">
        <v>457</v>
      </c>
      <c r="T93" s="8">
        <v>0.14000000000000001</v>
      </c>
      <c r="U93" s="58">
        <v>0.45</v>
      </c>
      <c r="V93" s="4">
        <v>0.59</v>
      </c>
      <c r="W93" s="4">
        <v>0.21</v>
      </c>
      <c r="X93" s="4">
        <v>7.0000000000000007E-2</v>
      </c>
      <c r="Y93" s="4">
        <v>0.02</v>
      </c>
      <c r="Z93" s="4">
        <v>0.01</v>
      </c>
    </row>
    <row r="94" spans="1:26" x14ac:dyDescent="0.25">
      <c r="A94" s="10" t="s">
        <v>664</v>
      </c>
      <c r="B94" s="8">
        <v>0.06</v>
      </c>
      <c r="C94" s="58">
        <v>0.28999999999999998</v>
      </c>
      <c r="D94" s="4">
        <v>0.36</v>
      </c>
      <c r="E94" s="4">
        <v>0.13</v>
      </c>
      <c r="F94" s="4">
        <v>0.05</v>
      </c>
      <c r="G94" s="4">
        <v>0.02</v>
      </c>
      <c r="H94" s="4">
        <v>0.01</v>
      </c>
      <c r="J94" s="10" t="s">
        <v>664</v>
      </c>
      <c r="K94" s="8">
        <v>0.06</v>
      </c>
      <c r="L94" s="58">
        <v>0.3</v>
      </c>
      <c r="M94" s="4">
        <v>0.36</v>
      </c>
      <c r="N94" s="4">
        <v>0.13</v>
      </c>
      <c r="O94" s="4">
        <v>0.05</v>
      </c>
      <c r="P94" s="4">
        <v>0.01</v>
      </c>
      <c r="Q94" s="4">
        <v>0</v>
      </c>
      <c r="S94" s="10" t="s">
        <v>664</v>
      </c>
      <c r="T94" s="8">
        <v>0.06</v>
      </c>
      <c r="U94" s="58">
        <v>0.3</v>
      </c>
      <c r="V94" s="4">
        <v>0.36</v>
      </c>
      <c r="W94" s="4">
        <v>0.13</v>
      </c>
      <c r="X94" s="4">
        <v>0.04</v>
      </c>
      <c r="Y94" s="4">
        <v>0.01</v>
      </c>
      <c r="Z94" s="4">
        <v>0</v>
      </c>
    </row>
    <row r="95" spans="1:26" x14ac:dyDescent="0.25">
      <c r="A95" s="10" t="s">
        <v>677</v>
      </c>
      <c r="B95" s="8">
        <v>0</v>
      </c>
      <c r="C95" s="58">
        <v>0.05</v>
      </c>
      <c r="D95" s="4">
        <v>0.05</v>
      </c>
      <c r="E95" s="4">
        <v>0.02</v>
      </c>
      <c r="F95" s="4">
        <v>0.01</v>
      </c>
      <c r="G95" s="4">
        <v>0</v>
      </c>
      <c r="H95" s="4">
        <v>0</v>
      </c>
      <c r="J95" s="10" t="s">
        <v>677</v>
      </c>
      <c r="K95" s="8">
        <v>0</v>
      </c>
      <c r="L95" s="58">
        <v>0.06</v>
      </c>
      <c r="M95" s="4">
        <v>0.06</v>
      </c>
      <c r="N95" s="4">
        <v>0.02</v>
      </c>
      <c r="O95" s="4">
        <v>0.01</v>
      </c>
      <c r="P95" s="4">
        <v>0</v>
      </c>
      <c r="Q95" s="4">
        <v>0</v>
      </c>
      <c r="S95" s="10" t="s">
        <v>677</v>
      </c>
      <c r="T95" s="8">
        <v>0</v>
      </c>
      <c r="U95" s="58">
        <v>0.06</v>
      </c>
      <c r="V95" s="4">
        <v>0.06</v>
      </c>
      <c r="W95" s="4">
        <v>0.02</v>
      </c>
      <c r="X95" s="4">
        <v>0</v>
      </c>
      <c r="Y95" s="4">
        <v>0</v>
      </c>
      <c r="Z95" s="4">
        <v>0</v>
      </c>
    </row>
    <row r="96" spans="1:26" x14ac:dyDescent="0.25">
      <c r="A96" s="39" t="s">
        <v>696</v>
      </c>
      <c r="B96" s="45"/>
      <c r="C96" s="60"/>
      <c r="D96" s="45"/>
      <c r="E96" s="45"/>
      <c r="F96" s="45"/>
      <c r="G96" s="45"/>
      <c r="H96" s="45"/>
      <c r="J96" s="39" t="s">
        <v>696</v>
      </c>
      <c r="K96" s="45"/>
      <c r="L96" s="60"/>
      <c r="M96" s="45"/>
      <c r="N96" s="45"/>
      <c r="O96" s="45"/>
      <c r="P96" s="45"/>
      <c r="Q96" s="45"/>
      <c r="S96" s="39" t="s">
        <v>696</v>
      </c>
      <c r="T96" s="45"/>
      <c r="U96" s="60"/>
      <c r="V96" s="45"/>
      <c r="W96" s="45"/>
      <c r="X96" s="45"/>
      <c r="Y96" s="45"/>
      <c r="Z96" s="45"/>
    </row>
    <row r="97" spans="1:26" x14ac:dyDescent="0.25">
      <c r="A97" s="10" t="s">
        <v>300</v>
      </c>
      <c r="B97" s="8">
        <v>0.35</v>
      </c>
      <c r="C97" s="58">
        <v>0.3</v>
      </c>
      <c r="D97" s="4">
        <v>0.64</v>
      </c>
      <c r="E97" s="4">
        <v>0.43</v>
      </c>
      <c r="F97" s="4">
        <v>0.28999999999999998</v>
      </c>
      <c r="G97" s="4">
        <v>0.15</v>
      </c>
      <c r="H97" s="4">
        <v>0.09</v>
      </c>
      <c r="J97" s="10" t="s">
        <v>300</v>
      </c>
      <c r="K97" s="8">
        <v>0.61</v>
      </c>
      <c r="L97" s="58">
        <v>0.19</v>
      </c>
      <c r="M97" s="4">
        <v>0.8</v>
      </c>
      <c r="N97" s="4">
        <v>0.56000000000000005</v>
      </c>
      <c r="O97" s="4">
        <v>0.37</v>
      </c>
      <c r="P97" s="4">
        <v>0.19</v>
      </c>
      <c r="Q97" s="4">
        <v>0.11</v>
      </c>
      <c r="S97" s="10" t="s">
        <v>300</v>
      </c>
      <c r="T97" s="8">
        <v>0.61</v>
      </c>
      <c r="U97" s="58">
        <v>0.18</v>
      </c>
      <c r="V97" s="4">
        <v>0.79</v>
      </c>
      <c r="W97" s="4">
        <v>0.56000000000000005</v>
      </c>
      <c r="X97" s="4">
        <v>0.38</v>
      </c>
      <c r="Y97" s="4">
        <v>0.2</v>
      </c>
      <c r="Z97" s="4">
        <v>0.12</v>
      </c>
    </row>
    <row r="98" spans="1:26" x14ac:dyDescent="0.25">
      <c r="A98" s="10" t="s">
        <v>561</v>
      </c>
      <c r="B98" s="8">
        <v>0.16</v>
      </c>
      <c r="C98" s="58">
        <v>0.2</v>
      </c>
      <c r="D98" s="4">
        <v>0.36</v>
      </c>
      <c r="E98" s="4">
        <v>0.15</v>
      </c>
      <c r="F98" s="4">
        <v>0.06</v>
      </c>
      <c r="G98" s="4">
        <v>0.02</v>
      </c>
      <c r="H98" s="4">
        <v>0.01</v>
      </c>
      <c r="J98" s="10" t="s">
        <v>561</v>
      </c>
      <c r="K98" s="8">
        <v>0.34</v>
      </c>
      <c r="L98" s="58">
        <v>0.39</v>
      </c>
      <c r="M98" s="4">
        <v>0.73</v>
      </c>
      <c r="N98" s="4">
        <v>0.28000000000000003</v>
      </c>
      <c r="O98" s="4">
        <v>0.12</v>
      </c>
      <c r="P98" s="4">
        <v>0.04</v>
      </c>
      <c r="Q98" s="4">
        <v>0.01</v>
      </c>
      <c r="S98" s="10" t="s">
        <v>561</v>
      </c>
      <c r="T98" s="8">
        <v>0.33</v>
      </c>
      <c r="U98" s="58">
        <v>0.39</v>
      </c>
      <c r="V98" s="4">
        <v>0.73</v>
      </c>
      <c r="W98" s="4">
        <v>0.28000000000000003</v>
      </c>
      <c r="X98" s="4">
        <v>0.12</v>
      </c>
      <c r="Y98" s="4">
        <v>0.04</v>
      </c>
      <c r="Z98" s="4">
        <v>0.01</v>
      </c>
    </row>
    <row r="99" spans="1:26" x14ac:dyDescent="0.25">
      <c r="A99" s="10" t="s">
        <v>505</v>
      </c>
      <c r="B99" s="8">
        <v>0.15</v>
      </c>
      <c r="C99" s="58">
        <v>0.2</v>
      </c>
      <c r="D99" s="4">
        <v>0.35</v>
      </c>
      <c r="E99" s="4">
        <v>0.13</v>
      </c>
      <c r="F99" s="4">
        <v>0.05</v>
      </c>
      <c r="G99" s="4">
        <v>0.02</v>
      </c>
      <c r="H99" s="4">
        <v>0.01</v>
      </c>
      <c r="J99" s="10" t="s">
        <v>505</v>
      </c>
      <c r="K99" s="8">
        <v>0</v>
      </c>
      <c r="L99" s="58">
        <v>0.18</v>
      </c>
      <c r="M99" s="4">
        <v>0.18</v>
      </c>
      <c r="N99" s="4">
        <v>0.05</v>
      </c>
      <c r="O99" s="4">
        <v>0.02</v>
      </c>
      <c r="P99" s="4">
        <v>0.01</v>
      </c>
      <c r="Q99" s="4">
        <v>0</v>
      </c>
      <c r="S99" s="10" t="s">
        <v>505</v>
      </c>
      <c r="T99" s="8">
        <v>0</v>
      </c>
      <c r="U99" s="58">
        <v>0.19</v>
      </c>
      <c r="V99" s="4">
        <v>0.19</v>
      </c>
      <c r="W99" s="4">
        <v>0.05</v>
      </c>
      <c r="X99" s="4">
        <v>0.02</v>
      </c>
      <c r="Y99" s="4">
        <v>0.01</v>
      </c>
      <c r="Z99" s="4">
        <v>0</v>
      </c>
    </row>
    <row r="100" spans="1:26" x14ac:dyDescent="0.25">
      <c r="A100" s="10" t="s">
        <v>580</v>
      </c>
      <c r="B100" s="8">
        <v>0.35</v>
      </c>
      <c r="C100" s="58">
        <v>0.3</v>
      </c>
      <c r="D100" s="4">
        <v>0.65</v>
      </c>
      <c r="E100" s="4">
        <v>0.17</v>
      </c>
      <c r="F100" s="4">
        <v>0.05</v>
      </c>
      <c r="G100" s="4">
        <v>0.01</v>
      </c>
      <c r="H100" s="4">
        <v>0</v>
      </c>
      <c r="J100" s="10" t="s">
        <v>580</v>
      </c>
      <c r="K100" s="8">
        <v>0.06</v>
      </c>
      <c r="L100" s="58">
        <v>0.24</v>
      </c>
      <c r="M100" s="4">
        <v>0.3</v>
      </c>
      <c r="N100" s="4">
        <v>0.06</v>
      </c>
      <c r="O100" s="4">
        <v>0.02</v>
      </c>
      <c r="P100" s="4">
        <v>0</v>
      </c>
      <c r="Q100" s="4">
        <v>0</v>
      </c>
      <c r="S100" s="10" t="s">
        <v>580</v>
      </c>
      <c r="T100" s="8">
        <v>0.06</v>
      </c>
      <c r="U100" s="58">
        <v>0.24</v>
      </c>
      <c r="V100" s="4">
        <v>0.28999999999999998</v>
      </c>
      <c r="W100" s="4">
        <v>0.06</v>
      </c>
      <c r="X100" s="4">
        <v>0.02</v>
      </c>
      <c r="Y100" s="4">
        <v>0</v>
      </c>
      <c r="Z100" s="4">
        <v>0</v>
      </c>
    </row>
    <row r="101" spans="1:26" x14ac:dyDescent="0.25">
      <c r="A101" s="39" t="s">
        <v>697</v>
      </c>
      <c r="B101" s="45"/>
      <c r="C101" s="60"/>
      <c r="D101" s="45"/>
      <c r="E101" s="45"/>
      <c r="F101" s="45"/>
      <c r="G101" s="45"/>
      <c r="H101" s="45"/>
      <c r="J101" s="39" t="s">
        <v>697</v>
      </c>
      <c r="K101" s="45"/>
      <c r="L101" s="60"/>
      <c r="M101" s="45"/>
      <c r="N101" s="45"/>
      <c r="O101" s="45"/>
      <c r="P101" s="45"/>
      <c r="Q101" s="45"/>
      <c r="S101" s="39" t="s">
        <v>697</v>
      </c>
      <c r="T101" s="45"/>
      <c r="U101" s="60"/>
      <c r="V101" s="45"/>
      <c r="W101" s="45"/>
      <c r="X101" s="45"/>
      <c r="Y101" s="45"/>
      <c r="Z101" s="45"/>
    </row>
    <row r="102" spans="1:26" x14ac:dyDescent="0.25">
      <c r="A102" s="10" t="s">
        <v>413</v>
      </c>
      <c r="B102" s="8">
        <v>0.72</v>
      </c>
      <c r="C102" s="58">
        <v>0.2</v>
      </c>
      <c r="D102" s="4">
        <v>0.92</v>
      </c>
      <c r="E102" s="4">
        <v>0.59</v>
      </c>
      <c r="F102" s="4">
        <v>0.35</v>
      </c>
      <c r="G102" s="4">
        <v>0.18</v>
      </c>
      <c r="H102" s="4">
        <v>0.08</v>
      </c>
      <c r="J102" s="10" t="s">
        <v>413</v>
      </c>
      <c r="K102" s="8">
        <v>1</v>
      </c>
      <c r="L102" s="58">
        <v>0</v>
      </c>
      <c r="M102" s="4">
        <v>1</v>
      </c>
      <c r="N102" s="4">
        <v>0.7</v>
      </c>
      <c r="O102" s="4">
        <v>0.43</v>
      </c>
      <c r="P102" s="4">
        <v>0.23</v>
      </c>
      <c r="Q102" s="4">
        <v>0.11</v>
      </c>
      <c r="S102" s="10" t="s">
        <v>413</v>
      </c>
      <c r="T102" s="8">
        <v>1</v>
      </c>
      <c r="U102" s="58">
        <v>0</v>
      </c>
      <c r="V102" s="4">
        <v>1</v>
      </c>
      <c r="W102" s="4">
        <v>0.7</v>
      </c>
      <c r="X102" s="4">
        <v>0.43</v>
      </c>
      <c r="Y102" s="4">
        <v>0.25</v>
      </c>
      <c r="Z102" s="4">
        <v>0.11</v>
      </c>
    </row>
    <row r="103" spans="1:26" x14ac:dyDescent="0.25">
      <c r="A103" s="10" t="s">
        <v>383</v>
      </c>
      <c r="B103" s="8">
        <v>0.21</v>
      </c>
      <c r="C103" s="58">
        <v>0.44</v>
      </c>
      <c r="D103" s="4">
        <v>0.65</v>
      </c>
      <c r="E103" s="4">
        <v>0.37</v>
      </c>
      <c r="F103" s="4">
        <v>0.19</v>
      </c>
      <c r="G103" s="4">
        <v>0.08</v>
      </c>
      <c r="H103" s="4">
        <v>0.03</v>
      </c>
      <c r="J103" s="10" t="s">
        <v>383</v>
      </c>
      <c r="K103" s="8">
        <v>0</v>
      </c>
      <c r="L103" s="58">
        <v>0.55000000000000004</v>
      </c>
      <c r="M103" s="4">
        <v>0.55000000000000004</v>
      </c>
      <c r="N103" s="4">
        <v>0.24</v>
      </c>
      <c r="O103" s="4">
        <v>0.12</v>
      </c>
      <c r="P103" s="4">
        <v>0.04</v>
      </c>
      <c r="Q103" s="4">
        <v>0.02</v>
      </c>
      <c r="S103" s="10" t="s">
        <v>383</v>
      </c>
      <c r="T103" s="8">
        <v>0</v>
      </c>
      <c r="U103" s="58">
        <v>0.54</v>
      </c>
      <c r="V103" s="4">
        <v>0.54</v>
      </c>
      <c r="W103" s="4">
        <v>0.23</v>
      </c>
      <c r="X103" s="4">
        <v>0.12</v>
      </c>
      <c r="Y103" s="4">
        <v>0.04</v>
      </c>
      <c r="Z103" s="4">
        <v>0.02</v>
      </c>
    </row>
    <row r="104" spans="1:26" x14ac:dyDescent="0.25">
      <c r="A104" s="10" t="s">
        <v>638</v>
      </c>
      <c r="B104" s="8">
        <v>0.06</v>
      </c>
      <c r="C104" s="58">
        <v>0.23</v>
      </c>
      <c r="D104" s="4">
        <v>0.28999999999999998</v>
      </c>
      <c r="E104" s="4">
        <v>0.11</v>
      </c>
      <c r="F104" s="4">
        <v>0.04</v>
      </c>
      <c r="G104" s="4">
        <v>0.01</v>
      </c>
      <c r="H104" s="4">
        <v>0</v>
      </c>
      <c r="J104" s="10" t="s">
        <v>303</v>
      </c>
      <c r="K104" s="8">
        <v>0</v>
      </c>
      <c r="L104" s="58">
        <v>0.41</v>
      </c>
      <c r="M104" s="4">
        <v>0.41</v>
      </c>
      <c r="N104" s="4">
        <v>0.1</v>
      </c>
      <c r="O104" s="4">
        <v>0.03</v>
      </c>
      <c r="P104" s="4">
        <v>0.01</v>
      </c>
      <c r="Q104" s="4">
        <v>0</v>
      </c>
      <c r="S104" s="10" t="s">
        <v>303</v>
      </c>
      <c r="T104" s="8">
        <v>0</v>
      </c>
      <c r="U104" s="58">
        <v>0.43</v>
      </c>
      <c r="V104" s="4">
        <v>0.43</v>
      </c>
      <c r="W104" s="4">
        <v>0.11</v>
      </c>
      <c r="X104" s="4">
        <v>0.04</v>
      </c>
      <c r="Y104" s="4">
        <v>0.01</v>
      </c>
      <c r="Z104" s="4">
        <v>0</v>
      </c>
    </row>
    <row r="105" spans="1:26" x14ac:dyDescent="0.25">
      <c r="A105" s="10" t="s">
        <v>303</v>
      </c>
      <c r="B105" s="8">
        <v>0.01</v>
      </c>
      <c r="C105" s="58">
        <v>0.13</v>
      </c>
      <c r="D105" s="4">
        <v>0.14000000000000001</v>
      </c>
      <c r="E105" s="4">
        <v>0.05</v>
      </c>
      <c r="F105" s="4">
        <v>0.02</v>
      </c>
      <c r="G105" s="4">
        <v>0</v>
      </c>
      <c r="H105" s="4">
        <v>0</v>
      </c>
      <c r="J105" s="10" t="s">
        <v>638</v>
      </c>
      <c r="K105" s="8">
        <v>0</v>
      </c>
      <c r="L105" s="58">
        <v>0.03</v>
      </c>
      <c r="M105" s="4">
        <v>0.03</v>
      </c>
      <c r="N105" s="4">
        <v>0.01</v>
      </c>
      <c r="O105" s="4">
        <v>0</v>
      </c>
      <c r="P105" s="4">
        <v>0</v>
      </c>
      <c r="Q105" s="4">
        <v>0</v>
      </c>
      <c r="S105" s="10" t="s">
        <v>638</v>
      </c>
      <c r="T105" s="8">
        <v>0</v>
      </c>
      <c r="U105" s="58">
        <v>0.03</v>
      </c>
      <c r="V105" s="4">
        <v>0.03</v>
      </c>
      <c r="W105" s="4">
        <v>0.01</v>
      </c>
      <c r="X105" s="4">
        <v>0</v>
      </c>
      <c r="Y105" s="4">
        <v>0</v>
      </c>
      <c r="Z105" s="4">
        <v>0</v>
      </c>
    </row>
    <row r="106" spans="1:26" x14ac:dyDescent="0.25">
      <c r="A106" s="39" t="s">
        <v>698</v>
      </c>
      <c r="B106" s="45"/>
      <c r="C106" s="60"/>
      <c r="D106" s="45"/>
      <c r="E106" s="45"/>
      <c r="F106" s="45"/>
      <c r="G106" s="45"/>
      <c r="H106" s="45"/>
      <c r="J106" s="39" t="s">
        <v>698</v>
      </c>
      <c r="K106" s="45"/>
      <c r="L106" s="60"/>
      <c r="M106" s="45"/>
      <c r="N106" s="45"/>
      <c r="O106" s="45"/>
      <c r="P106" s="45"/>
      <c r="Q106" s="45"/>
      <c r="S106" s="39" t="s">
        <v>698</v>
      </c>
      <c r="T106" s="45"/>
      <c r="U106" s="60"/>
      <c r="V106" s="45"/>
      <c r="W106" s="45"/>
      <c r="X106" s="45"/>
      <c r="Y106" s="45"/>
      <c r="Z106" s="45"/>
    </row>
    <row r="107" spans="1:26" x14ac:dyDescent="0.25">
      <c r="A107" s="10" t="s">
        <v>607</v>
      </c>
      <c r="B107" s="17">
        <v>0.76</v>
      </c>
      <c r="C107" s="57">
        <v>0.17</v>
      </c>
      <c r="D107" s="19">
        <v>0.94</v>
      </c>
      <c r="E107" s="19">
        <v>0.63</v>
      </c>
      <c r="F107" s="19">
        <v>0.3</v>
      </c>
      <c r="G107" s="19">
        <v>0.18</v>
      </c>
      <c r="H107" s="19">
        <v>0.1</v>
      </c>
      <c r="J107" s="10" t="s">
        <v>607</v>
      </c>
      <c r="K107" s="17">
        <v>0.77</v>
      </c>
      <c r="L107" s="57">
        <v>0.16</v>
      </c>
      <c r="M107" s="19">
        <v>0.93</v>
      </c>
      <c r="N107" s="19">
        <v>0.62</v>
      </c>
      <c r="O107" s="19">
        <v>0.28999999999999998</v>
      </c>
      <c r="P107" s="19">
        <v>0.17</v>
      </c>
      <c r="Q107" s="19">
        <v>0.1</v>
      </c>
      <c r="S107" s="10" t="s">
        <v>607</v>
      </c>
      <c r="T107" s="17">
        <v>0.82</v>
      </c>
      <c r="U107" s="57">
        <v>0.16</v>
      </c>
      <c r="V107" s="19">
        <v>0.98</v>
      </c>
      <c r="W107" s="19">
        <v>0.65</v>
      </c>
      <c r="X107" s="19">
        <v>0.3</v>
      </c>
      <c r="Y107" s="19">
        <v>0.17</v>
      </c>
      <c r="Z107" s="19">
        <v>0.09</v>
      </c>
    </row>
    <row r="108" spans="1:26" x14ac:dyDescent="0.25">
      <c r="A108" s="10" t="s">
        <v>464</v>
      </c>
      <c r="B108" s="8">
        <v>0.21</v>
      </c>
      <c r="C108" s="58">
        <v>0.54</v>
      </c>
      <c r="D108" s="4">
        <v>0.75</v>
      </c>
      <c r="E108" s="4">
        <v>0.27</v>
      </c>
      <c r="F108" s="4">
        <v>0.09</v>
      </c>
      <c r="G108" s="4">
        <v>0.03</v>
      </c>
      <c r="H108" s="4">
        <v>0.01</v>
      </c>
      <c r="J108" s="10" t="s">
        <v>464</v>
      </c>
      <c r="K108" s="8">
        <v>0.2</v>
      </c>
      <c r="L108" s="58">
        <v>0.55000000000000004</v>
      </c>
      <c r="M108" s="4">
        <v>0.75</v>
      </c>
      <c r="N108" s="4">
        <v>0.28000000000000003</v>
      </c>
      <c r="O108" s="4">
        <v>0.09</v>
      </c>
      <c r="P108" s="4">
        <v>0.04</v>
      </c>
      <c r="Q108" s="4">
        <v>0.01</v>
      </c>
      <c r="S108" s="10" t="s">
        <v>433</v>
      </c>
      <c r="T108" s="8">
        <v>0</v>
      </c>
      <c r="U108" s="58">
        <v>0.44</v>
      </c>
      <c r="V108" s="4">
        <v>0.44</v>
      </c>
      <c r="W108" s="4">
        <v>0.22</v>
      </c>
      <c r="X108" s="4">
        <v>0.1</v>
      </c>
      <c r="Y108" s="4">
        <v>0.05</v>
      </c>
      <c r="Z108" s="4">
        <v>0.02</v>
      </c>
    </row>
    <row r="109" spans="1:26" x14ac:dyDescent="0.25">
      <c r="A109" s="10" t="s">
        <v>433</v>
      </c>
      <c r="B109" s="8">
        <v>0.02</v>
      </c>
      <c r="C109" s="58">
        <v>0.21</v>
      </c>
      <c r="D109" s="4">
        <v>0.23</v>
      </c>
      <c r="E109" s="4">
        <v>0.12</v>
      </c>
      <c r="F109" s="4">
        <v>0.05</v>
      </c>
      <c r="G109" s="4">
        <v>0.03</v>
      </c>
      <c r="H109" s="4">
        <v>0.01</v>
      </c>
      <c r="J109" s="10" t="s">
        <v>433</v>
      </c>
      <c r="K109" s="8">
        <v>0.02</v>
      </c>
      <c r="L109" s="58">
        <v>0.21</v>
      </c>
      <c r="M109" s="4">
        <v>0.23</v>
      </c>
      <c r="N109" s="4">
        <v>0.1</v>
      </c>
      <c r="O109" s="4">
        <v>0.05</v>
      </c>
      <c r="P109" s="4">
        <v>0.02</v>
      </c>
      <c r="Q109" s="4">
        <v>0.01</v>
      </c>
      <c r="S109" s="10" t="s">
        <v>375</v>
      </c>
      <c r="T109" s="8">
        <v>0.04</v>
      </c>
      <c r="U109" s="58">
        <v>0.32</v>
      </c>
      <c r="V109" s="4">
        <v>0.36</v>
      </c>
      <c r="W109" s="4">
        <v>0.12</v>
      </c>
      <c r="X109" s="4">
        <v>0.04</v>
      </c>
      <c r="Y109" s="4">
        <v>0.01</v>
      </c>
      <c r="Z109" s="4">
        <v>0</v>
      </c>
    </row>
    <row r="110" spans="1:26" x14ac:dyDescent="0.25">
      <c r="A110" s="10" t="s">
        <v>375</v>
      </c>
      <c r="B110" s="42">
        <v>0.01</v>
      </c>
      <c r="C110" s="59">
        <v>0.08</v>
      </c>
      <c r="D110" s="43">
        <v>0.09</v>
      </c>
      <c r="E110" s="43">
        <v>0.03</v>
      </c>
      <c r="F110" s="43">
        <v>0.01</v>
      </c>
      <c r="G110" s="43">
        <v>0</v>
      </c>
      <c r="H110" s="43">
        <v>0</v>
      </c>
      <c r="J110" s="10" t="s">
        <v>375</v>
      </c>
      <c r="K110" s="42">
        <v>0</v>
      </c>
      <c r="L110" s="59">
        <v>0.08</v>
      </c>
      <c r="M110" s="43">
        <v>0.08</v>
      </c>
      <c r="N110" s="43">
        <v>0.03</v>
      </c>
      <c r="O110" s="43">
        <v>0.01</v>
      </c>
      <c r="P110" s="43">
        <v>0</v>
      </c>
      <c r="Q110" s="43">
        <v>0</v>
      </c>
      <c r="S110" s="10" t="s">
        <v>464</v>
      </c>
      <c r="T110" s="42">
        <v>0.14000000000000001</v>
      </c>
      <c r="U110" s="59">
        <v>0.08</v>
      </c>
      <c r="V110" s="43">
        <v>0.22</v>
      </c>
      <c r="W110" s="43">
        <v>0.1</v>
      </c>
      <c r="X110" s="43">
        <v>0.03</v>
      </c>
      <c r="Y110" s="43">
        <v>0.01</v>
      </c>
      <c r="Z110" s="43">
        <v>0</v>
      </c>
    </row>
    <row r="111" spans="1:26" x14ac:dyDescent="0.25">
      <c r="A111" s="39" t="s">
        <v>699</v>
      </c>
      <c r="B111" s="45"/>
      <c r="C111" s="60"/>
      <c r="D111" s="45"/>
      <c r="E111" s="45"/>
      <c r="F111" s="45"/>
      <c r="G111" s="45"/>
      <c r="H111" s="45"/>
      <c r="J111" s="39" t="s">
        <v>699</v>
      </c>
      <c r="K111" s="45"/>
      <c r="L111" s="60"/>
      <c r="M111" s="45"/>
      <c r="N111" s="45"/>
      <c r="O111" s="45"/>
      <c r="P111" s="45"/>
      <c r="Q111" s="45"/>
      <c r="S111" s="39" t="s">
        <v>699</v>
      </c>
      <c r="T111" s="45"/>
      <c r="U111" s="60"/>
      <c r="V111" s="45"/>
      <c r="W111" s="45"/>
      <c r="X111" s="45"/>
      <c r="Y111" s="45"/>
      <c r="Z111" s="45"/>
    </row>
    <row r="112" spans="1:26" x14ac:dyDescent="0.25">
      <c r="A112" s="10" t="s">
        <v>316</v>
      </c>
      <c r="B112" s="8">
        <v>0.69</v>
      </c>
      <c r="C112" s="58">
        <v>0.2</v>
      </c>
      <c r="D112" s="4">
        <v>0.89</v>
      </c>
      <c r="E112" s="4">
        <v>0.54</v>
      </c>
      <c r="F112" s="4">
        <v>0.28999999999999998</v>
      </c>
      <c r="G112" s="4">
        <v>0.15</v>
      </c>
      <c r="H112" s="4">
        <v>0.08</v>
      </c>
      <c r="J112" s="10" t="s">
        <v>316</v>
      </c>
      <c r="K112" s="8">
        <v>0.7</v>
      </c>
      <c r="L112" s="58">
        <v>0.2</v>
      </c>
      <c r="M112" s="4">
        <v>0.9</v>
      </c>
      <c r="N112" s="4">
        <v>0.56000000000000005</v>
      </c>
      <c r="O112" s="4">
        <v>0.28999999999999998</v>
      </c>
      <c r="P112" s="4">
        <v>0.16</v>
      </c>
      <c r="Q112" s="4">
        <v>7.0000000000000007E-2</v>
      </c>
      <c r="S112" s="10" t="s">
        <v>376</v>
      </c>
      <c r="T112" s="8">
        <v>0.47</v>
      </c>
      <c r="U112" s="58">
        <v>0.25</v>
      </c>
      <c r="V112" s="4">
        <v>0.72</v>
      </c>
      <c r="W112" s="4">
        <v>0.37</v>
      </c>
      <c r="X112" s="4">
        <v>0.17</v>
      </c>
      <c r="Y112" s="4">
        <v>7.0000000000000007E-2</v>
      </c>
      <c r="Z112" s="4">
        <v>0.03</v>
      </c>
    </row>
    <row r="113" spans="1:26" x14ac:dyDescent="0.25">
      <c r="A113" s="10" t="s">
        <v>376</v>
      </c>
      <c r="B113" s="8">
        <v>0.19</v>
      </c>
      <c r="C113" s="58">
        <v>0.37</v>
      </c>
      <c r="D113" s="4">
        <v>0.56000000000000005</v>
      </c>
      <c r="E113" s="4">
        <v>0.25</v>
      </c>
      <c r="F113" s="4">
        <v>0.1</v>
      </c>
      <c r="G113" s="4">
        <v>0.05</v>
      </c>
      <c r="H113" s="4">
        <v>0.02</v>
      </c>
      <c r="J113" s="10" t="s">
        <v>376</v>
      </c>
      <c r="K113" s="8">
        <v>0.18</v>
      </c>
      <c r="L113" s="58">
        <v>0.36</v>
      </c>
      <c r="M113" s="4">
        <v>0.54</v>
      </c>
      <c r="N113" s="4">
        <v>0.24</v>
      </c>
      <c r="O113" s="4">
        <v>0.09</v>
      </c>
      <c r="P113" s="4">
        <v>0.04</v>
      </c>
      <c r="Q113" s="4">
        <v>0.02</v>
      </c>
      <c r="S113" s="10" t="s">
        <v>316</v>
      </c>
      <c r="T113" s="8">
        <v>0.19</v>
      </c>
      <c r="U113" s="58">
        <v>0.18</v>
      </c>
      <c r="V113" s="4">
        <v>0.36</v>
      </c>
      <c r="W113" s="4">
        <v>0.19</v>
      </c>
      <c r="X113" s="4">
        <v>0.09</v>
      </c>
      <c r="Y113" s="4">
        <v>0.04</v>
      </c>
      <c r="Z113" s="4">
        <v>0.02</v>
      </c>
    </row>
    <row r="114" spans="1:26" x14ac:dyDescent="0.25">
      <c r="A114" s="10" t="s">
        <v>511</v>
      </c>
      <c r="B114" s="8">
        <v>0.09</v>
      </c>
      <c r="C114" s="58">
        <v>0.23</v>
      </c>
      <c r="D114" s="4">
        <v>0.33</v>
      </c>
      <c r="E114" s="4">
        <v>0.11</v>
      </c>
      <c r="F114" s="4">
        <v>0.03</v>
      </c>
      <c r="G114" s="4">
        <v>0.01</v>
      </c>
      <c r="H114" s="4">
        <v>0</v>
      </c>
      <c r="J114" s="10" t="s">
        <v>511</v>
      </c>
      <c r="K114" s="8">
        <v>0.09</v>
      </c>
      <c r="L114" s="58">
        <v>0.24</v>
      </c>
      <c r="M114" s="4">
        <v>0.33</v>
      </c>
      <c r="N114" s="4">
        <v>0.1</v>
      </c>
      <c r="O114" s="4">
        <v>0.03</v>
      </c>
      <c r="P114" s="4">
        <v>0.01</v>
      </c>
      <c r="Q114" s="4">
        <v>0</v>
      </c>
      <c r="S114" s="10" t="s">
        <v>511</v>
      </c>
      <c r="T114" s="8">
        <v>0.35</v>
      </c>
      <c r="U114" s="58">
        <v>0.56999999999999995</v>
      </c>
      <c r="V114" s="4">
        <v>0.92</v>
      </c>
      <c r="W114" s="4">
        <v>0.34</v>
      </c>
      <c r="X114" s="4">
        <v>0.11</v>
      </c>
      <c r="Y114" s="4">
        <v>0.04</v>
      </c>
      <c r="Z114" s="4">
        <v>0.02</v>
      </c>
    </row>
    <row r="115" spans="1:26" x14ac:dyDescent="0.25">
      <c r="A115" s="10" t="s">
        <v>347</v>
      </c>
      <c r="B115" s="8">
        <v>0.03</v>
      </c>
      <c r="C115" s="58">
        <v>0.2</v>
      </c>
      <c r="D115" s="4">
        <v>0.23</v>
      </c>
      <c r="E115" s="4">
        <v>7.0000000000000007E-2</v>
      </c>
      <c r="F115" s="4">
        <v>0.02</v>
      </c>
      <c r="G115" s="4">
        <v>0.01</v>
      </c>
      <c r="H115" s="4">
        <v>0</v>
      </c>
      <c r="J115" s="10" t="s">
        <v>347</v>
      </c>
      <c r="K115" s="8">
        <v>0.03</v>
      </c>
      <c r="L115" s="58">
        <v>0.21</v>
      </c>
      <c r="M115" s="4">
        <v>0.23</v>
      </c>
      <c r="N115" s="4">
        <v>7.0000000000000007E-2</v>
      </c>
      <c r="O115" s="4">
        <v>0.02</v>
      </c>
      <c r="P115" s="4">
        <v>0.01</v>
      </c>
      <c r="Q115" s="4">
        <v>0</v>
      </c>
      <c r="S115" s="47" t="s">
        <v>347</v>
      </c>
      <c r="T115" s="51">
        <v>0</v>
      </c>
      <c r="U115" s="6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</row>
    <row r="116" spans="1:26" x14ac:dyDescent="0.25">
      <c r="A116" s="39" t="s">
        <v>700</v>
      </c>
      <c r="B116" s="45"/>
      <c r="C116" s="60"/>
      <c r="D116" s="45"/>
      <c r="E116" s="45"/>
      <c r="F116" s="45"/>
      <c r="G116" s="45"/>
      <c r="H116" s="45"/>
      <c r="J116" s="39" t="s">
        <v>700</v>
      </c>
      <c r="K116" s="45"/>
      <c r="L116" s="60"/>
      <c r="M116" s="45"/>
      <c r="N116" s="45"/>
      <c r="O116" s="45"/>
      <c r="P116" s="45"/>
      <c r="Q116" s="45"/>
      <c r="S116" s="39" t="s">
        <v>700</v>
      </c>
      <c r="T116" s="45"/>
      <c r="U116" s="60"/>
      <c r="V116" s="45"/>
      <c r="W116" s="45"/>
      <c r="X116" s="45"/>
      <c r="Y116" s="45"/>
      <c r="Z116" s="45"/>
    </row>
    <row r="117" spans="1:26" x14ac:dyDescent="0.25">
      <c r="A117" s="10" t="s">
        <v>338</v>
      </c>
      <c r="B117" s="8">
        <v>0.86</v>
      </c>
      <c r="C117" s="58">
        <v>0.13</v>
      </c>
      <c r="D117" s="4">
        <v>0.99</v>
      </c>
      <c r="E117" s="4">
        <v>0.77</v>
      </c>
      <c r="F117" s="4">
        <v>0.53</v>
      </c>
      <c r="G117" s="4">
        <v>0.38</v>
      </c>
      <c r="H117" s="4">
        <v>0.26</v>
      </c>
      <c r="J117" s="10" t="s">
        <v>338</v>
      </c>
      <c r="K117" s="8">
        <v>0.87</v>
      </c>
      <c r="L117" s="58">
        <v>0.12</v>
      </c>
      <c r="M117" s="4">
        <v>0.99</v>
      </c>
      <c r="N117" s="4">
        <v>0.77</v>
      </c>
      <c r="O117" s="4">
        <v>0.53</v>
      </c>
      <c r="P117" s="4">
        <v>0.36</v>
      </c>
      <c r="Q117" s="4">
        <v>0.24</v>
      </c>
      <c r="S117" s="10" t="s">
        <v>338</v>
      </c>
      <c r="T117" s="8">
        <v>0.86</v>
      </c>
      <c r="U117" s="58">
        <v>0.13</v>
      </c>
      <c r="V117" s="4">
        <v>0.99</v>
      </c>
      <c r="W117" s="4">
        <v>0.77</v>
      </c>
      <c r="X117" s="4">
        <v>0.54</v>
      </c>
      <c r="Y117" s="4">
        <v>0.37</v>
      </c>
      <c r="Z117" s="4">
        <v>0.25</v>
      </c>
    </row>
    <row r="118" spans="1:26" x14ac:dyDescent="0.25">
      <c r="A118" s="10" t="s">
        <v>624</v>
      </c>
      <c r="B118" s="8">
        <v>0.13</v>
      </c>
      <c r="C118" s="58">
        <v>0.52</v>
      </c>
      <c r="D118" s="4">
        <v>0.65</v>
      </c>
      <c r="E118" s="4">
        <v>0.28999999999999998</v>
      </c>
      <c r="F118" s="4">
        <v>0.13</v>
      </c>
      <c r="G118" s="4">
        <v>0.06</v>
      </c>
      <c r="H118" s="4">
        <v>0.02</v>
      </c>
      <c r="J118" s="10" t="s">
        <v>624</v>
      </c>
      <c r="K118" s="8">
        <v>0.12</v>
      </c>
      <c r="L118" s="58">
        <v>0.52</v>
      </c>
      <c r="M118" s="4">
        <v>0.64</v>
      </c>
      <c r="N118" s="4">
        <v>0.28999999999999998</v>
      </c>
      <c r="O118" s="4">
        <v>0.14000000000000001</v>
      </c>
      <c r="P118" s="4">
        <v>0.06</v>
      </c>
      <c r="Q118" s="4">
        <v>0.02</v>
      </c>
      <c r="S118" s="10" t="s">
        <v>624</v>
      </c>
      <c r="T118" s="8">
        <v>0.12</v>
      </c>
      <c r="U118" s="58">
        <v>0.52</v>
      </c>
      <c r="V118" s="4">
        <v>0.64</v>
      </c>
      <c r="W118" s="4">
        <v>0.3</v>
      </c>
      <c r="X118" s="4">
        <v>0.15</v>
      </c>
      <c r="Y118" s="4">
        <v>7.0000000000000007E-2</v>
      </c>
      <c r="Z118" s="4">
        <v>0.02</v>
      </c>
    </row>
    <row r="119" spans="1:26" x14ac:dyDescent="0.25">
      <c r="A119" s="10" t="s">
        <v>583</v>
      </c>
      <c r="B119" s="8">
        <v>0.01</v>
      </c>
      <c r="C119" s="58">
        <v>0.33</v>
      </c>
      <c r="D119" s="4">
        <v>0.34</v>
      </c>
      <c r="E119" s="4">
        <v>0.15</v>
      </c>
      <c r="F119" s="4">
        <v>0.06</v>
      </c>
      <c r="G119" s="4">
        <v>0.03</v>
      </c>
      <c r="H119" s="4">
        <v>0.01</v>
      </c>
      <c r="J119" s="10" t="s">
        <v>583</v>
      </c>
      <c r="K119" s="8">
        <v>0.01</v>
      </c>
      <c r="L119" s="58">
        <v>0.35</v>
      </c>
      <c r="M119" s="4">
        <v>0.36</v>
      </c>
      <c r="N119" s="4">
        <v>0.15</v>
      </c>
      <c r="O119" s="4">
        <v>0.06</v>
      </c>
      <c r="P119" s="4">
        <v>0.03</v>
      </c>
      <c r="Q119" s="4">
        <v>0.01</v>
      </c>
      <c r="S119" s="10" t="s">
        <v>583</v>
      </c>
      <c r="T119" s="8">
        <v>0.01</v>
      </c>
      <c r="U119" s="58">
        <v>0.34</v>
      </c>
      <c r="V119" s="4">
        <v>0.35</v>
      </c>
      <c r="W119" s="4">
        <v>0.15</v>
      </c>
      <c r="X119" s="4">
        <v>7.0000000000000007E-2</v>
      </c>
      <c r="Y119" s="4">
        <v>0.03</v>
      </c>
      <c r="Z119" s="4">
        <v>0.01</v>
      </c>
    </row>
    <row r="120" spans="1:26" x14ac:dyDescent="0.25">
      <c r="A120" s="10" t="s">
        <v>346</v>
      </c>
      <c r="B120" s="8">
        <v>0</v>
      </c>
      <c r="C120" s="58">
        <v>0.02</v>
      </c>
      <c r="D120" s="4">
        <v>0.02</v>
      </c>
      <c r="E120" s="4">
        <v>0</v>
      </c>
      <c r="F120" s="4">
        <v>0</v>
      </c>
      <c r="G120" s="4">
        <v>0</v>
      </c>
      <c r="H120" s="4">
        <v>0</v>
      </c>
      <c r="J120" s="10" t="s">
        <v>346</v>
      </c>
      <c r="K120" s="8">
        <v>0</v>
      </c>
      <c r="L120" s="58">
        <v>0.02</v>
      </c>
      <c r="M120" s="4">
        <v>0.02</v>
      </c>
      <c r="N120" s="4">
        <v>0</v>
      </c>
      <c r="O120" s="4">
        <v>0</v>
      </c>
      <c r="P120" s="4">
        <v>0</v>
      </c>
      <c r="Q120" s="4">
        <v>0</v>
      </c>
      <c r="S120" s="10" t="s">
        <v>346</v>
      </c>
      <c r="T120" s="8">
        <v>0</v>
      </c>
      <c r="U120" s="58">
        <v>0.02</v>
      </c>
      <c r="V120" s="4">
        <v>0.02</v>
      </c>
      <c r="W120" s="4">
        <v>0</v>
      </c>
      <c r="X120" s="4">
        <v>0</v>
      </c>
      <c r="Y120" s="4">
        <v>0</v>
      </c>
      <c r="Z120" s="4">
        <v>0</v>
      </c>
    </row>
    <row r="121" spans="1:26" x14ac:dyDescent="0.25">
      <c r="A121" s="39" t="s">
        <v>701</v>
      </c>
      <c r="B121" s="45"/>
      <c r="C121" s="60"/>
      <c r="D121" s="45"/>
      <c r="E121" s="45"/>
      <c r="F121" s="45"/>
      <c r="G121" s="45"/>
      <c r="H121" s="45"/>
      <c r="J121" s="39" t="s">
        <v>701</v>
      </c>
      <c r="K121" s="45"/>
      <c r="L121" s="60"/>
      <c r="M121" s="45"/>
      <c r="N121" s="45"/>
      <c r="O121" s="45"/>
      <c r="P121" s="45"/>
      <c r="Q121" s="45"/>
      <c r="S121" s="39" t="s">
        <v>701</v>
      </c>
      <c r="T121" s="45"/>
      <c r="U121" s="60"/>
      <c r="V121" s="45"/>
      <c r="W121" s="45"/>
      <c r="X121" s="45"/>
      <c r="Y121" s="45"/>
      <c r="Z121" s="45"/>
    </row>
    <row r="122" spans="1:26" x14ac:dyDescent="0.25">
      <c r="A122" s="10" t="s">
        <v>562</v>
      </c>
      <c r="B122" s="8">
        <v>0.62</v>
      </c>
      <c r="C122" s="58">
        <v>0.23</v>
      </c>
      <c r="D122" s="4">
        <v>0.85</v>
      </c>
      <c r="E122" s="4">
        <v>0.44</v>
      </c>
      <c r="F122" s="4">
        <v>0.24</v>
      </c>
      <c r="G122" s="4">
        <v>0.13</v>
      </c>
      <c r="H122" s="4">
        <v>0.06</v>
      </c>
      <c r="J122" s="10" t="s">
        <v>562</v>
      </c>
      <c r="K122" s="8">
        <v>0.63</v>
      </c>
      <c r="L122" s="58">
        <v>0.22</v>
      </c>
      <c r="M122" s="4">
        <v>0.85</v>
      </c>
      <c r="N122" s="4">
        <v>0.45</v>
      </c>
      <c r="O122" s="4">
        <v>0.25</v>
      </c>
      <c r="P122" s="4">
        <v>0.14000000000000001</v>
      </c>
      <c r="Q122" s="4">
        <v>0.06</v>
      </c>
      <c r="S122" s="10" t="s">
        <v>562</v>
      </c>
      <c r="T122" s="8">
        <v>0.63</v>
      </c>
      <c r="U122" s="58">
        <v>0.23</v>
      </c>
      <c r="V122" s="4">
        <v>0.86</v>
      </c>
      <c r="W122" s="4">
        <v>0.44</v>
      </c>
      <c r="X122" s="4">
        <v>0.26</v>
      </c>
      <c r="Y122" s="4">
        <v>0.14000000000000001</v>
      </c>
      <c r="Z122" s="4">
        <v>0.06</v>
      </c>
    </row>
    <row r="123" spans="1:26" x14ac:dyDescent="0.25">
      <c r="A123" s="10" t="s">
        <v>660</v>
      </c>
      <c r="B123" s="8">
        <v>0.25</v>
      </c>
      <c r="C123" s="58">
        <v>0.4</v>
      </c>
      <c r="D123" s="4">
        <v>0.65</v>
      </c>
      <c r="E123" s="4">
        <v>0.24</v>
      </c>
      <c r="F123" s="4">
        <v>0.11</v>
      </c>
      <c r="G123" s="4">
        <v>0.06</v>
      </c>
      <c r="H123" s="4">
        <v>0.02</v>
      </c>
      <c r="J123" s="10" t="s">
        <v>660</v>
      </c>
      <c r="K123" s="8">
        <v>0.24</v>
      </c>
      <c r="L123" s="58">
        <v>0.4</v>
      </c>
      <c r="M123" s="4">
        <v>0.64</v>
      </c>
      <c r="N123" s="4">
        <v>0.23</v>
      </c>
      <c r="O123" s="4">
        <v>0.1</v>
      </c>
      <c r="P123" s="4">
        <v>0.05</v>
      </c>
      <c r="Q123" s="4">
        <v>0.02</v>
      </c>
      <c r="S123" s="10" t="s">
        <v>660</v>
      </c>
      <c r="T123" s="8">
        <v>0.24</v>
      </c>
      <c r="U123" s="58">
        <v>0.4</v>
      </c>
      <c r="V123" s="4">
        <v>0.63</v>
      </c>
      <c r="W123" s="4">
        <v>0.22</v>
      </c>
      <c r="X123" s="4">
        <v>0.11</v>
      </c>
      <c r="Y123" s="4">
        <v>0.05</v>
      </c>
      <c r="Z123" s="4">
        <v>0.02</v>
      </c>
    </row>
    <row r="124" spans="1:26" x14ac:dyDescent="0.25">
      <c r="A124" s="10" t="s">
        <v>599</v>
      </c>
      <c r="B124" s="8">
        <v>0.12</v>
      </c>
      <c r="C124" s="58">
        <v>0.28999999999999998</v>
      </c>
      <c r="D124" s="4">
        <v>0.42</v>
      </c>
      <c r="E124" s="4">
        <v>0.1</v>
      </c>
      <c r="F124" s="4">
        <v>0.04</v>
      </c>
      <c r="G124" s="4">
        <v>0.01</v>
      </c>
      <c r="H124" s="4">
        <v>0</v>
      </c>
      <c r="J124" s="10" t="s">
        <v>599</v>
      </c>
      <c r="K124" s="8">
        <v>0.12</v>
      </c>
      <c r="L124" s="58">
        <v>0.3</v>
      </c>
      <c r="M124" s="4">
        <v>0.43</v>
      </c>
      <c r="N124" s="4">
        <v>0.1</v>
      </c>
      <c r="O124" s="4">
        <v>0.04</v>
      </c>
      <c r="P124" s="4">
        <v>0.02</v>
      </c>
      <c r="Q124" s="4">
        <v>0.01</v>
      </c>
      <c r="S124" s="10" t="s">
        <v>599</v>
      </c>
      <c r="T124" s="8">
        <v>0.13</v>
      </c>
      <c r="U124" s="58">
        <v>0.3</v>
      </c>
      <c r="V124" s="4">
        <v>0.43</v>
      </c>
      <c r="W124" s="4">
        <v>0.1</v>
      </c>
      <c r="X124" s="4">
        <v>0.04</v>
      </c>
      <c r="Y124" s="4">
        <v>0.01</v>
      </c>
      <c r="Z124" s="4">
        <v>0</v>
      </c>
    </row>
    <row r="125" spans="1:26" x14ac:dyDescent="0.25">
      <c r="A125" s="10" t="s">
        <v>434</v>
      </c>
      <c r="B125" s="8">
        <v>0.01</v>
      </c>
      <c r="C125" s="58">
        <v>0.08</v>
      </c>
      <c r="D125" s="4">
        <v>0.09</v>
      </c>
      <c r="E125" s="4">
        <v>0.01</v>
      </c>
      <c r="F125" s="4">
        <v>0</v>
      </c>
      <c r="G125" s="4">
        <v>0</v>
      </c>
      <c r="H125" s="4">
        <v>0</v>
      </c>
      <c r="J125" s="10" t="s">
        <v>434</v>
      </c>
      <c r="K125" s="8">
        <v>0.01</v>
      </c>
      <c r="L125" s="58">
        <v>0.08</v>
      </c>
      <c r="M125" s="4">
        <v>0.08</v>
      </c>
      <c r="N125" s="4">
        <v>0.01</v>
      </c>
      <c r="O125" s="4">
        <v>0</v>
      </c>
      <c r="P125" s="4">
        <v>0</v>
      </c>
      <c r="Q125" s="4">
        <v>0</v>
      </c>
      <c r="S125" s="10" t="s">
        <v>434</v>
      </c>
      <c r="T125" s="8">
        <v>0.01</v>
      </c>
      <c r="U125" s="58">
        <v>7.0000000000000007E-2</v>
      </c>
      <c r="V125" s="4">
        <v>0.08</v>
      </c>
      <c r="W125" s="4">
        <v>0.01</v>
      </c>
      <c r="X125" s="4">
        <v>0</v>
      </c>
      <c r="Y125" s="4">
        <v>0</v>
      </c>
      <c r="Z125" s="4">
        <v>0</v>
      </c>
    </row>
    <row r="127" spans="1:26" x14ac:dyDescent="0.25">
      <c r="A127" s="15">
        <v>44893</v>
      </c>
      <c r="B127" s="7" t="s">
        <v>707</v>
      </c>
      <c r="C127" s="16" t="s">
        <v>708</v>
      </c>
      <c r="D127" s="7" t="s">
        <v>712</v>
      </c>
      <c r="E127" s="7" t="s">
        <v>710</v>
      </c>
      <c r="F127" s="7" t="s">
        <v>711</v>
      </c>
      <c r="G127" s="7" t="s">
        <v>33</v>
      </c>
      <c r="H127" s="7" t="s">
        <v>280</v>
      </c>
      <c r="J127" s="15">
        <v>44894</v>
      </c>
      <c r="K127" s="7" t="s">
        <v>707</v>
      </c>
      <c r="L127" s="16" t="s">
        <v>708</v>
      </c>
      <c r="M127" s="7" t="s">
        <v>712</v>
      </c>
      <c r="N127" s="7" t="s">
        <v>710</v>
      </c>
      <c r="O127" s="7" t="s">
        <v>711</v>
      </c>
      <c r="P127" s="7" t="s">
        <v>33</v>
      </c>
      <c r="Q127" s="7" t="s">
        <v>280</v>
      </c>
      <c r="S127" s="15">
        <v>44895</v>
      </c>
      <c r="T127" s="7" t="s">
        <v>707</v>
      </c>
      <c r="U127" s="16" t="s">
        <v>708</v>
      </c>
      <c r="V127" s="7" t="s">
        <v>712</v>
      </c>
      <c r="W127" s="7" t="s">
        <v>710</v>
      </c>
      <c r="X127" s="7" t="s">
        <v>711</v>
      </c>
      <c r="Y127" s="7" t="s">
        <v>33</v>
      </c>
      <c r="Z127" s="7" t="s">
        <v>280</v>
      </c>
    </row>
    <row r="128" spans="1:26" x14ac:dyDescent="0.25">
      <c r="A128" s="23" t="s">
        <v>694</v>
      </c>
      <c r="B128" s="20"/>
      <c r="C128" s="56"/>
      <c r="D128" s="20"/>
      <c r="E128" s="20"/>
      <c r="F128" s="20"/>
      <c r="G128" s="20"/>
      <c r="H128" s="20"/>
      <c r="J128" s="23" t="s">
        <v>694</v>
      </c>
      <c r="K128" s="20"/>
      <c r="L128" s="56"/>
      <c r="M128" s="20"/>
      <c r="N128" s="20"/>
      <c r="O128" s="20"/>
      <c r="P128" s="20"/>
      <c r="Q128" s="20"/>
      <c r="S128" s="23" t="s">
        <v>694</v>
      </c>
      <c r="T128" s="20"/>
      <c r="U128" s="56"/>
      <c r="V128" s="20"/>
      <c r="W128" s="20"/>
      <c r="X128" s="20"/>
      <c r="Y128" s="20"/>
      <c r="Z128" s="20"/>
    </row>
    <row r="129" spans="1:26" x14ac:dyDescent="0.25">
      <c r="A129" s="10" t="s">
        <v>516</v>
      </c>
      <c r="B129" s="17">
        <v>0.59</v>
      </c>
      <c r="C129" s="57">
        <v>0.4</v>
      </c>
      <c r="D129" s="19">
        <v>0.99</v>
      </c>
      <c r="E129" s="19">
        <v>0.66</v>
      </c>
      <c r="F129" s="19">
        <v>0.36</v>
      </c>
      <c r="G129" s="19">
        <v>0.17</v>
      </c>
      <c r="H129" s="19">
        <v>0.09</v>
      </c>
      <c r="J129" s="10" t="s">
        <v>516</v>
      </c>
      <c r="K129" s="17">
        <v>1</v>
      </c>
      <c r="L129" s="57">
        <v>0</v>
      </c>
      <c r="M129" s="19">
        <v>1</v>
      </c>
      <c r="N129" s="19">
        <v>0.72</v>
      </c>
      <c r="O129" s="19">
        <v>0.39</v>
      </c>
      <c r="P129" s="19">
        <v>0.16</v>
      </c>
      <c r="Q129" s="19">
        <v>0.09</v>
      </c>
      <c r="S129" s="10" t="s">
        <v>516</v>
      </c>
      <c r="T129" s="17">
        <v>1</v>
      </c>
      <c r="U129" s="57">
        <v>0</v>
      </c>
      <c r="V129" s="19">
        <v>1</v>
      </c>
      <c r="W129" s="19">
        <v>0.72</v>
      </c>
      <c r="X129" s="19">
        <v>0.34</v>
      </c>
      <c r="Y129" s="19">
        <v>0.14000000000000001</v>
      </c>
      <c r="Z129" s="19">
        <v>0.08</v>
      </c>
    </row>
    <row r="130" spans="1:26" x14ac:dyDescent="0.25">
      <c r="A130" s="10" t="s">
        <v>400</v>
      </c>
      <c r="B130" s="8">
        <v>0.35</v>
      </c>
      <c r="C130" s="58">
        <v>0.46</v>
      </c>
      <c r="D130" s="4">
        <v>0.81</v>
      </c>
      <c r="E130" s="4">
        <v>0.4</v>
      </c>
      <c r="F130" s="4">
        <v>0.16</v>
      </c>
      <c r="G130" s="4">
        <v>0.05</v>
      </c>
      <c r="H130" s="4">
        <v>0.02</v>
      </c>
      <c r="J130" s="10" t="s">
        <v>582</v>
      </c>
      <c r="K130" s="8">
        <v>0</v>
      </c>
      <c r="L130" s="58">
        <v>1</v>
      </c>
      <c r="M130" s="4">
        <v>1</v>
      </c>
      <c r="N130" s="4">
        <v>0.28999999999999998</v>
      </c>
      <c r="O130" s="4">
        <v>0.08</v>
      </c>
      <c r="P130" s="4">
        <v>0.03</v>
      </c>
      <c r="Q130" s="4">
        <v>0.01</v>
      </c>
      <c r="S130" s="10" t="s">
        <v>582</v>
      </c>
      <c r="T130" s="8">
        <v>0</v>
      </c>
      <c r="U130" s="58">
        <v>1</v>
      </c>
      <c r="V130" s="4">
        <v>1</v>
      </c>
      <c r="W130" s="4">
        <v>0.28999999999999998</v>
      </c>
      <c r="X130" s="4">
        <v>0.1</v>
      </c>
      <c r="Y130" s="4">
        <v>0.03</v>
      </c>
      <c r="Z130" s="4">
        <v>0.01</v>
      </c>
    </row>
    <row r="131" spans="1:26" x14ac:dyDescent="0.25">
      <c r="A131" s="10" t="s">
        <v>582</v>
      </c>
      <c r="B131" s="8">
        <v>0.06</v>
      </c>
      <c r="C131" s="58">
        <v>0.15</v>
      </c>
      <c r="D131" s="4">
        <v>0.21</v>
      </c>
      <c r="E131" s="4">
        <v>7.0000000000000007E-2</v>
      </c>
      <c r="F131" s="4">
        <v>0.02</v>
      </c>
      <c r="G131" s="4">
        <v>0</v>
      </c>
      <c r="H131" s="4">
        <v>0</v>
      </c>
      <c r="J131" s="47" t="s">
        <v>400</v>
      </c>
      <c r="K131" s="51">
        <v>0</v>
      </c>
      <c r="L131" s="6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S131" s="47" t="s">
        <v>400</v>
      </c>
      <c r="T131" s="51">
        <v>0</v>
      </c>
      <c r="U131" s="6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</row>
    <row r="132" spans="1:26" x14ac:dyDescent="0.25">
      <c r="A132" s="47" t="s">
        <v>566</v>
      </c>
      <c r="B132" s="48">
        <v>0</v>
      </c>
      <c r="C132" s="61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J132" s="47" t="s">
        <v>566</v>
      </c>
      <c r="K132" s="48">
        <v>0</v>
      </c>
      <c r="L132" s="61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S132" s="47" t="s">
        <v>566</v>
      </c>
      <c r="T132" s="48">
        <v>0</v>
      </c>
      <c r="U132" s="61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</row>
    <row r="133" spans="1:26" x14ac:dyDescent="0.25">
      <c r="A133" s="39" t="s">
        <v>695</v>
      </c>
      <c r="B133" s="45"/>
      <c r="C133" s="60"/>
      <c r="D133" s="45"/>
      <c r="E133" s="45"/>
      <c r="F133" s="45"/>
      <c r="G133" s="45"/>
      <c r="H133" s="45"/>
      <c r="J133" s="39" t="s">
        <v>695</v>
      </c>
      <c r="K133" s="45"/>
      <c r="L133" s="60"/>
      <c r="M133" s="45"/>
      <c r="N133" s="45"/>
      <c r="O133" s="45"/>
      <c r="P133" s="45"/>
      <c r="Q133" s="45"/>
      <c r="S133" s="39" t="s">
        <v>695</v>
      </c>
      <c r="T133" s="45"/>
      <c r="U133" s="60"/>
      <c r="V133" s="45"/>
      <c r="W133" s="45"/>
      <c r="X133" s="45"/>
      <c r="Y133" s="45"/>
      <c r="Z133" s="45"/>
    </row>
    <row r="134" spans="1:26" x14ac:dyDescent="0.25">
      <c r="A134" s="10" t="s">
        <v>403</v>
      </c>
      <c r="B134" s="8">
        <v>0.8</v>
      </c>
      <c r="C134" s="58">
        <v>0.2</v>
      </c>
      <c r="D134" s="4">
        <v>1</v>
      </c>
      <c r="E134" s="4">
        <v>0.51</v>
      </c>
      <c r="F134" s="4">
        <v>0.22</v>
      </c>
      <c r="G134" s="4">
        <v>0.1</v>
      </c>
      <c r="H134" s="4">
        <v>0.04</v>
      </c>
      <c r="J134" s="10" t="s">
        <v>403</v>
      </c>
      <c r="K134" s="8">
        <v>1</v>
      </c>
      <c r="L134" s="58">
        <v>0</v>
      </c>
      <c r="M134" s="4">
        <v>1</v>
      </c>
      <c r="N134" s="4">
        <v>0.71</v>
      </c>
      <c r="O134" s="4">
        <v>0.32</v>
      </c>
      <c r="P134" s="4">
        <v>0.15</v>
      </c>
      <c r="Q134" s="4">
        <v>0.06</v>
      </c>
      <c r="S134" s="10" t="s">
        <v>403</v>
      </c>
      <c r="T134" s="8">
        <v>1</v>
      </c>
      <c r="U134" s="58">
        <v>0</v>
      </c>
      <c r="V134" s="4">
        <v>1</v>
      </c>
      <c r="W134" s="4">
        <v>0.71</v>
      </c>
      <c r="X134" s="4">
        <v>0.37</v>
      </c>
      <c r="Y134" s="4">
        <v>0.18</v>
      </c>
      <c r="Z134" s="4">
        <v>0.06</v>
      </c>
    </row>
    <row r="135" spans="1:26" x14ac:dyDescent="0.25">
      <c r="A135" s="10" t="s">
        <v>457</v>
      </c>
      <c r="B135" s="8">
        <v>0.14000000000000001</v>
      </c>
      <c r="C135" s="58">
        <v>0.45</v>
      </c>
      <c r="D135" s="4">
        <v>0.59</v>
      </c>
      <c r="E135" s="4">
        <v>0.21</v>
      </c>
      <c r="F135" s="4">
        <v>7.0000000000000007E-2</v>
      </c>
      <c r="G135" s="4">
        <v>0.02</v>
      </c>
      <c r="H135" s="4">
        <v>0.01</v>
      </c>
      <c r="J135" s="10" t="s">
        <v>664</v>
      </c>
      <c r="K135" s="8">
        <v>0</v>
      </c>
      <c r="L135" s="58">
        <v>1</v>
      </c>
      <c r="M135" s="4">
        <v>1</v>
      </c>
      <c r="N135" s="4">
        <v>0.28000000000000003</v>
      </c>
      <c r="O135" s="4">
        <v>0.1</v>
      </c>
      <c r="P135" s="4">
        <v>0.03</v>
      </c>
      <c r="Q135" s="4">
        <v>0.01</v>
      </c>
      <c r="S135" s="10" t="s">
        <v>664</v>
      </c>
      <c r="T135" s="8">
        <v>0</v>
      </c>
      <c r="U135" s="58">
        <v>1</v>
      </c>
      <c r="V135" s="4">
        <v>1</v>
      </c>
      <c r="W135" s="4">
        <v>0.28000000000000003</v>
      </c>
      <c r="X135" s="4">
        <v>0.08</v>
      </c>
      <c r="Y135" s="4">
        <v>0.02</v>
      </c>
      <c r="Z135" s="4">
        <v>0.01</v>
      </c>
    </row>
    <row r="136" spans="1:26" x14ac:dyDescent="0.25">
      <c r="A136" s="10" t="s">
        <v>664</v>
      </c>
      <c r="B136" s="8">
        <v>0.06</v>
      </c>
      <c r="C136" s="58">
        <v>0.3</v>
      </c>
      <c r="D136" s="4">
        <v>0.36</v>
      </c>
      <c r="E136" s="4">
        <v>0.13</v>
      </c>
      <c r="F136" s="4">
        <v>0.04</v>
      </c>
      <c r="G136" s="4">
        <v>0.01</v>
      </c>
      <c r="H136" s="4">
        <v>0</v>
      </c>
      <c r="J136" s="47" t="s">
        <v>457</v>
      </c>
      <c r="K136" s="51">
        <v>0</v>
      </c>
      <c r="L136" s="6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S136" s="47" t="s">
        <v>457</v>
      </c>
      <c r="T136" s="51">
        <v>0</v>
      </c>
      <c r="U136" s="6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</row>
    <row r="137" spans="1:26" x14ac:dyDescent="0.25">
      <c r="A137" s="10" t="s">
        <v>677</v>
      </c>
      <c r="B137" s="8">
        <v>0</v>
      </c>
      <c r="C137" s="58">
        <v>0.06</v>
      </c>
      <c r="D137" s="4">
        <v>0.06</v>
      </c>
      <c r="E137" s="4">
        <v>0.02</v>
      </c>
      <c r="F137" s="4">
        <v>0</v>
      </c>
      <c r="G137" s="4">
        <v>0</v>
      </c>
      <c r="H137" s="4">
        <v>0</v>
      </c>
      <c r="J137" s="47" t="s">
        <v>677</v>
      </c>
      <c r="K137" s="51">
        <v>0</v>
      </c>
      <c r="L137" s="6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S137" s="47" t="s">
        <v>677</v>
      </c>
      <c r="T137" s="51">
        <v>0</v>
      </c>
      <c r="U137" s="6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</row>
    <row r="138" spans="1:26" x14ac:dyDescent="0.25">
      <c r="A138" s="39" t="s">
        <v>696</v>
      </c>
      <c r="B138" s="45"/>
      <c r="C138" s="60"/>
      <c r="D138" s="45"/>
      <c r="E138" s="45"/>
      <c r="F138" s="45"/>
      <c r="G138" s="45"/>
      <c r="H138" s="45"/>
      <c r="J138" s="39" t="s">
        <v>696</v>
      </c>
      <c r="K138" s="45"/>
      <c r="L138" s="60"/>
      <c r="M138" s="45"/>
      <c r="N138" s="45"/>
      <c r="O138" s="45"/>
      <c r="P138" s="45"/>
      <c r="Q138" s="45"/>
      <c r="S138" s="39" t="s">
        <v>696</v>
      </c>
      <c r="T138" s="45"/>
      <c r="U138" s="60"/>
      <c r="V138" s="45"/>
      <c r="W138" s="45"/>
      <c r="X138" s="45"/>
      <c r="Y138" s="45"/>
      <c r="Z138" s="45"/>
    </row>
    <row r="139" spans="1:26" x14ac:dyDescent="0.25">
      <c r="A139" s="10" t="s">
        <v>300</v>
      </c>
      <c r="B139" s="8">
        <v>0.62</v>
      </c>
      <c r="C139" s="58">
        <v>0.18</v>
      </c>
      <c r="D139" s="4">
        <v>0.79</v>
      </c>
      <c r="E139" s="4">
        <v>0.56000000000000005</v>
      </c>
      <c r="F139" s="4">
        <v>0.38</v>
      </c>
      <c r="G139" s="4">
        <v>0.2</v>
      </c>
      <c r="H139" s="4">
        <v>0.11</v>
      </c>
      <c r="J139" s="10" t="s">
        <v>300</v>
      </c>
      <c r="K139" s="8">
        <v>0.62</v>
      </c>
      <c r="L139" s="58">
        <v>0.18</v>
      </c>
      <c r="M139" s="4">
        <v>0.8</v>
      </c>
      <c r="N139" s="4">
        <v>0.56000000000000005</v>
      </c>
      <c r="O139" s="4">
        <v>0.37</v>
      </c>
      <c r="P139" s="4">
        <v>0.19</v>
      </c>
      <c r="Q139" s="4">
        <v>0.11</v>
      </c>
      <c r="S139" s="10" t="s">
        <v>300</v>
      </c>
      <c r="T139" s="8">
        <v>1</v>
      </c>
      <c r="U139" s="58">
        <v>0</v>
      </c>
      <c r="V139" s="4">
        <v>1</v>
      </c>
      <c r="W139" s="4">
        <v>0.83</v>
      </c>
      <c r="X139" s="4">
        <v>0.52</v>
      </c>
      <c r="Y139" s="4">
        <v>0.26</v>
      </c>
      <c r="Z139" s="4">
        <v>0.17</v>
      </c>
    </row>
    <row r="140" spans="1:26" x14ac:dyDescent="0.25">
      <c r="A140" s="10" t="s">
        <v>561</v>
      </c>
      <c r="B140" s="8">
        <v>0.32</v>
      </c>
      <c r="C140" s="58">
        <v>0.4</v>
      </c>
      <c r="D140" s="4">
        <v>0.73</v>
      </c>
      <c r="E140" s="4">
        <v>0.27</v>
      </c>
      <c r="F140" s="4">
        <v>0.12</v>
      </c>
      <c r="G140" s="4">
        <v>0.04</v>
      </c>
      <c r="H140" s="4">
        <v>0.01</v>
      </c>
      <c r="J140" s="10" t="s">
        <v>561</v>
      </c>
      <c r="K140" s="8">
        <v>0.33</v>
      </c>
      <c r="L140" s="58">
        <v>0.4</v>
      </c>
      <c r="M140" s="4">
        <v>0.72</v>
      </c>
      <c r="N140" s="4">
        <v>0.28000000000000003</v>
      </c>
      <c r="O140" s="4">
        <v>0.11</v>
      </c>
      <c r="P140" s="4">
        <v>0.03</v>
      </c>
      <c r="Q140" s="4">
        <v>0.01</v>
      </c>
      <c r="S140" s="10" t="s">
        <v>561</v>
      </c>
      <c r="T140" s="8">
        <v>0</v>
      </c>
      <c r="U140" s="58">
        <v>1</v>
      </c>
      <c r="V140" s="4">
        <v>1</v>
      </c>
      <c r="W140" s="4">
        <v>0.32</v>
      </c>
      <c r="X140" s="4">
        <v>0.13</v>
      </c>
      <c r="Y140" s="4">
        <v>0.04</v>
      </c>
      <c r="Z140" s="4">
        <v>0.01</v>
      </c>
    </row>
    <row r="141" spans="1:26" x14ac:dyDescent="0.25">
      <c r="A141" s="10" t="s">
        <v>505</v>
      </c>
      <c r="B141" s="8">
        <v>0</v>
      </c>
      <c r="C141" s="58">
        <v>0.18</v>
      </c>
      <c r="D141" s="4">
        <v>0.18</v>
      </c>
      <c r="E141" s="4">
        <v>0.05</v>
      </c>
      <c r="F141" s="4">
        <v>0.02</v>
      </c>
      <c r="G141" s="4">
        <v>0.01</v>
      </c>
      <c r="H141" s="4">
        <v>0</v>
      </c>
      <c r="J141" s="10" t="s">
        <v>505</v>
      </c>
      <c r="K141" s="8">
        <v>0</v>
      </c>
      <c r="L141" s="58">
        <v>0.18</v>
      </c>
      <c r="M141" s="4">
        <v>0.18</v>
      </c>
      <c r="N141" s="4">
        <v>0.05</v>
      </c>
      <c r="O141" s="4">
        <v>0.02</v>
      </c>
      <c r="P141" s="4">
        <v>0.01</v>
      </c>
      <c r="Q141" s="4">
        <v>0</v>
      </c>
      <c r="S141" s="47" t="s">
        <v>505</v>
      </c>
      <c r="T141" s="51">
        <v>0</v>
      </c>
      <c r="U141" s="6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</row>
    <row r="142" spans="1:26" x14ac:dyDescent="0.25">
      <c r="A142" s="10" t="s">
        <v>580</v>
      </c>
      <c r="B142" s="8">
        <v>0.06</v>
      </c>
      <c r="C142" s="58">
        <v>0.24</v>
      </c>
      <c r="D142" s="4">
        <v>0.3</v>
      </c>
      <c r="E142" s="4">
        <v>0.06</v>
      </c>
      <c r="F142" s="4">
        <v>0.02</v>
      </c>
      <c r="G142" s="4">
        <v>0</v>
      </c>
      <c r="H142" s="4">
        <v>0</v>
      </c>
      <c r="J142" s="10" t="s">
        <v>580</v>
      </c>
      <c r="K142" s="8">
        <v>0.06</v>
      </c>
      <c r="L142" s="58">
        <v>0.24</v>
      </c>
      <c r="M142" s="4">
        <v>0.3</v>
      </c>
      <c r="N142" s="4">
        <v>0.06</v>
      </c>
      <c r="O142" s="4">
        <v>0.02</v>
      </c>
      <c r="P142" s="4">
        <v>0</v>
      </c>
      <c r="Q142" s="4">
        <v>0</v>
      </c>
      <c r="S142" s="47" t="s">
        <v>580</v>
      </c>
      <c r="T142" s="51">
        <v>0</v>
      </c>
      <c r="U142" s="6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</row>
    <row r="143" spans="1:26" x14ac:dyDescent="0.25">
      <c r="A143" s="39" t="s">
        <v>697</v>
      </c>
      <c r="B143" s="45"/>
      <c r="C143" s="60"/>
      <c r="D143" s="45"/>
      <c r="E143" s="45"/>
      <c r="F143" s="45"/>
      <c r="G143" s="45"/>
      <c r="H143" s="45"/>
      <c r="J143" s="39" t="s">
        <v>697</v>
      </c>
      <c r="K143" s="45"/>
      <c r="L143" s="60"/>
      <c r="M143" s="45"/>
      <c r="N143" s="45"/>
      <c r="O143" s="45"/>
      <c r="P143" s="45"/>
      <c r="Q143" s="45"/>
      <c r="S143" s="39" t="s">
        <v>697</v>
      </c>
      <c r="T143" s="45"/>
      <c r="U143" s="60"/>
      <c r="V143" s="45"/>
      <c r="W143" s="45"/>
      <c r="X143" s="45"/>
      <c r="Y143" s="45"/>
      <c r="Z143" s="45"/>
    </row>
    <row r="144" spans="1:26" x14ac:dyDescent="0.25">
      <c r="A144" s="10" t="s">
        <v>413</v>
      </c>
      <c r="B144" s="8">
        <v>1</v>
      </c>
      <c r="C144" s="58">
        <v>0</v>
      </c>
      <c r="D144" s="4">
        <v>1</v>
      </c>
      <c r="E144" s="4">
        <v>0.7</v>
      </c>
      <c r="F144" s="4">
        <v>0.43</v>
      </c>
      <c r="G144" s="4">
        <v>0.24</v>
      </c>
      <c r="H144" s="4">
        <v>0.11</v>
      </c>
      <c r="J144" s="10" t="s">
        <v>413</v>
      </c>
      <c r="K144" s="8">
        <v>1</v>
      </c>
      <c r="L144" s="58">
        <v>0</v>
      </c>
      <c r="M144" s="4">
        <v>1</v>
      </c>
      <c r="N144" s="4">
        <v>0.71</v>
      </c>
      <c r="O144" s="4">
        <v>0.45</v>
      </c>
      <c r="P144" s="4">
        <v>0.24</v>
      </c>
      <c r="Q144" s="4">
        <v>0.1</v>
      </c>
      <c r="S144" s="10" t="s">
        <v>413</v>
      </c>
      <c r="T144" s="8">
        <v>1</v>
      </c>
      <c r="U144" s="58">
        <v>0</v>
      </c>
      <c r="V144" s="4">
        <v>1</v>
      </c>
      <c r="W144" s="4">
        <v>0.68</v>
      </c>
      <c r="X144" s="4">
        <v>0.4</v>
      </c>
      <c r="Y144" s="4">
        <v>0.2</v>
      </c>
      <c r="Z144" s="4">
        <v>7.0000000000000007E-2</v>
      </c>
    </row>
    <row r="145" spans="1:26" x14ac:dyDescent="0.25">
      <c r="A145" s="10" t="s">
        <v>383</v>
      </c>
      <c r="B145" s="8">
        <v>0</v>
      </c>
      <c r="C145" s="58">
        <v>0.55000000000000004</v>
      </c>
      <c r="D145" s="4">
        <v>0.55000000000000004</v>
      </c>
      <c r="E145" s="4">
        <v>0.24</v>
      </c>
      <c r="F145" s="4">
        <v>0.12</v>
      </c>
      <c r="G145" s="4">
        <v>0.04</v>
      </c>
      <c r="H145" s="4">
        <v>0.02</v>
      </c>
      <c r="J145" s="10" t="s">
        <v>383</v>
      </c>
      <c r="K145" s="8">
        <v>0</v>
      </c>
      <c r="L145" s="58">
        <v>0.55000000000000004</v>
      </c>
      <c r="M145" s="4">
        <v>0.55000000000000004</v>
      </c>
      <c r="N145" s="4">
        <v>0.23</v>
      </c>
      <c r="O145" s="4">
        <v>0.11</v>
      </c>
      <c r="P145" s="4">
        <v>0.04</v>
      </c>
      <c r="Q145" s="4">
        <v>0.02</v>
      </c>
      <c r="S145" s="10" t="s">
        <v>303</v>
      </c>
      <c r="T145" s="8">
        <v>0</v>
      </c>
      <c r="U145" s="58">
        <v>1</v>
      </c>
      <c r="V145" s="4">
        <v>1</v>
      </c>
      <c r="W145" s="4">
        <v>0.17</v>
      </c>
      <c r="X145" s="4">
        <v>0.05</v>
      </c>
      <c r="Y145" s="4">
        <v>0.01</v>
      </c>
      <c r="Z145" s="4">
        <v>0</v>
      </c>
    </row>
    <row r="146" spans="1:26" x14ac:dyDescent="0.25">
      <c r="A146" s="10" t="s">
        <v>303</v>
      </c>
      <c r="B146" s="8">
        <v>0</v>
      </c>
      <c r="C146" s="58">
        <v>0.42</v>
      </c>
      <c r="D146" s="4">
        <v>0.42</v>
      </c>
      <c r="E146" s="4">
        <v>0.11</v>
      </c>
      <c r="F146" s="4">
        <v>0.03</v>
      </c>
      <c r="G146" s="4">
        <v>0.01</v>
      </c>
      <c r="H146" s="4">
        <v>0</v>
      </c>
      <c r="J146" s="10" t="s">
        <v>303</v>
      </c>
      <c r="K146" s="8">
        <v>0</v>
      </c>
      <c r="L146" s="58">
        <v>0.41</v>
      </c>
      <c r="M146" s="4">
        <v>0.41</v>
      </c>
      <c r="N146" s="4">
        <v>0.1</v>
      </c>
      <c r="O146" s="4">
        <v>0.03</v>
      </c>
      <c r="P146" s="4">
        <v>0.01</v>
      </c>
      <c r="Q146" s="4">
        <v>0</v>
      </c>
      <c r="S146" s="47" t="s">
        <v>383</v>
      </c>
      <c r="T146" s="51">
        <v>0</v>
      </c>
      <c r="U146" s="6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</row>
    <row r="147" spans="1:26" x14ac:dyDescent="0.25">
      <c r="A147" s="10" t="s">
        <v>638</v>
      </c>
      <c r="B147" s="8">
        <v>0</v>
      </c>
      <c r="C147" s="58">
        <v>0.03</v>
      </c>
      <c r="D147" s="4">
        <v>0.03</v>
      </c>
      <c r="E147" s="4">
        <v>0.01</v>
      </c>
      <c r="F147" s="4">
        <v>0</v>
      </c>
      <c r="G147" s="4">
        <v>0</v>
      </c>
      <c r="H147" s="4">
        <v>0</v>
      </c>
      <c r="J147" s="10" t="s">
        <v>638</v>
      </c>
      <c r="K147" s="8">
        <v>0</v>
      </c>
      <c r="L147" s="58">
        <v>0.03</v>
      </c>
      <c r="M147" s="4">
        <v>0.03</v>
      </c>
      <c r="N147" s="4">
        <v>0.01</v>
      </c>
      <c r="O147" s="4">
        <v>0</v>
      </c>
      <c r="P147" s="4">
        <v>0</v>
      </c>
      <c r="Q147" s="4">
        <v>0</v>
      </c>
      <c r="S147" s="47" t="s">
        <v>638</v>
      </c>
      <c r="T147" s="51">
        <v>0</v>
      </c>
      <c r="U147" s="6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</row>
    <row r="148" spans="1:26" x14ac:dyDescent="0.25">
      <c r="A148" s="39" t="s">
        <v>698</v>
      </c>
      <c r="B148" s="45"/>
      <c r="C148" s="60"/>
      <c r="D148" s="45"/>
      <c r="E148" s="45"/>
      <c r="F148" s="45"/>
      <c r="G148" s="45"/>
      <c r="H148" s="45"/>
      <c r="J148" s="39" t="s">
        <v>698</v>
      </c>
      <c r="K148" s="45"/>
      <c r="L148" s="60"/>
      <c r="M148" s="45"/>
      <c r="N148" s="45"/>
      <c r="O148" s="45"/>
      <c r="P148" s="45"/>
      <c r="Q148" s="45"/>
      <c r="S148" s="39" t="s">
        <v>698</v>
      </c>
      <c r="T148" s="45"/>
      <c r="U148" s="60"/>
      <c r="V148" s="45"/>
      <c r="W148" s="45"/>
      <c r="X148" s="45"/>
      <c r="Y148" s="45"/>
      <c r="Z148" s="45"/>
    </row>
    <row r="149" spans="1:26" x14ac:dyDescent="0.25">
      <c r="A149" s="10" t="s">
        <v>607</v>
      </c>
      <c r="B149" s="17">
        <v>0.82</v>
      </c>
      <c r="C149" s="57">
        <v>0.15</v>
      </c>
      <c r="D149" s="19">
        <v>0.97</v>
      </c>
      <c r="E149" s="19">
        <v>0.65</v>
      </c>
      <c r="F149" s="19">
        <v>0.27</v>
      </c>
      <c r="G149" s="19">
        <v>0.15</v>
      </c>
      <c r="H149" s="19">
        <v>0.08</v>
      </c>
      <c r="J149" s="10" t="s">
        <v>607</v>
      </c>
      <c r="K149" s="17">
        <v>0.82</v>
      </c>
      <c r="L149" s="57">
        <v>0.15</v>
      </c>
      <c r="M149" s="19">
        <v>0.97</v>
      </c>
      <c r="N149" s="19">
        <v>0.66</v>
      </c>
      <c r="O149" s="19">
        <v>0.27</v>
      </c>
      <c r="P149" s="19">
        <v>0.16</v>
      </c>
      <c r="Q149" s="19">
        <v>0.09</v>
      </c>
      <c r="S149" s="10" t="s">
        <v>607</v>
      </c>
      <c r="T149" s="17">
        <v>0.82</v>
      </c>
      <c r="U149" s="57">
        <v>0.16</v>
      </c>
      <c r="V149" s="19">
        <v>0.97</v>
      </c>
      <c r="W149" s="19">
        <v>0.66</v>
      </c>
      <c r="X149" s="19">
        <v>0.28000000000000003</v>
      </c>
      <c r="Y149" s="19">
        <v>0.15</v>
      </c>
      <c r="Z149" s="19">
        <v>0.09</v>
      </c>
    </row>
    <row r="150" spans="1:26" x14ac:dyDescent="0.25">
      <c r="A150" s="10" t="s">
        <v>433</v>
      </c>
      <c r="B150" s="8">
        <v>0</v>
      </c>
      <c r="C150" s="58">
        <v>0.43</v>
      </c>
      <c r="D150" s="4">
        <v>0.43</v>
      </c>
      <c r="E150" s="4">
        <v>0.22</v>
      </c>
      <c r="F150" s="4">
        <v>0.1</v>
      </c>
      <c r="G150" s="4">
        <v>0.04</v>
      </c>
      <c r="H150" s="4">
        <v>0.02</v>
      </c>
      <c r="J150" s="10" t="s">
        <v>433</v>
      </c>
      <c r="K150" s="8">
        <v>0</v>
      </c>
      <c r="L150" s="58">
        <v>0.44</v>
      </c>
      <c r="M150" s="4">
        <v>0.44</v>
      </c>
      <c r="N150" s="4">
        <v>0.23</v>
      </c>
      <c r="O150" s="4">
        <v>0.1</v>
      </c>
      <c r="P150" s="4">
        <v>0.05</v>
      </c>
      <c r="Q150" s="4">
        <v>0.02</v>
      </c>
      <c r="S150" s="10" t="s">
        <v>433</v>
      </c>
      <c r="T150" s="8">
        <v>0</v>
      </c>
      <c r="U150" s="58">
        <v>0.44</v>
      </c>
      <c r="V150" s="4">
        <v>0.44</v>
      </c>
      <c r="W150" s="4">
        <v>0.23</v>
      </c>
      <c r="X150" s="4">
        <v>0.1</v>
      </c>
      <c r="Y150" s="4">
        <v>0.06</v>
      </c>
      <c r="Z150" s="4">
        <v>0.02</v>
      </c>
    </row>
    <row r="151" spans="1:26" x14ac:dyDescent="0.25">
      <c r="A151" s="10" t="s">
        <v>375</v>
      </c>
      <c r="B151" s="8">
        <v>0.04</v>
      </c>
      <c r="C151" s="58">
        <v>0.33</v>
      </c>
      <c r="D151" s="4">
        <v>0.37</v>
      </c>
      <c r="E151" s="4">
        <v>0.13</v>
      </c>
      <c r="F151" s="4">
        <v>0.03</v>
      </c>
      <c r="G151" s="4">
        <v>0.01</v>
      </c>
      <c r="H151" s="4">
        <v>0</v>
      </c>
      <c r="J151" s="10" t="s">
        <v>464</v>
      </c>
      <c r="K151" s="8">
        <v>0.14000000000000001</v>
      </c>
      <c r="L151" s="58">
        <v>0.08</v>
      </c>
      <c r="M151" s="4">
        <v>0.21</v>
      </c>
      <c r="N151" s="4">
        <v>0.09</v>
      </c>
      <c r="O151" s="4">
        <v>0.02</v>
      </c>
      <c r="P151" s="4">
        <v>0.01</v>
      </c>
      <c r="Q151" s="4">
        <v>0</v>
      </c>
      <c r="S151" s="10" t="s">
        <v>464</v>
      </c>
      <c r="T151" s="8">
        <v>0.14000000000000001</v>
      </c>
      <c r="U151" s="58">
        <v>0.08</v>
      </c>
      <c r="V151" s="4">
        <v>0.21</v>
      </c>
      <c r="W151" s="4">
        <v>0.09</v>
      </c>
      <c r="X151" s="4">
        <v>0.02</v>
      </c>
      <c r="Y151" s="4">
        <v>0.01</v>
      </c>
      <c r="Z151" s="4">
        <v>0</v>
      </c>
    </row>
    <row r="152" spans="1:26" x14ac:dyDescent="0.25">
      <c r="A152" s="10" t="s">
        <v>464</v>
      </c>
      <c r="B152" s="42">
        <v>0.14000000000000001</v>
      </c>
      <c r="C152" s="59">
        <v>0.09</v>
      </c>
      <c r="D152" s="43">
        <v>0.22</v>
      </c>
      <c r="E152" s="43">
        <v>0.09</v>
      </c>
      <c r="F152" s="43">
        <v>0.02</v>
      </c>
      <c r="G152" s="43">
        <v>0.01</v>
      </c>
      <c r="H152" s="43">
        <v>0</v>
      </c>
      <c r="J152" s="10" t="s">
        <v>375</v>
      </c>
      <c r="K152" s="42">
        <v>0.04</v>
      </c>
      <c r="L152" s="59">
        <v>0.33</v>
      </c>
      <c r="M152" s="43">
        <v>0.37</v>
      </c>
      <c r="N152" s="43">
        <v>0.13</v>
      </c>
      <c r="O152" s="43">
        <v>0.04</v>
      </c>
      <c r="P152" s="43">
        <v>0.01</v>
      </c>
      <c r="Q152" s="43">
        <v>0</v>
      </c>
      <c r="S152" s="10" t="s">
        <v>375</v>
      </c>
      <c r="T152" s="42">
        <v>0.05</v>
      </c>
      <c r="U152" s="59">
        <v>0.33</v>
      </c>
      <c r="V152" s="43">
        <v>0.38</v>
      </c>
      <c r="W152" s="43">
        <v>0.13</v>
      </c>
      <c r="X152" s="43">
        <v>0.03</v>
      </c>
      <c r="Y152" s="43">
        <v>0.01</v>
      </c>
      <c r="Z152" s="43">
        <v>0</v>
      </c>
    </row>
    <row r="153" spans="1:26" x14ac:dyDescent="0.25">
      <c r="A153" s="39" t="s">
        <v>699</v>
      </c>
      <c r="B153" s="45"/>
      <c r="C153" s="60"/>
      <c r="D153" s="45"/>
      <c r="E153" s="45"/>
      <c r="F153" s="45"/>
      <c r="G153" s="45"/>
      <c r="H153" s="45"/>
      <c r="J153" s="39" t="s">
        <v>699</v>
      </c>
      <c r="K153" s="45"/>
      <c r="L153" s="60"/>
      <c r="M153" s="45"/>
      <c r="N153" s="45"/>
      <c r="O153" s="45"/>
      <c r="P153" s="45"/>
      <c r="Q153" s="45"/>
      <c r="S153" s="39" t="s">
        <v>699</v>
      </c>
      <c r="T153" s="45"/>
      <c r="U153" s="60"/>
      <c r="V153" s="45"/>
      <c r="W153" s="45"/>
      <c r="X153" s="45"/>
      <c r="Y153" s="45"/>
      <c r="Z153" s="45"/>
    </row>
    <row r="154" spans="1:26" x14ac:dyDescent="0.25">
      <c r="A154" s="10" t="s">
        <v>376</v>
      </c>
      <c r="B154" s="8">
        <v>0.46</v>
      </c>
      <c r="C154" s="58">
        <v>0.25</v>
      </c>
      <c r="D154" s="4">
        <v>0.71</v>
      </c>
      <c r="E154" s="4">
        <v>0.37</v>
      </c>
      <c r="F154" s="4">
        <v>0.15</v>
      </c>
      <c r="G154" s="4">
        <v>7.0000000000000007E-2</v>
      </c>
      <c r="H154" s="4">
        <v>0.03</v>
      </c>
      <c r="J154" s="10" t="s">
        <v>376</v>
      </c>
      <c r="K154" s="8">
        <v>0.46</v>
      </c>
      <c r="L154" s="58">
        <v>0.25</v>
      </c>
      <c r="M154" s="4">
        <v>0.72</v>
      </c>
      <c r="N154" s="4">
        <v>0.37</v>
      </c>
      <c r="O154" s="4">
        <v>0.15</v>
      </c>
      <c r="P154" s="4">
        <v>7.0000000000000007E-2</v>
      </c>
      <c r="Q154" s="4">
        <v>0.03</v>
      </c>
      <c r="S154" s="10" t="s">
        <v>376</v>
      </c>
      <c r="T154" s="8">
        <v>0.47</v>
      </c>
      <c r="U154" s="58">
        <v>0.25</v>
      </c>
      <c r="V154" s="4">
        <v>0.72</v>
      </c>
      <c r="W154" s="4">
        <v>0.37</v>
      </c>
      <c r="X154" s="4">
        <v>0.15</v>
      </c>
      <c r="Y154" s="4">
        <v>0.08</v>
      </c>
      <c r="Z154" s="4">
        <v>0.03</v>
      </c>
    </row>
    <row r="155" spans="1:26" x14ac:dyDescent="0.25">
      <c r="A155" s="10" t="s">
        <v>316</v>
      </c>
      <c r="B155" s="8">
        <v>0.19</v>
      </c>
      <c r="C155" s="58">
        <v>0.18</v>
      </c>
      <c r="D155" s="4">
        <v>0.37</v>
      </c>
      <c r="E155" s="4">
        <v>0.2</v>
      </c>
      <c r="F155" s="4">
        <v>0.09</v>
      </c>
      <c r="G155" s="4">
        <v>0.04</v>
      </c>
      <c r="H155" s="4">
        <v>0.02</v>
      </c>
      <c r="J155" s="10" t="s">
        <v>316</v>
      </c>
      <c r="K155" s="8">
        <v>0.19</v>
      </c>
      <c r="L155" s="58">
        <v>0.17</v>
      </c>
      <c r="M155" s="4">
        <v>0.36</v>
      </c>
      <c r="N155" s="4">
        <v>0.19</v>
      </c>
      <c r="O155" s="4">
        <v>0.08</v>
      </c>
      <c r="P155" s="4">
        <v>0.04</v>
      </c>
      <c r="Q155" s="4">
        <v>0.02</v>
      </c>
      <c r="S155" s="10" t="s">
        <v>316</v>
      </c>
      <c r="T155" s="8">
        <v>0.19</v>
      </c>
      <c r="U155" s="58">
        <v>0.17</v>
      </c>
      <c r="V155" s="4">
        <v>0.36</v>
      </c>
      <c r="W155" s="4">
        <v>0.19</v>
      </c>
      <c r="X155" s="4">
        <v>0.08</v>
      </c>
      <c r="Y155" s="4">
        <v>0.04</v>
      </c>
      <c r="Z155" s="4">
        <v>0.02</v>
      </c>
    </row>
    <row r="156" spans="1:26" x14ac:dyDescent="0.25">
      <c r="A156" s="10" t="s">
        <v>511</v>
      </c>
      <c r="B156" s="8">
        <v>0.35</v>
      </c>
      <c r="C156" s="58">
        <v>0.56999999999999995</v>
      </c>
      <c r="D156" s="4">
        <v>0.92</v>
      </c>
      <c r="E156" s="4">
        <v>0.34</v>
      </c>
      <c r="F156" s="4">
        <v>0.1</v>
      </c>
      <c r="G156" s="4">
        <v>0.04</v>
      </c>
      <c r="H156" s="4">
        <v>0.01</v>
      </c>
      <c r="J156" s="10" t="s">
        <v>511</v>
      </c>
      <c r="K156" s="8">
        <v>0.34</v>
      </c>
      <c r="L156" s="58">
        <v>0.57999999999999996</v>
      </c>
      <c r="M156" s="4">
        <v>0.92</v>
      </c>
      <c r="N156" s="4">
        <v>0.34</v>
      </c>
      <c r="O156" s="4">
        <v>0.1</v>
      </c>
      <c r="P156" s="4">
        <v>0.04</v>
      </c>
      <c r="Q156" s="4">
        <v>0.01</v>
      </c>
      <c r="S156" s="10" t="s">
        <v>511</v>
      </c>
      <c r="T156" s="8">
        <v>0.34</v>
      </c>
      <c r="U156" s="58">
        <v>0.57999999999999996</v>
      </c>
      <c r="V156" s="4">
        <v>0.92</v>
      </c>
      <c r="W156" s="4">
        <v>0.34</v>
      </c>
      <c r="X156" s="4">
        <v>0.1</v>
      </c>
      <c r="Y156" s="4">
        <v>0.04</v>
      </c>
      <c r="Z156" s="4">
        <v>0.01</v>
      </c>
    </row>
    <row r="157" spans="1:26" x14ac:dyDescent="0.25">
      <c r="A157" s="47" t="s">
        <v>347</v>
      </c>
      <c r="B157" s="51">
        <v>0</v>
      </c>
      <c r="C157" s="62">
        <v>0</v>
      </c>
      <c r="D157" s="52">
        <v>0</v>
      </c>
      <c r="E157" s="52">
        <v>0</v>
      </c>
      <c r="F157" s="52">
        <v>0</v>
      </c>
      <c r="G157" s="52">
        <v>0</v>
      </c>
      <c r="H157" s="52">
        <v>0</v>
      </c>
      <c r="J157" s="47" t="s">
        <v>347</v>
      </c>
      <c r="K157" s="51">
        <v>0</v>
      </c>
      <c r="L157" s="6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S157" s="47" t="s">
        <v>347</v>
      </c>
      <c r="T157" s="51">
        <v>0</v>
      </c>
      <c r="U157" s="6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</row>
    <row r="158" spans="1:26" x14ac:dyDescent="0.25">
      <c r="A158" s="39" t="s">
        <v>700</v>
      </c>
      <c r="B158" s="45"/>
      <c r="C158" s="60"/>
      <c r="D158" s="45"/>
      <c r="E158" s="45"/>
      <c r="F158" s="45"/>
      <c r="G158" s="45"/>
      <c r="H158" s="45"/>
      <c r="J158" s="39" t="s">
        <v>700</v>
      </c>
      <c r="K158" s="45"/>
      <c r="L158" s="60"/>
      <c r="M158" s="45"/>
      <c r="N158" s="45"/>
      <c r="O158" s="45"/>
      <c r="P158" s="45"/>
      <c r="Q158" s="45"/>
      <c r="S158" s="39" t="s">
        <v>700</v>
      </c>
      <c r="T158" s="45"/>
      <c r="U158" s="60"/>
      <c r="V158" s="45"/>
      <c r="W158" s="45"/>
      <c r="X158" s="45"/>
      <c r="Y158" s="45"/>
      <c r="Z158" s="45"/>
    </row>
    <row r="159" spans="1:26" x14ac:dyDescent="0.25">
      <c r="A159" s="10" t="s">
        <v>338</v>
      </c>
      <c r="B159" s="8">
        <v>1</v>
      </c>
      <c r="C159" s="58">
        <v>0</v>
      </c>
      <c r="D159" s="4">
        <v>1</v>
      </c>
      <c r="E159" s="4">
        <v>0.85</v>
      </c>
      <c r="F159" s="4">
        <v>0.59</v>
      </c>
      <c r="G159" s="4">
        <v>0.41</v>
      </c>
      <c r="H159" s="4">
        <v>0.28000000000000003</v>
      </c>
      <c r="J159" s="10" t="s">
        <v>338</v>
      </c>
      <c r="K159" s="8">
        <v>1</v>
      </c>
      <c r="L159" s="58">
        <v>0</v>
      </c>
      <c r="M159" s="4">
        <v>1</v>
      </c>
      <c r="N159" s="4">
        <v>0.85</v>
      </c>
      <c r="O159" s="4">
        <v>0.6</v>
      </c>
      <c r="P159" s="4">
        <v>0.4</v>
      </c>
      <c r="Q159" s="4">
        <v>0.28000000000000003</v>
      </c>
      <c r="S159" s="10" t="s">
        <v>338</v>
      </c>
      <c r="T159" s="8">
        <v>1</v>
      </c>
      <c r="U159" s="58">
        <v>0</v>
      </c>
      <c r="V159" s="4">
        <v>1</v>
      </c>
      <c r="W159" s="4">
        <v>0.84</v>
      </c>
      <c r="X159" s="4">
        <v>0.59</v>
      </c>
      <c r="Y159" s="4">
        <v>0.37</v>
      </c>
      <c r="Z159" s="4">
        <v>0.26</v>
      </c>
    </row>
    <row r="160" spans="1:26" x14ac:dyDescent="0.25">
      <c r="A160" s="10" t="s">
        <v>624</v>
      </c>
      <c r="B160" s="8">
        <v>0</v>
      </c>
      <c r="C160" s="58">
        <v>0.69</v>
      </c>
      <c r="D160" s="4">
        <v>0.7</v>
      </c>
      <c r="E160" s="4">
        <v>0.26</v>
      </c>
      <c r="F160" s="4">
        <v>0.13</v>
      </c>
      <c r="G160" s="4">
        <v>0.06</v>
      </c>
      <c r="H160" s="4">
        <v>0.02</v>
      </c>
      <c r="J160" s="10" t="s">
        <v>624</v>
      </c>
      <c r="K160" s="8">
        <v>0</v>
      </c>
      <c r="L160" s="58">
        <v>0.7</v>
      </c>
      <c r="M160" s="4">
        <v>0.7</v>
      </c>
      <c r="N160" s="4">
        <v>0.26</v>
      </c>
      <c r="O160" s="4">
        <v>0.12</v>
      </c>
      <c r="P160" s="4">
        <v>0.06</v>
      </c>
      <c r="Q160" s="4">
        <v>0.02</v>
      </c>
      <c r="S160" s="10" t="s">
        <v>624</v>
      </c>
      <c r="T160" s="8">
        <v>0</v>
      </c>
      <c r="U160" s="58">
        <v>0.69</v>
      </c>
      <c r="V160" s="4">
        <v>0.69</v>
      </c>
      <c r="W160" s="4">
        <v>0.25</v>
      </c>
      <c r="X160" s="4">
        <v>0.12</v>
      </c>
      <c r="Y160" s="4">
        <v>0.06</v>
      </c>
      <c r="Z160" s="4">
        <v>0.02</v>
      </c>
    </row>
    <row r="161" spans="1:26" x14ac:dyDescent="0.25">
      <c r="A161" s="10" t="s">
        <v>583</v>
      </c>
      <c r="B161" s="8">
        <v>0</v>
      </c>
      <c r="C161" s="58">
        <v>0.28000000000000003</v>
      </c>
      <c r="D161" s="4">
        <v>0.28000000000000003</v>
      </c>
      <c r="E161" s="4">
        <v>0.1</v>
      </c>
      <c r="F161" s="4">
        <v>0.05</v>
      </c>
      <c r="G161" s="4">
        <v>0.02</v>
      </c>
      <c r="H161" s="4">
        <v>0.01</v>
      </c>
      <c r="J161" s="10" t="s">
        <v>583</v>
      </c>
      <c r="K161" s="8">
        <v>0</v>
      </c>
      <c r="L161" s="58">
        <v>0.28999999999999998</v>
      </c>
      <c r="M161" s="4">
        <v>0.28999999999999998</v>
      </c>
      <c r="N161" s="4">
        <v>0.1</v>
      </c>
      <c r="O161" s="4">
        <v>0.05</v>
      </c>
      <c r="P161" s="4">
        <v>0.02</v>
      </c>
      <c r="Q161" s="4">
        <v>0.01</v>
      </c>
      <c r="S161" s="10" t="s">
        <v>583</v>
      </c>
      <c r="T161" s="8">
        <v>0</v>
      </c>
      <c r="U161" s="58">
        <v>0.28999999999999998</v>
      </c>
      <c r="V161" s="4">
        <v>0.28999999999999998</v>
      </c>
      <c r="W161" s="4">
        <v>0.1</v>
      </c>
      <c r="X161" s="4">
        <v>0.05</v>
      </c>
      <c r="Y161" s="4">
        <v>0.02</v>
      </c>
      <c r="Z161" s="4">
        <v>0.01</v>
      </c>
    </row>
    <row r="162" spans="1:26" x14ac:dyDescent="0.25">
      <c r="A162" s="10" t="s">
        <v>346</v>
      </c>
      <c r="B162" s="8">
        <v>0</v>
      </c>
      <c r="C162" s="58">
        <v>0.02</v>
      </c>
      <c r="D162" s="4">
        <v>0.02</v>
      </c>
      <c r="E162" s="4">
        <v>0</v>
      </c>
      <c r="F162" s="4">
        <v>0</v>
      </c>
      <c r="G162" s="4">
        <v>0</v>
      </c>
      <c r="H162" s="4">
        <v>0</v>
      </c>
      <c r="J162" s="10" t="s">
        <v>346</v>
      </c>
      <c r="K162" s="8">
        <v>0</v>
      </c>
      <c r="L162" s="58">
        <v>0.02</v>
      </c>
      <c r="M162" s="4">
        <v>0.02</v>
      </c>
      <c r="N162" s="4">
        <v>0</v>
      </c>
      <c r="O162" s="4">
        <v>0</v>
      </c>
      <c r="P162" s="4">
        <v>0</v>
      </c>
      <c r="Q162" s="4">
        <v>0</v>
      </c>
      <c r="S162" s="10" t="s">
        <v>346</v>
      </c>
      <c r="T162" s="8">
        <v>0</v>
      </c>
      <c r="U162" s="58">
        <v>0.02</v>
      </c>
      <c r="V162" s="4">
        <v>0.02</v>
      </c>
      <c r="W162" s="4">
        <v>0</v>
      </c>
      <c r="X162" s="4">
        <v>0</v>
      </c>
      <c r="Y162" s="4">
        <v>0</v>
      </c>
      <c r="Z162" s="4">
        <v>0</v>
      </c>
    </row>
    <row r="163" spans="1:26" x14ac:dyDescent="0.25">
      <c r="A163" s="39" t="s">
        <v>701</v>
      </c>
      <c r="B163" s="45"/>
      <c r="C163" s="60"/>
      <c r="D163" s="45"/>
      <c r="E163" s="45"/>
      <c r="F163" s="45"/>
      <c r="G163" s="45"/>
      <c r="H163" s="45"/>
      <c r="J163" s="39" t="s">
        <v>701</v>
      </c>
      <c r="K163" s="45"/>
      <c r="L163" s="60"/>
      <c r="M163" s="45"/>
      <c r="N163" s="45"/>
      <c r="O163" s="45"/>
      <c r="P163" s="45"/>
      <c r="Q163" s="45"/>
      <c r="S163" s="39" t="s">
        <v>701</v>
      </c>
      <c r="T163" s="45"/>
      <c r="U163" s="60"/>
      <c r="V163" s="45"/>
      <c r="W163" s="45"/>
      <c r="X163" s="45"/>
      <c r="Y163" s="45"/>
      <c r="Z163" s="45"/>
    </row>
    <row r="164" spans="1:26" x14ac:dyDescent="0.25">
      <c r="A164" s="10" t="s">
        <v>562</v>
      </c>
      <c r="B164" s="8">
        <v>0.99</v>
      </c>
      <c r="C164" s="58">
        <v>0.01</v>
      </c>
      <c r="D164" s="4">
        <v>1</v>
      </c>
      <c r="E164" s="4">
        <v>0.64</v>
      </c>
      <c r="F164" s="4">
        <v>0.4</v>
      </c>
      <c r="G164" s="4">
        <v>0.22</v>
      </c>
      <c r="H164" s="4">
        <v>0.1</v>
      </c>
      <c r="J164" s="10" t="s">
        <v>562</v>
      </c>
      <c r="K164" s="8">
        <v>0.99</v>
      </c>
      <c r="L164" s="58">
        <v>0.01</v>
      </c>
      <c r="M164" s="4">
        <v>1</v>
      </c>
      <c r="N164" s="4">
        <v>0.64</v>
      </c>
      <c r="O164" s="4">
        <v>0.4</v>
      </c>
      <c r="P164" s="4">
        <v>0.23</v>
      </c>
      <c r="Q164" s="4">
        <v>0.11</v>
      </c>
      <c r="S164" s="10" t="s">
        <v>562</v>
      </c>
      <c r="T164" s="8">
        <v>0.99</v>
      </c>
      <c r="U164" s="58">
        <v>0.01</v>
      </c>
      <c r="V164" s="4">
        <v>1</v>
      </c>
      <c r="W164" s="4">
        <v>0.64</v>
      </c>
      <c r="X164" s="4">
        <v>0.4</v>
      </c>
      <c r="Y164" s="4">
        <v>0.25</v>
      </c>
      <c r="Z164" s="4">
        <v>0.11</v>
      </c>
    </row>
    <row r="165" spans="1:26" x14ac:dyDescent="0.25">
      <c r="A165" s="10" t="s">
        <v>660</v>
      </c>
      <c r="B165" s="8">
        <v>0</v>
      </c>
      <c r="C165" s="58">
        <v>0.59</v>
      </c>
      <c r="D165" s="4">
        <v>0.59</v>
      </c>
      <c r="E165" s="4">
        <v>0.12</v>
      </c>
      <c r="F165" s="4">
        <v>0.05</v>
      </c>
      <c r="G165" s="4">
        <v>0.02</v>
      </c>
      <c r="H165" s="4">
        <v>0.01</v>
      </c>
      <c r="J165" s="10" t="s">
        <v>660</v>
      </c>
      <c r="K165" s="8">
        <v>0</v>
      </c>
      <c r="L165" s="58">
        <v>0.57999999999999996</v>
      </c>
      <c r="M165" s="4">
        <v>0.57999999999999996</v>
      </c>
      <c r="N165" s="4">
        <v>0.12</v>
      </c>
      <c r="O165" s="4">
        <v>0.05</v>
      </c>
      <c r="P165" s="4">
        <v>0.02</v>
      </c>
      <c r="Q165" s="4">
        <v>0.01</v>
      </c>
      <c r="S165" s="10" t="s">
        <v>660</v>
      </c>
      <c r="T165" s="8">
        <v>0</v>
      </c>
      <c r="U165" s="58">
        <v>0.57999999999999996</v>
      </c>
      <c r="V165" s="4">
        <v>0.57999999999999996</v>
      </c>
      <c r="W165" s="4">
        <v>0.12</v>
      </c>
      <c r="X165" s="4">
        <v>0.05</v>
      </c>
      <c r="Y165" s="4">
        <v>0.02</v>
      </c>
      <c r="Z165" s="4">
        <v>0.01</v>
      </c>
    </row>
    <row r="166" spans="1:26" x14ac:dyDescent="0.25">
      <c r="A166" s="10" t="s">
        <v>599</v>
      </c>
      <c r="B166" s="8">
        <v>0</v>
      </c>
      <c r="C166" s="58">
        <v>0.06</v>
      </c>
      <c r="D166" s="4">
        <v>0.06</v>
      </c>
      <c r="E166" s="4">
        <v>0.01</v>
      </c>
      <c r="F166" s="4">
        <v>0</v>
      </c>
      <c r="G166" s="4">
        <v>0</v>
      </c>
      <c r="H166" s="4">
        <v>0</v>
      </c>
      <c r="J166" s="10" t="s">
        <v>599</v>
      </c>
      <c r="K166" s="8">
        <v>0</v>
      </c>
      <c r="L166" s="58">
        <v>7.0000000000000007E-2</v>
      </c>
      <c r="M166" s="4">
        <v>7.0000000000000007E-2</v>
      </c>
      <c r="N166" s="4">
        <v>0.01</v>
      </c>
      <c r="O166" s="4">
        <v>0</v>
      </c>
      <c r="P166" s="4">
        <v>0</v>
      </c>
      <c r="Q166" s="4">
        <v>0</v>
      </c>
      <c r="S166" s="10" t="s">
        <v>599</v>
      </c>
      <c r="T166" s="8">
        <v>0</v>
      </c>
      <c r="U166" s="58">
        <v>0.06</v>
      </c>
      <c r="V166" s="4">
        <v>0.06</v>
      </c>
      <c r="W166" s="4">
        <v>0.01</v>
      </c>
      <c r="X166" s="4">
        <v>0</v>
      </c>
      <c r="Y166" s="4">
        <v>0</v>
      </c>
      <c r="Z166" s="4">
        <v>0</v>
      </c>
    </row>
    <row r="167" spans="1:26" x14ac:dyDescent="0.25">
      <c r="A167" s="10" t="s">
        <v>434</v>
      </c>
      <c r="B167" s="8">
        <v>0.01</v>
      </c>
      <c r="C167" s="58">
        <v>0.35</v>
      </c>
      <c r="D167" s="4">
        <v>0.35</v>
      </c>
      <c r="E167" s="4">
        <v>0.02</v>
      </c>
      <c r="F167" s="4">
        <v>0.01</v>
      </c>
      <c r="G167" s="4">
        <v>0</v>
      </c>
      <c r="H167" s="4">
        <v>0</v>
      </c>
      <c r="J167" s="10" t="s">
        <v>434</v>
      </c>
      <c r="K167" s="8">
        <v>0.01</v>
      </c>
      <c r="L167" s="58">
        <v>0.34</v>
      </c>
      <c r="M167" s="4">
        <v>0.35</v>
      </c>
      <c r="N167" s="4">
        <v>0.02</v>
      </c>
      <c r="O167" s="4">
        <v>0</v>
      </c>
      <c r="P167" s="4">
        <v>0</v>
      </c>
      <c r="Q167" s="4">
        <v>0</v>
      </c>
      <c r="S167" s="10" t="s">
        <v>434</v>
      </c>
      <c r="T167" s="8">
        <v>0.01</v>
      </c>
      <c r="U167" s="58">
        <v>0.35</v>
      </c>
      <c r="V167" s="4">
        <v>0.36</v>
      </c>
      <c r="W167" s="4">
        <v>0.02</v>
      </c>
      <c r="X167" s="4">
        <v>0</v>
      </c>
      <c r="Y167" s="4">
        <v>0</v>
      </c>
      <c r="Z167" s="4">
        <v>0</v>
      </c>
    </row>
    <row r="169" spans="1:26" x14ac:dyDescent="0.25">
      <c r="A169" s="15">
        <v>44896</v>
      </c>
      <c r="B169" s="7" t="s">
        <v>707</v>
      </c>
      <c r="C169" s="16" t="s">
        <v>708</v>
      </c>
      <c r="D169" s="7" t="s">
        <v>712</v>
      </c>
      <c r="E169" s="7" t="s">
        <v>710</v>
      </c>
      <c r="F169" s="7" t="s">
        <v>711</v>
      </c>
      <c r="G169" s="7" t="s">
        <v>33</v>
      </c>
      <c r="H169" s="7" t="s">
        <v>280</v>
      </c>
      <c r="J169" s="15">
        <v>44896</v>
      </c>
      <c r="K169" s="7" t="s">
        <v>712</v>
      </c>
      <c r="L169" s="7" t="s">
        <v>710</v>
      </c>
      <c r="M169" s="7" t="s">
        <v>711</v>
      </c>
      <c r="N169" s="7" t="s">
        <v>33</v>
      </c>
      <c r="O169" s="7" t="s">
        <v>280</v>
      </c>
      <c r="S169" s="15">
        <v>44897</v>
      </c>
      <c r="T169" s="7" t="s">
        <v>712</v>
      </c>
      <c r="U169" s="7" t="s">
        <v>710</v>
      </c>
      <c r="V169" s="7" t="s">
        <v>711</v>
      </c>
      <c r="W169" s="7" t="s">
        <v>33</v>
      </c>
      <c r="X169" s="7" t="s">
        <v>280</v>
      </c>
    </row>
    <row r="170" spans="1:26" x14ac:dyDescent="0.25">
      <c r="A170" s="23" t="s">
        <v>694</v>
      </c>
      <c r="B170" s="20"/>
      <c r="C170" s="56"/>
      <c r="D170" s="20"/>
      <c r="E170" s="20"/>
      <c r="F170" s="20"/>
      <c r="G170" s="20"/>
      <c r="H170" s="20"/>
      <c r="J170" s="10" t="s">
        <v>338</v>
      </c>
      <c r="K170" s="19">
        <v>1</v>
      </c>
      <c r="L170" s="19">
        <v>0.83</v>
      </c>
      <c r="M170" s="19">
        <v>0.6</v>
      </c>
      <c r="N170" s="19">
        <v>0.34</v>
      </c>
      <c r="O170" s="19">
        <v>0.23</v>
      </c>
      <c r="S170" s="10" t="s">
        <v>338</v>
      </c>
      <c r="T170" s="19">
        <v>1</v>
      </c>
      <c r="U170" s="19">
        <v>0.82</v>
      </c>
      <c r="V170" s="19">
        <v>0.61</v>
      </c>
      <c r="W170" s="19">
        <v>0.33</v>
      </c>
      <c r="X170" s="19">
        <v>0.22</v>
      </c>
    </row>
    <row r="171" spans="1:26" x14ac:dyDescent="0.25">
      <c r="A171" s="10" t="s">
        <v>516</v>
      </c>
      <c r="B171" s="17">
        <v>1</v>
      </c>
      <c r="C171" s="57">
        <v>0</v>
      </c>
      <c r="D171" s="19">
        <v>1</v>
      </c>
      <c r="E171" s="19">
        <v>0.72</v>
      </c>
      <c r="F171" s="19">
        <v>0.33</v>
      </c>
      <c r="G171" s="19">
        <v>0.15</v>
      </c>
      <c r="H171" s="19">
        <v>0.08</v>
      </c>
      <c r="J171" s="10" t="s">
        <v>300</v>
      </c>
      <c r="K171" s="4">
        <v>1</v>
      </c>
      <c r="L171" s="4">
        <v>0.83</v>
      </c>
      <c r="M171" s="4">
        <v>0.52</v>
      </c>
      <c r="N171" s="4">
        <v>0.28999999999999998</v>
      </c>
      <c r="O171" s="4">
        <v>0.19</v>
      </c>
      <c r="S171" s="10" t="s">
        <v>300</v>
      </c>
      <c r="T171" s="4">
        <v>1</v>
      </c>
      <c r="U171" s="4">
        <v>1</v>
      </c>
      <c r="V171" s="4">
        <v>0.56999999999999995</v>
      </c>
      <c r="W171" s="4">
        <v>0.33</v>
      </c>
      <c r="X171" s="4">
        <v>0.21</v>
      </c>
    </row>
    <row r="172" spans="1:26" x14ac:dyDescent="0.25">
      <c r="A172" s="10" t="s">
        <v>582</v>
      </c>
      <c r="B172" s="8">
        <v>0</v>
      </c>
      <c r="C172" s="58">
        <v>1</v>
      </c>
      <c r="D172" s="4">
        <v>1</v>
      </c>
      <c r="E172" s="4">
        <v>0.28999999999999998</v>
      </c>
      <c r="F172" s="4">
        <v>0.1</v>
      </c>
      <c r="G172" s="4">
        <v>0.03</v>
      </c>
      <c r="H172" s="4">
        <v>0.01</v>
      </c>
      <c r="J172" s="10" t="s">
        <v>516</v>
      </c>
      <c r="K172" s="4">
        <v>1</v>
      </c>
      <c r="L172" s="4">
        <v>0.73</v>
      </c>
      <c r="M172" s="4">
        <v>0.35</v>
      </c>
      <c r="N172" s="4">
        <v>0.18</v>
      </c>
      <c r="O172" s="4">
        <v>0.11</v>
      </c>
      <c r="S172" s="10" t="s">
        <v>516</v>
      </c>
      <c r="T172" s="4">
        <v>1</v>
      </c>
      <c r="U172" s="4">
        <v>1</v>
      </c>
      <c r="V172" s="4">
        <v>0.43</v>
      </c>
      <c r="W172" s="4">
        <v>0.21</v>
      </c>
      <c r="X172" s="4">
        <v>0.13</v>
      </c>
    </row>
    <row r="173" spans="1:26" x14ac:dyDescent="0.25">
      <c r="A173" s="47" t="s">
        <v>400</v>
      </c>
      <c r="B173" s="51">
        <v>0</v>
      </c>
      <c r="C173" s="6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J173" s="10" t="s">
        <v>607</v>
      </c>
      <c r="K173" s="43">
        <v>1</v>
      </c>
      <c r="L173" s="43">
        <v>0.66</v>
      </c>
      <c r="M173" s="43">
        <v>0.36</v>
      </c>
      <c r="N173" s="43">
        <v>0.2</v>
      </c>
      <c r="O173" s="43">
        <v>0.09</v>
      </c>
      <c r="S173" s="10" t="s">
        <v>413</v>
      </c>
      <c r="T173" s="43">
        <v>1</v>
      </c>
      <c r="U173" s="43">
        <v>0.68</v>
      </c>
      <c r="V173" s="43">
        <v>0.41</v>
      </c>
      <c r="W173" s="43">
        <v>0.21</v>
      </c>
      <c r="X173" s="43">
        <v>0.08</v>
      </c>
    </row>
    <row r="174" spans="1:26" x14ac:dyDescent="0.25">
      <c r="A174" s="47" t="s">
        <v>566</v>
      </c>
      <c r="B174" s="48">
        <v>0</v>
      </c>
      <c r="C174" s="61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J174" s="10" t="s">
        <v>413</v>
      </c>
      <c r="K174" s="4">
        <v>1</v>
      </c>
      <c r="L174" s="4">
        <v>0.68</v>
      </c>
      <c r="M174" s="4">
        <v>0.4</v>
      </c>
      <c r="N174" s="4">
        <v>0.2</v>
      </c>
      <c r="O174" s="4">
        <v>0.08</v>
      </c>
      <c r="S174" s="10" t="s">
        <v>607</v>
      </c>
      <c r="T174" s="4">
        <v>1</v>
      </c>
      <c r="U174" s="4">
        <v>0.65</v>
      </c>
      <c r="V174" s="4">
        <v>0.36</v>
      </c>
      <c r="W174" s="4">
        <v>0.2</v>
      </c>
      <c r="X174" s="4">
        <v>0.08</v>
      </c>
    </row>
    <row r="175" spans="1:26" x14ac:dyDescent="0.25">
      <c r="A175" s="39" t="s">
        <v>695</v>
      </c>
      <c r="B175" s="45"/>
      <c r="C175" s="60"/>
      <c r="D175" s="45"/>
      <c r="E175" s="45"/>
      <c r="F175" s="45"/>
      <c r="G175" s="45"/>
      <c r="H175" s="45"/>
      <c r="J175" s="10" t="s">
        <v>562</v>
      </c>
      <c r="K175" s="4">
        <v>1</v>
      </c>
      <c r="L175" s="4">
        <v>0.59</v>
      </c>
      <c r="M175" s="4">
        <v>0.32</v>
      </c>
      <c r="N175" s="4">
        <v>0.18</v>
      </c>
      <c r="O175" s="4">
        <v>0.08</v>
      </c>
      <c r="S175" s="10" t="s">
        <v>403</v>
      </c>
      <c r="T175" s="4">
        <v>1</v>
      </c>
      <c r="U175" s="4">
        <v>0.71</v>
      </c>
      <c r="V175" s="4">
        <v>0.36</v>
      </c>
      <c r="W175" s="4">
        <v>0.18</v>
      </c>
      <c r="X175" s="4">
        <v>7.0000000000000007E-2</v>
      </c>
    </row>
    <row r="176" spans="1:26" x14ac:dyDescent="0.25">
      <c r="A176" s="10" t="s">
        <v>403</v>
      </c>
      <c r="B176" s="8">
        <v>1</v>
      </c>
      <c r="C176" s="58">
        <v>0</v>
      </c>
      <c r="D176" s="4">
        <v>1</v>
      </c>
      <c r="E176" s="4">
        <v>0.71</v>
      </c>
      <c r="F176" s="4">
        <v>0.37</v>
      </c>
      <c r="G176" s="4">
        <v>0.16</v>
      </c>
      <c r="H176" s="4">
        <v>0.06</v>
      </c>
      <c r="J176" s="10" t="s">
        <v>403</v>
      </c>
      <c r="K176" s="4">
        <v>1</v>
      </c>
      <c r="L176" s="4">
        <v>0.72</v>
      </c>
      <c r="M176" s="4">
        <v>0.37</v>
      </c>
      <c r="N176" s="4">
        <v>0.18</v>
      </c>
      <c r="O176" s="4">
        <v>7.0000000000000007E-2</v>
      </c>
      <c r="S176" s="10" t="s">
        <v>562</v>
      </c>
      <c r="T176" s="4">
        <v>1</v>
      </c>
      <c r="U176" s="4">
        <v>0.57999999999999996</v>
      </c>
      <c r="V176" s="4">
        <v>0.31</v>
      </c>
      <c r="W176" s="4">
        <v>0.17</v>
      </c>
      <c r="X176" s="4">
        <v>7.0000000000000007E-2</v>
      </c>
    </row>
    <row r="177" spans="1:24" x14ac:dyDescent="0.25">
      <c r="A177" s="10" t="s">
        <v>664</v>
      </c>
      <c r="B177" s="8">
        <v>0</v>
      </c>
      <c r="C177" s="58">
        <v>1</v>
      </c>
      <c r="D177" s="4">
        <v>1</v>
      </c>
      <c r="E177" s="4">
        <v>0.28000000000000003</v>
      </c>
      <c r="F177" s="4">
        <v>0.09</v>
      </c>
      <c r="G177" s="4">
        <v>0.03</v>
      </c>
      <c r="H177" s="4">
        <v>0.01</v>
      </c>
      <c r="J177" s="10" t="s">
        <v>376</v>
      </c>
      <c r="K177" s="4">
        <v>1</v>
      </c>
      <c r="L177" s="4">
        <v>0.64</v>
      </c>
      <c r="M177" s="4">
        <v>0.23</v>
      </c>
      <c r="N177" s="4">
        <v>0.09</v>
      </c>
      <c r="O177" s="4">
        <v>0.04</v>
      </c>
      <c r="S177" s="10" t="s">
        <v>624</v>
      </c>
      <c r="T177" s="4">
        <v>1</v>
      </c>
      <c r="U177" s="4">
        <v>0.42</v>
      </c>
      <c r="V177" s="4">
        <v>0.19</v>
      </c>
      <c r="W177" s="4">
        <v>0.1</v>
      </c>
      <c r="X177" s="4">
        <v>0.04</v>
      </c>
    </row>
    <row r="178" spans="1:24" x14ac:dyDescent="0.25">
      <c r="A178" s="47" t="s">
        <v>457</v>
      </c>
      <c r="B178" s="51">
        <v>0</v>
      </c>
      <c r="C178" s="62">
        <v>0</v>
      </c>
      <c r="D178" s="52">
        <v>0</v>
      </c>
      <c r="E178" s="52">
        <v>0</v>
      </c>
      <c r="F178" s="52">
        <v>0</v>
      </c>
      <c r="G178" s="52">
        <v>0</v>
      </c>
      <c r="H178" s="52">
        <v>0</v>
      </c>
      <c r="J178" s="10" t="s">
        <v>624</v>
      </c>
      <c r="K178" s="4">
        <v>1</v>
      </c>
      <c r="L178" s="4">
        <v>0.41</v>
      </c>
      <c r="M178" s="4">
        <v>0.19</v>
      </c>
      <c r="N178" s="4">
        <v>0.09</v>
      </c>
      <c r="O178" s="4">
        <v>0.03</v>
      </c>
      <c r="S178" s="10" t="s">
        <v>376</v>
      </c>
      <c r="T178" s="4">
        <v>1</v>
      </c>
      <c r="U178" s="4">
        <v>0.63</v>
      </c>
      <c r="V178" s="4">
        <v>0.22</v>
      </c>
      <c r="W178" s="4">
        <v>0.08</v>
      </c>
      <c r="X178" s="4">
        <v>0.04</v>
      </c>
    </row>
    <row r="179" spans="1:24" x14ac:dyDescent="0.25">
      <c r="A179" s="47" t="s">
        <v>677</v>
      </c>
      <c r="B179" s="51">
        <v>0</v>
      </c>
      <c r="C179" s="6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J179" s="10" t="s">
        <v>511</v>
      </c>
      <c r="K179" s="4">
        <v>1</v>
      </c>
      <c r="L179" s="4">
        <v>0.34</v>
      </c>
      <c r="M179" s="4">
        <v>0.14000000000000001</v>
      </c>
      <c r="N179" s="4">
        <v>0.06</v>
      </c>
      <c r="O179" s="4">
        <v>0.02</v>
      </c>
      <c r="S179" s="10" t="s">
        <v>511</v>
      </c>
      <c r="T179" s="4">
        <v>1</v>
      </c>
      <c r="U179" s="4">
        <v>0.35</v>
      </c>
      <c r="V179" s="4">
        <v>0.14000000000000001</v>
      </c>
      <c r="W179" s="4">
        <v>0.06</v>
      </c>
      <c r="X179" s="4">
        <v>0.02</v>
      </c>
    </row>
    <row r="180" spans="1:24" x14ac:dyDescent="0.25">
      <c r="A180" s="39" t="s">
        <v>696</v>
      </c>
      <c r="B180" s="45"/>
      <c r="C180" s="60"/>
      <c r="D180" s="45"/>
      <c r="E180" s="45"/>
      <c r="F180" s="45"/>
      <c r="G180" s="45"/>
      <c r="H180" s="45"/>
      <c r="J180" s="10" t="s">
        <v>561</v>
      </c>
      <c r="K180" s="4">
        <v>1</v>
      </c>
      <c r="L180" s="4">
        <v>0.32</v>
      </c>
      <c r="M180" s="4">
        <v>0.14000000000000001</v>
      </c>
      <c r="N180" s="4">
        <v>0.05</v>
      </c>
      <c r="O180" s="4">
        <v>0.02</v>
      </c>
      <c r="S180" s="10" t="s">
        <v>561</v>
      </c>
      <c r="T180" s="4">
        <v>1</v>
      </c>
      <c r="U180" s="4">
        <v>0.32</v>
      </c>
      <c r="V180" s="4">
        <v>0.14000000000000001</v>
      </c>
      <c r="W180" s="4">
        <v>0.05</v>
      </c>
      <c r="X180" s="4">
        <v>0.01</v>
      </c>
    </row>
    <row r="181" spans="1:24" x14ac:dyDescent="0.25">
      <c r="A181" s="10" t="s">
        <v>300</v>
      </c>
      <c r="B181" s="8">
        <v>1</v>
      </c>
      <c r="C181" s="58">
        <v>0</v>
      </c>
      <c r="D181" s="4">
        <v>1</v>
      </c>
      <c r="E181" s="4">
        <v>0.84</v>
      </c>
      <c r="F181" s="4">
        <v>0.53</v>
      </c>
      <c r="G181" s="4">
        <v>0.27</v>
      </c>
      <c r="H181" s="4">
        <v>0.17</v>
      </c>
      <c r="J181" s="10" t="s">
        <v>464</v>
      </c>
      <c r="K181" s="4">
        <v>1</v>
      </c>
      <c r="L181" s="4">
        <v>0.36</v>
      </c>
      <c r="M181" s="4">
        <v>0.1</v>
      </c>
      <c r="N181" s="4">
        <v>0.03</v>
      </c>
      <c r="O181" s="4">
        <v>0.01</v>
      </c>
      <c r="S181" s="10" t="s">
        <v>464</v>
      </c>
      <c r="T181" s="4">
        <v>1</v>
      </c>
      <c r="U181" s="4">
        <v>0.37</v>
      </c>
      <c r="V181" s="4">
        <v>0.1</v>
      </c>
      <c r="W181" s="4">
        <v>0.03</v>
      </c>
      <c r="X181" s="4">
        <v>0.01</v>
      </c>
    </row>
    <row r="182" spans="1:24" x14ac:dyDescent="0.25">
      <c r="A182" s="10" t="s">
        <v>561</v>
      </c>
      <c r="B182" s="8">
        <v>0</v>
      </c>
      <c r="C182" s="58">
        <v>1</v>
      </c>
      <c r="D182" s="4">
        <v>1</v>
      </c>
      <c r="E182" s="4">
        <v>0.32</v>
      </c>
      <c r="F182" s="4">
        <v>0.14000000000000001</v>
      </c>
      <c r="G182" s="4">
        <v>0.04</v>
      </c>
      <c r="H182" s="4">
        <v>0.01</v>
      </c>
      <c r="J182" s="10" t="s">
        <v>582</v>
      </c>
      <c r="K182" s="4">
        <v>1</v>
      </c>
      <c r="L182" s="4">
        <v>0.28000000000000003</v>
      </c>
      <c r="M182" s="4">
        <v>0.09</v>
      </c>
      <c r="N182" s="4">
        <v>0.03</v>
      </c>
      <c r="O182" s="4">
        <v>0.01</v>
      </c>
      <c r="S182" s="10" t="s">
        <v>582</v>
      </c>
      <c r="T182" s="4">
        <v>1</v>
      </c>
      <c r="U182" s="4">
        <v>0.28999999999999998</v>
      </c>
      <c r="V182" s="4">
        <v>0.09</v>
      </c>
      <c r="W182" s="4">
        <v>0.03</v>
      </c>
      <c r="X182" s="4">
        <v>0.01</v>
      </c>
    </row>
    <row r="183" spans="1:24" x14ac:dyDescent="0.25">
      <c r="A183" s="47" t="s">
        <v>505</v>
      </c>
      <c r="B183" s="51">
        <v>0</v>
      </c>
      <c r="C183" s="6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J183" s="10" t="s">
        <v>664</v>
      </c>
      <c r="K183" s="4">
        <v>1</v>
      </c>
      <c r="L183" s="4">
        <v>0.27</v>
      </c>
      <c r="M183" s="4">
        <v>0.09</v>
      </c>
      <c r="N183" s="4">
        <v>0.03</v>
      </c>
      <c r="O183" s="4">
        <v>0.01</v>
      </c>
      <c r="S183" s="10" t="s">
        <v>599</v>
      </c>
      <c r="T183" s="4">
        <v>1</v>
      </c>
      <c r="U183" s="4">
        <v>0.18</v>
      </c>
      <c r="V183" s="4">
        <v>7.0000000000000007E-2</v>
      </c>
      <c r="W183" s="4">
        <v>0.02</v>
      </c>
      <c r="X183" s="4">
        <v>0.01</v>
      </c>
    </row>
    <row r="184" spans="1:24" x14ac:dyDescent="0.25">
      <c r="A184" s="47" t="s">
        <v>580</v>
      </c>
      <c r="B184" s="51">
        <v>0</v>
      </c>
      <c r="C184" s="6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J184" s="10" t="s">
        <v>599</v>
      </c>
      <c r="K184" s="4">
        <v>1</v>
      </c>
      <c r="L184" s="4">
        <v>0.17</v>
      </c>
      <c r="M184" s="4">
        <v>7.0000000000000007E-2</v>
      </c>
      <c r="N184" s="4">
        <v>0.02</v>
      </c>
      <c r="O184" s="4">
        <v>0.01</v>
      </c>
      <c r="S184" s="47" t="s">
        <v>303</v>
      </c>
      <c r="T184" s="52">
        <v>1</v>
      </c>
      <c r="U184" s="52">
        <v>0</v>
      </c>
      <c r="V184" s="52">
        <v>0</v>
      </c>
      <c r="W184" s="52">
        <v>0</v>
      </c>
      <c r="X184" s="52">
        <v>0</v>
      </c>
    </row>
    <row r="185" spans="1:24" x14ac:dyDescent="0.25">
      <c r="A185" s="39" t="s">
        <v>697</v>
      </c>
      <c r="B185" s="45"/>
      <c r="C185" s="60"/>
      <c r="D185" s="45"/>
      <c r="E185" s="45"/>
      <c r="F185" s="45"/>
      <c r="G185" s="45"/>
      <c r="H185" s="45"/>
      <c r="J185" s="10" t="s">
        <v>303</v>
      </c>
      <c r="K185" s="4">
        <v>1</v>
      </c>
      <c r="L185" s="4">
        <v>0.17</v>
      </c>
      <c r="M185" s="4">
        <v>0.05</v>
      </c>
      <c r="N185" s="4">
        <v>0.01</v>
      </c>
      <c r="O185" s="4">
        <v>0</v>
      </c>
      <c r="S185" s="47" t="s">
        <v>664</v>
      </c>
      <c r="T185" s="52">
        <v>1</v>
      </c>
      <c r="U185" s="52">
        <v>0</v>
      </c>
      <c r="V185" s="52">
        <v>0</v>
      </c>
      <c r="W185" s="52">
        <v>0</v>
      </c>
      <c r="X185" s="52">
        <v>0</v>
      </c>
    </row>
    <row r="186" spans="1:24" x14ac:dyDescent="0.25">
      <c r="A186" s="10" t="s">
        <v>413</v>
      </c>
      <c r="B186" s="8">
        <v>1</v>
      </c>
      <c r="C186" s="58">
        <v>0</v>
      </c>
      <c r="D186" s="4">
        <v>1</v>
      </c>
      <c r="E186" s="4">
        <v>0.68</v>
      </c>
      <c r="F186" s="4">
        <v>0.4</v>
      </c>
      <c r="G186" s="4">
        <v>0.19</v>
      </c>
      <c r="H186" s="4">
        <v>0.08</v>
      </c>
      <c r="J186" s="47" t="s">
        <v>316</v>
      </c>
      <c r="K186" s="55">
        <v>0</v>
      </c>
      <c r="L186" s="55">
        <v>0</v>
      </c>
      <c r="M186" s="55">
        <v>0</v>
      </c>
      <c r="N186" s="55">
        <v>0</v>
      </c>
      <c r="O186" s="55">
        <v>0</v>
      </c>
      <c r="S186" s="47" t="s">
        <v>316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</row>
    <row r="187" spans="1:24" x14ac:dyDescent="0.25">
      <c r="A187" s="10" t="s">
        <v>303</v>
      </c>
      <c r="B187" s="8">
        <v>0</v>
      </c>
      <c r="C187" s="58">
        <v>1</v>
      </c>
      <c r="D187" s="4">
        <v>1</v>
      </c>
      <c r="E187" s="4">
        <v>0.16</v>
      </c>
      <c r="F187" s="4">
        <v>0.05</v>
      </c>
      <c r="G187" s="4">
        <v>0.01</v>
      </c>
      <c r="H187" s="4">
        <v>0</v>
      </c>
      <c r="J187" s="47" t="s">
        <v>346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S187" s="47" t="s">
        <v>346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</row>
    <row r="188" spans="1:24" x14ac:dyDescent="0.25">
      <c r="A188" s="47" t="s">
        <v>383</v>
      </c>
      <c r="B188" s="51">
        <v>0</v>
      </c>
      <c r="C188" s="62">
        <v>0</v>
      </c>
      <c r="D188" s="52">
        <v>0</v>
      </c>
      <c r="E188" s="52">
        <v>0</v>
      </c>
      <c r="F188" s="52">
        <v>0</v>
      </c>
      <c r="G188" s="52">
        <v>0</v>
      </c>
      <c r="H188" s="52">
        <v>0</v>
      </c>
      <c r="J188" s="47" t="s">
        <v>347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S188" s="47" t="s">
        <v>347</v>
      </c>
      <c r="T188" s="52">
        <v>0</v>
      </c>
      <c r="U188" s="52">
        <v>0</v>
      </c>
      <c r="V188" s="52">
        <v>0</v>
      </c>
      <c r="W188" s="52">
        <v>0</v>
      </c>
      <c r="X188" s="52">
        <v>0</v>
      </c>
    </row>
    <row r="189" spans="1:24" x14ac:dyDescent="0.25">
      <c r="A189" s="47" t="s">
        <v>638</v>
      </c>
      <c r="B189" s="51">
        <v>0</v>
      </c>
      <c r="C189" s="6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J189" s="47" t="s">
        <v>375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S189" s="47" t="s">
        <v>375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</row>
    <row r="190" spans="1:24" x14ac:dyDescent="0.25">
      <c r="A190" s="39" t="s">
        <v>698</v>
      </c>
      <c r="B190" s="45"/>
      <c r="C190" s="60"/>
      <c r="D190" s="45"/>
      <c r="E190" s="45"/>
      <c r="F190" s="45"/>
      <c r="G190" s="45"/>
      <c r="H190" s="45"/>
      <c r="J190" s="47" t="s">
        <v>383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S190" s="47" t="s">
        <v>383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</row>
    <row r="191" spans="1:24" x14ac:dyDescent="0.25">
      <c r="A191" s="10" t="s">
        <v>607</v>
      </c>
      <c r="B191" s="17">
        <v>0</v>
      </c>
      <c r="C191" s="57">
        <v>1</v>
      </c>
      <c r="D191" s="19">
        <v>1</v>
      </c>
      <c r="E191" s="19">
        <v>0.67</v>
      </c>
      <c r="F191" s="19">
        <v>0.33</v>
      </c>
      <c r="G191" s="19">
        <v>0.2</v>
      </c>
      <c r="H191" s="19">
        <v>0.08</v>
      </c>
      <c r="J191" s="47" t="s">
        <v>400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S191" s="47" t="s">
        <v>400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</row>
    <row r="192" spans="1:24" x14ac:dyDescent="0.25">
      <c r="A192" s="10" t="s">
        <v>464</v>
      </c>
      <c r="B192" s="8">
        <v>1</v>
      </c>
      <c r="C192" s="58">
        <v>0</v>
      </c>
      <c r="D192" s="4">
        <v>1</v>
      </c>
      <c r="E192" s="4">
        <v>0.38</v>
      </c>
      <c r="F192" s="4">
        <v>0.09</v>
      </c>
      <c r="G192" s="4">
        <v>0.03</v>
      </c>
      <c r="H192" s="4">
        <v>0.01</v>
      </c>
      <c r="J192" s="47" t="s">
        <v>433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S192" s="47" t="s">
        <v>433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</row>
    <row r="193" spans="1:24" x14ac:dyDescent="0.25">
      <c r="A193" s="47" t="s">
        <v>375</v>
      </c>
      <c r="B193" s="51">
        <v>0</v>
      </c>
      <c r="C193" s="6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J193" s="47" t="s">
        <v>434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S193" s="47" t="s">
        <v>434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</row>
    <row r="194" spans="1:24" x14ac:dyDescent="0.25">
      <c r="A194" s="47" t="s">
        <v>433</v>
      </c>
      <c r="B194" s="48">
        <v>0</v>
      </c>
      <c r="C194" s="61">
        <v>0</v>
      </c>
      <c r="D194" s="49">
        <v>0</v>
      </c>
      <c r="E194" s="49">
        <v>0</v>
      </c>
      <c r="F194" s="49">
        <v>0</v>
      </c>
      <c r="G194" s="49">
        <v>0</v>
      </c>
      <c r="H194" s="49">
        <v>0</v>
      </c>
      <c r="J194" s="47" t="s">
        <v>457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S194" s="47" t="s">
        <v>457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</row>
    <row r="195" spans="1:24" x14ac:dyDescent="0.25">
      <c r="A195" s="39" t="s">
        <v>699</v>
      </c>
      <c r="B195" s="45"/>
      <c r="C195" s="60"/>
      <c r="D195" s="45"/>
      <c r="E195" s="45"/>
      <c r="F195" s="45"/>
      <c r="G195" s="45"/>
      <c r="H195" s="45"/>
      <c r="J195" s="47" t="s">
        <v>505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S195" s="47" t="s">
        <v>505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</row>
    <row r="196" spans="1:24" x14ac:dyDescent="0.25">
      <c r="A196" s="10" t="s">
        <v>376</v>
      </c>
      <c r="B196" s="8">
        <v>0</v>
      </c>
      <c r="C196" s="58">
        <v>1</v>
      </c>
      <c r="D196" s="4">
        <v>1</v>
      </c>
      <c r="E196" s="4">
        <v>0.62</v>
      </c>
      <c r="F196" s="4">
        <v>0.18</v>
      </c>
      <c r="G196" s="4">
        <v>7.0000000000000007E-2</v>
      </c>
      <c r="H196" s="4">
        <v>0.03</v>
      </c>
      <c r="J196" s="47" t="s">
        <v>566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S196" s="47" t="s">
        <v>566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</row>
    <row r="197" spans="1:24" x14ac:dyDescent="0.25">
      <c r="A197" s="10" t="s">
        <v>511</v>
      </c>
      <c r="B197" s="8">
        <v>1</v>
      </c>
      <c r="C197" s="58">
        <v>0</v>
      </c>
      <c r="D197" s="4">
        <v>1</v>
      </c>
      <c r="E197" s="4">
        <v>0.33</v>
      </c>
      <c r="F197" s="4">
        <v>0.12</v>
      </c>
      <c r="G197" s="4">
        <v>0.05</v>
      </c>
      <c r="H197" s="4">
        <v>0.02</v>
      </c>
      <c r="J197" s="47" t="s">
        <v>580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S197" s="47" t="s">
        <v>580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</row>
    <row r="198" spans="1:24" x14ac:dyDescent="0.25">
      <c r="A198" s="47" t="s">
        <v>316</v>
      </c>
      <c r="B198" s="51">
        <v>0</v>
      </c>
      <c r="C198" s="62">
        <v>0</v>
      </c>
      <c r="D198" s="52">
        <v>0</v>
      </c>
      <c r="E198" s="52">
        <v>0</v>
      </c>
      <c r="F198" s="52">
        <v>0</v>
      </c>
      <c r="G198" s="52">
        <v>0</v>
      </c>
      <c r="H198" s="52">
        <v>0</v>
      </c>
      <c r="J198" s="47" t="s">
        <v>583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S198" s="47" t="s">
        <v>583</v>
      </c>
      <c r="T198" s="52">
        <v>0</v>
      </c>
      <c r="U198" s="52">
        <v>0</v>
      </c>
      <c r="V198" s="52">
        <v>0</v>
      </c>
      <c r="W198" s="52">
        <v>0</v>
      </c>
      <c r="X198" s="52">
        <v>0</v>
      </c>
    </row>
    <row r="199" spans="1:24" x14ac:dyDescent="0.25">
      <c r="A199" s="47" t="s">
        <v>347</v>
      </c>
      <c r="B199" s="51">
        <v>0</v>
      </c>
      <c r="C199" s="6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J199" s="47" t="s">
        <v>638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S199" s="47" t="s">
        <v>638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</row>
    <row r="200" spans="1:24" x14ac:dyDescent="0.25">
      <c r="A200" s="39" t="s">
        <v>700</v>
      </c>
      <c r="B200" s="45"/>
      <c r="C200" s="60"/>
      <c r="D200" s="45"/>
      <c r="E200" s="45"/>
      <c r="F200" s="45"/>
      <c r="G200" s="45"/>
      <c r="H200" s="45"/>
      <c r="J200" s="47" t="s">
        <v>660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S200" s="47" t="s">
        <v>660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</row>
    <row r="201" spans="1:24" x14ac:dyDescent="0.25">
      <c r="A201" s="10" t="s">
        <v>338</v>
      </c>
      <c r="B201" s="8">
        <v>1</v>
      </c>
      <c r="C201" s="58">
        <v>0</v>
      </c>
      <c r="D201" s="4">
        <v>1</v>
      </c>
      <c r="E201" s="4">
        <v>0.85</v>
      </c>
      <c r="F201" s="4">
        <v>0.66</v>
      </c>
      <c r="G201" s="4">
        <v>0.43</v>
      </c>
      <c r="H201" s="4">
        <v>0.28999999999999998</v>
      </c>
      <c r="J201" s="47" t="s">
        <v>677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S201" s="47" t="s">
        <v>677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</row>
    <row r="202" spans="1:24" x14ac:dyDescent="0.25">
      <c r="A202" s="10" t="s">
        <v>624</v>
      </c>
      <c r="B202" s="8">
        <v>0</v>
      </c>
      <c r="C202" s="58">
        <v>0.7</v>
      </c>
      <c r="D202" s="4">
        <v>0.7</v>
      </c>
      <c r="E202" s="4">
        <v>0.26</v>
      </c>
      <c r="F202" s="4">
        <v>0.13</v>
      </c>
      <c r="G202" s="4">
        <v>0.06</v>
      </c>
      <c r="H202" s="4">
        <v>0.02</v>
      </c>
    </row>
    <row r="203" spans="1:24" x14ac:dyDescent="0.25">
      <c r="A203" s="10" t="s">
        <v>583</v>
      </c>
      <c r="B203" s="8">
        <v>0</v>
      </c>
      <c r="C203" s="58">
        <v>0.28000000000000003</v>
      </c>
      <c r="D203" s="4">
        <v>0.28000000000000003</v>
      </c>
      <c r="E203" s="4">
        <v>0.1</v>
      </c>
      <c r="F203" s="4">
        <v>0.04</v>
      </c>
      <c r="G203" s="4">
        <v>0.02</v>
      </c>
      <c r="H203" s="4">
        <v>0.01</v>
      </c>
    </row>
    <row r="204" spans="1:24" x14ac:dyDescent="0.25">
      <c r="A204" s="10" t="s">
        <v>346</v>
      </c>
      <c r="B204" s="8">
        <v>0</v>
      </c>
      <c r="C204" s="58">
        <v>0.01</v>
      </c>
      <c r="D204" s="4">
        <v>0.01</v>
      </c>
      <c r="E204" s="4">
        <v>0</v>
      </c>
      <c r="F204" s="4">
        <v>0</v>
      </c>
      <c r="G204" s="4">
        <v>0</v>
      </c>
      <c r="H204" s="4">
        <v>0</v>
      </c>
    </row>
    <row r="205" spans="1:24" x14ac:dyDescent="0.25">
      <c r="A205" s="39" t="s">
        <v>701</v>
      </c>
      <c r="B205" s="45"/>
      <c r="C205" s="60"/>
      <c r="D205" s="45"/>
      <c r="E205" s="45"/>
      <c r="F205" s="45"/>
      <c r="G205" s="45"/>
      <c r="H205" s="45"/>
    </row>
    <row r="206" spans="1:24" x14ac:dyDescent="0.25">
      <c r="A206" s="10" t="s">
        <v>562</v>
      </c>
      <c r="B206" s="8">
        <v>0.99</v>
      </c>
      <c r="C206" s="58">
        <v>0.01</v>
      </c>
      <c r="D206" s="4">
        <v>1</v>
      </c>
      <c r="E206" s="4">
        <v>0.64</v>
      </c>
      <c r="F206" s="4">
        <v>0.37</v>
      </c>
      <c r="G206" s="4">
        <v>0.24</v>
      </c>
      <c r="H206" s="4">
        <v>0.1</v>
      </c>
    </row>
    <row r="207" spans="1:24" x14ac:dyDescent="0.25">
      <c r="A207" s="10" t="s">
        <v>660</v>
      </c>
      <c r="B207" s="8">
        <v>0</v>
      </c>
      <c r="C207" s="58">
        <v>0.57999999999999996</v>
      </c>
      <c r="D207" s="4">
        <v>0.57999999999999996</v>
      </c>
      <c r="E207" s="4">
        <v>0.12</v>
      </c>
      <c r="F207" s="4">
        <v>0.06</v>
      </c>
      <c r="G207" s="4">
        <v>0.02</v>
      </c>
      <c r="H207" s="4">
        <v>0.01</v>
      </c>
    </row>
    <row r="208" spans="1:24" x14ac:dyDescent="0.25">
      <c r="A208" s="10" t="s">
        <v>434</v>
      </c>
      <c r="B208" s="8">
        <v>0.01</v>
      </c>
      <c r="C208" s="58">
        <v>0.35</v>
      </c>
      <c r="D208" s="4">
        <v>0.35</v>
      </c>
      <c r="E208" s="4">
        <v>0.02</v>
      </c>
      <c r="F208" s="4">
        <v>0.01</v>
      </c>
      <c r="G208" s="4">
        <v>0</v>
      </c>
      <c r="H208" s="4">
        <v>0</v>
      </c>
    </row>
    <row r="209" spans="1:24" x14ac:dyDescent="0.25">
      <c r="A209" s="10" t="s">
        <v>599</v>
      </c>
      <c r="B209" s="8">
        <v>0</v>
      </c>
      <c r="C209" s="58">
        <v>7.0000000000000007E-2</v>
      </c>
      <c r="D209" s="4">
        <v>7.0000000000000007E-2</v>
      </c>
      <c r="E209" s="4">
        <v>0.01</v>
      </c>
      <c r="F209" s="4">
        <v>0</v>
      </c>
      <c r="G209" s="4">
        <v>0</v>
      </c>
      <c r="H209" s="4">
        <v>0</v>
      </c>
    </row>
    <row r="211" spans="1:24" x14ac:dyDescent="0.25">
      <c r="A211" s="15">
        <v>44899</v>
      </c>
      <c r="B211" s="7" t="s">
        <v>712</v>
      </c>
      <c r="C211" s="7" t="s">
        <v>710</v>
      </c>
      <c r="D211" s="7" t="s">
        <v>711</v>
      </c>
      <c r="E211" s="7" t="s">
        <v>33</v>
      </c>
      <c r="F211" s="7" t="s">
        <v>280</v>
      </c>
      <c r="J211" s="15">
        <v>44900</v>
      </c>
      <c r="K211" s="7" t="s">
        <v>712</v>
      </c>
      <c r="L211" s="7" t="s">
        <v>710</v>
      </c>
      <c r="M211" s="7" t="s">
        <v>711</v>
      </c>
      <c r="N211" s="7" t="s">
        <v>33</v>
      </c>
      <c r="O211" s="7" t="s">
        <v>280</v>
      </c>
      <c r="S211" s="15">
        <v>44901</v>
      </c>
      <c r="T211" s="7" t="s">
        <v>712</v>
      </c>
      <c r="U211" s="7" t="s">
        <v>710</v>
      </c>
      <c r="V211" s="7" t="s">
        <v>711</v>
      </c>
      <c r="W211" s="7" t="s">
        <v>33</v>
      </c>
      <c r="X211" s="7" t="s">
        <v>280</v>
      </c>
    </row>
    <row r="212" spans="1:24" x14ac:dyDescent="0.25">
      <c r="A212" s="10" t="s">
        <v>300</v>
      </c>
      <c r="B212" s="19">
        <v>1</v>
      </c>
      <c r="C212" s="19">
        <v>1</v>
      </c>
      <c r="D212" s="19">
        <v>0.57999999999999996</v>
      </c>
      <c r="E212" s="19">
        <v>0.34</v>
      </c>
      <c r="F212" s="19">
        <v>0.21</v>
      </c>
      <c r="J212" s="10" t="s">
        <v>338</v>
      </c>
      <c r="K212" s="19">
        <v>1</v>
      </c>
      <c r="L212" s="19">
        <v>1</v>
      </c>
      <c r="M212" s="19">
        <v>0.72</v>
      </c>
      <c r="N212" s="19">
        <v>0.39</v>
      </c>
      <c r="O212" s="19">
        <v>0.25</v>
      </c>
      <c r="S212" s="10" t="s">
        <v>338</v>
      </c>
      <c r="T212" s="19">
        <v>1</v>
      </c>
      <c r="U212" s="19">
        <v>1</v>
      </c>
      <c r="V212" s="19">
        <v>0.73</v>
      </c>
      <c r="W212" s="19">
        <v>0.4</v>
      </c>
      <c r="X212" s="19">
        <v>0.26</v>
      </c>
    </row>
    <row r="213" spans="1:24" x14ac:dyDescent="0.25">
      <c r="A213" s="10" t="s">
        <v>338</v>
      </c>
      <c r="B213" s="4">
        <v>1</v>
      </c>
      <c r="C213" s="4">
        <v>0.82</v>
      </c>
      <c r="D213" s="4">
        <v>0.6</v>
      </c>
      <c r="E213" s="4">
        <v>0.32</v>
      </c>
      <c r="F213" s="4">
        <v>0.21</v>
      </c>
      <c r="J213" s="10" t="s">
        <v>300</v>
      </c>
      <c r="K213" s="4">
        <v>1</v>
      </c>
      <c r="L213" s="4">
        <v>1</v>
      </c>
      <c r="M213" s="4">
        <v>0.57999999999999996</v>
      </c>
      <c r="N213" s="4">
        <v>0.31</v>
      </c>
      <c r="O213" s="4">
        <v>0.2</v>
      </c>
      <c r="S213" s="10" t="s">
        <v>300</v>
      </c>
      <c r="T213" s="4">
        <v>1</v>
      </c>
      <c r="U213" s="4">
        <v>1</v>
      </c>
      <c r="V213" s="4">
        <v>0.56999999999999995</v>
      </c>
      <c r="W213" s="4">
        <v>0.3</v>
      </c>
      <c r="X213" s="4">
        <v>0.19</v>
      </c>
    </row>
    <row r="214" spans="1:24" x14ac:dyDescent="0.25">
      <c r="A214" s="10" t="s">
        <v>516</v>
      </c>
      <c r="B214" s="4">
        <v>1</v>
      </c>
      <c r="C214" s="4">
        <v>1</v>
      </c>
      <c r="D214" s="4">
        <v>0.42</v>
      </c>
      <c r="E214" s="4">
        <v>0.22</v>
      </c>
      <c r="F214" s="4">
        <v>0.13</v>
      </c>
      <c r="J214" s="10" t="s">
        <v>413</v>
      </c>
      <c r="K214" s="4">
        <v>1</v>
      </c>
      <c r="L214" s="4">
        <v>1</v>
      </c>
      <c r="M214" s="4">
        <v>0.54</v>
      </c>
      <c r="N214" s="4">
        <v>0.28999999999999998</v>
      </c>
      <c r="O214" s="4">
        <v>0.12</v>
      </c>
      <c r="S214" s="10" t="s">
        <v>562</v>
      </c>
      <c r="T214" s="4">
        <v>1</v>
      </c>
      <c r="U214" s="4">
        <v>1</v>
      </c>
      <c r="V214" s="4">
        <v>0.67</v>
      </c>
      <c r="W214" s="4">
        <v>0.36</v>
      </c>
      <c r="X214" s="4">
        <v>0.15</v>
      </c>
    </row>
    <row r="215" spans="1:24" x14ac:dyDescent="0.25">
      <c r="A215" s="10" t="s">
        <v>413</v>
      </c>
      <c r="B215" s="43">
        <v>1</v>
      </c>
      <c r="C215" s="43">
        <v>1</v>
      </c>
      <c r="D215" s="43">
        <v>0.54</v>
      </c>
      <c r="E215" s="43">
        <v>0.28000000000000003</v>
      </c>
      <c r="F215" s="43">
        <v>0.12</v>
      </c>
      <c r="J215" s="10" t="s">
        <v>516</v>
      </c>
      <c r="K215" s="43">
        <v>1</v>
      </c>
      <c r="L215" s="43">
        <v>1</v>
      </c>
      <c r="M215" s="43">
        <v>0.42</v>
      </c>
      <c r="N215" s="43">
        <v>0.2</v>
      </c>
      <c r="O215" s="43">
        <v>0.12</v>
      </c>
      <c r="S215" s="10" t="s">
        <v>516</v>
      </c>
      <c r="T215" s="43">
        <v>1</v>
      </c>
      <c r="U215" s="43">
        <v>1</v>
      </c>
      <c r="V215" s="43">
        <v>0.43</v>
      </c>
      <c r="W215" s="43">
        <v>0.21</v>
      </c>
      <c r="X215" s="43">
        <v>0.13</v>
      </c>
    </row>
    <row r="216" spans="1:24" x14ac:dyDescent="0.25">
      <c r="A216" s="10" t="s">
        <v>403</v>
      </c>
      <c r="B216" s="4">
        <v>1</v>
      </c>
      <c r="C216" s="4">
        <v>1</v>
      </c>
      <c r="D216" s="4">
        <v>0.46</v>
      </c>
      <c r="E216" s="4">
        <v>0.23</v>
      </c>
      <c r="F216" s="4">
        <v>0.09</v>
      </c>
      <c r="J216" s="10" t="s">
        <v>403</v>
      </c>
      <c r="K216" s="4">
        <v>1</v>
      </c>
      <c r="L216" s="4">
        <v>1</v>
      </c>
      <c r="M216" s="4">
        <v>0.46</v>
      </c>
      <c r="N216" s="4">
        <v>0.23</v>
      </c>
      <c r="O216" s="4">
        <v>0.09</v>
      </c>
      <c r="S216" s="10" t="s">
        <v>413</v>
      </c>
      <c r="T216" s="4">
        <v>1</v>
      </c>
      <c r="U216" s="4">
        <v>1</v>
      </c>
      <c r="V216" s="4">
        <v>0.54</v>
      </c>
      <c r="W216" s="4">
        <v>0.28999999999999998</v>
      </c>
      <c r="X216" s="4">
        <v>0.12</v>
      </c>
    </row>
    <row r="217" spans="1:24" x14ac:dyDescent="0.25">
      <c r="A217" s="10" t="s">
        <v>607</v>
      </c>
      <c r="B217" s="4">
        <v>1</v>
      </c>
      <c r="C217" s="4">
        <v>0.65</v>
      </c>
      <c r="D217" s="4">
        <v>0.35</v>
      </c>
      <c r="E217" s="4">
        <v>0.18</v>
      </c>
      <c r="F217" s="4">
        <v>7.0000000000000007E-2</v>
      </c>
      <c r="J217" s="10" t="s">
        <v>607</v>
      </c>
      <c r="K217" s="4">
        <v>1</v>
      </c>
      <c r="L217" s="4">
        <v>0.65</v>
      </c>
      <c r="M217" s="4">
        <v>0.35</v>
      </c>
      <c r="N217" s="4">
        <v>0.18</v>
      </c>
      <c r="O217" s="4">
        <v>0.08</v>
      </c>
      <c r="S217" s="10" t="s">
        <v>403</v>
      </c>
      <c r="T217" s="4">
        <v>1</v>
      </c>
      <c r="U217" s="4">
        <v>1</v>
      </c>
      <c r="V217" s="4">
        <v>0.46</v>
      </c>
      <c r="W217" s="4">
        <v>0.23</v>
      </c>
      <c r="X217" s="4">
        <v>0.09</v>
      </c>
    </row>
    <row r="218" spans="1:24" x14ac:dyDescent="0.25">
      <c r="A218" s="10" t="s">
        <v>562</v>
      </c>
      <c r="B218" s="4">
        <v>1</v>
      </c>
      <c r="C218" s="4">
        <v>0.59</v>
      </c>
      <c r="D218" s="4">
        <v>0.31</v>
      </c>
      <c r="E218" s="4">
        <v>0.16</v>
      </c>
      <c r="F218" s="4">
        <v>7.0000000000000007E-2</v>
      </c>
      <c r="J218" s="10" t="s">
        <v>562</v>
      </c>
      <c r="K218" s="4">
        <v>1</v>
      </c>
      <c r="L218" s="4">
        <v>0.57999999999999996</v>
      </c>
      <c r="M218" s="4">
        <v>0.31</v>
      </c>
      <c r="N218" s="4">
        <v>0.16</v>
      </c>
      <c r="O218" s="4">
        <v>0.06</v>
      </c>
      <c r="S218" s="10" t="s">
        <v>376</v>
      </c>
      <c r="T218" s="4">
        <v>1</v>
      </c>
      <c r="U218" s="4">
        <v>1</v>
      </c>
      <c r="V218" s="4">
        <v>0.27</v>
      </c>
      <c r="W218" s="4">
        <v>0.09</v>
      </c>
      <c r="X218" s="4">
        <v>0.04</v>
      </c>
    </row>
    <row r="219" spans="1:24" x14ac:dyDescent="0.25">
      <c r="A219" s="10" t="s">
        <v>376</v>
      </c>
      <c r="B219" s="4">
        <v>1</v>
      </c>
      <c r="C219" s="4">
        <v>0.62</v>
      </c>
      <c r="D219" s="4">
        <v>0.23</v>
      </c>
      <c r="E219" s="4">
        <v>0.08</v>
      </c>
      <c r="F219" s="4">
        <v>0.04</v>
      </c>
      <c r="J219" s="10" t="s">
        <v>376</v>
      </c>
      <c r="K219" s="4">
        <v>1</v>
      </c>
      <c r="L219" s="4">
        <v>1</v>
      </c>
      <c r="M219" s="4">
        <v>0.28000000000000003</v>
      </c>
      <c r="N219" s="4">
        <v>0.09</v>
      </c>
      <c r="O219" s="4">
        <v>0.04</v>
      </c>
      <c r="S219" s="10" t="s">
        <v>511</v>
      </c>
      <c r="T219" s="4">
        <v>1</v>
      </c>
      <c r="U219" s="4">
        <v>1</v>
      </c>
      <c r="V219" s="4">
        <v>0.33</v>
      </c>
      <c r="W219" s="4">
        <v>0.12</v>
      </c>
      <c r="X219" s="4">
        <v>0.03</v>
      </c>
    </row>
    <row r="220" spans="1:24" x14ac:dyDescent="0.25">
      <c r="A220" s="10" t="s">
        <v>624</v>
      </c>
      <c r="B220" s="4">
        <v>1</v>
      </c>
      <c r="C220" s="4">
        <v>0.41</v>
      </c>
      <c r="D220" s="4">
        <v>0.19</v>
      </c>
      <c r="E220" s="4">
        <v>0.08</v>
      </c>
      <c r="F220" s="4">
        <v>0.03</v>
      </c>
      <c r="J220" s="10" t="s">
        <v>624</v>
      </c>
      <c r="K220" s="4">
        <v>1</v>
      </c>
      <c r="L220" s="4">
        <v>0.42</v>
      </c>
      <c r="M220" s="4">
        <v>0.2</v>
      </c>
      <c r="N220" s="4">
        <v>0.09</v>
      </c>
      <c r="O220" s="4">
        <v>0.03</v>
      </c>
      <c r="S220" s="47" t="s">
        <v>303</v>
      </c>
      <c r="T220" s="52">
        <v>1</v>
      </c>
      <c r="U220" s="52">
        <v>0</v>
      </c>
      <c r="V220" s="52">
        <v>0</v>
      </c>
      <c r="W220" s="52">
        <v>0</v>
      </c>
      <c r="X220" s="52">
        <v>0</v>
      </c>
    </row>
    <row r="221" spans="1:24" x14ac:dyDescent="0.25">
      <c r="A221" s="10" t="s">
        <v>511</v>
      </c>
      <c r="B221" s="4">
        <v>1</v>
      </c>
      <c r="C221" s="4">
        <v>0.35</v>
      </c>
      <c r="D221" s="4">
        <v>0.14000000000000001</v>
      </c>
      <c r="E221" s="4">
        <v>0.06</v>
      </c>
      <c r="F221" s="4">
        <v>0.02</v>
      </c>
      <c r="J221" s="10" t="s">
        <v>511</v>
      </c>
      <c r="K221" s="4">
        <v>1</v>
      </c>
      <c r="L221" s="4">
        <v>0.35</v>
      </c>
      <c r="M221" s="4">
        <v>0.14000000000000001</v>
      </c>
      <c r="N221" s="4">
        <v>0.06</v>
      </c>
      <c r="O221" s="4">
        <v>0.02</v>
      </c>
      <c r="S221" s="47" t="s">
        <v>464</v>
      </c>
      <c r="T221" s="52">
        <v>1</v>
      </c>
      <c r="U221" s="52">
        <v>0</v>
      </c>
      <c r="V221" s="52">
        <v>0</v>
      </c>
      <c r="W221" s="52">
        <v>0</v>
      </c>
      <c r="X221" s="52">
        <v>0</v>
      </c>
    </row>
    <row r="222" spans="1:24" x14ac:dyDescent="0.25">
      <c r="A222" s="10" t="s">
        <v>464</v>
      </c>
      <c r="B222" s="4">
        <v>1</v>
      </c>
      <c r="C222" s="4">
        <v>0.38</v>
      </c>
      <c r="D222" s="4">
        <v>0.11</v>
      </c>
      <c r="E222" s="4">
        <v>0.03</v>
      </c>
      <c r="F222" s="4">
        <v>0.01</v>
      </c>
      <c r="J222" s="47" t="s">
        <v>303</v>
      </c>
      <c r="K222" s="52">
        <v>1</v>
      </c>
      <c r="L222" s="52">
        <v>0</v>
      </c>
      <c r="M222" s="52">
        <v>0</v>
      </c>
      <c r="N222" s="52">
        <v>0</v>
      </c>
      <c r="O222" s="52">
        <v>0</v>
      </c>
      <c r="S222" s="47" t="s">
        <v>561</v>
      </c>
      <c r="T222" s="52">
        <v>1</v>
      </c>
      <c r="U222" s="52">
        <v>0</v>
      </c>
      <c r="V222" s="52">
        <v>0</v>
      </c>
      <c r="W222" s="52">
        <v>0</v>
      </c>
      <c r="X222" s="52">
        <v>0</v>
      </c>
    </row>
    <row r="223" spans="1:24" x14ac:dyDescent="0.25">
      <c r="A223" s="10" t="s">
        <v>599</v>
      </c>
      <c r="B223" s="4">
        <v>1</v>
      </c>
      <c r="C223" s="4">
        <v>0.18</v>
      </c>
      <c r="D223" s="4">
        <v>7.0000000000000007E-2</v>
      </c>
      <c r="E223" s="4">
        <v>0.02</v>
      </c>
      <c r="F223" s="4">
        <v>0.01</v>
      </c>
      <c r="J223" s="47" t="s">
        <v>464</v>
      </c>
      <c r="K223" s="52">
        <v>1</v>
      </c>
      <c r="L223" s="52">
        <v>0</v>
      </c>
      <c r="M223" s="52">
        <v>0</v>
      </c>
      <c r="N223" s="52">
        <v>0</v>
      </c>
      <c r="O223" s="52">
        <v>0</v>
      </c>
      <c r="S223" s="47" t="s">
        <v>582</v>
      </c>
      <c r="T223" s="52">
        <v>1</v>
      </c>
      <c r="U223" s="52">
        <v>0</v>
      </c>
      <c r="V223" s="52">
        <v>0</v>
      </c>
      <c r="W223" s="52">
        <v>0</v>
      </c>
      <c r="X223" s="52">
        <v>0</v>
      </c>
    </row>
    <row r="224" spans="1:24" x14ac:dyDescent="0.25">
      <c r="A224" s="47" t="s">
        <v>303</v>
      </c>
      <c r="B224" s="52">
        <v>1</v>
      </c>
      <c r="C224" s="52">
        <v>0</v>
      </c>
      <c r="D224" s="52">
        <v>0</v>
      </c>
      <c r="E224" s="52">
        <v>0</v>
      </c>
      <c r="F224" s="52">
        <v>0</v>
      </c>
      <c r="J224" s="47" t="s">
        <v>561</v>
      </c>
      <c r="K224" s="52">
        <v>1</v>
      </c>
      <c r="L224" s="52">
        <v>0</v>
      </c>
      <c r="M224" s="52">
        <v>0</v>
      </c>
      <c r="N224" s="52">
        <v>0</v>
      </c>
      <c r="O224" s="52">
        <v>0</v>
      </c>
      <c r="S224" s="47" t="s">
        <v>599</v>
      </c>
      <c r="T224" s="52">
        <v>1</v>
      </c>
      <c r="U224" s="52">
        <v>0</v>
      </c>
      <c r="V224" s="52">
        <v>0</v>
      </c>
      <c r="W224" s="52">
        <v>0</v>
      </c>
      <c r="X224" s="52">
        <v>0</v>
      </c>
    </row>
    <row r="225" spans="1:24" x14ac:dyDescent="0.25">
      <c r="A225" s="47" t="s">
        <v>561</v>
      </c>
      <c r="B225" s="52">
        <v>1</v>
      </c>
      <c r="C225" s="52">
        <v>0</v>
      </c>
      <c r="D225" s="52">
        <v>0</v>
      </c>
      <c r="E225" s="52">
        <v>0</v>
      </c>
      <c r="F225" s="52">
        <v>0</v>
      </c>
      <c r="J225" s="47" t="s">
        <v>582</v>
      </c>
      <c r="K225" s="52">
        <v>1</v>
      </c>
      <c r="L225" s="52">
        <v>0</v>
      </c>
      <c r="M225" s="52">
        <v>0</v>
      </c>
      <c r="N225" s="52">
        <v>0</v>
      </c>
      <c r="O225" s="52">
        <v>0</v>
      </c>
      <c r="S225" s="47" t="s">
        <v>607</v>
      </c>
      <c r="T225" s="52">
        <v>1</v>
      </c>
      <c r="U225" s="52">
        <v>0</v>
      </c>
      <c r="V225" s="52">
        <v>0</v>
      </c>
      <c r="W225" s="52">
        <v>0</v>
      </c>
      <c r="X225" s="52">
        <v>0</v>
      </c>
    </row>
    <row r="226" spans="1:24" x14ac:dyDescent="0.25">
      <c r="A226" s="47" t="s">
        <v>582</v>
      </c>
      <c r="B226" s="52">
        <v>1</v>
      </c>
      <c r="C226" s="52">
        <v>0</v>
      </c>
      <c r="D226" s="52">
        <v>0</v>
      </c>
      <c r="E226" s="52">
        <v>0</v>
      </c>
      <c r="F226" s="52">
        <v>0</v>
      </c>
      <c r="J226" s="47" t="s">
        <v>599</v>
      </c>
      <c r="K226" s="52">
        <v>1</v>
      </c>
      <c r="L226" s="52">
        <v>0</v>
      </c>
      <c r="M226" s="52">
        <v>0</v>
      </c>
      <c r="N226" s="52">
        <v>0</v>
      </c>
      <c r="O226" s="52">
        <v>0</v>
      </c>
      <c r="S226" s="47" t="s">
        <v>624</v>
      </c>
      <c r="T226" s="52">
        <v>1</v>
      </c>
      <c r="U226" s="52">
        <v>0</v>
      </c>
      <c r="V226" s="52">
        <v>0</v>
      </c>
      <c r="W226" s="52">
        <v>0</v>
      </c>
      <c r="X226" s="52">
        <v>0</v>
      </c>
    </row>
    <row r="227" spans="1:24" x14ac:dyDescent="0.25">
      <c r="A227" s="47" t="s">
        <v>664</v>
      </c>
      <c r="B227" s="52">
        <v>1</v>
      </c>
      <c r="C227" s="52">
        <v>0</v>
      </c>
      <c r="D227" s="52">
        <v>0</v>
      </c>
      <c r="E227" s="52">
        <v>0</v>
      </c>
      <c r="F227" s="52">
        <v>0</v>
      </c>
      <c r="J227" s="47" t="s">
        <v>664</v>
      </c>
      <c r="K227" s="52">
        <v>1</v>
      </c>
      <c r="L227" s="52">
        <v>0</v>
      </c>
      <c r="M227" s="52">
        <v>0</v>
      </c>
      <c r="N227" s="52">
        <v>0</v>
      </c>
      <c r="O227" s="52">
        <v>0</v>
      </c>
      <c r="S227" s="47" t="s">
        <v>664</v>
      </c>
      <c r="T227" s="52">
        <v>1</v>
      </c>
      <c r="U227" s="52">
        <v>0</v>
      </c>
      <c r="V227" s="52">
        <v>0</v>
      </c>
      <c r="W227" s="52">
        <v>0</v>
      </c>
      <c r="X227" s="52">
        <v>0</v>
      </c>
    </row>
    <row r="228" spans="1:24" x14ac:dyDescent="0.25">
      <c r="A228" s="47" t="s">
        <v>316</v>
      </c>
      <c r="B228" s="55">
        <v>0</v>
      </c>
      <c r="C228" s="55">
        <v>0</v>
      </c>
      <c r="D228" s="55">
        <v>0</v>
      </c>
      <c r="E228" s="55">
        <v>0</v>
      </c>
      <c r="F228" s="55">
        <v>0</v>
      </c>
      <c r="J228" s="47" t="s">
        <v>316</v>
      </c>
      <c r="K228" s="55">
        <v>0</v>
      </c>
      <c r="L228" s="55">
        <v>0</v>
      </c>
      <c r="M228" s="55">
        <v>0</v>
      </c>
      <c r="N228" s="55">
        <v>0</v>
      </c>
      <c r="O228" s="55">
        <v>0</v>
      </c>
      <c r="S228" s="47" t="s">
        <v>316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</row>
    <row r="229" spans="1:24" x14ac:dyDescent="0.25">
      <c r="A229" s="47" t="s">
        <v>346</v>
      </c>
      <c r="B229" s="52">
        <v>0</v>
      </c>
      <c r="C229" s="52">
        <v>0</v>
      </c>
      <c r="D229" s="52">
        <v>0</v>
      </c>
      <c r="E229" s="52">
        <v>0</v>
      </c>
      <c r="F229" s="52">
        <v>0</v>
      </c>
      <c r="J229" s="47" t="s">
        <v>346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S229" s="47" t="s">
        <v>346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</row>
    <row r="230" spans="1:24" x14ac:dyDescent="0.25">
      <c r="A230" s="47" t="s">
        <v>347</v>
      </c>
      <c r="B230" s="52">
        <v>0</v>
      </c>
      <c r="C230" s="52">
        <v>0</v>
      </c>
      <c r="D230" s="52">
        <v>0</v>
      </c>
      <c r="E230" s="52">
        <v>0</v>
      </c>
      <c r="F230" s="52">
        <v>0</v>
      </c>
      <c r="J230" s="47" t="s">
        <v>347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S230" s="47" t="s">
        <v>347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</row>
    <row r="231" spans="1:24" x14ac:dyDescent="0.25">
      <c r="A231" s="47" t="s">
        <v>375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J231" s="47" t="s">
        <v>375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S231" s="47" t="s">
        <v>375</v>
      </c>
      <c r="T231" s="49">
        <v>0</v>
      </c>
      <c r="U231" s="49">
        <v>0</v>
      </c>
      <c r="V231" s="49">
        <v>0</v>
      </c>
      <c r="W231" s="49">
        <v>0</v>
      </c>
      <c r="X231" s="49">
        <v>0</v>
      </c>
    </row>
    <row r="232" spans="1:24" x14ac:dyDescent="0.25">
      <c r="A232" s="47" t="s">
        <v>383</v>
      </c>
      <c r="B232" s="52">
        <v>0</v>
      </c>
      <c r="C232" s="52">
        <v>0</v>
      </c>
      <c r="D232" s="52">
        <v>0</v>
      </c>
      <c r="E232" s="52">
        <v>0</v>
      </c>
      <c r="F232" s="52">
        <v>0</v>
      </c>
      <c r="J232" s="47" t="s">
        <v>383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S232" s="47" t="s">
        <v>383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</row>
    <row r="233" spans="1:24" x14ac:dyDescent="0.25">
      <c r="A233" s="47" t="s">
        <v>400</v>
      </c>
      <c r="B233" s="52">
        <v>0</v>
      </c>
      <c r="C233" s="52">
        <v>0</v>
      </c>
      <c r="D233" s="52">
        <v>0</v>
      </c>
      <c r="E233" s="52">
        <v>0</v>
      </c>
      <c r="F233" s="52">
        <v>0</v>
      </c>
      <c r="J233" s="47" t="s">
        <v>400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S233" s="47" t="s">
        <v>400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</row>
    <row r="234" spans="1:24" x14ac:dyDescent="0.25">
      <c r="A234" s="47" t="s">
        <v>433</v>
      </c>
      <c r="B234" s="52">
        <v>0</v>
      </c>
      <c r="C234" s="52">
        <v>0</v>
      </c>
      <c r="D234" s="52">
        <v>0</v>
      </c>
      <c r="E234" s="52">
        <v>0</v>
      </c>
      <c r="F234" s="52">
        <v>0</v>
      </c>
      <c r="J234" s="47" t="s">
        <v>433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S234" s="47" t="s">
        <v>433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</row>
    <row r="235" spans="1:24" x14ac:dyDescent="0.25">
      <c r="A235" s="47" t="s">
        <v>434</v>
      </c>
      <c r="B235" s="52">
        <v>0</v>
      </c>
      <c r="C235" s="52">
        <v>0</v>
      </c>
      <c r="D235" s="52">
        <v>0</v>
      </c>
      <c r="E235" s="52">
        <v>0</v>
      </c>
      <c r="F235" s="52">
        <v>0</v>
      </c>
      <c r="J235" s="47" t="s">
        <v>434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S235" s="47" t="s">
        <v>434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</row>
    <row r="236" spans="1:24" x14ac:dyDescent="0.25">
      <c r="A236" s="47" t="s">
        <v>457</v>
      </c>
      <c r="B236" s="52">
        <v>0</v>
      </c>
      <c r="C236" s="52">
        <v>0</v>
      </c>
      <c r="D236" s="52">
        <v>0</v>
      </c>
      <c r="E236" s="52">
        <v>0</v>
      </c>
      <c r="F236" s="52">
        <v>0</v>
      </c>
      <c r="J236" s="47" t="s">
        <v>457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S236" s="47" t="s">
        <v>457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</row>
    <row r="237" spans="1:24" x14ac:dyDescent="0.25">
      <c r="A237" s="47" t="s">
        <v>505</v>
      </c>
      <c r="B237" s="52">
        <v>0</v>
      </c>
      <c r="C237" s="52">
        <v>0</v>
      </c>
      <c r="D237" s="52">
        <v>0</v>
      </c>
      <c r="E237" s="52">
        <v>0</v>
      </c>
      <c r="F237" s="52">
        <v>0</v>
      </c>
      <c r="J237" s="47" t="s">
        <v>505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S237" s="47" t="s">
        <v>505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</row>
    <row r="238" spans="1:24" x14ac:dyDescent="0.25">
      <c r="A238" s="47" t="s">
        <v>566</v>
      </c>
      <c r="B238" s="52">
        <v>0</v>
      </c>
      <c r="C238" s="52">
        <v>0</v>
      </c>
      <c r="D238" s="52">
        <v>0</v>
      </c>
      <c r="E238" s="52">
        <v>0</v>
      </c>
      <c r="F238" s="52">
        <v>0</v>
      </c>
      <c r="J238" s="47" t="s">
        <v>566</v>
      </c>
      <c r="K238" s="52">
        <v>0</v>
      </c>
      <c r="L238" s="52">
        <v>0</v>
      </c>
      <c r="M238" s="52">
        <v>0</v>
      </c>
      <c r="N238" s="52">
        <v>0</v>
      </c>
      <c r="O238" s="52">
        <v>0</v>
      </c>
      <c r="S238" s="47" t="s">
        <v>566</v>
      </c>
      <c r="T238" s="52">
        <v>0</v>
      </c>
      <c r="U238" s="52">
        <v>0</v>
      </c>
      <c r="V238" s="52">
        <v>0</v>
      </c>
      <c r="W238" s="52">
        <v>0</v>
      </c>
      <c r="X238" s="52">
        <v>0</v>
      </c>
    </row>
    <row r="239" spans="1:24" x14ac:dyDescent="0.25">
      <c r="A239" s="47" t="s">
        <v>580</v>
      </c>
      <c r="B239" s="52">
        <v>0</v>
      </c>
      <c r="C239" s="52">
        <v>0</v>
      </c>
      <c r="D239" s="52">
        <v>0</v>
      </c>
      <c r="E239" s="52">
        <v>0</v>
      </c>
      <c r="F239" s="52">
        <v>0</v>
      </c>
      <c r="J239" s="47" t="s">
        <v>580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S239" s="47" t="s">
        <v>580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</row>
    <row r="240" spans="1:24" x14ac:dyDescent="0.25">
      <c r="A240" s="47" t="s">
        <v>583</v>
      </c>
      <c r="B240" s="52">
        <v>0</v>
      </c>
      <c r="C240" s="52">
        <v>0</v>
      </c>
      <c r="D240" s="52">
        <v>0</v>
      </c>
      <c r="E240" s="52">
        <v>0</v>
      </c>
      <c r="F240" s="52">
        <v>0</v>
      </c>
      <c r="J240" s="47" t="s">
        <v>583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S240" s="47" t="s">
        <v>583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</row>
    <row r="241" spans="1:24" x14ac:dyDescent="0.25">
      <c r="A241" s="47" t="s">
        <v>638</v>
      </c>
      <c r="B241" s="52">
        <v>0</v>
      </c>
      <c r="C241" s="52">
        <v>0</v>
      </c>
      <c r="D241" s="52">
        <v>0</v>
      </c>
      <c r="E241" s="52">
        <v>0</v>
      </c>
      <c r="F241" s="52">
        <v>0</v>
      </c>
      <c r="J241" s="47" t="s">
        <v>638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S241" s="47" t="s">
        <v>638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</row>
    <row r="242" spans="1:24" x14ac:dyDescent="0.25">
      <c r="A242" s="47" t="s">
        <v>660</v>
      </c>
      <c r="B242" s="52">
        <v>0</v>
      </c>
      <c r="C242" s="52">
        <v>0</v>
      </c>
      <c r="D242" s="52">
        <v>0</v>
      </c>
      <c r="E242" s="52">
        <v>0</v>
      </c>
      <c r="F242" s="52">
        <v>0</v>
      </c>
      <c r="J242" s="47" t="s">
        <v>660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S242" s="47" t="s">
        <v>660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</row>
    <row r="243" spans="1:24" x14ac:dyDescent="0.25">
      <c r="A243" s="47" t="s">
        <v>677</v>
      </c>
      <c r="B243" s="52">
        <v>0</v>
      </c>
      <c r="C243" s="52">
        <v>0</v>
      </c>
      <c r="D243" s="52">
        <v>0</v>
      </c>
      <c r="E243" s="52">
        <v>0</v>
      </c>
      <c r="F243" s="52">
        <v>0</v>
      </c>
      <c r="J243" s="47" t="s">
        <v>677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S243" s="47" t="s">
        <v>677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</row>
    <row r="245" spans="1:24" x14ac:dyDescent="0.25">
      <c r="A245" s="15">
        <v>44904</v>
      </c>
      <c r="B245" s="7" t="s">
        <v>712</v>
      </c>
      <c r="C245" s="7" t="s">
        <v>710</v>
      </c>
      <c r="D245" s="7" t="s">
        <v>711</v>
      </c>
      <c r="E245" s="7" t="s">
        <v>33</v>
      </c>
      <c r="F245" s="7" t="s">
        <v>280</v>
      </c>
      <c r="J245" s="15">
        <v>44905</v>
      </c>
      <c r="K245" s="7" t="s">
        <v>712</v>
      </c>
      <c r="L245" s="7" t="s">
        <v>710</v>
      </c>
      <c r="M245" s="7" t="s">
        <v>711</v>
      </c>
      <c r="N245" s="7" t="s">
        <v>33</v>
      </c>
      <c r="O245" s="7" t="s">
        <v>280</v>
      </c>
    </row>
    <row r="246" spans="1:24" x14ac:dyDescent="0.25">
      <c r="A246" s="10" t="s">
        <v>300</v>
      </c>
      <c r="B246" s="19">
        <v>1</v>
      </c>
      <c r="C246" s="19">
        <v>1</v>
      </c>
      <c r="D246" s="19">
        <v>1</v>
      </c>
      <c r="E246" s="19">
        <v>0.69</v>
      </c>
      <c r="F246" s="19">
        <v>0.41</v>
      </c>
      <c r="J246" s="10" t="s">
        <v>300</v>
      </c>
      <c r="K246" s="19">
        <v>1</v>
      </c>
      <c r="L246" s="19">
        <v>1</v>
      </c>
      <c r="M246" s="19">
        <v>1</v>
      </c>
      <c r="N246" s="19">
        <v>0.68</v>
      </c>
      <c r="O246" s="19">
        <v>0.43</v>
      </c>
    </row>
    <row r="247" spans="1:24" x14ac:dyDescent="0.25">
      <c r="A247" s="10" t="s">
        <v>562</v>
      </c>
      <c r="B247" s="4">
        <v>1</v>
      </c>
      <c r="C247" s="4">
        <v>1</v>
      </c>
      <c r="D247" s="4">
        <v>0.68</v>
      </c>
      <c r="E247" s="4">
        <v>0.37</v>
      </c>
      <c r="F247" s="4">
        <v>0.18</v>
      </c>
      <c r="J247" s="10" t="s">
        <v>413</v>
      </c>
      <c r="K247" s="4">
        <v>1</v>
      </c>
      <c r="L247" s="4">
        <v>1</v>
      </c>
      <c r="M247" s="4">
        <v>1</v>
      </c>
      <c r="N247" s="4">
        <v>0.64</v>
      </c>
      <c r="O247" s="4">
        <v>0.3</v>
      </c>
    </row>
    <row r="248" spans="1:24" x14ac:dyDescent="0.25">
      <c r="A248" s="10" t="s">
        <v>376</v>
      </c>
      <c r="B248" s="4">
        <v>1</v>
      </c>
      <c r="C248" s="4">
        <v>1</v>
      </c>
      <c r="D248" s="4">
        <v>1</v>
      </c>
      <c r="E248" s="4">
        <v>0.31</v>
      </c>
      <c r="F248" s="4">
        <v>0.13</v>
      </c>
      <c r="J248" s="10" t="s">
        <v>376</v>
      </c>
      <c r="K248" s="4">
        <v>1</v>
      </c>
      <c r="L248" s="4">
        <v>1</v>
      </c>
      <c r="M248" s="4">
        <v>1</v>
      </c>
      <c r="N248" s="4">
        <v>0.32</v>
      </c>
      <c r="O248" s="4">
        <v>0.14000000000000001</v>
      </c>
    </row>
    <row r="249" spans="1:24" x14ac:dyDescent="0.25">
      <c r="A249" s="10" t="s">
        <v>413</v>
      </c>
      <c r="B249" s="43">
        <v>1</v>
      </c>
      <c r="C249" s="43">
        <v>1</v>
      </c>
      <c r="D249" s="43">
        <v>0.54</v>
      </c>
      <c r="E249" s="43">
        <v>0.28999999999999998</v>
      </c>
      <c r="F249" s="43">
        <v>0.13</v>
      </c>
      <c r="J249" s="10" t="s">
        <v>511</v>
      </c>
      <c r="K249" s="43">
        <v>1</v>
      </c>
      <c r="L249" s="43">
        <v>1</v>
      </c>
      <c r="M249" s="43">
        <v>1</v>
      </c>
      <c r="N249" s="43">
        <v>0.36</v>
      </c>
      <c r="O249" s="43">
        <v>0.13</v>
      </c>
    </row>
    <row r="250" spans="1:24" x14ac:dyDescent="0.25">
      <c r="A250" s="10" t="s">
        <v>403</v>
      </c>
      <c r="B250" s="4">
        <v>1</v>
      </c>
      <c r="C250" s="4">
        <v>1</v>
      </c>
      <c r="D250" s="4">
        <v>0.46</v>
      </c>
      <c r="E250" s="4">
        <v>0.23</v>
      </c>
      <c r="F250" s="4">
        <v>0.11</v>
      </c>
      <c r="J250" s="47" t="s">
        <v>338</v>
      </c>
      <c r="K250" s="52">
        <v>1</v>
      </c>
      <c r="L250" s="52">
        <v>1</v>
      </c>
      <c r="M250" s="52">
        <v>0</v>
      </c>
      <c r="N250" s="52">
        <v>0</v>
      </c>
      <c r="O250" s="52">
        <v>0</v>
      </c>
    </row>
    <row r="251" spans="1:24" x14ac:dyDescent="0.25">
      <c r="A251" s="10" t="s">
        <v>511</v>
      </c>
      <c r="B251" s="4">
        <v>1</v>
      </c>
      <c r="C251" s="4">
        <v>1</v>
      </c>
      <c r="D251" s="4">
        <v>0.32</v>
      </c>
      <c r="E251" s="4">
        <v>0.12</v>
      </c>
      <c r="F251" s="4">
        <v>0.04</v>
      </c>
      <c r="J251" s="47" t="s">
        <v>403</v>
      </c>
      <c r="K251" s="52">
        <v>1</v>
      </c>
      <c r="L251" s="52">
        <v>1</v>
      </c>
      <c r="M251" s="52">
        <v>0</v>
      </c>
      <c r="N251" s="52">
        <v>0</v>
      </c>
      <c r="O251" s="52">
        <v>0</v>
      </c>
    </row>
    <row r="252" spans="1:24" x14ac:dyDescent="0.25">
      <c r="A252" s="47" t="s">
        <v>338</v>
      </c>
      <c r="B252" s="52">
        <v>1</v>
      </c>
      <c r="C252" s="52">
        <v>1</v>
      </c>
      <c r="D252" s="52">
        <v>0</v>
      </c>
      <c r="E252" s="52">
        <v>0</v>
      </c>
      <c r="F252" s="52">
        <v>0</v>
      </c>
      <c r="J252" s="47" t="s">
        <v>516</v>
      </c>
      <c r="K252" s="52">
        <v>1</v>
      </c>
      <c r="L252" s="52">
        <v>1</v>
      </c>
      <c r="M252" s="52">
        <v>0</v>
      </c>
      <c r="N252" s="52">
        <v>0</v>
      </c>
      <c r="O252" s="52">
        <v>0</v>
      </c>
    </row>
    <row r="253" spans="1:24" x14ac:dyDescent="0.25">
      <c r="A253" s="47" t="s">
        <v>516</v>
      </c>
      <c r="B253" s="52">
        <v>1</v>
      </c>
      <c r="C253" s="52">
        <v>1</v>
      </c>
      <c r="D253" s="52">
        <v>0</v>
      </c>
      <c r="E253" s="52">
        <v>0</v>
      </c>
      <c r="F253" s="52">
        <v>0</v>
      </c>
      <c r="J253" s="47" t="s">
        <v>562</v>
      </c>
      <c r="K253" s="52">
        <v>1</v>
      </c>
      <c r="L253" s="52">
        <v>1</v>
      </c>
      <c r="M253" s="52">
        <v>0</v>
      </c>
      <c r="N253" s="52">
        <v>0</v>
      </c>
      <c r="O253" s="52">
        <v>0</v>
      </c>
    </row>
    <row r="254" spans="1:24" x14ac:dyDescent="0.25">
      <c r="A254" s="47" t="s">
        <v>303</v>
      </c>
      <c r="B254" s="52">
        <v>1</v>
      </c>
      <c r="C254" s="52">
        <v>0</v>
      </c>
      <c r="D254" s="52">
        <v>0</v>
      </c>
      <c r="E254" s="52">
        <v>0</v>
      </c>
      <c r="F254" s="52">
        <v>0</v>
      </c>
      <c r="J254" s="47" t="s">
        <v>303</v>
      </c>
      <c r="K254" s="52">
        <v>1</v>
      </c>
      <c r="L254" s="52">
        <v>0</v>
      </c>
      <c r="M254" s="52">
        <v>0</v>
      </c>
      <c r="N254" s="52">
        <v>0</v>
      </c>
      <c r="O254" s="52">
        <v>0</v>
      </c>
    </row>
    <row r="255" spans="1:24" x14ac:dyDescent="0.25">
      <c r="A255" s="47" t="s">
        <v>464</v>
      </c>
      <c r="B255" s="52">
        <v>1</v>
      </c>
      <c r="C255" s="52">
        <v>0</v>
      </c>
      <c r="D255" s="52">
        <v>0</v>
      </c>
      <c r="E255" s="52">
        <v>0</v>
      </c>
      <c r="F255" s="52">
        <v>0</v>
      </c>
      <c r="J255" s="47" t="s">
        <v>464</v>
      </c>
      <c r="K255" s="52">
        <v>1</v>
      </c>
      <c r="L255" s="52">
        <v>0</v>
      </c>
      <c r="M255" s="52">
        <v>0</v>
      </c>
      <c r="N255" s="52">
        <v>0</v>
      </c>
      <c r="O255" s="52">
        <v>0</v>
      </c>
    </row>
    <row r="256" spans="1:24" x14ac:dyDescent="0.25">
      <c r="A256" s="47" t="s">
        <v>561</v>
      </c>
      <c r="B256" s="52">
        <v>1</v>
      </c>
      <c r="C256" s="52">
        <v>0</v>
      </c>
      <c r="D256" s="52">
        <v>0</v>
      </c>
      <c r="E256" s="52">
        <v>0</v>
      </c>
      <c r="F256" s="52">
        <v>0</v>
      </c>
      <c r="J256" s="47" t="s">
        <v>561</v>
      </c>
      <c r="K256" s="52">
        <v>1</v>
      </c>
      <c r="L256" s="52">
        <v>0</v>
      </c>
      <c r="M256" s="52">
        <v>0</v>
      </c>
      <c r="N256" s="52">
        <v>0</v>
      </c>
      <c r="O256" s="52">
        <v>0</v>
      </c>
    </row>
    <row r="257" spans="1:15" x14ac:dyDescent="0.25">
      <c r="A257" s="47" t="s">
        <v>582</v>
      </c>
      <c r="B257" s="52">
        <v>1</v>
      </c>
      <c r="C257" s="52">
        <v>0</v>
      </c>
      <c r="D257" s="52">
        <v>0</v>
      </c>
      <c r="E257" s="52">
        <v>0</v>
      </c>
      <c r="F257" s="52">
        <v>0</v>
      </c>
      <c r="J257" s="47" t="s">
        <v>582</v>
      </c>
      <c r="K257" s="52">
        <v>1</v>
      </c>
      <c r="L257" s="52">
        <v>0</v>
      </c>
      <c r="M257" s="52">
        <v>0</v>
      </c>
      <c r="N257" s="52">
        <v>0</v>
      </c>
      <c r="O257" s="52">
        <v>0</v>
      </c>
    </row>
    <row r="258" spans="1:15" x14ac:dyDescent="0.25">
      <c r="A258" s="47" t="s">
        <v>599</v>
      </c>
      <c r="B258" s="52">
        <v>1</v>
      </c>
      <c r="C258" s="52">
        <v>0</v>
      </c>
      <c r="D258" s="52">
        <v>0</v>
      </c>
      <c r="E258" s="52">
        <v>0</v>
      </c>
      <c r="F258" s="52">
        <v>0</v>
      </c>
      <c r="J258" s="47" t="s">
        <v>599</v>
      </c>
      <c r="K258" s="52">
        <v>1</v>
      </c>
      <c r="L258" s="52">
        <v>0</v>
      </c>
      <c r="M258" s="52">
        <v>0</v>
      </c>
      <c r="N258" s="52">
        <v>0</v>
      </c>
      <c r="O258" s="52">
        <v>0</v>
      </c>
    </row>
    <row r="259" spans="1:15" x14ac:dyDescent="0.25">
      <c r="A259" s="47" t="s">
        <v>607</v>
      </c>
      <c r="B259" s="52">
        <v>1</v>
      </c>
      <c r="C259" s="52">
        <v>0</v>
      </c>
      <c r="D259" s="52">
        <v>0</v>
      </c>
      <c r="E259" s="52">
        <v>0</v>
      </c>
      <c r="F259" s="52">
        <v>0</v>
      </c>
      <c r="J259" s="47" t="s">
        <v>607</v>
      </c>
      <c r="K259" s="52">
        <v>1</v>
      </c>
      <c r="L259" s="52">
        <v>0</v>
      </c>
      <c r="M259" s="52">
        <v>0</v>
      </c>
      <c r="N259" s="52">
        <v>0</v>
      </c>
      <c r="O259" s="52">
        <v>0</v>
      </c>
    </row>
    <row r="260" spans="1:15" x14ac:dyDescent="0.25">
      <c r="A260" s="47" t="s">
        <v>624</v>
      </c>
      <c r="B260" s="52">
        <v>1</v>
      </c>
      <c r="C260" s="52">
        <v>0</v>
      </c>
      <c r="D260" s="52">
        <v>0</v>
      </c>
      <c r="E260" s="52">
        <v>0</v>
      </c>
      <c r="F260" s="52">
        <v>0</v>
      </c>
      <c r="J260" s="47" t="s">
        <v>624</v>
      </c>
      <c r="K260" s="52">
        <v>1</v>
      </c>
      <c r="L260" s="52">
        <v>0</v>
      </c>
      <c r="M260" s="52">
        <v>0</v>
      </c>
      <c r="N260" s="52">
        <v>0</v>
      </c>
      <c r="O260" s="52">
        <v>0</v>
      </c>
    </row>
    <row r="261" spans="1:15" x14ac:dyDescent="0.25">
      <c r="A261" s="47" t="s">
        <v>664</v>
      </c>
      <c r="B261" s="52">
        <v>1</v>
      </c>
      <c r="C261" s="52">
        <v>0</v>
      </c>
      <c r="D261" s="52">
        <v>0</v>
      </c>
      <c r="E261" s="52">
        <v>0</v>
      </c>
      <c r="F261" s="52">
        <v>0</v>
      </c>
      <c r="J261" s="47" t="s">
        <v>664</v>
      </c>
      <c r="K261" s="52">
        <v>1</v>
      </c>
      <c r="L261" s="52">
        <v>0</v>
      </c>
      <c r="M261" s="52">
        <v>0</v>
      </c>
      <c r="N261" s="52">
        <v>0</v>
      </c>
      <c r="O261" s="52">
        <v>0</v>
      </c>
    </row>
    <row r="262" spans="1:15" x14ac:dyDescent="0.25">
      <c r="A262" s="47" t="s">
        <v>316</v>
      </c>
      <c r="B262" s="55">
        <v>0</v>
      </c>
      <c r="C262" s="55">
        <v>0</v>
      </c>
      <c r="D262" s="55">
        <v>0</v>
      </c>
      <c r="E262" s="55">
        <v>0</v>
      </c>
      <c r="F262" s="55">
        <v>0</v>
      </c>
      <c r="J262" s="47" t="s">
        <v>316</v>
      </c>
      <c r="K262" s="55">
        <v>0</v>
      </c>
      <c r="L262" s="55">
        <v>0</v>
      </c>
      <c r="M262" s="55">
        <v>0</v>
      </c>
      <c r="N262" s="55">
        <v>0</v>
      </c>
      <c r="O262" s="55">
        <v>0</v>
      </c>
    </row>
    <row r="263" spans="1:15" x14ac:dyDescent="0.25">
      <c r="A263" s="47" t="s">
        <v>346</v>
      </c>
      <c r="B263" s="52">
        <v>0</v>
      </c>
      <c r="C263" s="52">
        <v>0</v>
      </c>
      <c r="D263" s="52">
        <v>0</v>
      </c>
      <c r="E263" s="52">
        <v>0</v>
      </c>
      <c r="F263" s="52">
        <v>0</v>
      </c>
      <c r="J263" s="47" t="s">
        <v>346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</row>
    <row r="264" spans="1:15" x14ac:dyDescent="0.25">
      <c r="A264" s="47" t="s">
        <v>347</v>
      </c>
      <c r="B264" s="52">
        <v>0</v>
      </c>
      <c r="C264" s="52">
        <v>0</v>
      </c>
      <c r="D264" s="52">
        <v>0</v>
      </c>
      <c r="E264" s="52">
        <v>0</v>
      </c>
      <c r="F264" s="52">
        <v>0</v>
      </c>
      <c r="J264" s="47" t="s">
        <v>347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</row>
    <row r="265" spans="1:15" x14ac:dyDescent="0.25">
      <c r="A265" s="47" t="s">
        <v>375</v>
      </c>
      <c r="B265" s="49">
        <v>0</v>
      </c>
      <c r="C265" s="49">
        <v>0</v>
      </c>
      <c r="D265" s="49">
        <v>0</v>
      </c>
      <c r="E265" s="49">
        <v>0</v>
      </c>
      <c r="F265" s="49">
        <v>0</v>
      </c>
      <c r="J265" s="47" t="s">
        <v>375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</row>
    <row r="266" spans="1:15" x14ac:dyDescent="0.25">
      <c r="A266" s="47" t="s">
        <v>383</v>
      </c>
      <c r="B266" s="52">
        <v>0</v>
      </c>
      <c r="C266" s="52">
        <v>0</v>
      </c>
      <c r="D266" s="52">
        <v>0</v>
      </c>
      <c r="E266" s="52">
        <v>0</v>
      </c>
      <c r="F266" s="52">
        <v>0</v>
      </c>
      <c r="J266" s="47" t="s">
        <v>383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</row>
    <row r="267" spans="1:15" x14ac:dyDescent="0.25">
      <c r="A267" s="47" t="s">
        <v>400</v>
      </c>
      <c r="B267" s="52">
        <v>0</v>
      </c>
      <c r="C267" s="52">
        <v>0</v>
      </c>
      <c r="D267" s="52">
        <v>0</v>
      </c>
      <c r="E267" s="52">
        <v>0</v>
      </c>
      <c r="F267" s="52">
        <v>0</v>
      </c>
      <c r="J267" s="47" t="s">
        <v>400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</row>
    <row r="268" spans="1:15" x14ac:dyDescent="0.25">
      <c r="A268" s="47" t="s">
        <v>433</v>
      </c>
      <c r="B268" s="52">
        <v>0</v>
      </c>
      <c r="C268" s="52">
        <v>0</v>
      </c>
      <c r="D268" s="52">
        <v>0</v>
      </c>
      <c r="E268" s="52">
        <v>0</v>
      </c>
      <c r="F268" s="52">
        <v>0</v>
      </c>
      <c r="J268" s="47" t="s">
        <v>433</v>
      </c>
      <c r="K268" s="52">
        <v>0</v>
      </c>
      <c r="L268" s="52">
        <v>0</v>
      </c>
      <c r="M268" s="52">
        <v>0</v>
      </c>
      <c r="N268" s="52">
        <v>0</v>
      </c>
      <c r="O268" s="52">
        <v>0</v>
      </c>
    </row>
    <row r="269" spans="1:15" x14ac:dyDescent="0.25">
      <c r="A269" s="47" t="s">
        <v>434</v>
      </c>
      <c r="B269" s="52">
        <v>0</v>
      </c>
      <c r="C269" s="52">
        <v>0</v>
      </c>
      <c r="D269" s="52">
        <v>0</v>
      </c>
      <c r="E269" s="52">
        <v>0</v>
      </c>
      <c r="F269" s="52">
        <v>0</v>
      </c>
      <c r="J269" s="47" t="s">
        <v>434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</row>
    <row r="270" spans="1:15" x14ac:dyDescent="0.25">
      <c r="A270" s="47" t="s">
        <v>457</v>
      </c>
      <c r="B270" s="52">
        <v>0</v>
      </c>
      <c r="C270" s="52">
        <v>0</v>
      </c>
      <c r="D270" s="52">
        <v>0</v>
      </c>
      <c r="E270" s="52">
        <v>0</v>
      </c>
      <c r="F270" s="52">
        <v>0</v>
      </c>
      <c r="J270" s="47" t="s">
        <v>457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</row>
    <row r="271" spans="1:15" x14ac:dyDescent="0.25">
      <c r="A271" s="47" t="s">
        <v>505</v>
      </c>
      <c r="B271" s="52">
        <v>0</v>
      </c>
      <c r="C271" s="52">
        <v>0</v>
      </c>
      <c r="D271" s="52">
        <v>0</v>
      </c>
      <c r="E271" s="52">
        <v>0</v>
      </c>
      <c r="F271" s="52">
        <v>0</v>
      </c>
      <c r="J271" s="47" t="s">
        <v>505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</row>
    <row r="272" spans="1:15" x14ac:dyDescent="0.25">
      <c r="A272" s="47" t="s">
        <v>566</v>
      </c>
      <c r="B272" s="52">
        <v>0</v>
      </c>
      <c r="C272" s="52">
        <v>0</v>
      </c>
      <c r="D272" s="52">
        <v>0</v>
      </c>
      <c r="E272" s="52">
        <v>0</v>
      </c>
      <c r="F272" s="52">
        <v>0</v>
      </c>
      <c r="J272" s="47" t="s">
        <v>566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</row>
    <row r="273" spans="1:15" x14ac:dyDescent="0.25">
      <c r="A273" s="47" t="s">
        <v>580</v>
      </c>
      <c r="B273" s="52">
        <v>0</v>
      </c>
      <c r="C273" s="52">
        <v>0</v>
      </c>
      <c r="D273" s="52">
        <v>0</v>
      </c>
      <c r="E273" s="52">
        <v>0</v>
      </c>
      <c r="F273" s="52">
        <v>0</v>
      </c>
      <c r="J273" s="47" t="s">
        <v>580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</row>
    <row r="274" spans="1:15" x14ac:dyDescent="0.25">
      <c r="A274" s="47" t="s">
        <v>583</v>
      </c>
      <c r="B274" s="52">
        <v>0</v>
      </c>
      <c r="C274" s="52">
        <v>0</v>
      </c>
      <c r="D274" s="52">
        <v>0</v>
      </c>
      <c r="E274" s="52">
        <v>0</v>
      </c>
      <c r="F274" s="52">
        <v>0</v>
      </c>
      <c r="J274" s="47" t="s">
        <v>583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</row>
    <row r="275" spans="1:15" x14ac:dyDescent="0.25">
      <c r="A275" s="47" t="s">
        <v>638</v>
      </c>
      <c r="B275" s="52">
        <v>0</v>
      </c>
      <c r="C275" s="52">
        <v>0</v>
      </c>
      <c r="D275" s="52">
        <v>0</v>
      </c>
      <c r="E275" s="52">
        <v>0</v>
      </c>
      <c r="F275" s="52">
        <v>0</v>
      </c>
      <c r="J275" s="47" t="s">
        <v>638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</row>
    <row r="276" spans="1:15" x14ac:dyDescent="0.25">
      <c r="A276" s="47" t="s">
        <v>660</v>
      </c>
      <c r="B276" s="52">
        <v>0</v>
      </c>
      <c r="C276" s="52">
        <v>0</v>
      </c>
      <c r="D276" s="52">
        <v>0</v>
      </c>
      <c r="E276" s="52">
        <v>0</v>
      </c>
      <c r="F276" s="52">
        <v>0</v>
      </c>
      <c r="J276" s="47" t="s">
        <v>660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</row>
    <row r="277" spans="1:15" x14ac:dyDescent="0.25">
      <c r="A277" s="47" t="s">
        <v>677</v>
      </c>
      <c r="B277" s="52">
        <v>0</v>
      </c>
      <c r="C277" s="52">
        <v>0</v>
      </c>
      <c r="D277" s="52">
        <v>0</v>
      </c>
      <c r="E277" s="52">
        <v>0</v>
      </c>
      <c r="F277" s="52">
        <v>0</v>
      </c>
      <c r="J277" s="47" t="s">
        <v>677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</row>
  </sheetData>
  <sortState ref="J246:O277">
    <sortCondition descending="1" ref="O246:O277"/>
    <sortCondition descending="1" ref="N246:N277"/>
    <sortCondition descending="1" ref="M246:M277"/>
    <sortCondition descending="1" ref="L246:L277"/>
    <sortCondition descending="1" ref="K246:K277"/>
    <sortCondition ref="J246:J277"/>
  </sortState>
  <conditionalFormatting sqref="B3:H6 B8:H11 B13:H16 B18:H21 B23:H26 B28:H31 B33:H36 B38:H4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K3:Q6 K8:Q11 K13:Q16 K18:Q21 K23:Q26 K28:Q31 K33:Q36 K38:Q4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3:Z6 T8:Z11 T13:Z16 T18:Z21 T23:Z26 T28:Z31 T33:Z36 T38:Z41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B45:H48 B50:H53 B55:H58 B60:H63 B65:H68 B70:H73 B75:H78 B80:H83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K45:Q48 K50:Q53 K55:Q58 K60:Q63 K65:Q68 K70:Q73 K75:Q78 K80:Q83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45:Z48 T50:Z53 T55:Z58 T60:Z63 T65:Z68 T70:Z73 T75:Z78 T80:Z83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87:H90 B92:H95 B97:H100 B102:H105 B107:H110 B112:H115 B117:H120 B122:H125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87:Q90 K92:Q95 K97:Q100 K102:Q105 K107:Q110 K112:Q115 K117:Q120 K122:Q125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87:Z90 T92:Z95 T97:Z100 T102:Z105 T107:Z110 T112:Z115 T117:Z120 T122:Z125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129:H132 B134:H137 B139:H142 B144:H147 B149:H152 B154:H157 B159:H162 B164:H16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K129:Q132 K134:Q137 K139:Q142 K144:Q147 K149:Q152 K154:Q157 K159:Q162 K164:Q16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T129:Z132 T134:Z137 T139:Z142 T144:Z147 T149:Z152 T154:Z157 T159:Z162 T164:Z167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171:H174 B176:H179 B181:H184 B186:H189 B191:H194 B196:H199 B201:H204 B206:H20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K170:O201">
    <cfRule type="colorScale" priority="288">
      <colorScale>
        <cfvo type="percent" val="0"/>
        <cfvo type="percent" val="100"/>
        <color rgb="FFFCFCFF"/>
        <color rgb="FF63BE7B"/>
      </colorScale>
    </cfRule>
  </conditionalFormatting>
  <conditionalFormatting sqref="T170:X201">
    <cfRule type="colorScale" priority="289">
      <colorScale>
        <cfvo type="percent" val="0"/>
        <cfvo type="percent" val="100"/>
        <color rgb="FFFCFCFF"/>
        <color rgb="FF63BE7B"/>
      </colorScale>
    </cfRule>
  </conditionalFormatting>
  <conditionalFormatting sqref="B212:F243">
    <cfRule type="colorScale" priority="290">
      <colorScale>
        <cfvo type="percent" val="0"/>
        <cfvo type="percent" val="100"/>
        <color rgb="FFFCFCFF"/>
        <color rgb="FF63BE7B"/>
      </colorScale>
    </cfRule>
  </conditionalFormatting>
  <conditionalFormatting sqref="K212:O243">
    <cfRule type="colorScale" priority="291">
      <colorScale>
        <cfvo type="percent" val="0"/>
        <cfvo type="percent" val="100"/>
        <color rgb="FFFCFCFF"/>
        <color rgb="FF63BE7B"/>
      </colorScale>
    </cfRule>
  </conditionalFormatting>
  <conditionalFormatting sqref="T212:X243">
    <cfRule type="colorScale" priority="292">
      <colorScale>
        <cfvo type="percent" val="0"/>
        <cfvo type="percent" val="100"/>
        <color rgb="FFFCFCFF"/>
        <color rgb="FF63BE7B"/>
      </colorScale>
    </cfRule>
  </conditionalFormatting>
  <conditionalFormatting sqref="B246:F277">
    <cfRule type="colorScale" priority="293">
      <colorScale>
        <cfvo type="percent" val="0"/>
        <cfvo type="percent" val="100"/>
        <color rgb="FFFCFCFF"/>
        <color rgb="FF63BE7B"/>
      </colorScale>
    </cfRule>
  </conditionalFormatting>
  <conditionalFormatting sqref="K246:O277">
    <cfRule type="colorScale" priority="294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tabSelected="1" topLeftCell="A23" zoomScale="90" zoomScaleNormal="90" workbookViewId="0">
      <selection activeCell="Q45" sqref="Q45"/>
    </sheetView>
  </sheetViews>
  <sheetFormatPr defaultRowHeight="15" x14ac:dyDescent="0.25"/>
  <cols>
    <col min="1" max="1" width="20" bestFit="1" customWidth="1"/>
    <col min="2" max="2" width="5.85546875" bestFit="1" customWidth="1"/>
    <col min="3" max="3" width="5" bestFit="1" customWidth="1"/>
    <col min="4" max="4" width="5.85546875" bestFit="1" customWidth="1"/>
    <col min="5" max="7" width="4.7109375" bestFit="1" customWidth="1"/>
    <col min="9" max="9" width="20" bestFit="1" customWidth="1"/>
    <col min="10" max="10" width="6.42578125" bestFit="1" customWidth="1"/>
    <col min="11" max="12" width="5.85546875" bestFit="1" customWidth="1"/>
    <col min="13" max="15" width="4.7109375" bestFit="1" customWidth="1"/>
    <col min="17" max="17" width="20" bestFit="1" customWidth="1"/>
    <col min="18" max="18" width="6.42578125" bestFit="1" customWidth="1"/>
    <col min="19" max="20" width="6" bestFit="1" customWidth="1"/>
    <col min="21" max="21" width="4.85546875" bestFit="1" customWidth="1"/>
    <col min="22" max="23" width="4.7109375" bestFit="1" customWidth="1"/>
    <col min="25" max="25" width="19.5703125" bestFit="1" customWidth="1"/>
    <col min="26" max="26" width="5.85546875" bestFit="1" customWidth="1"/>
    <col min="27" max="27" width="5" bestFit="1" customWidth="1"/>
    <col min="28" max="28" width="5.85546875" bestFit="1" customWidth="1"/>
    <col min="29" max="31" width="4.7109375" bestFit="1" customWidth="1"/>
    <col min="33" max="33" width="20" bestFit="1" customWidth="1"/>
    <col min="34" max="36" width="5.85546875" bestFit="1" customWidth="1"/>
    <col min="37" max="39" width="4.7109375" bestFit="1" customWidth="1"/>
  </cols>
  <sheetData>
    <row r="1" spans="1:39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65">
        <v>45101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65">
        <v>45102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  <c r="Y1" s="65">
        <v>45103</v>
      </c>
      <c r="Z1" s="7" t="s">
        <v>707</v>
      </c>
      <c r="AA1" s="16" t="s">
        <v>708</v>
      </c>
      <c r="AB1" s="7" t="s">
        <v>710</v>
      </c>
      <c r="AC1" s="7" t="s">
        <v>711</v>
      </c>
      <c r="AD1" s="7" t="s">
        <v>33</v>
      </c>
      <c r="AE1" s="7" t="s">
        <v>280</v>
      </c>
      <c r="AG1" s="65">
        <v>45104</v>
      </c>
      <c r="AH1" s="7" t="s">
        <v>707</v>
      </c>
      <c r="AI1" s="16" t="s">
        <v>708</v>
      </c>
      <c r="AJ1" s="7" t="s">
        <v>710</v>
      </c>
      <c r="AK1" s="7" t="s">
        <v>711</v>
      </c>
      <c r="AL1" s="7" t="s">
        <v>33</v>
      </c>
      <c r="AM1" s="7" t="s">
        <v>280</v>
      </c>
    </row>
    <row r="2" spans="1:39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  <c r="Y2" s="23" t="s">
        <v>694</v>
      </c>
      <c r="Z2" s="20"/>
      <c r="AA2" s="56"/>
      <c r="AB2" s="20"/>
      <c r="AC2" s="20"/>
      <c r="AD2" s="20"/>
      <c r="AE2" s="20"/>
      <c r="AG2" s="23" t="s">
        <v>694</v>
      </c>
      <c r="AH2" s="20"/>
      <c r="AI2" s="56"/>
      <c r="AJ2" s="20"/>
      <c r="AK2" s="20"/>
      <c r="AL2" s="20"/>
      <c r="AM2" s="20"/>
    </row>
    <row r="3" spans="1:39" x14ac:dyDescent="0.25">
      <c r="A3" s="10" t="s">
        <v>664</v>
      </c>
      <c r="B3" s="17">
        <v>0.91</v>
      </c>
      <c r="C3" s="57">
        <v>0.08</v>
      </c>
      <c r="D3" s="19">
        <v>0.99</v>
      </c>
      <c r="E3" s="19">
        <v>0.88</v>
      </c>
      <c r="F3" s="19">
        <v>0.69</v>
      </c>
      <c r="G3" s="19">
        <v>0.5</v>
      </c>
      <c r="I3" s="10" t="s">
        <v>664</v>
      </c>
      <c r="J3" s="17">
        <v>0.83</v>
      </c>
      <c r="K3" s="57">
        <v>0.14000000000000001</v>
      </c>
      <c r="L3" s="19">
        <v>0.98</v>
      </c>
      <c r="M3" s="19">
        <v>0.85</v>
      </c>
      <c r="N3" s="19">
        <v>0.65</v>
      </c>
      <c r="O3" s="19">
        <v>0.46</v>
      </c>
      <c r="Q3" s="10" t="s">
        <v>664</v>
      </c>
      <c r="R3" s="17">
        <v>0.82</v>
      </c>
      <c r="S3" s="57">
        <v>0.15</v>
      </c>
      <c r="T3" s="19">
        <v>0.97</v>
      </c>
      <c r="U3" s="19">
        <v>0.84</v>
      </c>
      <c r="V3" s="19">
        <v>0.64</v>
      </c>
      <c r="W3" s="19">
        <v>0.46</v>
      </c>
      <c r="Y3" s="10" t="s">
        <v>664</v>
      </c>
      <c r="Z3" s="17">
        <v>0.82</v>
      </c>
      <c r="AA3" s="57">
        <v>0.15</v>
      </c>
      <c r="AB3" s="19">
        <v>0.96</v>
      </c>
      <c r="AC3" s="19">
        <v>0.83</v>
      </c>
      <c r="AD3" s="19">
        <v>0.64</v>
      </c>
      <c r="AE3" s="19">
        <v>0.45</v>
      </c>
      <c r="AG3" s="10" t="s">
        <v>664</v>
      </c>
      <c r="AH3" s="17">
        <v>0.82</v>
      </c>
      <c r="AI3" s="57">
        <v>0.15</v>
      </c>
      <c r="AJ3" s="19">
        <v>0.97</v>
      </c>
      <c r="AK3" s="19">
        <v>0.82</v>
      </c>
      <c r="AL3" s="19">
        <v>0.63</v>
      </c>
      <c r="AM3" s="19">
        <v>0.45</v>
      </c>
    </row>
    <row r="4" spans="1:39" x14ac:dyDescent="0.25">
      <c r="A4" s="10" t="s">
        <v>463</v>
      </c>
      <c r="B4" s="8">
        <v>7.0000000000000007E-2</v>
      </c>
      <c r="C4" s="58">
        <v>0.59</v>
      </c>
      <c r="D4" s="4">
        <v>0.65</v>
      </c>
      <c r="E4" s="4">
        <v>0.24</v>
      </c>
      <c r="F4" s="4">
        <v>0.09</v>
      </c>
      <c r="G4" s="4">
        <v>0.02</v>
      </c>
      <c r="I4" s="10" t="s">
        <v>463</v>
      </c>
      <c r="J4" s="8">
        <v>0.12</v>
      </c>
      <c r="K4" s="58">
        <v>0.64</v>
      </c>
      <c r="L4" s="4">
        <v>0.76</v>
      </c>
      <c r="M4" s="4">
        <v>0.28999999999999998</v>
      </c>
      <c r="N4" s="4">
        <v>0.11</v>
      </c>
      <c r="O4" s="4">
        <v>0.03</v>
      </c>
      <c r="Q4" s="10" t="s">
        <v>463</v>
      </c>
      <c r="R4" s="8">
        <v>0.12</v>
      </c>
      <c r="S4" s="58">
        <v>0.57999999999999996</v>
      </c>
      <c r="T4" s="4">
        <v>0.7</v>
      </c>
      <c r="U4" s="4">
        <v>0.28000000000000003</v>
      </c>
      <c r="V4" s="4">
        <v>0.1</v>
      </c>
      <c r="W4" s="4">
        <v>0.03</v>
      </c>
      <c r="Y4" s="10" t="s">
        <v>463</v>
      </c>
      <c r="Z4" s="8">
        <v>0.12</v>
      </c>
      <c r="AA4" s="58">
        <v>0.57999999999999996</v>
      </c>
      <c r="AB4" s="4">
        <v>0.7</v>
      </c>
      <c r="AC4" s="4">
        <v>0.27</v>
      </c>
      <c r="AD4" s="4">
        <v>0.1</v>
      </c>
      <c r="AE4" s="4">
        <v>0.03</v>
      </c>
      <c r="AG4" s="10" t="s">
        <v>463</v>
      </c>
      <c r="AH4" s="8">
        <v>0.12</v>
      </c>
      <c r="AI4" s="58">
        <v>0.57999999999999996</v>
      </c>
      <c r="AJ4" s="4">
        <v>0.7</v>
      </c>
      <c r="AK4" s="4">
        <v>0.32</v>
      </c>
      <c r="AL4" s="4">
        <v>0.11</v>
      </c>
      <c r="AM4" s="4">
        <v>0.03</v>
      </c>
    </row>
    <row r="5" spans="1:39" x14ac:dyDescent="0.25">
      <c r="A5" s="10" t="s">
        <v>637</v>
      </c>
      <c r="B5" s="8">
        <v>0.02</v>
      </c>
      <c r="C5" s="58">
        <v>0.25</v>
      </c>
      <c r="D5" s="4">
        <v>0.27</v>
      </c>
      <c r="E5" s="4">
        <v>7.0000000000000007E-2</v>
      </c>
      <c r="F5" s="4">
        <v>0.01</v>
      </c>
      <c r="G5" s="4">
        <v>0</v>
      </c>
      <c r="I5" s="10" t="s">
        <v>637</v>
      </c>
      <c r="J5" s="8">
        <v>0.04</v>
      </c>
      <c r="K5" s="58">
        <v>0.17</v>
      </c>
      <c r="L5" s="4">
        <v>0.21</v>
      </c>
      <c r="M5" s="4">
        <v>0.06</v>
      </c>
      <c r="N5" s="4">
        <v>0.02</v>
      </c>
      <c r="O5" s="4">
        <v>0</v>
      </c>
      <c r="Q5" s="10" t="s">
        <v>637</v>
      </c>
      <c r="R5" s="8">
        <v>0.06</v>
      </c>
      <c r="S5" s="58">
        <v>0.27</v>
      </c>
      <c r="T5" s="4">
        <v>0.33</v>
      </c>
      <c r="U5" s="4">
        <v>0.1</v>
      </c>
      <c r="V5" s="4">
        <v>0.02</v>
      </c>
      <c r="W5" s="4">
        <v>0.01</v>
      </c>
      <c r="Y5" s="10" t="s">
        <v>637</v>
      </c>
      <c r="Z5" s="8">
        <v>0.06</v>
      </c>
      <c r="AA5" s="58">
        <v>0.27</v>
      </c>
      <c r="AB5" s="4">
        <v>0.34</v>
      </c>
      <c r="AC5" s="4">
        <v>0.1</v>
      </c>
      <c r="AD5" s="4">
        <v>0.02</v>
      </c>
      <c r="AE5" s="4">
        <v>0</v>
      </c>
      <c r="AG5" s="10" t="s">
        <v>637</v>
      </c>
      <c r="AH5" s="8">
        <v>0.06</v>
      </c>
      <c r="AI5" s="58">
        <v>0.27</v>
      </c>
      <c r="AJ5" s="4">
        <v>0.33</v>
      </c>
      <c r="AK5" s="4">
        <v>0.11</v>
      </c>
      <c r="AL5" s="4">
        <v>0.03</v>
      </c>
      <c r="AM5" s="4">
        <v>0</v>
      </c>
    </row>
    <row r="6" spans="1:39" x14ac:dyDescent="0.25">
      <c r="A6" s="10" t="s">
        <v>612</v>
      </c>
      <c r="B6" s="42">
        <v>0</v>
      </c>
      <c r="C6" s="59">
        <v>0.08</v>
      </c>
      <c r="D6" s="43">
        <v>0.08</v>
      </c>
      <c r="E6" s="43">
        <v>0.01</v>
      </c>
      <c r="F6" s="43">
        <v>0</v>
      </c>
      <c r="G6" s="43">
        <v>0</v>
      </c>
      <c r="I6" s="10" t="s">
        <v>612</v>
      </c>
      <c r="J6" s="42">
        <v>0.01</v>
      </c>
      <c r="K6" s="59">
        <v>0.05</v>
      </c>
      <c r="L6" s="43">
        <v>0.06</v>
      </c>
      <c r="M6" s="43">
        <v>0.01</v>
      </c>
      <c r="N6" s="43">
        <v>0</v>
      </c>
      <c r="O6" s="43">
        <v>0</v>
      </c>
      <c r="Q6" s="10" t="s">
        <v>612</v>
      </c>
      <c r="R6" s="42">
        <v>0</v>
      </c>
      <c r="S6" s="59">
        <v>0</v>
      </c>
      <c r="T6" s="43">
        <v>0</v>
      </c>
      <c r="U6" s="43">
        <v>0</v>
      </c>
      <c r="V6" s="43">
        <v>0</v>
      </c>
      <c r="W6" s="43">
        <v>0</v>
      </c>
      <c r="Y6" s="10" t="s">
        <v>612</v>
      </c>
      <c r="Z6" s="42">
        <v>0</v>
      </c>
      <c r="AA6" s="59">
        <v>0</v>
      </c>
      <c r="AB6" s="43">
        <v>0</v>
      </c>
      <c r="AC6" s="43">
        <v>0</v>
      </c>
      <c r="AD6" s="43">
        <v>0</v>
      </c>
      <c r="AE6" s="43">
        <v>0</v>
      </c>
      <c r="AG6" s="10" t="s">
        <v>612</v>
      </c>
      <c r="AH6" s="42">
        <v>0</v>
      </c>
      <c r="AI6" s="59">
        <v>0</v>
      </c>
      <c r="AJ6" s="43">
        <v>0</v>
      </c>
      <c r="AK6" s="43">
        <v>0</v>
      </c>
      <c r="AL6" s="43">
        <v>0</v>
      </c>
      <c r="AM6" s="43">
        <v>0</v>
      </c>
    </row>
    <row r="7" spans="1:39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  <c r="Y7" s="39" t="s">
        <v>695</v>
      </c>
      <c r="Z7" s="45"/>
      <c r="AA7" s="60"/>
      <c r="AB7" s="45"/>
      <c r="AC7" s="45"/>
      <c r="AD7" s="45"/>
      <c r="AE7" s="45"/>
      <c r="AG7" s="39" t="s">
        <v>695</v>
      </c>
      <c r="AH7" s="45"/>
      <c r="AI7" s="60"/>
      <c r="AJ7" s="45"/>
      <c r="AK7" s="45"/>
      <c r="AL7" s="45"/>
      <c r="AM7" s="45"/>
    </row>
    <row r="8" spans="1:39" x14ac:dyDescent="0.25">
      <c r="A8" s="10" t="s">
        <v>505</v>
      </c>
      <c r="B8" s="8">
        <v>0.62</v>
      </c>
      <c r="C8" s="58">
        <v>0.23</v>
      </c>
      <c r="D8" s="4">
        <v>0.86</v>
      </c>
      <c r="E8" s="4">
        <v>0.59</v>
      </c>
      <c r="F8" s="4">
        <v>0.34</v>
      </c>
      <c r="G8" s="4">
        <v>0.16</v>
      </c>
      <c r="I8" s="10" t="s">
        <v>505</v>
      </c>
      <c r="J8" s="8">
        <v>0.64</v>
      </c>
      <c r="K8" s="58">
        <v>0.23</v>
      </c>
      <c r="L8" s="4">
        <v>0.87</v>
      </c>
      <c r="M8" s="4">
        <v>0.6</v>
      </c>
      <c r="N8" s="4">
        <v>0.35</v>
      </c>
      <c r="O8" s="4">
        <v>0.18</v>
      </c>
      <c r="Q8" s="10" t="s">
        <v>505</v>
      </c>
      <c r="R8" s="8">
        <v>0.79</v>
      </c>
      <c r="S8" s="58">
        <v>0.17</v>
      </c>
      <c r="T8" s="4">
        <v>0.96</v>
      </c>
      <c r="U8" s="4">
        <v>0.68</v>
      </c>
      <c r="V8" s="4">
        <v>0.4</v>
      </c>
      <c r="W8" s="4">
        <v>0.2</v>
      </c>
      <c r="Y8" s="10" t="s">
        <v>505</v>
      </c>
      <c r="Z8" s="8">
        <v>0.79</v>
      </c>
      <c r="AA8" s="58">
        <v>0.17</v>
      </c>
      <c r="AB8" s="4">
        <v>0.96</v>
      </c>
      <c r="AC8" s="4">
        <v>0.69</v>
      </c>
      <c r="AD8" s="4">
        <v>0.41</v>
      </c>
      <c r="AE8" s="4">
        <v>0.21</v>
      </c>
      <c r="AG8" s="10" t="s">
        <v>505</v>
      </c>
      <c r="AH8" s="8">
        <v>0.79</v>
      </c>
      <c r="AI8" s="58">
        <v>0.17</v>
      </c>
      <c r="AJ8" s="4">
        <v>0.96</v>
      </c>
      <c r="AK8" s="4">
        <v>0.69</v>
      </c>
      <c r="AL8" s="4">
        <v>0.43</v>
      </c>
      <c r="AM8" s="4">
        <v>0.21</v>
      </c>
    </row>
    <row r="9" spans="1:39" x14ac:dyDescent="0.25">
      <c r="A9" s="10" t="s">
        <v>566</v>
      </c>
      <c r="B9" s="8">
        <v>0.15</v>
      </c>
      <c r="C9" s="58">
        <v>0.28999999999999998</v>
      </c>
      <c r="D9" s="4">
        <v>0.43</v>
      </c>
      <c r="E9" s="4">
        <v>0.19</v>
      </c>
      <c r="F9" s="4">
        <v>0.06</v>
      </c>
      <c r="G9" s="4">
        <v>0.02</v>
      </c>
      <c r="I9" s="10" t="s">
        <v>450</v>
      </c>
      <c r="J9" s="8">
        <v>0.15</v>
      </c>
      <c r="K9" s="58">
        <v>0.28999999999999998</v>
      </c>
      <c r="L9" s="4">
        <v>0.44</v>
      </c>
      <c r="M9" s="4">
        <v>0.19</v>
      </c>
      <c r="N9" s="4">
        <v>0.06</v>
      </c>
      <c r="O9" s="4">
        <v>0.02</v>
      </c>
      <c r="Q9" s="10" t="s">
        <v>450</v>
      </c>
      <c r="R9" s="8">
        <v>0.19</v>
      </c>
      <c r="S9" s="58">
        <v>0.6</v>
      </c>
      <c r="T9" s="4">
        <v>0.79</v>
      </c>
      <c r="U9" s="4">
        <v>0.34</v>
      </c>
      <c r="V9" s="4">
        <v>0.1</v>
      </c>
      <c r="W9" s="4">
        <v>0.03</v>
      </c>
      <c r="Y9" s="10" t="s">
        <v>450</v>
      </c>
      <c r="Z9" s="8">
        <v>0.19</v>
      </c>
      <c r="AA9" s="58">
        <v>0.6</v>
      </c>
      <c r="AB9" s="4">
        <v>0.79</v>
      </c>
      <c r="AC9" s="4">
        <v>0.35</v>
      </c>
      <c r="AD9" s="4">
        <v>0.11</v>
      </c>
      <c r="AE9" s="4">
        <v>0.03</v>
      </c>
      <c r="AG9" s="10" t="s">
        <v>450</v>
      </c>
      <c r="AH9" s="8">
        <v>0.19</v>
      </c>
      <c r="AI9" s="58">
        <v>0.6</v>
      </c>
      <c r="AJ9" s="4">
        <v>0.79</v>
      </c>
      <c r="AK9" s="4">
        <v>0.35</v>
      </c>
      <c r="AL9" s="4">
        <v>0.11</v>
      </c>
      <c r="AM9" s="4">
        <v>0.03</v>
      </c>
    </row>
    <row r="10" spans="1:39" x14ac:dyDescent="0.25">
      <c r="A10" s="10" t="s">
        <v>450</v>
      </c>
      <c r="B10" s="8">
        <v>0.15</v>
      </c>
      <c r="C10" s="58">
        <v>0.3</v>
      </c>
      <c r="D10" s="4">
        <v>0.45</v>
      </c>
      <c r="E10" s="4">
        <v>0.19</v>
      </c>
      <c r="F10" s="4">
        <v>0.06</v>
      </c>
      <c r="G10" s="4">
        <v>0.01</v>
      </c>
      <c r="I10" s="10" t="s">
        <v>566</v>
      </c>
      <c r="J10" s="8">
        <v>0.13</v>
      </c>
      <c r="K10" s="58">
        <v>0.28000000000000003</v>
      </c>
      <c r="L10" s="4">
        <v>0.42</v>
      </c>
      <c r="M10" s="4">
        <v>0.18</v>
      </c>
      <c r="N10" s="4">
        <v>0.06</v>
      </c>
      <c r="O10" s="4">
        <v>0.02</v>
      </c>
      <c r="Q10" s="10" t="s">
        <v>566</v>
      </c>
      <c r="R10" s="8">
        <v>0.01</v>
      </c>
      <c r="S10" s="58">
        <v>0.12</v>
      </c>
      <c r="T10" s="4">
        <v>0.13</v>
      </c>
      <c r="U10" s="4">
        <v>0.05</v>
      </c>
      <c r="V10" s="4">
        <v>0.02</v>
      </c>
      <c r="W10" s="4">
        <v>0.01</v>
      </c>
      <c r="Y10" s="10" t="s">
        <v>566</v>
      </c>
      <c r="Z10" s="8">
        <v>0.01</v>
      </c>
      <c r="AA10" s="58">
        <v>0.12</v>
      </c>
      <c r="AB10" s="4">
        <v>0.13</v>
      </c>
      <c r="AC10" s="4">
        <v>0.06</v>
      </c>
      <c r="AD10" s="4">
        <v>0.01</v>
      </c>
      <c r="AE10" s="4">
        <v>0.01</v>
      </c>
      <c r="AG10" s="10" t="s">
        <v>566</v>
      </c>
      <c r="AH10" s="8">
        <v>0.01</v>
      </c>
      <c r="AI10" s="58">
        <v>0.12</v>
      </c>
      <c r="AJ10" s="4">
        <v>0.13</v>
      </c>
      <c r="AK10" s="4">
        <v>0.05</v>
      </c>
      <c r="AL10" s="4">
        <v>0.02</v>
      </c>
      <c r="AM10" s="4">
        <v>0.01</v>
      </c>
    </row>
    <row r="11" spans="1:39" x14ac:dyDescent="0.25">
      <c r="A11" s="10" t="s">
        <v>451</v>
      </c>
      <c r="B11" s="8">
        <v>0.08</v>
      </c>
      <c r="C11" s="58">
        <v>0.19</v>
      </c>
      <c r="D11" s="4">
        <v>0.26</v>
      </c>
      <c r="E11" s="4">
        <v>0.09</v>
      </c>
      <c r="F11" s="4">
        <v>0.02</v>
      </c>
      <c r="G11" s="4">
        <v>0.01</v>
      </c>
      <c r="I11" s="10" t="s">
        <v>451</v>
      </c>
      <c r="J11" s="8">
        <v>0.08</v>
      </c>
      <c r="K11" s="58">
        <v>0.2</v>
      </c>
      <c r="L11" s="4">
        <v>0.28000000000000003</v>
      </c>
      <c r="M11" s="4">
        <v>0.1</v>
      </c>
      <c r="N11" s="4">
        <v>0.02</v>
      </c>
      <c r="O11" s="4">
        <v>0.01</v>
      </c>
      <c r="Q11" s="10" t="s">
        <v>451</v>
      </c>
      <c r="R11" s="8">
        <v>0.01</v>
      </c>
      <c r="S11" s="58">
        <v>0.11</v>
      </c>
      <c r="T11" s="4">
        <v>0.12</v>
      </c>
      <c r="U11" s="4">
        <v>0.04</v>
      </c>
      <c r="V11" s="4">
        <v>0.01</v>
      </c>
      <c r="W11" s="4">
        <v>0</v>
      </c>
      <c r="Y11" s="10" t="s">
        <v>451</v>
      </c>
      <c r="Z11" s="8">
        <v>0.01</v>
      </c>
      <c r="AA11" s="58">
        <v>0.11</v>
      </c>
      <c r="AB11" s="4">
        <v>0.12</v>
      </c>
      <c r="AC11" s="4">
        <v>0.04</v>
      </c>
      <c r="AD11" s="4">
        <v>0.01</v>
      </c>
      <c r="AE11" s="4">
        <v>0</v>
      </c>
      <c r="AG11" s="10" t="s">
        <v>451</v>
      </c>
      <c r="AH11" s="8">
        <v>0.01</v>
      </c>
      <c r="AI11" s="58">
        <v>0.11</v>
      </c>
      <c r="AJ11" s="4">
        <v>0.12</v>
      </c>
      <c r="AK11" s="4">
        <v>0.04</v>
      </c>
      <c r="AL11" s="4">
        <v>0.01</v>
      </c>
      <c r="AM11" s="4">
        <v>0</v>
      </c>
    </row>
    <row r="12" spans="1:39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  <c r="Y12" s="39" t="s">
        <v>696</v>
      </c>
      <c r="Z12" s="45"/>
      <c r="AA12" s="60"/>
      <c r="AB12" s="45"/>
      <c r="AC12" s="45"/>
      <c r="AD12" s="45"/>
      <c r="AE12" s="45"/>
      <c r="AG12" s="39" t="s">
        <v>696</v>
      </c>
      <c r="AH12" s="45"/>
      <c r="AI12" s="60"/>
      <c r="AJ12" s="45"/>
      <c r="AK12" s="45"/>
      <c r="AL12" s="45"/>
      <c r="AM12" s="45"/>
    </row>
    <row r="13" spans="1:39" x14ac:dyDescent="0.25">
      <c r="A13" s="10" t="s">
        <v>375</v>
      </c>
      <c r="B13" s="8">
        <v>0.48</v>
      </c>
      <c r="C13" s="58">
        <v>0.28999999999999998</v>
      </c>
      <c r="D13" s="4">
        <v>0.77</v>
      </c>
      <c r="E13" s="4">
        <v>0.43</v>
      </c>
      <c r="F13" s="4">
        <v>0.17</v>
      </c>
      <c r="G13" s="4">
        <v>7.0000000000000007E-2</v>
      </c>
      <c r="I13" s="10" t="s">
        <v>375</v>
      </c>
      <c r="J13" s="8">
        <v>0.48</v>
      </c>
      <c r="K13" s="58">
        <v>0.3</v>
      </c>
      <c r="L13" s="4">
        <v>0.77</v>
      </c>
      <c r="M13" s="4">
        <v>0.42</v>
      </c>
      <c r="N13" s="4">
        <v>0.18</v>
      </c>
      <c r="O13" s="4">
        <v>0.08</v>
      </c>
      <c r="Q13" s="10" t="s">
        <v>375</v>
      </c>
      <c r="R13" s="8">
        <v>0.48</v>
      </c>
      <c r="S13" s="58">
        <v>0.28999999999999998</v>
      </c>
      <c r="T13" s="4">
        <v>0.77</v>
      </c>
      <c r="U13" s="4">
        <v>0.42</v>
      </c>
      <c r="V13" s="4">
        <v>0.18</v>
      </c>
      <c r="W13" s="4">
        <v>0.08</v>
      </c>
      <c r="Y13" s="10" t="s">
        <v>554</v>
      </c>
      <c r="Z13" s="8">
        <v>0.72</v>
      </c>
      <c r="AA13" s="58">
        <v>0.18</v>
      </c>
      <c r="AB13" s="4">
        <v>0.9</v>
      </c>
      <c r="AC13" s="4">
        <v>0.48</v>
      </c>
      <c r="AD13" s="4">
        <v>0.18</v>
      </c>
      <c r="AE13" s="4">
        <v>7.0000000000000007E-2</v>
      </c>
      <c r="AG13" s="10" t="s">
        <v>554</v>
      </c>
      <c r="AH13" s="8">
        <v>0.72</v>
      </c>
      <c r="AI13" s="58">
        <v>0.18</v>
      </c>
      <c r="AJ13" s="4">
        <v>0.9</v>
      </c>
      <c r="AK13" s="4">
        <v>0.48</v>
      </c>
      <c r="AL13" s="4">
        <v>0.18</v>
      </c>
      <c r="AM13" s="4">
        <v>7.0000000000000007E-2</v>
      </c>
    </row>
    <row r="14" spans="1:39" x14ac:dyDescent="0.25">
      <c r="A14" s="10" t="s">
        <v>554</v>
      </c>
      <c r="B14" s="8">
        <v>0.33</v>
      </c>
      <c r="C14" s="58">
        <v>0.34</v>
      </c>
      <c r="D14" s="4">
        <v>0.67</v>
      </c>
      <c r="E14" s="4">
        <v>0.32</v>
      </c>
      <c r="F14" s="4">
        <v>0.12</v>
      </c>
      <c r="G14" s="4">
        <v>0.04</v>
      </c>
      <c r="I14" s="10" t="s">
        <v>554</v>
      </c>
      <c r="J14" s="8">
        <v>0.33</v>
      </c>
      <c r="K14" s="58">
        <v>0.33</v>
      </c>
      <c r="L14" s="4">
        <v>0.67</v>
      </c>
      <c r="M14" s="4">
        <v>0.32</v>
      </c>
      <c r="N14" s="4">
        <v>0.13</v>
      </c>
      <c r="O14" s="4">
        <v>0.05</v>
      </c>
      <c r="Q14" s="10" t="s">
        <v>554</v>
      </c>
      <c r="R14" s="8">
        <v>0.33</v>
      </c>
      <c r="S14" s="58">
        <v>0.33</v>
      </c>
      <c r="T14" s="4">
        <v>0.67</v>
      </c>
      <c r="U14" s="4">
        <v>0.31</v>
      </c>
      <c r="V14" s="4">
        <v>0.12</v>
      </c>
      <c r="W14" s="4">
        <v>0.05</v>
      </c>
      <c r="Y14" s="10" t="s">
        <v>375</v>
      </c>
      <c r="Z14" s="8">
        <v>0.1</v>
      </c>
      <c r="AA14" s="58">
        <v>0.46</v>
      </c>
      <c r="AB14" s="4">
        <v>0.56000000000000005</v>
      </c>
      <c r="AC14" s="4">
        <v>0.24</v>
      </c>
      <c r="AD14" s="4">
        <v>0.11</v>
      </c>
      <c r="AE14" s="4">
        <v>0.04</v>
      </c>
      <c r="AG14" s="10" t="s">
        <v>375</v>
      </c>
      <c r="AH14" s="8">
        <v>0.1</v>
      </c>
      <c r="AI14" s="58">
        <v>0.47</v>
      </c>
      <c r="AJ14" s="4">
        <v>0.56000000000000005</v>
      </c>
      <c r="AK14" s="4">
        <v>0.24</v>
      </c>
      <c r="AL14" s="4">
        <v>0.13</v>
      </c>
      <c r="AM14" s="4">
        <v>0.05</v>
      </c>
    </row>
    <row r="15" spans="1:39" x14ac:dyDescent="0.25">
      <c r="A15" s="10" t="s">
        <v>402</v>
      </c>
      <c r="B15" s="8">
        <v>0.12</v>
      </c>
      <c r="C15" s="58">
        <v>0.22</v>
      </c>
      <c r="D15" s="4">
        <v>0.34</v>
      </c>
      <c r="E15" s="4">
        <v>0.11</v>
      </c>
      <c r="F15" s="4">
        <v>0.03</v>
      </c>
      <c r="G15" s="4">
        <v>0.01</v>
      </c>
      <c r="I15" s="10" t="s">
        <v>402</v>
      </c>
      <c r="J15" s="8">
        <v>0.12</v>
      </c>
      <c r="K15" s="58">
        <v>0.21</v>
      </c>
      <c r="L15" s="4">
        <v>0.33</v>
      </c>
      <c r="M15" s="4">
        <v>0.11</v>
      </c>
      <c r="N15" s="4">
        <v>0.03</v>
      </c>
      <c r="O15" s="4">
        <v>0.01</v>
      </c>
      <c r="Q15" s="10" t="s">
        <v>402</v>
      </c>
      <c r="R15" s="8">
        <v>0.12</v>
      </c>
      <c r="S15" s="58">
        <v>0.22</v>
      </c>
      <c r="T15" s="4">
        <v>0.33</v>
      </c>
      <c r="U15" s="4">
        <v>0.1</v>
      </c>
      <c r="V15" s="4">
        <v>0.03</v>
      </c>
      <c r="W15" s="4">
        <v>0.01</v>
      </c>
      <c r="Y15" s="10" t="s">
        <v>501</v>
      </c>
      <c r="Z15" s="8">
        <v>0.16</v>
      </c>
      <c r="AA15" s="58">
        <v>0.28000000000000003</v>
      </c>
      <c r="AB15" s="4">
        <v>0.44</v>
      </c>
      <c r="AC15" s="4">
        <v>0.12</v>
      </c>
      <c r="AD15" s="4">
        <v>0.03</v>
      </c>
      <c r="AE15" s="4">
        <v>0.01</v>
      </c>
      <c r="AG15" s="10" t="s">
        <v>501</v>
      </c>
      <c r="AH15" s="8">
        <v>0.16</v>
      </c>
      <c r="AI15" s="58">
        <v>0.28000000000000003</v>
      </c>
      <c r="AJ15" s="4">
        <v>0.44</v>
      </c>
      <c r="AK15" s="4">
        <v>0.12</v>
      </c>
      <c r="AL15" s="4">
        <v>0.03</v>
      </c>
      <c r="AM15" s="4">
        <v>0.01</v>
      </c>
    </row>
    <row r="16" spans="1:39" x14ac:dyDescent="0.25">
      <c r="A16" s="10" t="s">
        <v>501</v>
      </c>
      <c r="B16" s="8">
        <v>7.0000000000000007E-2</v>
      </c>
      <c r="C16" s="58">
        <v>0.16</v>
      </c>
      <c r="D16" s="4">
        <v>0.23</v>
      </c>
      <c r="E16" s="4">
        <v>7.0000000000000007E-2</v>
      </c>
      <c r="F16" s="4">
        <v>0.02</v>
      </c>
      <c r="G16" s="4">
        <v>0</v>
      </c>
      <c r="I16" s="10" t="s">
        <v>501</v>
      </c>
      <c r="J16" s="8">
        <v>7.0000000000000007E-2</v>
      </c>
      <c r="K16" s="58">
        <v>0.16</v>
      </c>
      <c r="L16" s="4">
        <v>0.23</v>
      </c>
      <c r="M16" s="4">
        <v>0.06</v>
      </c>
      <c r="N16" s="4">
        <v>0.02</v>
      </c>
      <c r="O16" s="4">
        <v>0</v>
      </c>
      <c r="Q16" s="10" t="s">
        <v>501</v>
      </c>
      <c r="R16" s="8">
        <v>0.08</v>
      </c>
      <c r="S16" s="58">
        <v>0.16</v>
      </c>
      <c r="T16" s="4">
        <v>0.23</v>
      </c>
      <c r="U16" s="4">
        <v>0.06</v>
      </c>
      <c r="V16" s="4">
        <v>0.02</v>
      </c>
      <c r="W16" s="4">
        <v>0</v>
      </c>
      <c r="Y16" s="10" t="s">
        <v>402</v>
      </c>
      <c r="Z16" s="8">
        <v>0.02</v>
      </c>
      <c r="AA16" s="58">
        <v>0.08</v>
      </c>
      <c r="AB16" s="4">
        <v>0.1</v>
      </c>
      <c r="AC16" s="4">
        <v>0.03</v>
      </c>
      <c r="AD16" s="4">
        <v>0.01</v>
      </c>
      <c r="AE16" s="4">
        <v>0</v>
      </c>
      <c r="AG16" s="10" t="s">
        <v>402</v>
      </c>
      <c r="AH16" s="8">
        <v>0.02</v>
      </c>
      <c r="AI16" s="58">
        <v>0.08</v>
      </c>
      <c r="AJ16" s="4">
        <v>0.1</v>
      </c>
      <c r="AK16" s="4">
        <v>0.03</v>
      </c>
      <c r="AL16" s="4">
        <v>0.01</v>
      </c>
      <c r="AM16" s="4">
        <v>0</v>
      </c>
    </row>
    <row r="17" spans="1:39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  <c r="Y17" s="39" t="s">
        <v>697</v>
      </c>
      <c r="Z17" s="45"/>
      <c r="AA17" s="60"/>
      <c r="AB17" s="45"/>
      <c r="AC17" s="45"/>
      <c r="AD17" s="45"/>
      <c r="AE17" s="45"/>
      <c r="AG17" s="39" t="s">
        <v>697</v>
      </c>
      <c r="AH17" s="45"/>
      <c r="AI17" s="60"/>
      <c r="AJ17" s="45"/>
      <c r="AK17" s="45"/>
      <c r="AL17" s="45"/>
      <c r="AM17" s="45"/>
    </row>
    <row r="18" spans="1:39" x14ac:dyDescent="0.25">
      <c r="A18" s="10" t="s">
        <v>347</v>
      </c>
      <c r="B18" s="8">
        <v>0.78</v>
      </c>
      <c r="C18" s="58">
        <v>0.17</v>
      </c>
      <c r="D18" s="4">
        <v>0.95</v>
      </c>
      <c r="E18" s="4">
        <v>0.62</v>
      </c>
      <c r="F18" s="4">
        <v>0.34</v>
      </c>
      <c r="G18" s="4">
        <v>0.14000000000000001</v>
      </c>
      <c r="I18" s="10" t="s">
        <v>347</v>
      </c>
      <c r="J18" s="8">
        <v>0.78</v>
      </c>
      <c r="K18" s="58">
        <v>0.17</v>
      </c>
      <c r="L18" s="4">
        <v>0.95</v>
      </c>
      <c r="M18" s="4">
        <v>0.57999999999999996</v>
      </c>
      <c r="N18" s="4">
        <v>0.32</v>
      </c>
      <c r="O18" s="4">
        <v>0.13</v>
      </c>
      <c r="Q18" s="10" t="s">
        <v>347</v>
      </c>
      <c r="R18" s="8">
        <v>0.78</v>
      </c>
      <c r="S18" s="58">
        <v>0.17</v>
      </c>
      <c r="T18" s="4">
        <v>0.95</v>
      </c>
      <c r="U18" s="4">
        <v>0.57999999999999996</v>
      </c>
      <c r="V18" s="4">
        <v>0.3</v>
      </c>
      <c r="W18" s="4">
        <v>0.13</v>
      </c>
      <c r="Y18" s="10" t="s">
        <v>347</v>
      </c>
      <c r="Z18" s="8">
        <v>0.79</v>
      </c>
      <c r="AA18" s="58">
        <v>0.17</v>
      </c>
      <c r="AB18" s="4">
        <v>0.95</v>
      </c>
      <c r="AC18" s="4">
        <v>0.6</v>
      </c>
      <c r="AD18" s="4">
        <v>0.31</v>
      </c>
      <c r="AE18" s="4">
        <v>0.13</v>
      </c>
      <c r="AG18" s="10" t="s">
        <v>347</v>
      </c>
      <c r="AH18" s="8">
        <v>0.55000000000000004</v>
      </c>
      <c r="AI18" s="58">
        <v>0.31</v>
      </c>
      <c r="AJ18" s="4">
        <v>0.86</v>
      </c>
      <c r="AK18" s="4">
        <v>0.46</v>
      </c>
      <c r="AL18" s="4">
        <v>0.24</v>
      </c>
      <c r="AM18" s="4">
        <v>0.11</v>
      </c>
    </row>
    <row r="19" spans="1:39" x14ac:dyDescent="0.25">
      <c r="A19" s="10" t="s">
        <v>446</v>
      </c>
      <c r="B19" s="8">
        <v>0.15</v>
      </c>
      <c r="C19" s="58">
        <v>0.46</v>
      </c>
      <c r="D19" s="4">
        <v>0.61</v>
      </c>
      <c r="E19" s="4">
        <v>0.13</v>
      </c>
      <c r="F19" s="4">
        <v>0.04</v>
      </c>
      <c r="G19" s="4">
        <v>0.01</v>
      </c>
      <c r="I19" s="10" t="s">
        <v>446</v>
      </c>
      <c r="J19" s="8">
        <v>0.15</v>
      </c>
      <c r="K19" s="58">
        <v>0.46</v>
      </c>
      <c r="L19" s="4">
        <v>0.61</v>
      </c>
      <c r="M19" s="4">
        <v>0.15</v>
      </c>
      <c r="N19" s="4">
        <v>0.05</v>
      </c>
      <c r="O19" s="4">
        <v>0.01</v>
      </c>
      <c r="Q19" s="10" t="s">
        <v>446</v>
      </c>
      <c r="R19" s="8">
        <v>0.15</v>
      </c>
      <c r="S19" s="58">
        <v>0.47</v>
      </c>
      <c r="T19" s="4">
        <v>0.62</v>
      </c>
      <c r="U19" s="4">
        <v>0.14000000000000001</v>
      </c>
      <c r="V19" s="4">
        <v>0.05</v>
      </c>
      <c r="W19" s="4">
        <v>0.01</v>
      </c>
      <c r="Y19" s="10" t="s">
        <v>446</v>
      </c>
      <c r="Z19" s="8">
        <v>0.14000000000000001</v>
      </c>
      <c r="AA19" s="58">
        <v>0.47</v>
      </c>
      <c r="AB19" s="4">
        <v>0.61</v>
      </c>
      <c r="AC19" s="4">
        <v>0.14000000000000001</v>
      </c>
      <c r="AD19" s="4">
        <v>0.05</v>
      </c>
      <c r="AE19" s="4">
        <v>0.01</v>
      </c>
      <c r="AG19" s="10" t="s">
        <v>446</v>
      </c>
      <c r="AH19" s="8">
        <v>0.37</v>
      </c>
      <c r="AI19" s="58">
        <v>0.42</v>
      </c>
      <c r="AJ19" s="4">
        <v>0.8</v>
      </c>
      <c r="AK19" s="4">
        <v>0.24</v>
      </c>
      <c r="AL19" s="4">
        <v>7.0000000000000007E-2</v>
      </c>
      <c r="AM19" s="4">
        <v>0.02</v>
      </c>
    </row>
    <row r="20" spans="1:39" x14ac:dyDescent="0.25">
      <c r="A20" s="10" t="s">
        <v>377</v>
      </c>
      <c r="B20" s="8">
        <v>0.06</v>
      </c>
      <c r="C20" s="58">
        <v>0.25</v>
      </c>
      <c r="D20" s="4">
        <v>0.3</v>
      </c>
      <c r="E20" s="4">
        <v>0.04</v>
      </c>
      <c r="F20" s="4">
        <v>0.01</v>
      </c>
      <c r="G20" s="4">
        <v>0</v>
      </c>
      <c r="I20" s="10" t="s">
        <v>377</v>
      </c>
      <c r="J20" s="8">
        <v>0.05</v>
      </c>
      <c r="K20" s="58">
        <v>0.25</v>
      </c>
      <c r="L20" s="4">
        <v>0.3</v>
      </c>
      <c r="M20" s="4">
        <v>0.04</v>
      </c>
      <c r="N20" s="4">
        <v>0.01</v>
      </c>
      <c r="O20" s="4">
        <v>0</v>
      </c>
      <c r="Q20" s="10" t="s">
        <v>377</v>
      </c>
      <c r="R20" s="8">
        <v>0.05</v>
      </c>
      <c r="S20" s="58">
        <v>0.24</v>
      </c>
      <c r="T20" s="4">
        <v>0.3</v>
      </c>
      <c r="U20" s="4">
        <v>0.05</v>
      </c>
      <c r="V20" s="4">
        <v>0.01</v>
      </c>
      <c r="W20" s="4">
        <v>0</v>
      </c>
      <c r="Y20" s="10" t="s">
        <v>377</v>
      </c>
      <c r="Z20" s="8">
        <v>0.05</v>
      </c>
      <c r="AA20" s="58">
        <v>0.24</v>
      </c>
      <c r="AB20" s="4">
        <v>0.28999999999999998</v>
      </c>
      <c r="AC20" s="4">
        <v>0.04</v>
      </c>
      <c r="AD20" s="4">
        <v>0.01</v>
      </c>
      <c r="AE20" s="4">
        <v>0</v>
      </c>
      <c r="AG20" s="10" t="s">
        <v>444</v>
      </c>
      <c r="AH20" s="8">
        <v>0.06</v>
      </c>
      <c r="AI20" s="58">
        <v>0.19</v>
      </c>
      <c r="AJ20" s="4">
        <v>0.25</v>
      </c>
      <c r="AK20" s="4">
        <v>0.03</v>
      </c>
      <c r="AL20" s="4">
        <v>0</v>
      </c>
      <c r="AM20" s="4">
        <v>0</v>
      </c>
    </row>
    <row r="21" spans="1:39" x14ac:dyDescent="0.25">
      <c r="A21" s="10" t="s">
        <v>444</v>
      </c>
      <c r="B21" s="8">
        <v>0.02</v>
      </c>
      <c r="C21" s="58">
        <v>0.12</v>
      </c>
      <c r="D21" s="4">
        <v>0.13</v>
      </c>
      <c r="E21" s="4">
        <v>0.01</v>
      </c>
      <c r="F21" s="4">
        <v>0</v>
      </c>
      <c r="G21" s="4">
        <v>0</v>
      </c>
      <c r="I21" s="10" t="s">
        <v>444</v>
      </c>
      <c r="J21" s="8">
        <v>0.01</v>
      </c>
      <c r="K21" s="58">
        <v>0.12</v>
      </c>
      <c r="L21" s="4">
        <v>0.13</v>
      </c>
      <c r="M21" s="4">
        <v>0.01</v>
      </c>
      <c r="N21" s="4">
        <v>0</v>
      </c>
      <c r="O21" s="4">
        <v>0</v>
      </c>
      <c r="Q21" s="10" t="s">
        <v>444</v>
      </c>
      <c r="R21" s="8">
        <v>0.02</v>
      </c>
      <c r="S21" s="58">
        <v>0.12</v>
      </c>
      <c r="T21" s="4">
        <v>0.14000000000000001</v>
      </c>
      <c r="U21" s="4">
        <v>0.01</v>
      </c>
      <c r="V21" s="4">
        <v>0</v>
      </c>
      <c r="W21" s="4">
        <v>0</v>
      </c>
      <c r="Y21" s="10" t="s">
        <v>444</v>
      </c>
      <c r="Z21" s="8">
        <v>0.02</v>
      </c>
      <c r="AA21" s="58">
        <v>0.12</v>
      </c>
      <c r="AB21" s="4">
        <v>0.14000000000000001</v>
      </c>
      <c r="AC21" s="4">
        <v>0.01</v>
      </c>
      <c r="AD21" s="4">
        <v>0</v>
      </c>
      <c r="AE21" s="4">
        <v>0</v>
      </c>
      <c r="AG21" s="10" t="s">
        <v>377</v>
      </c>
      <c r="AH21" s="8">
        <v>0.02</v>
      </c>
      <c r="AI21" s="58">
        <v>7.0000000000000007E-2</v>
      </c>
      <c r="AJ21" s="4">
        <v>0.09</v>
      </c>
      <c r="AK21" s="4">
        <v>0.01</v>
      </c>
      <c r="AL21" s="4">
        <v>0</v>
      </c>
      <c r="AM21" s="4">
        <v>0</v>
      </c>
    </row>
    <row r="23" spans="1:39" x14ac:dyDescent="0.25">
      <c r="A23" s="65">
        <v>45105</v>
      </c>
      <c r="B23" s="7" t="s">
        <v>707</v>
      </c>
      <c r="C23" s="16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  <c r="I23" s="65">
        <v>45106</v>
      </c>
      <c r="J23" s="7" t="s">
        <v>707</v>
      </c>
      <c r="K23" s="16" t="s">
        <v>708</v>
      </c>
      <c r="L23" s="7" t="s">
        <v>710</v>
      </c>
      <c r="M23" s="7" t="s">
        <v>711</v>
      </c>
      <c r="N23" s="7" t="s">
        <v>33</v>
      </c>
      <c r="O23" s="7" t="s">
        <v>280</v>
      </c>
      <c r="Q23" s="65">
        <v>45107</v>
      </c>
      <c r="R23" s="7" t="s">
        <v>707</v>
      </c>
      <c r="S23" s="16" t="s">
        <v>708</v>
      </c>
      <c r="T23" s="7" t="s">
        <v>710</v>
      </c>
      <c r="U23" s="7" t="s">
        <v>711</v>
      </c>
      <c r="V23" s="7" t="s">
        <v>33</v>
      </c>
      <c r="W23" s="7" t="s">
        <v>280</v>
      </c>
      <c r="Y23" s="65">
        <v>45108</v>
      </c>
      <c r="Z23" s="7" t="s">
        <v>707</v>
      </c>
      <c r="AA23" s="16" t="s">
        <v>708</v>
      </c>
      <c r="AB23" s="7" t="s">
        <v>710</v>
      </c>
      <c r="AC23" s="7" t="s">
        <v>711</v>
      </c>
      <c r="AD23" s="7" t="s">
        <v>33</v>
      </c>
      <c r="AE23" s="7" t="s">
        <v>280</v>
      </c>
      <c r="AG23" s="65">
        <v>45109</v>
      </c>
      <c r="AH23" s="7" t="s">
        <v>707</v>
      </c>
      <c r="AI23" s="16" t="s">
        <v>708</v>
      </c>
      <c r="AJ23" s="7" t="s">
        <v>710</v>
      </c>
      <c r="AK23" s="7" t="s">
        <v>711</v>
      </c>
      <c r="AL23" s="7" t="s">
        <v>33</v>
      </c>
      <c r="AM23" s="7" t="s">
        <v>280</v>
      </c>
    </row>
    <row r="24" spans="1:39" x14ac:dyDescent="0.25">
      <c r="A24" s="23" t="s">
        <v>694</v>
      </c>
      <c r="B24" s="20"/>
      <c r="C24" s="56"/>
      <c r="D24" s="20"/>
      <c r="E24" s="20"/>
      <c r="F24" s="20"/>
      <c r="G24" s="20"/>
      <c r="I24" s="23" t="s">
        <v>694</v>
      </c>
      <c r="J24" s="20"/>
      <c r="K24" s="56"/>
      <c r="L24" s="20"/>
      <c r="M24" s="20"/>
      <c r="N24" s="20"/>
      <c r="O24" s="20"/>
      <c r="Q24" s="23" t="s">
        <v>694</v>
      </c>
      <c r="R24" s="20"/>
      <c r="S24" s="56"/>
      <c r="T24" s="20"/>
      <c r="U24" s="20"/>
      <c r="V24" s="20"/>
      <c r="W24" s="20"/>
      <c r="Y24" s="23" t="s">
        <v>694</v>
      </c>
      <c r="Z24" s="20"/>
      <c r="AA24" s="56"/>
      <c r="AB24" s="20"/>
      <c r="AC24" s="20"/>
      <c r="AD24" s="20"/>
      <c r="AE24" s="20"/>
      <c r="AG24" s="23" t="s">
        <v>694</v>
      </c>
      <c r="AH24" s="20"/>
      <c r="AI24" s="56"/>
      <c r="AJ24" s="20"/>
      <c r="AK24" s="20"/>
      <c r="AL24" s="20"/>
      <c r="AM24" s="20"/>
    </row>
    <row r="25" spans="1:39" x14ac:dyDescent="0.25">
      <c r="A25" s="10" t="s">
        <v>664</v>
      </c>
      <c r="B25" s="17">
        <v>0.86</v>
      </c>
      <c r="C25" s="57">
        <v>0.11</v>
      </c>
      <c r="D25" s="19">
        <v>0.97</v>
      </c>
      <c r="E25" s="19">
        <v>0.83</v>
      </c>
      <c r="F25" s="19">
        <v>0.64</v>
      </c>
      <c r="G25" s="19">
        <v>0.46</v>
      </c>
      <c r="I25" s="10" t="s">
        <v>664</v>
      </c>
      <c r="J25" s="17">
        <v>0.85</v>
      </c>
      <c r="K25" s="57">
        <v>0.12</v>
      </c>
      <c r="L25" s="19">
        <v>0.97</v>
      </c>
      <c r="M25" s="19">
        <v>0.83</v>
      </c>
      <c r="N25" s="19">
        <v>0.64</v>
      </c>
      <c r="O25" s="19">
        <v>0.45</v>
      </c>
      <c r="Q25" s="10" t="s">
        <v>664</v>
      </c>
      <c r="R25" s="17">
        <v>0.86</v>
      </c>
      <c r="S25" s="57">
        <v>0.11</v>
      </c>
      <c r="T25" s="19">
        <v>0.97</v>
      </c>
      <c r="U25" s="19">
        <v>0.83</v>
      </c>
      <c r="V25" s="19">
        <v>0.65</v>
      </c>
      <c r="W25" s="19">
        <v>0.45</v>
      </c>
      <c r="Y25" s="10" t="s">
        <v>664</v>
      </c>
      <c r="Z25" s="17">
        <v>0.86</v>
      </c>
      <c r="AA25" s="57">
        <v>0.11</v>
      </c>
      <c r="AB25" s="19">
        <v>0.97</v>
      </c>
      <c r="AC25" s="19">
        <v>0.78</v>
      </c>
      <c r="AD25" s="19">
        <v>0.6</v>
      </c>
      <c r="AE25" s="19">
        <v>0.43</v>
      </c>
      <c r="AG25" s="10" t="s">
        <v>664</v>
      </c>
      <c r="AH25" s="17">
        <v>1</v>
      </c>
      <c r="AI25" s="57">
        <v>0</v>
      </c>
      <c r="AJ25" s="19">
        <v>1</v>
      </c>
      <c r="AK25" s="19">
        <v>0.79</v>
      </c>
      <c r="AL25" s="19">
        <v>0.63</v>
      </c>
      <c r="AM25" s="19">
        <v>0.46</v>
      </c>
    </row>
    <row r="26" spans="1:39" x14ac:dyDescent="0.25">
      <c r="A26" s="10" t="s">
        <v>463</v>
      </c>
      <c r="B26" s="8">
        <v>0.13</v>
      </c>
      <c r="C26" s="58">
        <v>0.86</v>
      </c>
      <c r="D26" s="4">
        <v>1</v>
      </c>
      <c r="E26" s="4">
        <v>0.47</v>
      </c>
      <c r="F26" s="4">
        <v>0.16</v>
      </c>
      <c r="G26" s="4">
        <v>0.04</v>
      </c>
      <c r="I26" s="10" t="s">
        <v>463</v>
      </c>
      <c r="J26" s="8">
        <v>0.14000000000000001</v>
      </c>
      <c r="K26" s="58">
        <v>0.86</v>
      </c>
      <c r="L26" s="4">
        <v>1</v>
      </c>
      <c r="M26" s="4">
        <v>0.47</v>
      </c>
      <c r="N26" s="4">
        <v>0.16</v>
      </c>
      <c r="O26" s="4">
        <v>0.04</v>
      </c>
      <c r="Q26" s="10" t="s">
        <v>463</v>
      </c>
      <c r="R26" s="8">
        <v>0.13</v>
      </c>
      <c r="S26" s="58">
        <v>0.87</v>
      </c>
      <c r="T26" s="4">
        <v>1</v>
      </c>
      <c r="U26" s="4">
        <v>0.46</v>
      </c>
      <c r="V26" s="4">
        <v>0.15</v>
      </c>
      <c r="W26" s="4">
        <v>0.04</v>
      </c>
      <c r="Y26" s="10" t="s">
        <v>463</v>
      </c>
      <c r="Z26" s="8">
        <v>0.14000000000000001</v>
      </c>
      <c r="AA26" s="58">
        <v>0.86</v>
      </c>
      <c r="AB26" s="4">
        <v>1</v>
      </c>
      <c r="AC26" s="4">
        <v>0.6</v>
      </c>
      <c r="AD26" s="4">
        <v>0.19</v>
      </c>
      <c r="AE26" s="4">
        <v>0.05</v>
      </c>
      <c r="AG26" s="10" t="s">
        <v>463</v>
      </c>
      <c r="AH26" s="8">
        <v>0</v>
      </c>
      <c r="AI26" s="58">
        <v>1</v>
      </c>
      <c r="AJ26" s="4">
        <v>1</v>
      </c>
      <c r="AK26" s="4">
        <v>0.63</v>
      </c>
      <c r="AL26" s="4">
        <v>0.21</v>
      </c>
      <c r="AM26" s="4">
        <v>0.06</v>
      </c>
    </row>
    <row r="27" spans="1:39" x14ac:dyDescent="0.25">
      <c r="A27" s="10" t="s">
        <v>637</v>
      </c>
      <c r="B27" s="8">
        <v>0.01</v>
      </c>
      <c r="C27" s="58">
        <v>0.03</v>
      </c>
      <c r="D27" s="4">
        <v>0.04</v>
      </c>
      <c r="E27" s="4">
        <v>0.01</v>
      </c>
      <c r="F27" s="4">
        <v>0</v>
      </c>
      <c r="G27" s="4">
        <v>0</v>
      </c>
      <c r="I27" s="10" t="s">
        <v>637</v>
      </c>
      <c r="J27" s="8">
        <v>0.01</v>
      </c>
      <c r="K27" s="58">
        <v>0.02</v>
      </c>
      <c r="L27" s="4">
        <v>0.03</v>
      </c>
      <c r="M27" s="4">
        <v>0.01</v>
      </c>
      <c r="N27" s="4">
        <v>0</v>
      </c>
      <c r="O27" s="4">
        <v>0</v>
      </c>
      <c r="Q27" s="10" t="s">
        <v>637</v>
      </c>
      <c r="R27" s="8">
        <v>0.01</v>
      </c>
      <c r="S27" s="58">
        <v>0.03</v>
      </c>
      <c r="T27" s="4">
        <v>0.03</v>
      </c>
      <c r="U27" s="4">
        <v>0.01</v>
      </c>
      <c r="V27" s="4">
        <v>0</v>
      </c>
      <c r="W27" s="4">
        <v>0</v>
      </c>
      <c r="Y27" s="10" t="s">
        <v>637</v>
      </c>
      <c r="Z27" s="8">
        <v>0.01</v>
      </c>
      <c r="AA27" s="58">
        <v>0.02</v>
      </c>
      <c r="AB27" s="4">
        <v>0.03</v>
      </c>
      <c r="AC27" s="4">
        <v>0.01</v>
      </c>
      <c r="AD27" s="4">
        <v>0</v>
      </c>
      <c r="AE27" s="4">
        <v>0</v>
      </c>
      <c r="AG27" s="47" t="s">
        <v>612</v>
      </c>
      <c r="AH27" s="51">
        <v>0</v>
      </c>
      <c r="AI27" s="62">
        <v>0</v>
      </c>
      <c r="AJ27" s="52">
        <v>0</v>
      </c>
      <c r="AK27" s="52">
        <v>0</v>
      </c>
      <c r="AL27" s="52">
        <v>0</v>
      </c>
      <c r="AM27" s="52">
        <v>0</v>
      </c>
    </row>
    <row r="28" spans="1:39" x14ac:dyDescent="0.25">
      <c r="A28" s="47" t="s">
        <v>612</v>
      </c>
      <c r="B28" s="48">
        <v>0</v>
      </c>
      <c r="C28" s="61">
        <v>0</v>
      </c>
      <c r="D28" s="49">
        <v>0</v>
      </c>
      <c r="E28" s="49">
        <v>0</v>
      </c>
      <c r="F28" s="49">
        <v>0</v>
      </c>
      <c r="G28" s="49">
        <v>0</v>
      </c>
      <c r="I28" s="47" t="s">
        <v>612</v>
      </c>
      <c r="J28" s="48">
        <v>0</v>
      </c>
      <c r="K28" s="61">
        <v>0</v>
      </c>
      <c r="L28" s="49">
        <v>0</v>
      </c>
      <c r="M28" s="49">
        <v>0</v>
      </c>
      <c r="N28" s="49">
        <v>0</v>
      </c>
      <c r="O28" s="49">
        <v>0</v>
      </c>
      <c r="Q28" s="47" t="s">
        <v>612</v>
      </c>
      <c r="R28" s="48">
        <v>0</v>
      </c>
      <c r="S28" s="61">
        <v>0</v>
      </c>
      <c r="T28" s="49">
        <v>0</v>
      </c>
      <c r="U28" s="49">
        <v>0</v>
      </c>
      <c r="V28" s="49">
        <v>0</v>
      </c>
      <c r="W28" s="49">
        <v>0</v>
      </c>
      <c r="Y28" s="47" t="s">
        <v>612</v>
      </c>
      <c r="Z28" s="48">
        <v>0</v>
      </c>
      <c r="AA28" s="61">
        <v>0</v>
      </c>
      <c r="AB28" s="49">
        <v>0</v>
      </c>
      <c r="AC28" s="49">
        <v>0</v>
      </c>
      <c r="AD28" s="49">
        <v>0</v>
      </c>
      <c r="AE28" s="49">
        <v>0</v>
      </c>
      <c r="AG28" s="47" t="s">
        <v>637</v>
      </c>
      <c r="AH28" s="48">
        <v>0</v>
      </c>
      <c r="AI28" s="61">
        <v>0</v>
      </c>
      <c r="AJ28" s="49">
        <v>0</v>
      </c>
      <c r="AK28" s="49">
        <v>0</v>
      </c>
      <c r="AL28" s="49">
        <v>0</v>
      </c>
      <c r="AM28" s="49">
        <v>0</v>
      </c>
    </row>
    <row r="29" spans="1:39" x14ac:dyDescent="0.25">
      <c r="A29" s="39" t="s">
        <v>695</v>
      </c>
      <c r="B29" s="45"/>
      <c r="C29" s="60"/>
      <c r="D29" s="45"/>
      <c r="E29" s="45"/>
      <c r="F29" s="45"/>
      <c r="G29" s="45"/>
      <c r="I29" s="39" t="s">
        <v>695</v>
      </c>
      <c r="J29" s="45"/>
      <c r="K29" s="60"/>
      <c r="L29" s="45"/>
      <c r="M29" s="45"/>
      <c r="N29" s="45"/>
      <c r="O29" s="45"/>
      <c r="Q29" s="39" t="s">
        <v>695</v>
      </c>
      <c r="R29" s="45"/>
      <c r="S29" s="60"/>
      <c r="T29" s="45"/>
      <c r="U29" s="45"/>
      <c r="V29" s="45"/>
      <c r="W29" s="45"/>
      <c r="Y29" s="39" t="s">
        <v>695</v>
      </c>
      <c r="Z29" s="45"/>
      <c r="AA29" s="60"/>
      <c r="AB29" s="45"/>
      <c r="AC29" s="45"/>
      <c r="AD29" s="45"/>
      <c r="AE29" s="45"/>
      <c r="AG29" s="39" t="s">
        <v>695</v>
      </c>
      <c r="AH29" s="45"/>
      <c r="AI29" s="60"/>
      <c r="AJ29" s="45"/>
      <c r="AK29" s="45"/>
      <c r="AL29" s="45"/>
      <c r="AM29" s="45"/>
    </row>
    <row r="30" spans="1:39" x14ac:dyDescent="0.25">
      <c r="A30" s="10" t="s">
        <v>505</v>
      </c>
      <c r="B30" s="8">
        <v>0.8</v>
      </c>
      <c r="C30" s="58">
        <v>0.17</v>
      </c>
      <c r="D30" s="4">
        <v>0.96</v>
      </c>
      <c r="E30" s="4">
        <v>0.68</v>
      </c>
      <c r="F30" s="4">
        <v>0.44</v>
      </c>
      <c r="G30" s="4">
        <v>0.21</v>
      </c>
      <c r="I30" s="10" t="s">
        <v>505</v>
      </c>
      <c r="J30" s="8">
        <v>1</v>
      </c>
      <c r="K30" s="58">
        <v>0</v>
      </c>
      <c r="L30" s="4">
        <v>1</v>
      </c>
      <c r="M30" s="4">
        <v>0.73</v>
      </c>
      <c r="N30" s="4">
        <v>0.49</v>
      </c>
      <c r="O30" s="4">
        <v>0.24</v>
      </c>
      <c r="Q30" s="10" t="s">
        <v>505</v>
      </c>
      <c r="R30" s="8">
        <v>1</v>
      </c>
      <c r="S30" s="58">
        <v>0</v>
      </c>
      <c r="T30" s="4">
        <v>1</v>
      </c>
      <c r="U30" s="4">
        <v>0.74</v>
      </c>
      <c r="V30" s="4">
        <v>0.5</v>
      </c>
      <c r="W30" s="4">
        <v>0.24</v>
      </c>
      <c r="Y30" s="10" t="s">
        <v>505</v>
      </c>
      <c r="Z30" s="8">
        <v>1</v>
      </c>
      <c r="AA30" s="58">
        <v>0</v>
      </c>
      <c r="AB30" s="4">
        <v>1</v>
      </c>
      <c r="AC30" s="4">
        <v>0.75</v>
      </c>
      <c r="AD30" s="4">
        <v>0.55000000000000004</v>
      </c>
      <c r="AE30" s="4">
        <v>0.27</v>
      </c>
      <c r="AG30" s="10" t="s">
        <v>505</v>
      </c>
      <c r="AH30" s="8">
        <v>1</v>
      </c>
      <c r="AI30" s="58">
        <v>0</v>
      </c>
      <c r="AJ30" s="4">
        <v>1</v>
      </c>
      <c r="AK30" s="4">
        <v>0.72</v>
      </c>
      <c r="AL30" s="4">
        <v>0.53</v>
      </c>
      <c r="AM30" s="4">
        <v>0.23</v>
      </c>
    </row>
    <row r="31" spans="1:39" x14ac:dyDescent="0.25">
      <c r="A31" s="10" t="s">
        <v>450</v>
      </c>
      <c r="B31" s="8">
        <v>0.19</v>
      </c>
      <c r="C31" s="58">
        <v>0.6</v>
      </c>
      <c r="D31" s="4">
        <v>0.79</v>
      </c>
      <c r="E31" s="4">
        <v>0.35</v>
      </c>
      <c r="F31" s="4">
        <v>0.11</v>
      </c>
      <c r="G31" s="4">
        <v>0.04</v>
      </c>
      <c r="I31" s="10" t="s">
        <v>450</v>
      </c>
      <c r="J31" s="8">
        <v>0</v>
      </c>
      <c r="K31" s="58">
        <v>0.71</v>
      </c>
      <c r="L31" s="4">
        <v>0.71</v>
      </c>
      <c r="M31" s="4">
        <v>0.28999999999999998</v>
      </c>
      <c r="N31" s="4">
        <v>7.0000000000000007E-2</v>
      </c>
      <c r="O31" s="4">
        <v>0.02</v>
      </c>
      <c r="Q31" s="10" t="s">
        <v>450</v>
      </c>
      <c r="R31" s="8">
        <v>0</v>
      </c>
      <c r="S31" s="58">
        <v>0.72</v>
      </c>
      <c r="T31" s="4">
        <v>0.72</v>
      </c>
      <c r="U31" s="4">
        <v>0.27</v>
      </c>
      <c r="V31" s="4">
        <v>7.0000000000000007E-2</v>
      </c>
      <c r="W31" s="4">
        <v>0.02</v>
      </c>
      <c r="Y31" s="10" t="s">
        <v>450</v>
      </c>
      <c r="Z31" s="8">
        <v>0</v>
      </c>
      <c r="AA31" s="58">
        <v>0.71</v>
      </c>
      <c r="AB31" s="4">
        <v>0.71</v>
      </c>
      <c r="AC31" s="4">
        <v>0.26</v>
      </c>
      <c r="AD31" s="4">
        <v>7.0000000000000007E-2</v>
      </c>
      <c r="AE31" s="4">
        <v>0.02</v>
      </c>
      <c r="AG31" s="10" t="s">
        <v>566</v>
      </c>
      <c r="AH31" s="8">
        <v>0</v>
      </c>
      <c r="AI31" s="58">
        <v>1</v>
      </c>
      <c r="AJ31" s="4">
        <v>1</v>
      </c>
      <c r="AK31" s="4">
        <v>0.37</v>
      </c>
      <c r="AL31" s="4">
        <v>7.0000000000000007E-2</v>
      </c>
      <c r="AM31" s="4">
        <v>0.03</v>
      </c>
    </row>
    <row r="32" spans="1:39" x14ac:dyDescent="0.25">
      <c r="A32" s="10" t="s">
        <v>566</v>
      </c>
      <c r="B32" s="8">
        <v>0.01</v>
      </c>
      <c r="C32" s="58">
        <v>0.12</v>
      </c>
      <c r="D32" s="4">
        <v>0.13</v>
      </c>
      <c r="E32" s="4">
        <v>0.05</v>
      </c>
      <c r="F32" s="4">
        <v>0.01</v>
      </c>
      <c r="G32" s="4">
        <v>0</v>
      </c>
      <c r="I32" s="10" t="s">
        <v>451</v>
      </c>
      <c r="J32" s="8">
        <v>0</v>
      </c>
      <c r="K32" s="58">
        <v>0.22</v>
      </c>
      <c r="L32" s="4">
        <v>0.22</v>
      </c>
      <c r="M32" s="4">
        <v>7.0000000000000007E-2</v>
      </c>
      <c r="N32" s="4">
        <v>0.01</v>
      </c>
      <c r="O32" s="4">
        <v>0</v>
      </c>
      <c r="Q32" s="10" t="s">
        <v>451</v>
      </c>
      <c r="R32" s="8">
        <v>0</v>
      </c>
      <c r="S32" s="58">
        <v>0.22</v>
      </c>
      <c r="T32" s="4">
        <v>0.22</v>
      </c>
      <c r="U32" s="4">
        <v>7.0000000000000007E-2</v>
      </c>
      <c r="V32" s="4">
        <v>0.01</v>
      </c>
      <c r="W32" s="4">
        <v>0</v>
      </c>
      <c r="Y32" s="10" t="s">
        <v>451</v>
      </c>
      <c r="Z32" s="8">
        <v>0</v>
      </c>
      <c r="AA32" s="58">
        <v>0.22</v>
      </c>
      <c r="AB32" s="4">
        <v>0.22</v>
      </c>
      <c r="AC32" s="4">
        <v>7.0000000000000007E-2</v>
      </c>
      <c r="AD32" s="4">
        <v>0.01</v>
      </c>
      <c r="AE32" s="4">
        <v>0</v>
      </c>
      <c r="AG32" s="47" t="s">
        <v>451</v>
      </c>
      <c r="AH32" s="51">
        <v>0</v>
      </c>
      <c r="AI32" s="62">
        <v>0</v>
      </c>
      <c r="AJ32" s="52">
        <v>0</v>
      </c>
      <c r="AK32" s="52">
        <v>0</v>
      </c>
      <c r="AL32" s="52">
        <v>0</v>
      </c>
      <c r="AM32" s="52">
        <v>0</v>
      </c>
    </row>
    <row r="33" spans="1:39" x14ac:dyDescent="0.25">
      <c r="A33" s="10" t="s">
        <v>451</v>
      </c>
      <c r="B33" s="8">
        <v>0.01</v>
      </c>
      <c r="C33" s="58">
        <v>0.11</v>
      </c>
      <c r="D33" s="4">
        <v>0.11</v>
      </c>
      <c r="E33" s="4">
        <v>0.04</v>
      </c>
      <c r="F33" s="4">
        <v>0.01</v>
      </c>
      <c r="G33" s="4">
        <v>0</v>
      </c>
      <c r="I33" s="10" t="s">
        <v>566</v>
      </c>
      <c r="J33" s="8">
        <v>0</v>
      </c>
      <c r="K33" s="58">
        <v>7.0000000000000007E-2</v>
      </c>
      <c r="L33" s="4">
        <v>7.0000000000000007E-2</v>
      </c>
      <c r="M33" s="4">
        <v>0.03</v>
      </c>
      <c r="N33" s="4">
        <v>0.01</v>
      </c>
      <c r="O33" s="4">
        <v>0</v>
      </c>
      <c r="Q33" s="10" t="s">
        <v>566</v>
      </c>
      <c r="R33" s="8">
        <v>0</v>
      </c>
      <c r="S33" s="58">
        <v>0.06</v>
      </c>
      <c r="T33" s="4">
        <v>0.06</v>
      </c>
      <c r="U33" s="4">
        <v>0.02</v>
      </c>
      <c r="V33" s="4">
        <v>0</v>
      </c>
      <c r="W33" s="4">
        <v>0</v>
      </c>
      <c r="Y33" s="10" t="s">
        <v>566</v>
      </c>
      <c r="Z33" s="8">
        <v>0</v>
      </c>
      <c r="AA33" s="58">
        <v>7.0000000000000007E-2</v>
      </c>
      <c r="AB33" s="4">
        <v>7.0000000000000007E-2</v>
      </c>
      <c r="AC33" s="4">
        <v>0.03</v>
      </c>
      <c r="AD33" s="4">
        <v>0.01</v>
      </c>
      <c r="AE33" s="4">
        <v>0</v>
      </c>
      <c r="AG33" s="47" t="s">
        <v>450</v>
      </c>
      <c r="AH33" s="51">
        <v>0</v>
      </c>
      <c r="AI33" s="62">
        <v>0</v>
      </c>
      <c r="AJ33" s="52">
        <v>0</v>
      </c>
      <c r="AK33" s="52">
        <v>0</v>
      </c>
      <c r="AL33" s="52">
        <v>0</v>
      </c>
      <c r="AM33" s="52">
        <v>0</v>
      </c>
    </row>
    <row r="34" spans="1:39" x14ac:dyDescent="0.25">
      <c r="A34" s="39" t="s">
        <v>696</v>
      </c>
      <c r="B34" s="45"/>
      <c r="C34" s="60"/>
      <c r="D34" s="45"/>
      <c r="E34" s="45"/>
      <c r="F34" s="45"/>
      <c r="G34" s="45"/>
      <c r="I34" s="39" t="s">
        <v>696</v>
      </c>
      <c r="J34" s="45"/>
      <c r="K34" s="60"/>
      <c r="L34" s="45"/>
      <c r="M34" s="45"/>
      <c r="N34" s="45"/>
      <c r="O34" s="45"/>
      <c r="Q34" s="39" t="s">
        <v>696</v>
      </c>
      <c r="R34" s="45"/>
      <c r="S34" s="60"/>
      <c r="T34" s="45"/>
      <c r="U34" s="45"/>
      <c r="V34" s="45"/>
      <c r="W34" s="45"/>
      <c r="Y34" s="39" t="s">
        <v>696</v>
      </c>
      <c r="Z34" s="45"/>
      <c r="AA34" s="60"/>
      <c r="AB34" s="45"/>
      <c r="AC34" s="45"/>
      <c r="AD34" s="45"/>
      <c r="AE34" s="45"/>
      <c r="AG34" s="39" t="s">
        <v>696</v>
      </c>
      <c r="AH34" s="45"/>
      <c r="AI34" s="60"/>
      <c r="AJ34" s="45"/>
      <c r="AK34" s="45"/>
      <c r="AL34" s="45"/>
      <c r="AM34" s="45"/>
    </row>
    <row r="35" spans="1:39" x14ac:dyDescent="0.25">
      <c r="A35" s="10" t="s">
        <v>554</v>
      </c>
      <c r="B35" s="8">
        <v>0.72</v>
      </c>
      <c r="C35" s="58">
        <v>0.18</v>
      </c>
      <c r="D35" s="4">
        <v>0.91</v>
      </c>
      <c r="E35" s="4">
        <v>0.49</v>
      </c>
      <c r="F35" s="4">
        <v>0.17</v>
      </c>
      <c r="G35" s="4">
        <v>7.0000000000000007E-2</v>
      </c>
      <c r="I35" s="10" t="s">
        <v>554</v>
      </c>
      <c r="J35" s="8">
        <v>0.72</v>
      </c>
      <c r="K35" s="58">
        <v>0.19</v>
      </c>
      <c r="L35" s="4">
        <v>0.9</v>
      </c>
      <c r="M35" s="4">
        <v>0.51</v>
      </c>
      <c r="N35" s="4">
        <v>0.18</v>
      </c>
      <c r="O35" s="4">
        <v>0.08</v>
      </c>
      <c r="Q35" s="10" t="s">
        <v>554</v>
      </c>
      <c r="R35" s="8">
        <v>0.98</v>
      </c>
      <c r="S35" s="58">
        <v>0.02</v>
      </c>
      <c r="T35" s="4">
        <v>1</v>
      </c>
      <c r="U35" s="4">
        <v>0.63</v>
      </c>
      <c r="V35" s="4">
        <v>0.21</v>
      </c>
      <c r="W35" s="4">
        <v>0.09</v>
      </c>
      <c r="Y35" s="10" t="s">
        <v>554</v>
      </c>
      <c r="Z35" s="8">
        <v>0.98</v>
      </c>
      <c r="AA35" s="58">
        <v>0.02</v>
      </c>
      <c r="AB35" s="4">
        <v>1</v>
      </c>
      <c r="AC35" s="4">
        <v>0.64</v>
      </c>
      <c r="AD35" s="4">
        <v>0.21</v>
      </c>
      <c r="AE35" s="4">
        <v>0.09</v>
      </c>
      <c r="AG35" s="10" t="s">
        <v>554</v>
      </c>
      <c r="AH35" s="8">
        <v>0.98</v>
      </c>
      <c r="AI35" s="58">
        <v>0.02</v>
      </c>
      <c r="AJ35" s="4">
        <v>1</v>
      </c>
      <c r="AK35" s="4">
        <v>0.63</v>
      </c>
      <c r="AL35" s="4">
        <v>0.18</v>
      </c>
      <c r="AM35" s="4">
        <v>0.08</v>
      </c>
    </row>
    <row r="36" spans="1:39" x14ac:dyDescent="0.25">
      <c r="A36" s="10" t="s">
        <v>375</v>
      </c>
      <c r="B36" s="8">
        <v>0.1</v>
      </c>
      <c r="C36" s="58">
        <v>0.46</v>
      </c>
      <c r="D36" s="4">
        <v>0.56000000000000005</v>
      </c>
      <c r="E36" s="4">
        <v>0.24</v>
      </c>
      <c r="F36" s="4">
        <v>0.11</v>
      </c>
      <c r="G36" s="4">
        <v>0.04</v>
      </c>
      <c r="I36" s="10" t="s">
        <v>375</v>
      </c>
      <c r="J36" s="8">
        <v>0.1</v>
      </c>
      <c r="K36" s="58">
        <v>0.46</v>
      </c>
      <c r="L36" s="4">
        <v>0.56000000000000005</v>
      </c>
      <c r="M36" s="4">
        <v>0.22</v>
      </c>
      <c r="N36" s="4">
        <v>0.11</v>
      </c>
      <c r="O36" s="4">
        <v>0.04</v>
      </c>
      <c r="Q36" s="10" t="s">
        <v>375</v>
      </c>
      <c r="R36" s="8">
        <v>0</v>
      </c>
      <c r="S36" s="58">
        <v>0.52</v>
      </c>
      <c r="T36" s="4">
        <v>0.52</v>
      </c>
      <c r="U36" s="4">
        <v>0.17</v>
      </c>
      <c r="V36" s="4">
        <v>0.09</v>
      </c>
      <c r="W36" s="4">
        <v>0.03</v>
      </c>
      <c r="Y36" s="10" t="s">
        <v>375</v>
      </c>
      <c r="Z36" s="8">
        <v>0</v>
      </c>
      <c r="AA36" s="58">
        <v>0.54</v>
      </c>
      <c r="AB36" s="4">
        <v>0.54</v>
      </c>
      <c r="AC36" s="4">
        <v>0.17</v>
      </c>
      <c r="AD36" s="4">
        <v>0.11</v>
      </c>
      <c r="AE36" s="4">
        <v>0.04</v>
      </c>
      <c r="AG36" s="10" t="s">
        <v>375</v>
      </c>
      <c r="AH36" s="8">
        <v>0</v>
      </c>
      <c r="AI36" s="58">
        <v>0.53</v>
      </c>
      <c r="AJ36" s="4">
        <v>0.53</v>
      </c>
      <c r="AK36" s="4">
        <v>0.19</v>
      </c>
      <c r="AL36" s="4">
        <v>0.12</v>
      </c>
      <c r="AM36" s="4">
        <v>0.04</v>
      </c>
    </row>
    <row r="37" spans="1:39" x14ac:dyDescent="0.25">
      <c r="A37" s="10" t="s">
        <v>501</v>
      </c>
      <c r="B37" s="8">
        <v>0.16</v>
      </c>
      <c r="C37" s="58">
        <v>0.28000000000000003</v>
      </c>
      <c r="D37" s="4">
        <v>0.44</v>
      </c>
      <c r="E37" s="4">
        <v>0.12</v>
      </c>
      <c r="F37" s="4">
        <v>0.03</v>
      </c>
      <c r="G37" s="4">
        <v>0.01</v>
      </c>
      <c r="I37" s="10" t="s">
        <v>501</v>
      </c>
      <c r="J37" s="8">
        <v>0.16</v>
      </c>
      <c r="K37" s="58">
        <v>0.28000000000000003</v>
      </c>
      <c r="L37" s="4">
        <v>0.44</v>
      </c>
      <c r="M37" s="4">
        <v>0.12</v>
      </c>
      <c r="N37" s="4">
        <v>0.03</v>
      </c>
      <c r="O37" s="4">
        <v>0.01</v>
      </c>
      <c r="Q37" s="10" t="s">
        <v>501</v>
      </c>
      <c r="R37" s="8">
        <v>0.02</v>
      </c>
      <c r="S37" s="58">
        <v>0.41</v>
      </c>
      <c r="T37" s="4">
        <v>0.42</v>
      </c>
      <c r="U37" s="4">
        <v>0.08</v>
      </c>
      <c r="V37" s="4">
        <v>0.02</v>
      </c>
      <c r="W37" s="4">
        <v>0</v>
      </c>
      <c r="Y37" s="10" t="s">
        <v>501</v>
      </c>
      <c r="Z37" s="8">
        <v>0.02</v>
      </c>
      <c r="AA37" s="58">
        <v>0.39</v>
      </c>
      <c r="AB37" s="4">
        <v>0.41</v>
      </c>
      <c r="AC37" s="4">
        <v>7.0000000000000007E-2</v>
      </c>
      <c r="AD37" s="4">
        <v>0.03</v>
      </c>
      <c r="AE37" s="4">
        <v>0</v>
      </c>
      <c r="AG37" s="10" t="s">
        <v>501</v>
      </c>
      <c r="AH37" s="8">
        <v>0.02</v>
      </c>
      <c r="AI37" s="58">
        <v>0.4</v>
      </c>
      <c r="AJ37" s="4">
        <v>0.43</v>
      </c>
      <c r="AK37" s="4">
        <v>0.08</v>
      </c>
      <c r="AL37" s="4">
        <v>0.03</v>
      </c>
      <c r="AM37" s="4">
        <v>0.01</v>
      </c>
    </row>
    <row r="38" spans="1:39" x14ac:dyDescent="0.25">
      <c r="A38" s="10" t="s">
        <v>402</v>
      </c>
      <c r="B38" s="8">
        <v>0.02</v>
      </c>
      <c r="C38" s="58">
        <v>0.08</v>
      </c>
      <c r="D38" s="4">
        <v>0.09</v>
      </c>
      <c r="E38" s="4">
        <v>0.02</v>
      </c>
      <c r="F38" s="4">
        <v>0.01</v>
      </c>
      <c r="G38" s="4">
        <v>0</v>
      </c>
      <c r="I38" s="10" t="s">
        <v>402</v>
      </c>
      <c r="J38" s="8">
        <v>0.02</v>
      </c>
      <c r="K38" s="58">
        <v>7.0000000000000007E-2</v>
      </c>
      <c r="L38" s="4">
        <v>0.09</v>
      </c>
      <c r="M38" s="4">
        <v>0.03</v>
      </c>
      <c r="N38" s="4">
        <v>0.01</v>
      </c>
      <c r="O38" s="4">
        <v>0</v>
      </c>
      <c r="Q38" s="10" t="s">
        <v>402</v>
      </c>
      <c r="R38" s="8">
        <v>0</v>
      </c>
      <c r="S38" s="58">
        <v>0.05</v>
      </c>
      <c r="T38" s="4">
        <v>0.05</v>
      </c>
      <c r="U38" s="4">
        <v>0.01</v>
      </c>
      <c r="V38" s="4">
        <v>0</v>
      </c>
      <c r="W38" s="4">
        <v>0</v>
      </c>
      <c r="Y38" s="10" t="s">
        <v>402</v>
      </c>
      <c r="Z38" s="8">
        <v>0</v>
      </c>
      <c r="AA38" s="58">
        <v>0.05</v>
      </c>
      <c r="AB38" s="4">
        <v>0.05</v>
      </c>
      <c r="AC38" s="4">
        <v>0.01</v>
      </c>
      <c r="AD38" s="4">
        <v>0</v>
      </c>
      <c r="AE38" s="4">
        <v>0</v>
      </c>
      <c r="AG38" s="10" t="s">
        <v>402</v>
      </c>
      <c r="AH38" s="8">
        <v>0</v>
      </c>
      <c r="AI38" s="58">
        <v>0.05</v>
      </c>
      <c r="AJ38" s="4">
        <v>0.05</v>
      </c>
      <c r="AK38" s="4">
        <v>0.01</v>
      </c>
      <c r="AL38" s="4">
        <v>0</v>
      </c>
      <c r="AM38" s="4">
        <v>0</v>
      </c>
    </row>
    <row r="39" spans="1:39" x14ac:dyDescent="0.25">
      <c r="A39" s="39" t="s">
        <v>697</v>
      </c>
      <c r="B39" s="45"/>
      <c r="C39" s="60"/>
      <c r="D39" s="45"/>
      <c r="E39" s="45"/>
      <c r="F39" s="45"/>
      <c r="G39" s="45"/>
      <c r="I39" s="39" t="s">
        <v>697</v>
      </c>
      <c r="J39" s="45"/>
      <c r="K39" s="60"/>
      <c r="L39" s="45"/>
      <c r="M39" s="45"/>
      <c r="N39" s="45"/>
      <c r="O39" s="45"/>
      <c r="Q39" s="39" t="s">
        <v>697</v>
      </c>
      <c r="R39" s="45"/>
      <c r="S39" s="60"/>
      <c r="T39" s="45"/>
      <c r="U39" s="45"/>
      <c r="V39" s="45"/>
      <c r="W39" s="45"/>
      <c r="Y39" s="39" t="s">
        <v>697</v>
      </c>
      <c r="Z39" s="45"/>
      <c r="AA39" s="60"/>
      <c r="AB39" s="45"/>
      <c r="AC39" s="45"/>
      <c r="AD39" s="45"/>
      <c r="AE39" s="45"/>
      <c r="AG39" s="39" t="s">
        <v>697</v>
      </c>
      <c r="AH39" s="45"/>
      <c r="AI39" s="60"/>
      <c r="AJ39" s="45"/>
      <c r="AK39" s="45"/>
      <c r="AL39" s="45"/>
      <c r="AM39" s="45"/>
    </row>
    <row r="40" spans="1:39" x14ac:dyDescent="0.25">
      <c r="A40" s="10" t="s">
        <v>347</v>
      </c>
      <c r="B40" s="8">
        <v>0.54</v>
      </c>
      <c r="C40" s="58">
        <v>0.32</v>
      </c>
      <c r="D40" s="4">
        <v>0.86</v>
      </c>
      <c r="E40" s="4">
        <v>0.44</v>
      </c>
      <c r="F40" s="4">
        <v>0.23</v>
      </c>
      <c r="G40" s="4">
        <v>0.1</v>
      </c>
      <c r="I40" s="10" t="s">
        <v>347</v>
      </c>
      <c r="J40" s="8">
        <v>0.54</v>
      </c>
      <c r="K40" s="58">
        <v>0.31</v>
      </c>
      <c r="L40" s="4">
        <v>0.85</v>
      </c>
      <c r="M40" s="4">
        <v>0.44</v>
      </c>
      <c r="N40" s="4">
        <v>0.22</v>
      </c>
      <c r="O40" s="4">
        <v>0.1</v>
      </c>
      <c r="Q40" s="10" t="s">
        <v>347</v>
      </c>
      <c r="R40" s="8">
        <v>0.55000000000000004</v>
      </c>
      <c r="S40" s="58">
        <v>0.32</v>
      </c>
      <c r="T40" s="4">
        <v>0.86</v>
      </c>
      <c r="U40" s="4">
        <v>0.44</v>
      </c>
      <c r="V40" s="4">
        <v>0.22</v>
      </c>
      <c r="W40" s="4">
        <v>0.1</v>
      </c>
      <c r="Y40" s="10" t="s">
        <v>347</v>
      </c>
      <c r="Z40" s="8">
        <v>0.05</v>
      </c>
      <c r="AA40" s="58">
        <v>0.73</v>
      </c>
      <c r="AB40" s="4">
        <v>0.78</v>
      </c>
      <c r="AC40" s="4">
        <v>0.26</v>
      </c>
      <c r="AD40" s="4">
        <v>0.15</v>
      </c>
      <c r="AE40" s="4">
        <v>0.08</v>
      </c>
      <c r="AG40" s="10" t="s">
        <v>347</v>
      </c>
      <c r="AH40" s="8">
        <v>0.05</v>
      </c>
      <c r="AI40" s="58">
        <v>0.73</v>
      </c>
      <c r="AJ40" s="4">
        <v>0.78</v>
      </c>
      <c r="AK40" s="4">
        <v>0.22</v>
      </c>
      <c r="AL40" s="4">
        <v>0.13</v>
      </c>
      <c r="AM40" s="4">
        <v>7.0000000000000007E-2</v>
      </c>
    </row>
    <row r="41" spans="1:39" x14ac:dyDescent="0.25">
      <c r="A41" s="10" t="s">
        <v>446</v>
      </c>
      <c r="B41" s="8">
        <v>0.38</v>
      </c>
      <c r="C41" s="58">
        <v>0.41</v>
      </c>
      <c r="D41" s="4">
        <v>0.8</v>
      </c>
      <c r="E41" s="4">
        <v>0.22</v>
      </c>
      <c r="F41" s="4">
        <v>0.06</v>
      </c>
      <c r="G41" s="4">
        <v>0.02</v>
      </c>
      <c r="I41" s="10" t="s">
        <v>446</v>
      </c>
      <c r="J41" s="8">
        <v>0.38</v>
      </c>
      <c r="K41" s="58">
        <v>0.42</v>
      </c>
      <c r="L41" s="4">
        <v>0.8</v>
      </c>
      <c r="M41" s="4">
        <v>0.21</v>
      </c>
      <c r="N41" s="4">
        <v>0.06</v>
      </c>
      <c r="O41" s="4">
        <v>0.01</v>
      </c>
      <c r="Q41" s="10" t="s">
        <v>446</v>
      </c>
      <c r="R41" s="8">
        <v>0.38</v>
      </c>
      <c r="S41" s="58">
        <v>0.42</v>
      </c>
      <c r="T41" s="4">
        <v>0.79</v>
      </c>
      <c r="U41" s="4">
        <v>0.21</v>
      </c>
      <c r="V41" s="4">
        <v>0.06</v>
      </c>
      <c r="W41" s="4">
        <v>0.02</v>
      </c>
      <c r="Y41" s="10" t="s">
        <v>446</v>
      </c>
      <c r="Z41" s="8">
        <v>0.54</v>
      </c>
      <c r="AA41" s="58">
        <v>0.1</v>
      </c>
      <c r="AB41" s="4">
        <v>0.65</v>
      </c>
      <c r="AC41" s="4">
        <v>0.23</v>
      </c>
      <c r="AD41" s="4">
        <v>0.06</v>
      </c>
      <c r="AE41" s="4">
        <v>0.02</v>
      </c>
      <c r="AG41" s="10" t="s">
        <v>446</v>
      </c>
      <c r="AH41" s="8">
        <v>0.55000000000000004</v>
      </c>
      <c r="AI41" s="58">
        <v>0.1</v>
      </c>
      <c r="AJ41" s="4">
        <v>0.65</v>
      </c>
      <c r="AK41" s="4">
        <v>0.24</v>
      </c>
      <c r="AL41" s="4">
        <v>7.0000000000000007E-2</v>
      </c>
      <c r="AM41" s="4">
        <v>0.02</v>
      </c>
    </row>
    <row r="42" spans="1:39" x14ac:dyDescent="0.25">
      <c r="A42" s="10" t="s">
        <v>377</v>
      </c>
      <c r="B42" s="8">
        <v>0.02</v>
      </c>
      <c r="C42" s="58">
        <v>7.0000000000000007E-2</v>
      </c>
      <c r="D42" s="4">
        <v>0.09</v>
      </c>
      <c r="E42" s="4">
        <v>0.01</v>
      </c>
      <c r="F42" s="4">
        <v>0</v>
      </c>
      <c r="G42" s="4">
        <v>0</v>
      </c>
      <c r="I42" s="10" t="s">
        <v>377</v>
      </c>
      <c r="J42" s="8">
        <v>0.02</v>
      </c>
      <c r="K42" s="58">
        <v>7.0000000000000007E-2</v>
      </c>
      <c r="L42" s="4">
        <v>0.1</v>
      </c>
      <c r="M42" s="4">
        <v>0.01</v>
      </c>
      <c r="N42" s="4">
        <v>0</v>
      </c>
      <c r="O42" s="4">
        <v>0</v>
      </c>
      <c r="Q42" s="10" t="s">
        <v>377</v>
      </c>
      <c r="R42" s="8">
        <v>0.02</v>
      </c>
      <c r="S42" s="58">
        <v>7.0000000000000007E-2</v>
      </c>
      <c r="T42" s="4">
        <v>0.09</v>
      </c>
      <c r="U42" s="4">
        <v>0.01</v>
      </c>
      <c r="V42" s="4">
        <v>0</v>
      </c>
      <c r="W42" s="4">
        <v>0</v>
      </c>
      <c r="Y42" s="10" t="s">
        <v>444</v>
      </c>
      <c r="Z42" s="8">
        <v>0.41</v>
      </c>
      <c r="AA42" s="58">
        <v>0.16</v>
      </c>
      <c r="AB42" s="4">
        <v>0.56999999999999995</v>
      </c>
      <c r="AC42" s="4">
        <v>0.11</v>
      </c>
      <c r="AD42" s="4">
        <v>0.02</v>
      </c>
      <c r="AE42" s="4">
        <v>0</v>
      </c>
      <c r="AG42" s="10" t="s">
        <v>444</v>
      </c>
      <c r="AH42" s="8">
        <v>0.4</v>
      </c>
      <c r="AI42" s="58">
        <v>0.17</v>
      </c>
      <c r="AJ42" s="4">
        <v>0.56999999999999995</v>
      </c>
      <c r="AK42" s="4">
        <v>0.11</v>
      </c>
      <c r="AL42" s="4">
        <v>0.02</v>
      </c>
      <c r="AM42" s="4">
        <v>0</v>
      </c>
    </row>
    <row r="43" spans="1:39" x14ac:dyDescent="0.25">
      <c r="A43" s="10" t="s">
        <v>444</v>
      </c>
      <c r="B43" s="8">
        <v>0.06</v>
      </c>
      <c r="C43" s="58">
        <v>0.2</v>
      </c>
      <c r="D43" s="4">
        <v>0.25</v>
      </c>
      <c r="E43" s="4">
        <v>0.02</v>
      </c>
      <c r="F43" s="4">
        <v>0</v>
      </c>
      <c r="G43" s="4">
        <v>0</v>
      </c>
      <c r="I43" s="10" t="s">
        <v>444</v>
      </c>
      <c r="J43" s="8">
        <v>0.06</v>
      </c>
      <c r="K43" s="58">
        <v>0.2</v>
      </c>
      <c r="L43" s="4">
        <v>0.25</v>
      </c>
      <c r="M43" s="4">
        <v>0.03</v>
      </c>
      <c r="N43" s="4">
        <v>0</v>
      </c>
      <c r="O43" s="4">
        <v>0</v>
      </c>
      <c r="Q43" s="10" t="s">
        <v>444</v>
      </c>
      <c r="R43" s="8">
        <v>0.06</v>
      </c>
      <c r="S43" s="58">
        <v>0.19</v>
      </c>
      <c r="T43" s="4">
        <v>0.25</v>
      </c>
      <c r="U43" s="4">
        <v>0.03</v>
      </c>
      <c r="V43" s="4">
        <v>0.01</v>
      </c>
      <c r="W43" s="4">
        <v>0</v>
      </c>
      <c r="Y43" s="47" t="s">
        <v>377</v>
      </c>
      <c r="Z43" s="51">
        <v>0</v>
      </c>
      <c r="AA43" s="62">
        <v>0</v>
      </c>
      <c r="AB43" s="52">
        <v>0</v>
      </c>
      <c r="AC43" s="52">
        <v>0</v>
      </c>
      <c r="AD43" s="52">
        <v>0</v>
      </c>
      <c r="AE43" s="52">
        <v>0</v>
      </c>
      <c r="AG43" s="47" t="s">
        <v>377</v>
      </c>
      <c r="AH43" s="51">
        <v>0</v>
      </c>
      <c r="AI43" s="62">
        <v>0</v>
      </c>
      <c r="AJ43" s="52">
        <v>0</v>
      </c>
      <c r="AK43" s="52">
        <v>0</v>
      </c>
      <c r="AL43" s="52">
        <v>0</v>
      </c>
      <c r="AM43" s="52">
        <v>0</v>
      </c>
    </row>
    <row r="45" spans="1:39" x14ac:dyDescent="0.25">
      <c r="A45" s="65">
        <v>45111</v>
      </c>
      <c r="B45" s="7" t="s">
        <v>710</v>
      </c>
      <c r="C45" s="7" t="s">
        <v>711</v>
      </c>
      <c r="D45" s="7" t="s">
        <v>33</v>
      </c>
      <c r="E45" s="7" t="s">
        <v>280</v>
      </c>
      <c r="I45" s="65">
        <v>45115</v>
      </c>
      <c r="J45" s="7" t="s">
        <v>710</v>
      </c>
      <c r="K45" s="7" t="s">
        <v>711</v>
      </c>
      <c r="L45" s="7" t="s">
        <v>33</v>
      </c>
      <c r="M45" s="7" t="s">
        <v>280</v>
      </c>
      <c r="Q45" s="65">
        <v>45116</v>
      </c>
      <c r="R45" s="7" t="s">
        <v>710</v>
      </c>
      <c r="S45" s="7" t="s">
        <v>711</v>
      </c>
      <c r="T45" s="7" t="s">
        <v>33</v>
      </c>
      <c r="U45" s="7" t="s">
        <v>280</v>
      </c>
    </row>
    <row r="46" spans="1:39" x14ac:dyDescent="0.25">
      <c r="A46" s="10" t="s">
        <v>664</v>
      </c>
      <c r="B46" s="19">
        <v>1</v>
      </c>
      <c r="C46" s="19">
        <v>0.74</v>
      </c>
      <c r="D46" s="19">
        <v>0.57999999999999996</v>
      </c>
      <c r="E46" s="19">
        <v>0.43</v>
      </c>
      <c r="I46" s="10" t="s">
        <v>664</v>
      </c>
      <c r="J46" s="19">
        <v>1</v>
      </c>
      <c r="K46" s="19">
        <v>0.73</v>
      </c>
      <c r="L46" s="19">
        <v>0.56000000000000005</v>
      </c>
      <c r="M46" s="19">
        <v>0.4</v>
      </c>
      <c r="Q46" s="10" t="s">
        <v>664</v>
      </c>
      <c r="R46" s="19">
        <v>1</v>
      </c>
      <c r="S46" s="19">
        <v>1</v>
      </c>
      <c r="T46" s="19">
        <v>0.74</v>
      </c>
      <c r="U46" s="19">
        <v>0.51</v>
      </c>
    </row>
    <row r="47" spans="1:39" x14ac:dyDescent="0.25">
      <c r="A47" s="10" t="s">
        <v>505</v>
      </c>
      <c r="B47" s="4">
        <v>1</v>
      </c>
      <c r="C47" s="4">
        <v>0.63</v>
      </c>
      <c r="D47" s="4">
        <v>0.46</v>
      </c>
      <c r="E47" s="4">
        <v>0.2</v>
      </c>
      <c r="I47" s="10" t="s">
        <v>505</v>
      </c>
      <c r="J47" s="4">
        <v>1</v>
      </c>
      <c r="K47" s="4">
        <v>1</v>
      </c>
      <c r="L47" s="4">
        <v>0.74</v>
      </c>
      <c r="M47" s="4">
        <v>0.33</v>
      </c>
      <c r="Q47" s="10" t="s">
        <v>505</v>
      </c>
      <c r="R47" s="4">
        <v>1</v>
      </c>
      <c r="S47" s="4">
        <v>1</v>
      </c>
      <c r="T47" s="4">
        <v>0.71</v>
      </c>
      <c r="U47" s="4">
        <v>0.3</v>
      </c>
    </row>
    <row r="48" spans="1:39" x14ac:dyDescent="0.25">
      <c r="A48" s="10" t="s">
        <v>347</v>
      </c>
      <c r="B48" s="4">
        <v>1</v>
      </c>
      <c r="C48" s="4">
        <v>0.26</v>
      </c>
      <c r="D48" s="4">
        <v>0.16</v>
      </c>
      <c r="E48" s="4">
        <v>0.1</v>
      </c>
      <c r="I48" s="10" t="s">
        <v>554</v>
      </c>
      <c r="J48" s="4">
        <v>1</v>
      </c>
      <c r="K48" s="4">
        <v>1</v>
      </c>
      <c r="L48" s="4">
        <v>0.28999999999999998</v>
      </c>
      <c r="M48" s="4">
        <v>0.13</v>
      </c>
      <c r="Q48" s="10" t="s">
        <v>554</v>
      </c>
      <c r="R48" s="4">
        <v>1</v>
      </c>
      <c r="S48" s="4">
        <v>1</v>
      </c>
      <c r="T48" s="4">
        <v>0.26</v>
      </c>
      <c r="U48" s="4">
        <v>0.12</v>
      </c>
    </row>
    <row r="49" spans="1:21" x14ac:dyDescent="0.25">
      <c r="A49" s="10" t="s">
        <v>375</v>
      </c>
      <c r="B49" s="43">
        <v>1</v>
      </c>
      <c r="C49" s="43">
        <v>0.37</v>
      </c>
      <c r="D49" s="43">
        <v>0.24</v>
      </c>
      <c r="E49" s="43">
        <v>0.08</v>
      </c>
      <c r="I49" s="10" t="s">
        <v>347</v>
      </c>
      <c r="J49" s="43">
        <v>1</v>
      </c>
      <c r="K49" s="43">
        <v>0.27</v>
      </c>
      <c r="L49" s="43">
        <v>0.15</v>
      </c>
      <c r="M49" s="43">
        <v>0.08</v>
      </c>
      <c r="Q49" s="10" t="s">
        <v>463</v>
      </c>
      <c r="R49" s="43">
        <v>1</v>
      </c>
      <c r="S49" s="43">
        <v>1</v>
      </c>
      <c r="T49" s="43">
        <v>0.28999999999999998</v>
      </c>
      <c r="U49" s="43">
        <v>7.0000000000000007E-2</v>
      </c>
    </row>
    <row r="50" spans="1:21" x14ac:dyDescent="0.25">
      <c r="A50" s="10" t="s">
        <v>554</v>
      </c>
      <c r="B50" s="4">
        <v>1</v>
      </c>
      <c r="C50" s="4">
        <v>0.62</v>
      </c>
      <c r="D50" s="4">
        <v>0.17</v>
      </c>
      <c r="E50" s="4">
        <v>0.08</v>
      </c>
      <c r="I50" s="10" t="s">
        <v>463</v>
      </c>
      <c r="J50" s="4">
        <v>1</v>
      </c>
      <c r="K50" s="4">
        <v>0.57999999999999996</v>
      </c>
      <c r="L50" s="4">
        <v>0.16</v>
      </c>
      <c r="M50" s="4">
        <v>0.04</v>
      </c>
      <c r="Q50" s="47" t="s">
        <v>347</v>
      </c>
      <c r="R50" s="52">
        <v>1</v>
      </c>
      <c r="S50" s="52">
        <v>0</v>
      </c>
      <c r="T50" s="52">
        <v>0</v>
      </c>
      <c r="U50" s="52">
        <v>0</v>
      </c>
    </row>
    <row r="51" spans="1:21" x14ac:dyDescent="0.25">
      <c r="A51" s="10" t="s">
        <v>463</v>
      </c>
      <c r="B51" s="4">
        <v>1</v>
      </c>
      <c r="C51" s="4">
        <v>0.59</v>
      </c>
      <c r="D51" s="4">
        <v>0.19</v>
      </c>
      <c r="E51" s="4">
        <v>0.05</v>
      </c>
      <c r="I51" s="10" t="s">
        <v>446</v>
      </c>
      <c r="J51" s="4">
        <v>1</v>
      </c>
      <c r="K51" s="4">
        <v>0.42</v>
      </c>
      <c r="L51" s="4">
        <v>0.1</v>
      </c>
      <c r="M51" s="4">
        <v>0.02</v>
      </c>
      <c r="Q51" s="47" t="s">
        <v>375</v>
      </c>
      <c r="R51" s="52">
        <v>1</v>
      </c>
      <c r="S51" s="52">
        <v>0</v>
      </c>
      <c r="T51" s="52">
        <v>0</v>
      </c>
      <c r="U51" s="52">
        <v>0</v>
      </c>
    </row>
    <row r="52" spans="1:21" x14ac:dyDescent="0.25">
      <c r="A52" s="10" t="s">
        <v>566</v>
      </c>
      <c r="B52" s="4">
        <v>1</v>
      </c>
      <c r="C52" s="4">
        <v>0.38</v>
      </c>
      <c r="D52" s="4">
        <v>0.08</v>
      </c>
      <c r="E52" s="4">
        <v>0.03</v>
      </c>
      <c r="I52" s="47" t="s">
        <v>375</v>
      </c>
      <c r="J52" s="52">
        <v>1</v>
      </c>
      <c r="K52" s="52">
        <v>0</v>
      </c>
      <c r="L52" s="52">
        <v>0</v>
      </c>
      <c r="M52" s="52">
        <v>0</v>
      </c>
      <c r="Q52" s="47" t="s">
        <v>446</v>
      </c>
      <c r="R52" s="52">
        <v>1</v>
      </c>
      <c r="S52" s="52">
        <v>0</v>
      </c>
      <c r="T52" s="52">
        <v>0</v>
      </c>
      <c r="U52" s="52">
        <v>0</v>
      </c>
    </row>
    <row r="53" spans="1:21" x14ac:dyDescent="0.25">
      <c r="A53" s="10" t="s">
        <v>446</v>
      </c>
      <c r="B53" s="4">
        <v>1</v>
      </c>
      <c r="C53" s="4">
        <v>0.41</v>
      </c>
      <c r="D53" s="4">
        <v>0.12</v>
      </c>
      <c r="E53" s="4">
        <v>0.02</v>
      </c>
      <c r="I53" s="47" t="s">
        <v>566</v>
      </c>
      <c r="J53" s="52">
        <v>1</v>
      </c>
      <c r="K53" s="52">
        <v>0</v>
      </c>
      <c r="L53" s="52">
        <v>0</v>
      </c>
      <c r="M53" s="52">
        <v>0</v>
      </c>
      <c r="Q53" s="47" t="s">
        <v>566</v>
      </c>
      <c r="R53" s="52">
        <v>1</v>
      </c>
      <c r="S53" s="52">
        <v>0</v>
      </c>
      <c r="T53" s="52">
        <v>0</v>
      </c>
      <c r="U53" s="52">
        <v>0</v>
      </c>
    </row>
    <row r="54" spans="1:21" x14ac:dyDescent="0.25">
      <c r="A54" s="47" t="s">
        <v>377</v>
      </c>
      <c r="B54" s="52">
        <v>0</v>
      </c>
      <c r="C54" s="52">
        <v>0</v>
      </c>
      <c r="D54" s="52">
        <v>0</v>
      </c>
      <c r="E54" s="52">
        <v>0</v>
      </c>
      <c r="I54" s="47" t="s">
        <v>377</v>
      </c>
      <c r="J54" s="52">
        <v>0</v>
      </c>
      <c r="K54" s="52">
        <v>0</v>
      </c>
      <c r="L54" s="52">
        <v>0</v>
      </c>
      <c r="M54" s="52">
        <v>0</v>
      </c>
      <c r="Q54" s="47" t="s">
        <v>377</v>
      </c>
      <c r="R54" s="52">
        <v>0</v>
      </c>
      <c r="S54" s="52">
        <v>0</v>
      </c>
      <c r="T54" s="52">
        <v>0</v>
      </c>
      <c r="U54" s="52">
        <v>0</v>
      </c>
    </row>
    <row r="55" spans="1:21" x14ac:dyDescent="0.25">
      <c r="A55" s="47" t="s">
        <v>402</v>
      </c>
      <c r="B55" s="52">
        <v>0</v>
      </c>
      <c r="C55" s="52">
        <v>0</v>
      </c>
      <c r="D55" s="52">
        <v>0</v>
      </c>
      <c r="E55" s="52">
        <v>0</v>
      </c>
      <c r="I55" s="47" t="s">
        <v>402</v>
      </c>
      <c r="J55" s="52">
        <v>0</v>
      </c>
      <c r="K55" s="52">
        <v>0</v>
      </c>
      <c r="L55" s="52">
        <v>0</v>
      </c>
      <c r="M55" s="52">
        <v>0</v>
      </c>
      <c r="Q55" s="47" t="s">
        <v>402</v>
      </c>
      <c r="R55" s="52">
        <v>0</v>
      </c>
      <c r="S55" s="52">
        <v>0</v>
      </c>
      <c r="T55" s="52">
        <v>0</v>
      </c>
      <c r="U55" s="52">
        <v>0</v>
      </c>
    </row>
    <row r="56" spans="1:21" x14ac:dyDescent="0.25">
      <c r="A56" s="47" t="s">
        <v>444</v>
      </c>
      <c r="B56" s="52">
        <v>0</v>
      </c>
      <c r="C56" s="52">
        <v>0</v>
      </c>
      <c r="D56" s="52">
        <v>0</v>
      </c>
      <c r="E56" s="52">
        <v>0</v>
      </c>
      <c r="I56" s="47" t="s">
        <v>444</v>
      </c>
      <c r="J56" s="52">
        <v>0</v>
      </c>
      <c r="K56" s="52">
        <v>0</v>
      </c>
      <c r="L56" s="52">
        <v>0</v>
      </c>
      <c r="M56" s="52">
        <v>0</v>
      </c>
      <c r="Q56" s="47" t="s">
        <v>444</v>
      </c>
      <c r="R56" s="52">
        <v>0</v>
      </c>
      <c r="S56" s="52">
        <v>0</v>
      </c>
      <c r="T56" s="52">
        <v>0</v>
      </c>
      <c r="U56" s="52">
        <v>0</v>
      </c>
    </row>
    <row r="57" spans="1:21" x14ac:dyDescent="0.25">
      <c r="A57" s="47" t="s">
        <v>450</v>
      </c>
      <c r="B57" s="52">
        <v>0</v>
      </c>
      <c r="C57" s="52">
        <v>0</v>
      </c>
      <c r="D57" s="52">
        <v>0</v>
      </c>
      <c r="E57" s="52">
        <v>0</v>
      </c>
      <c r="I57" s="47" t="s">
        <v>450</v>
      </c>
      <c r="J57" s="52">
        <v>0</v>
      </c>
      <c r="K57" s="52">
        <v>0</v>
      </c>
      <c r="L57" s="52">
        <v>0</v>
      </c>
      <c r="M57" s="52">
        <v>0</v>
      </c>
      <c r="Q57" s="47" t="s">
        <v>450</v>
      </c>
      <c r="R57" s="52">
        <v>0</v>
      </c>
      <c r="S57" s="52">
        <v>0</v>
      </c>
      <c r="T57" s="52">
        <v>0</v>
      </c>
      <c r="U57" s="52">
        <v>0</v>
      </c>
    </row>
    <row r="58" spans="1:21" x14ac:dyDescent="0.25">
      <c r="A58" s="47" t="s">
        <v>451</v>
      </c>
      <c r="B58" s="52">
        <v>0</v>
      </c>
      <c r="C58" s="52">
        <v>0</v>
      </c>
      <c r="D58" s="52">
        <v>0</v>
      </c>
      <c r="E58" s="52">
        <v>0</v>
      </c>
      <c r="I58" s="47" t="s">
        <v>451</v>
      </c>
      <c r="J58" s="52">
        <v>0</v>
      </c>
      <c r="K58" s="52">
        <v>0</v>
      </c>
      <c r="L58" s="52">
        <v>0</v>
      </c>
      <c r="M58" s="52">
        <v>0</v>
      </c>
      <c r="Q58" s="47" t="s">
        <v>451</v>
      </c>
      <c r="R58" s="52">
        <v>0</v>
      </c>
      <c r="S58" s="52">
        <v>0</v>
      </c>
      <c r="T58" s="52">
        <v>0</v>
      </c>
      <c r="U58" s="52">
        <v>0</v>
      </c>
    </row>
    <row r="59" spans="1:21" x14ac:dyDescent="0.25">
      <c r="A59" s="47" t="s">
        <v>501</v>
      </c>
      <c r="B59" s="52">
        <v>0</v>
      </c>
      <c r="C59" s="52">
        <v>0</v>
      </c>
      <c r="D59" s="52">
        <v>0</v>
      </c>
      <c r="E59" s="52">
        <v>0</v>
      </c>
      <c r="I59" s="47" t="s">
        <v>501</v>
      </c>
      <c r="J59" s="52">
        <v>0</v>
      </c>
      <c r="K59" s="52">
        <v>0</v>
      </c>
      <c r="L59" s="52">
        <v>0</v>
      </c>
      <c r="M59" s="52">
        <v>0</v>
      </c>
      <c r="Q59" s="47" t="s">
        <v>501</v>
      </c>
      <c r="R59" s="52">
        <v>0</v>
      </c>
      <c r="S59" s="52">
        <v>0</v>
      </c>
      <c r="T59" s="52">
        <v>0</v>
      </c>
      <c r="U59" s="52">
        <v>0</v>
      </c>
    </row>
    <row r="60" spans="1:21" x14ac:dyDescent="0.25">
      <c r="A60" s="47" t="s">
        <v>612</v>
      </c>
      <c r="B60" s="52">
        <v>0</v>
      </c>
      <c r="C60" s="52">
        <v>0</v>
      </c>
      <c r="D60" s="52">
        <v>0</v>
      </c>
      <c r="E60" s="52">
        <v>0</v>
      </c>
      <c r="I60" s="47" t="s">
        <v>612</v>
      </c>
      <c r="J60" s="52">
        <v>0</v>
      </c>
      <c r="K60" s="52">
        <v>0</v>
      </c>
      <c r="L60" s="52">
        <v>0</v>
      </c>
      <c r="M60" s="52">
        <v>0</v>
      </c>
      <c r="Q60" s="47" t="s">
        <v>612</v>
      </c>
      <c r="R60" s="52">
        <v>0</v>
      </c>
      <c r="S60" s="52">
        <v>0</v>
      </c>
      <c r="T60" s="52">
        <v>0</v>
      </c>
      <c r="U60" s="52">
        <v>0</v>
      </c>
    </row>
    <row r="61" spans="1:21" x14ac:dyDescent="0.25">
      <c r="A61" s="47" t="s">
        <v>637</v>
      </c>
      <c r="B61" s="52">
        <v>0</v>
      </c>
      <c r="C61" s="52">
        <v>0</v>
      </c>
      <c r="D61" s="52">
        <v>0</v>
      </c>
      <c r="E61" s="52">
        <v>0</v>
      </c>
      <c r="I61" s="47" t="s">
        <v>637</v>
      </c>
      <c r="J61" s="52">
        <v>0</v>
      </c>
      <c r="K61" s="52">
        <v>0</v>
      </c>
      <c r="L61" s="52">
        <v>0</v>
      </c>
      <c r="M61" s="52">
        <v>0</v>
      </c>
      <c r="Q61" s="47" t="s">
        <v>637</v>
      </c>
      <c r="R61" s="52">
        <v>0</v>
      </c>
      <c r="S61" s="52">
        <v>0</v>
      </c>
      <c r="T61" s="52">
        <v>0</v>
      </c>
      <c r="U61" s="52">
        <v>0</v>
      </c>
    </row>
  </sheetData>
  <sortState ref="Q46:U61">
    <sortCondition descending="1" ref="U46:U61"/>
    <sortCondition descending="1" ref="T46:T61"/>
    <sortCondition descending="1" ref="S46:S61"/>
    <sortCondition descending="1" ref="R46:R61"/>
    <sortCondition ref="Q46:Q61"/>
  </sortState>
  <conditionalFormatting sqref="B8:G11 B13:G16 B18:G21 B3:G6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46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45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J30:O33 J35:O38 J40:O43 J25:O28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J29:O29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J34:O34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J39:O39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R30:W33 R35:W38 R40:W43 R25:W28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R29:W29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R34:W34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R39:W39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Z30:AE33 Z35:AE38 Z40:AE43 Z25:AE28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Z29:AE29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Z34:AE34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Z39:AE39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H30:AM33 AH35:AM38 AH40:AM43 AH25:AM28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AH29:AM29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AH34:AM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AH39:AM39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B46:E61">
    <cfRule type="colorScale" priority="304">
      <colorScale>
        <cfvo type="percent" val="0"/>
        <cfvo type="percent" val="100"/>
        <color rgb="FFFCFCFF"/>
        <color rgb="FF63BE7B"/>
      </colorScale>
    </cfRule>
  </conditionalFormatting>
  <conditionalFormatting sqref="J46:M61">
    <cfRule type="colorScale" priority="305">
      <colorScale>
        <cfvo type="percent" val="0"/>
        <cfvo type="percent" val="100"/>
        <color rgb="FFFCFCFF"/>
        <color rgb="FF63BE7B"/>
      </colorScale>
    </cfRule>
  </conditionalFormatting>
  <conditionalFormatting sqref="R46:U61">
    <cfRule type="colorScale" priority="306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zoomScale="90" zoomScaleNormal="90" workbookViewId="0"/>
  </sheetViews>
  <sheetFormatPr defaultRowHeight="15" x14ac:dyDescent="0.25"/>
  <cols>
    <col min="1" max="1" width="23.85546875" bestFit="1" customWidth="1"/>
    <col min="2" max="5" width="9.85546875" customWidth="1"/>
    <col min="7" max="7" width="23.85546875" bestFit="1" customWidth="1"/>
    <col min="8" max="11" width="9.85546875" customWidth="1"/>
    <col min="13" max="13" width="23.85546875" bestFit="1" customWidth="1"/>
    <col min="14" max="17" width="10" customWidth="1"/>
    <col min="19" max="19" width="23.85546875" bestFit="1" customWidth="1"/>
    <col min="20" max="20" width="9.85546875" bestFit="1" customWidth="1"/>
    <col min="21" max="21" width="6.85546875" bestFit="1" customWidth="1"/>
    <col min="22" max="22" width="8" bestFit="1" customWidth="1"/>
    <col min="23" max="23" width="9.85546875" bestFit="1" customWidth="1"/>
    <col min="25" max="25" width="23.85546875" bestFit="1" customWidth="1"/>
    <col min="26" max="26" width="9.85546875" bestFit="1" customWidth="1"/>
    <col min="27" max="27" width="6.85546875" bestFit="1" customWidth="1"/>
    <col min="28" max="28" width="8" bestFit="1" customWidth="1"/>
    <col min="29" max="29" width="9.85546875" bestFit="1" customWidth="1"/>
  </cols>
  <sheetData>
    <row r="1" spans="1:29" x14ac:dyDescent="0.25">
      <c r="A1" s="15" t="s">
        <v>741</v>
      </c>
      <c r="B1" s="7" t="s">
        <v>742</v>
      </c>
      <c r="C1" s="7" t="s">
        <v>743</v>
      </c>
      <c r="D1" s="7" t="s">
        <v>744</v>
      </c>
      <c r="E1" s="7" t="s">
        <v>745</v>
      </c>
      <c r="G1" s="15" t="s">
        <v>746</v>
      </c>
      <c r="H1" s="7" t="s">
        <v>742</v>
      </c>
      <c r="I1" s="7" t="s">
        <v>743</v>
      </c>
      <c r="J1" s="7" t="s">
        <v>744</v>
      </c>
      <c r="K1" s="7" t="s">
        <v>745</v>
      </c>
      <c r="M1" s="15" t="s">
        <v>747</v>
      </c>
      <c r="N1" s="7" t="s">
        <v>742</v>
      </c>
      <c r="O1" s="7" t="s">
        <v>743</v>
      </c>
      <c r="P1" s="7" t="s">
        <v>744</v>
      </c>
      <c r="Q1" s="7" t="s">
        <v>745</v>
      </c>
      <c r="S1" s="15" t="s">
        <v>748</v>
      </c>
      <c r="T1" s="7" t="s">
        <v>742</v>
      </c>
      <c r="U1" s="7" t="s">
        <v>743</v>
      </c>
      <c r="V1" s="7" t="s">
        <v>744</v>
      </c>
      <c r="W1" s="7" t="s">
        <v>745</v>
      </c>
      <c r="Y1" s="15" t="s">
        <v>749</v>
      </c>
      <c r="Z1" s="7" t="s">
        <v>742</v>
      </c>
      <c r="AA1" s="7" t="s">
        <v>743</v>
      </c>
      <c r="AB1" s="7" t="s">
        <v>744</v>
      </c>
      <c r="AC1" s="7" t="s">
        <v>745</v>
      </c>
    </row>
    <row r="2" spans="1:29" x14ac:dyDescent="0.25">
      <c r="A2" s="23" t="s">
        <v>694</v>
      </c>
      <c r="B2" s="20"/>
      <c r="C2" s="20"/>
      <c r="D2" s="20"/>
      <c r="E2" s="20"/>
      <c r="G2" s="23" t="s">
        <v>694</v>
      </c>
      <c r="H2" s="20"/>
      <c r="I2" s="20"/>
      <c r="J2" s="20"/>
      <c r="K2" s="20"/>
      <c r="M2" s="23" t="s">
        <v>694</v>
      </c>
      <c r="N2" s="20"/>
      <c r="O2" s="20"/>
      <c r="P2" s="20"/>
      <c r="Q2" s="20"/>
      <c r="S2" s="23" t="s">
        <v>694</v>
      </c>
      <c r="T2" s="20"/>
      <c r="U2" s="20"/>
      <c r="V2" s="20"/>
      <c r="W2" s="20"/>
      <c r="Y2" s="23" t="s">
        <v>694</v>
      </c>
      <c r="Z2" s="20"/>
      <c r="AA2" s="20"/>
      <c r="AB2" s="20"/>
      <c r="AC2" s="20"/>
    </row>
    <row r="3" spans="1:29" x14ac:dyDescent="0.25">
      <c r="A3" s="10" t="s">
        <v>607</v>
      </c>
      <c r="B3" s="17">
        <v>0.97</v>
      </c>
      <c r="C3" s="17">
        <v>0.93</v>
      </c>
      <c r="D3" s="17">
        <v>7.0000000000000007E-2</v>
      </c>
      <c r="E3" s="17">
        <v>0.04</v>
      </c>
      <c r="G3" s="10" t="s">
        <v>607</v>
      </c>
      <c r="H3" s="17">
        <v>0.98</v>
      </c>
      <c r="I3" s="17">
        <v>0.96</v>
      </c>
      <c r="J3" s="17">
        <v>0.04</v>
      </c>
      <c r="K3" s="17">
        <v>0.02</v>
      </c>
      <c r="M3" s="10" t="s">
        <v>607</v>
      </c>
      <c r="N3" s="17">
        <v>0.96</v>
      </c>
      <c r="O3" s="17">
        <v>0.91</v>
      </c>
      <c r="P3" s="17">
        <v>0.09</v>
      </c>
      <c r="Q3" s="17">
        <v>0.05</v>
      </c>
      <c r="S3" s="10" t="s">
        <v>607</v>
      </c>
      <c r="T3" s="17">
        <v>0.97</v>
      </c>
      <c r="U3" s="17">
        <v>0.93</v>
      </c>
      <c r="V3" s="17">
        <v>7.0000000000000007E-2</v>
      </c>
      <c r="W3" s="17">
        <v>0.04</v>
      </c>
      <c r="Y3" s="10" t="s">
        <v>581</v>
      </c>
      <c r="Z3" s="17">
        <v>0.99</v>
      </c>
      <c r="AA3" s="17">
        <v>0.99</v>
      </c>
      <c r="AB3" s="17">
        <v>0.01</v>
      </c>
      <c r="AC3" s="17">
        <v>0</v>
      </c>
    </row>
    <row r="4" spans="1:29" x14ac:dyDescent="0.25">
      <c r="A4" s="10" t="s">
        <v>581</v>
      </c>
      <c r="B4" s="17">
        <v>0.64</v>
      </c>
      <c r="C4" s="17">
        <v>0.44</v>
      </c>
      <c r="D4" s="17">
        <v>0.56000000000000005</v>
      </c>
      <c r="E4" s="17">
        <v>0.2</v>
      </c>
      <c r="G4" s="10" t="s">
        <v>581</v>
      </c>
      <c r="H4" s="17">
        <v>0.67</v>
      </c>
      <c r="I4" s="17">
        <v>0.49</v>
      </c>
      <c r="J4" s="17">
        <v>0.51</v>
      </c>
      <c r="K4" s="17">
        <v>0.19</v>
      </c>
      <c r="M4" s="10" t="s">
        <v>581</v>
      </c>
      <c r="N4" s="17">
        <v>0.86</v>
      </c>
      <c r="O4" s="17">
        <v>0.77</v>
      </c>
      <c r="P4" s="17">
        <v>0.23</v>
      </c>
      <c r="Q4" s="17">
        <v>0.09</v>
      </c>
      <c r="S4" s="10" t="s">
        <v>581</v>
      </c>
      <c r="T4" s="17">
        <v>0.96</v>
      </c>
      <c r="U4" s="17">
        <v>0.93</v>
      </c>
      <c r="V4" s="17">
        <v>7.0000000000000007E-2</v>
      </c>
      <c r="W4" s="17">
        <v>0.03</v>
      </c>
      <c r="Y4" s="10" t="s">
        <v>607</v>
      </c>
      <c r="Z4" s="17">
        <v>0.97</v>
      </c>
      <c r="AA4" s="17">
        <v>0.93</v>
      </c>
      <c r="AB4" s="17">
        <v>7.0000000000000007E-2</v>
      </c>
      <c r="AC4" s="17">
        <v>0.04</v>
      </c>
    </row>
    <row r="5" spans="1:29" x14ac:dyDescent="0.25">
      <c r="A5" s="10" t="s">
        <v>538</v>
      </c>
      <c r="B5" s="17">
        <v>0.56000000000000005</v>
      </c>
      <c r="C5" s="17">
        <v>0.43</v>
      </c>
      <c r="D5" s="17">
        <v>0.47</v>
      </c>
      <c r="E5" s="17">
        <v>0.13</v>
      </c>
      <c r="G5" s="10" t="s">
        <v>432</v>
      </c>
      <c r="H5" s="17">
        <v>0.51</v>
      </c>
      <c r="I5" s="17">
        <v>0.2</v>
      </c>
      <c r="J5" s="17">
        <v>0.8</v>
      </c>
      <c r="K5" s="17">
        <v>0.32</v>
      </c>
      <c r="M5" s="10" t="s">
        <v>432</v>
      </c>
      <c r="N5" s="17">
        <v>0.45</v>
      </c>
      <c r="O5" s="17">
        <v>0.11</v>
      </c>
      <c r="P5" s="17">
        <v>0.89</v>
      </c>
      <c r="Q5" s="17">
        <v>0.34</v>
      </c>
      <c r="S5" s="10" t="s">
        <v>432</v>
      </c>
      <c r="T5" s="17">
        <v>0.48</v>
      </c>
      <c r="U5" s="17">
        <v>0.11</v>
      </c>
      <c r="V5" s="17">
        <v>0.89</v>
      </c>
      <c r="W5" s="17">
        <v>0.37</v>
      </c>
      <c r="Y5" s="10" t="s">
        <v>432</v>
      </c>
      <c r="Z5" s="17">
        <v>0.44</v>
      </c>
      <c r="AA5" s="17">
        <v>0.04</v>
      </c>
      <c r="AB5" s="17">
        <v>0.96</v>
      </c>
      <c r="AC5" s="17">
        <v>0.4</v>
      </c>
    </row>
    <row r="6" spans="1:29" x14ac:dyDescent="0.25">
      <c r="A6" s="10" t="s">
        <v>432</v>
      </c>
      <c r="B6" s="17">
        <v>0.5</v>
      </c>
      <c r="C6" s="17">
        <v>0.2</v>
      </c>
      <c r="D6" s="17">
        <v>0.8</v>
      </c>
      <c r="E6" s="17">
        <v>0.31</v>
      </c>
      <c r="G6" s="10" t="s">
        <v>538</v>
      </c>
      <c r="H6" s="17">
        <v>0.49</v>
      </c>
      <c r="I6" s="17">
        <v>0.35</v>
      </c>
      <c r="J6" s="17">
        <v>0.55000000000000004</v>
      </c>
      <c r="K6" s="17">
        <v>0.15</v>
      </c>
      <c r="M6" s="10" t="s">
        <v>538</v>
      </c>
      <c r="N6" s="17">
        <v>0.42</v>
      </c>
      <c r="O6" s="17">
        <v>0.21</v>
      </c>
      <c r="P6" s="17">
        <v>0.72</v>
      </c>
      <c r="Q6" s="17">
        <v>0.21</v>
      </c>
      <c r="S6" s="10" t="s">
        <v>538</v>
      </c>
      <c r="T6" s="17">
        <v>0.3</v>
      </c>
      <c r="U6" s="17">
        <v>0.04</v>
      </c>
      <c r="V6" s="17">
        <v>0.89</v>
      </c>
      <c r="W6" s="17">
        <v>0.26</v>
      </c>
      <c r="Y6" s="10" t="s">
        <v>538</v>
      </c>
      <c r="Z6" s="17">
        <v>0.28999999999999998</v>
      </c>
      <c r="AA6" s="17">
        <v>0.03</v>
      </c>
      <c r="AB6" s="17">
        <v>0.84</v>
      </c>
      <c r="AC6" s="17">
        <v>0.25</v>
      </c>
    </row>
    <row r="7" spans="1:29" x14ac:dyDescent="0.25">
      <c r="A7" s="10" t="s">
        <v>378</v>
      </c>
      <c r="B7" s="17">
        <v>0</v>
      </c>
      <c r="C7" s="17">
        <v>0</v>
      </c>
      <c r="D7" s="17">
        <v>0</v>
      </c>
      <c r="E7" s="17">
        <v>0</v>
      </c>
      <c r="G7" s="10" t="s">
        <v>378</v>
      </c>
      <c r="H7" s="17">
        <v>0</v>
      </c>
      <c r="I7" s="17">
        <v>0</v>
      </c>
      <c r="J7" s="17">
        <v>0</v>
      </c>
      <c r="K7" s="17">
        <v>0</v>
      </c>
      <c r="M7" s="10" t="s">
        <v>378</v>
      </c>
      <c r="N7" s="17">
        <v>0</v>
      </c>
      <c r="O7" s="17">
        <v>0</v>
      </c>
      <c r="P7" s="17">
        <v>0</v>
      </c>
      <c r="Q7" s="17">
        <v>0</v>
      </c>
      <c r="S7" s="10" t="s">
        <v>378</v>
      </c>
      <c r="T7" s="17">
        <v>0</v>
      </c>
      <c r="U7" s="17">
        <v>0</v>
      </c>
      <c r="V7" s="17">
        <v>0</v>
      </c>
      <c r="W7" s="17">
        <v>0</v>
      </c>
      <c r="Y7" s="10" t="s">
        <v>378</v>
      </c>
      <c r="Z7" s="17">
        <v>0</v>
      </c>
      <c r="AA7" s="17">
        <v>0</v>
      </c>
      <c r="AB7" s="17">
        <v>0</v>
      </c>
      <c r="AC7" s="17">
        <v>0</v>
      </c>
    </row>
    <row r="8" spans="1:29" x14ac:dyDescent="0.25">
      <c r="A8" s="23" t="s">
        <v>695</v>
      </c>
      <c r="B8" s="20"/>
      <c r="C8" s="20"/>
      <c r="D8" s="20"/>
      <c r="E8" s="20"/>
      <c r="G8" s="23" t="s">
        <v>695</v>
      </c>
      <c r="H8" s="20"/>
      <c r="I8" s="20"/>
      <c r="J8" s="20"/>
      <c r="K8" s="20"/>
      <c r="M8" s="23" t="s">
        <v>695</v>
      </c>
      <c r="N8" s="20"/>
      <c r="O8" s="20"/>
      <c r="P8" s="20"/>
      <c r="Q8" s="20"/>
      <c r="S8" s="23" t="s">
        <v>695</v>
      </c>
      <c r="T8" s="20"/>
      <c r="U8" s="20"/>
      <c r="V8" s="20"/>
      <c r="W8" s="20"/>
      <c r="Y8" s="23" t="s">
        <v>695</v>
      </c>
      <c r="Z8" s="20"/>
      <c r="AA8" s="20"/>
      <c r="AB8" s="20"/>
      <c r="AC8" s="20"/>
    </row>
    <row r="9" spans="1:29" x14ac:dyDescent="0.25">
      <c r="A9" s="10" t="s">
        <v>413</v>
      </c>
      <c r="B9" s="17">
        <v>0.98</v>
      </c>
      <c r="C9" s="17">
        <v>0.94</v>
      </c>
      <c r="D9" s="17">
        <v>0.06</v>
      </c>
      <c r="E9" s="17">
        <v>0.04</v>
      </c>
      <c r="G9" s="10" t="s">
        <v>413</v>
      </c>
      <c r="H9" s="17">
        <v>0.99</v>
      </c>
      <c r="I9" s="17">
        <v>0.98</v>
      </c>
      <c r="J9" s="17">
        <v>0.02</v>
      </c>
      <c r="K9" s="17">
        <v>0.01</v>
      </c>
      <c r="M9" s="10" t="s">
        <v>413</v>
      </c>
      <c r="N9" s="17">
        <v>1</v>
      </c>
      <c r="O9" s="17">
        <v>1</v>
      </c>
      <c r="P9" s="17">
        <v>0</v>
      </c>
      <c r="Q9" s="17">
        <v>0</v>
      </c>
      <c r="S9" s="10" t="s">
        <v>413</v>
      </c>
      <c r="T9" s="17">
        <v>1</v>
      </c>
      <c r="U9" s="17">
        <v>0.99</v>
      </c>
      <c r="V9" s="17">
        <v>0.01</v>
      </c>
      <c r="W9" s="17">
        <v>0</v>
      </c>
      <c r="Y9" s="10" t="s">
        <v>413</v>
      </c>
      <c r="Z9" s="17">
        <v>1</v>
      </c>
      <c r="AA9" s="17">
        <v>1</v>
      </c>
      <c r="AB9" s="17">
        <v>0</v>
      </c>
      <c r="AC9" s="17">
        <v>0</v>
      </c>
    </row>
    <row r="10" spans="1:29" x14ac:dyDescent="0.25">
      <c r="A10" s="10" t="s">
        <v>516</v>
      </c>
      <c r="B10" s="17">
        <v>0.97</v>
      </c>
      <c r="C10" s="17">
        <v>0.93</v>
      </c>
      <c r="D10" s="17">
        <v>7.0000000000000007E-2</v>
      </c>
      <c r="E10" s="17">
        <v>0.04</v>
      </c>
      <c r="G10" s="10" t="s">
        <v>516</v>
      </c>
      <c r="H10" s="17">
        <v>0.95</v>
      </c>
      <c r="I10" s="17">
        <v>0.87</v>
      </c>
      <c r="J10" s="17">
        <v>0.13</v>
      </c>
      <c r="K10" s="17">
        <v>0.08</v>
      </c>
      <c r="M10" s="10" t="s">
        <v>516</v>
      </c>
      <c r="N10" s="17">
        <v>0.96</v>
      </c>
      <c r="O10" s="17">
        <v>0.89</v>
      </c>
      <c r="P10" s="17">
        <v>0.11</v>
      </c>
      <c r="Q10" s="17">
        <v>7.0000000000000007E-2</v>
      </c>
      <c r="S10" s="10" t="s">
        <v>516</v>
      </c>
      <c r="T10" s="17">
        <v>0.92</v>
      </c>
      <c r="U10" s="17">
        <v>0.82</v>
      </c>
      <c r="V10" s="17">
        <v>0.18</v>
      </c>
      <c r="W10" s="17">
        <v>0.1</v>
      </c>
      <c r="Y10" s="10" t="s">
        <v>516</v>
      </c>
      <c r="Z10" s="17">
        <v>0.9</v>
      </c>
      <c r="AA10" s="17">
        <v>0.79</v>
      </c>
      <c r="AB10" s="17">
        <v>0.21</v>
      </c>
      <c r="AC10" s="17">
        <v>0.11</v>
      </c>
    </row>
    <row r="11" spans="1:29" x14ac:dyDescent="0.25">
      <c r="A11" s="10" t="s">
        <v>440</v>
      </c>
      <c r="B11" s="17">
        <v>0.5</v>
      </c>
      <c r="C11" s="17">
        <v>0.06</v>
      </c>
      <c r="D11" s="17">
        <v>0.94</v>
      </c>
      <c r="E11" s="17">
        <v>0.43</v>
      </c>
      <c r="G11" s="10" t="s">
        <v>440</v>
      </c>
      <c r="H11" s="17">
        <v>0.51</v>
      </c>
      <c r="I11" s="17">
        <v>0.08</v>
      </c>
      <c r="J11" s="17">
        <v>0.92</v>
      </c>
      <c r="K11" s="17">
        <v>0.43</v>
      </c>
      <c r="M11" s="10" t="s">
        <v>440</v>
      </c>
      <c r="N11" s="17">
        <v>0.46</v>
      </c>
      <c r="O11" s="17">
        <v>7.0000000000000007E-2</v>
      </c>
      <c r="P11" s="17">
        <v>0.93</v>
      </c>
      <c r="Q11" s="17">
        <v>0.39</v>
      </c>
      <c r="S11" s="10" t="s">
        <v>440</v>
      </c>
      <c r="T11" s="17">
        <v>0.55000000000000004</v>
      </c>
      <c r="U11" s="17">
        <v>0.15</v>
      </c>
      <c r="V11" s="17">
        <v>0.85</v>
      </c>
      <c r="W11" s="17">
        <v>0.4</v>
      </c>
      <c r="Y11" s="10" t="s">
        <v>440</v>
      </c>
      <c r="Z11" s="17">
        <v>0.56999999999999995</v>
      </c>
      <c r="AA11" s="17">
        <v>0.18</v>
      </c>
      <c r="AB11" s="17">
        <v>0.82</v>
      </c>
      <c r="AC11" s="17">
        <v>0.39</v>
      </c>
    </row>
    <row r="12" spans="1:29" x14ac:dyDescent="0.25">
      <c r="A12" s="10" t="s">
        <v>459</v>
      </c>
      <c r="B12" s="17">
        <v>0.15</v>
      </c>
      <c r="C12" s="17">
        <v>7.0000000000000007E-2</v>
      </c>
      <c r="D12" s="17">
        <v>0.39</v>
      </c>
      <c r="E12" s="17">
        <v>0.08</v>
      </c>
      <c r="G12" s="10" t="s">
        <v>459</v>
      </c>
      <c r="H12" s="17">
        <v>0.16</v>
      </c>
      <c r="I12" s="17">
        <v>7.0000000000000007E-2</v>
      </c>
      <c r="J12" s="17">
        <v>0.42</v>
      </c>
      <c r="K12" s="17">
        <v>0.09</v>
      </c>
      <c r="M12" s="10" t="s">
        <v>459</v>
      </c>
      <c r="N12" s="17">
        <v>0.16</v>
      </c>
      <c r="O12" s="17">
        <v>0.05</v>
      </c>
      <c r="P12" s="17">
        <v>0.52</v>
      </c>
      <c r="Q12" s="17">
        <v>0.12</v>
      </c>
      <c r="S12" s="10" t="s">
        <v>459</v>
      </c>
      <c r="T12" s="17">
        <v>0.11</v>
      </c>
      <c r="U12" s="17">
        <v>0.03</v>
      </c>
      <c r="V12" s="17">
        <v>0.4</v>
      </c>
      <c r="W12" s="17">
        <v>0.08</v>
      </c>
      <c r="Y12" s="10" t="s">
        <v>459</v>
      </c>
      <c r="Z12" s="17">
        <v>0.08</v>
      </c>
      <c r="AA12" s="17">
        <v>0.03</v>
      </c>
      <c r="AB12" s="17">
        <v>0.22</v>
      </c>
      <c r="AC12" s="17">
        <v>0.05</v>
      </c>
    </row>
    <row r="13" spans="1:29" x14ac:dyDescent="0.25">
      <c r="A13" s="10" t="s">
        <v>435</v>
      </c>
      <c r="B13" s="17">
        <v>0</v>
      </c>
      <c r="C13" s="17">
        <v>0</v>
      </c>
      <c r="D13" s="17">
        <v>0</v>
      </c>
      <c r="E13" s="17">
        <v>0</v>
      </c>
      <c r="G13" s="10" t="s">
        <v>435</v>
      </c>
      <c r="H13" s="17">
        <v>0</v>
      </c>
      <c r="I13" s="17">
        <v>0</v>
      </c>
      <c r="J13" s="17">
        <v>0</v>
      </c>
      <c r="K13" s="17">
        <v>0</v>
      </c>
      <c r="M13" s="10" t="s">
        <v>435</v>
      </c>
      <c r="N13" s="17">
        <v>0</v>
      </c>
      <c r="O13" s="17">
        <v>0</v>
      </c>
      <c r="P13" s="17">
        <v>0</v>
      </c>
      <c r="Q13" s="17">
        <v>0</v>
      </c>
      <c r="S13" s="10" t="s">
        <v>435</v>
      </c>
      <c r="T13" s="17">
        <v>0</v>
      </c>
      <c r="U13" s="17">
        <v>0</v>
      </c>
      <c r="V13" s="17">
        <v>0</v>
      </c>
      <c r="W13" s="17">
        <v>0</v>
      </c>
      <c r="Y13" s="10" t="s">
        <v>435</v>
      </c>
      <c r="Z13" s="17">
        <v>0</v>
      </c>
      <c r="AA13" s="17">
        <v>0</v>
      </c>
      <c r="AB13" s="17">
        <v>0</v>
      </c>
      <c r="AC13" s="17">
        <v>0</v>
      </c>
    </row>
    <row r="14" spans="1:29" x14ac:dyDescent="0.25">
      <c r="A14" s="23" t="s">
        <v>696</v>
      </c>
      <c r="B14" s="20"/>
      <c r="C14" s="20"/>
      <c r="D14" s="20"/>
      <c r="E14" s="20"/>
      <c r="G14" s="23" t="s">
        <v>696</v>
      </c>
      <c r="H14" s="20"/>
      <c r="I14" s="20"/>
      <c r="J14" s="20"/>
      <c r="K14" s="20"/>
      <c r="M14" s="23" t="s">
        <v>696</v>
      </c>
      <c r="N14" s="20"/>
      <c r="O14" s="20"/>
      <c r="P14" s="20"/>
      <c r="Q14" s="20"/>
      <c r="S14" s="23" t="s">
        <v>696</v>
      </c>
      <c r="T14" s="20"/>
      <c r="U14" s="20"/>
      <c r="V14" s="20"/>
      <c r="W14" s="20"/>
      <c r="Y14" s="23" t="s">
        <v>696</v>
      </c>
      <c r="Z14" s="20"/>
      <c r="AA14" s="20"/>
      <c r="AB14" s="20"/>
      <c r="AC14" s="20"/>
    </row>
    <row r="15" spans="1:29" x14ac:dyDescent="0.25">
      <c r="A15" s="10" t="s">
        <v>461</v>
      </c>
      <c r="B15" s="17">
        <v>0.94</v>
      </c>
      <c r="C15" s="17">
        <v>0.86</v>
      </c>
      <c r="D15" s="17">
        <v>0.14000000000000001</v>
      </c>
      <c r="E15" s="17">
        <v>0.08</v>
      </c>
      <c r="G15" s="10" t="s">
        <v>403</v>
      </c>
      <c r="H15" s="17">
        <v>0.98</v>
      </c>
      <c r="I15" s="17">
        <v>0.96</v>
      </c>
      <c r="J15" s="17">
        <v>0.04</v>
      </c>
      <c r="K15" s="17">
        <v>0.02</v>
      </c>
      <c r="M15" s="10" t="s">
        <v>403</v>
      </c>
      <c r="N15" s="17">
        <v>1</v>
      </c>
      <c r="O15" s="17">
        <v>0.99</v>
      </c>
      <c r="P15" s="17">
        <v>0.01</v>
      </c>
      <c r="Q15" s="17">
        <v>0.01</v>
      </c>
      <c r="S15" s="10" t="s">
        <v>403</v>
      </c>
      <c r="T15" s="17">
        <v>1</v>
      </c>
      <c r="U15" s="17">
        <v>0.99</v>
      </c>
      <c r="V15" s="17">
        <v>0.01</v>
      </c>
      <c r="W15" s="17">
        <v>0</v>
      </c>
      <c r="Y15" s="10" t="s">
        <v>403</v>
      </c>
      <c r="Z15" s="17">
        <v>1</v>
      </c>
      <c r="AA15" s="17">
        <v>1</v>
      </c>
      <c r="AB15" s="17">
        <v>0</v>
      </c>
      <c r="AC15" s="17">
        <v>0</v>
      </c>
    </row>
    <row r="16" spans="1:29" x14ac:dyDescent="0.25">
      <c r="A16" s="10" t="s">
        <v>403</v>
      </c>
      <c r="B16" s="17">
        <v>0.91</v>
      </c>
      <c r="C16" s="17">
        <v>0.84</v>
      </c>
      <c r="D16" s="17">
        <v>0.16</v>
      </c>
      <c r="E16" s="17">
        <v>7.0000000000000007E-2</v>
      </c>
      <c r="G16" s="10" t="s">
        <v>461</v>
      </c>
      <c r="H16" s="17">
        <v>0.88</v>
      </c>
      <c r="I16" s="17">
        <v>0.72</v>
      </c>
      <c r="J16" s="17">
        <v>0.28000000000000003</v>
      </c>
      <c r="K16" s="17">
        <v>0.16</v>
      </c>
      <c r="M16" s="10" t="s">
        <v>461</v>
      </c>
      <c r="N16" s="17">
        <v>0.9</v>
      </c>
      <c r="O16" s="17">
        <v>0.78</v>
      </c>
      <c r="P16" s="17">
        <v>0.22</v>
      </c>
      <c r="Q16" s="17">
        <v>0.12</v>
      </c>
      <c r="S16" s="10" t="s">
        <v>461</v>
      </c>
      <c r="T16" s="17">
        <v>0.86</v>
      </c>
      <c r="U16" s="17">
        <v>0.68</v>
      </c>
      <c r="V16" s="17">
        <v>0.32</v>
      </c>
      <c r="W16" s="17">
        <v>0.17</v>
      </c>
      <c r="Y16" s="10" t="s">
        <v>461</v>
      </c>
      <c r="Z16" s="17">
        <v>0.89</v>
      </c>
      <c r="AA16" s="17">
        <v>0.74</v>
      </c>
      <c r="AB16" s="17">
        <v>0.26</v>
      </c>
      <c r="AC16" s="17">
        <v>0.15</v>
      </c>
    </row>
    <row r="17" spans="1:29" x14ac:dyDescent="0.25">
      <c r="A17" s="10" t="s">
        <v>649</v>
      </c>
      <c r="B17" s="17">
        <v>0.56000000000000005</v>
      </c>
      <c r="C17" s="17">
        <v>0.28000000000000003</v>
      </c>
      <c r="D17" s="17">
        <v>0.71</v>
      </c>
      <c r="E17" s="17">
        <v>0.28000000000000003</v>
      </c>
      <c r="G17" s="10" t="s">
        <v>649</v>
      </c>
      <c r="H17" s="17">
        <v>0.57999999999999996</v>
      </c>
      <c r="I17" s="17">
        <v>0.28999999999999998</v>
      </c>
      <c r="J17" s="17">
        <v>0.7</v>
      </c>
      <c r="K17" s="17">
        <v>0.28999999999999998</v>
      </c>
      <c r="M17" s="10" t="s">
        <v>649</v>
      </c>
      <c r="N17" s="17">
        <v>0.55000000000000004</v>
      </c>
      <c r="O17" s="17">
        <v>0.2</v>
      </c>
      <c r="P17" s="17">
        <v>0.8</v>
      </c>
      <c r="Q17" s="17">
        <v>0.35</v>
      </c>
      <c r="S17" s="10" t="s">
        <v>649</v>
      </c>
      <c r="T17" s="17">
        <v>0.63</v>
      </c>
      <c r="U17" s="17">
        <v>0.32</v>
      </c>
      <c r="V17" s="17">
        <v>0.68</v>
      </c>
      <c r="W17" s="17">
        <v>0.31</v>
      </c>
      <c r="Y17" s="10" t="s">
        <v>649</v>
      </c>
      <c r="Z17" s="17">
        <v>0.6</v>
      </c>
      <c r="AA17" s="17">
        <v>0.27</v>
      </c>
      <c r="AB17" s="17">
        <v>0.73</v>
      </c>
      <c r="AC17" s="17">
        <v>0.34</v>
      </c>
    </row>
    <row r="18" spans="1:29" x14ac:dyDescent="0.25">
      <c r="A18" s="10" t="s">
        <v>529</v>
      </c>
      <c r="B18" s="17">
        <v>0.02</v>
      </c>
      <c r="C18" s="17">
        <v>0.02</v>
      </c>
      <c r="D18" s="17">
        <v>0</v>
      </c>
      <c r="E18" s="17">
        <v>0</v>
      </c>
      <c r="G18" s="10" t="s">
        <v>529</v>
      </c>
      <c r="H18" s="17">
        <v>0.03</v>
      </c>
      <c r="I18" s="17">
        <v>0.03</v>
      </c>
      <c r="J18" s="17">
        <v>0</v>
      </c>
      <c r="K18" s="17">
        <v>0</v>
      </c>
      <c r="M18" s="10" t="s">
        <v>529</v>
      </c>
      <c r="N18" s="17">
        <v>0.03</v>
      </c>
      <c r="O18" s="17">
        <v>0.03</v>
      </c>
      <c r="P18" s="17">
        <v>0</v>
      </c>
      <c r="Q18" s="17">
        <v>0</v>
      </c>
      <c r="S18" s="10" t="s">
        <v>529</v>
      </c>
      <c r="T18" s="17">
        <v>0.01</v>
      </c>
      <c r="U18" s="17">
        <v>0.01</v>
      </c>
      <c r="V18" s="17">
        <v>0</v>
      </c>
      <c r="W18" s="17">
        <v>0</v>
      </c>
      <c r="Y18" s="10" t="s">
        <v>529</v>
      </c>
      <c r="Z18" s="17">
        <v>0</v>
      </c>
      <c r="AA18" s="17">
        <v>0</v>
      </c>
      <c r="AB18" s="17">
        <v>0</v>
      </c>
      <c r="AC18" s="17">
        <v>0</v>
      </c>
    </row>
    <row r="19" spans="1:29" x14ac:dyDescent="0.25">
      <c r="A19" s="10" t="s">
        <v>500</v>
      </c>
      <c r="B19" s="17">
        <v>0</v>
      </c>
      <c r="C19" s="17">
        <v>0</v>
      </c>
      <c r="D19" s="17">
        <v>0</v>
      </c>
      <c r="E19" s="17">
        <v>0</v>
      </c>
      <c r="G19" s="10" t="s">
        <v>500</v>
      </c>
      <c r="H19" s="17">
        <v>0</v>
      </c>
      <c r="I19" s="17">
        <v>0</v>
      </c>
      <c r="J19" s="17">
        <v>0</v>
      </c>
      <c r="K19" s="17">
        <v>0</v>
      </c>
      <c r="M19" s="10" t="s">
        <v>500</v>
      </c>
      <c r="N19" s="17">
        <v>0</v>
      </c>
      <c r="O19" s="17">
        <v>0</v>
      </c>
      <c r="P19" s="17">
        <v>0</v>
      </c>
      <c r="Q19" s="17">
        <v>0</v>
      </c>
      <c r="S19" s="10" t="s">
        <v>500</v>
      </c>
      <c r="T19" s="17">
        <v>0</v>
      </c>
      <c r="U19" s="17">
        <v>0</v>
      </c>
      <c r="V19" s="17">
        <v>0</v>
      </c>
      <c r="W19" s="17">
        <v>0</v>
      </c>
      <c r="Y19" s="10" t="s">
        <v>500</v>
      </c>
      <c r="Z19" s="17">
        <v>0</v>
      </c>
      <c r="AA19" s="17">
        <v>0</v>
      </c>
      <c r="AB19" s="17">
        <v>0</v>
      </c>
      <c r="AC19" s="17">
        <v>0</v>
      </c>
    </row>
    <row r="20" spans="1:29" x14ac:dyDescent="0.25">
      <c r="A20" s="23" t="s">
        <v>697</v>
      </c>
      <c r="B20" s="20"/>
      <c r="C20" s="20"/>
      <c r="D20" s="20"/>
      <c r="E20" s="20"/>
      <c r="G20" s="23" t="s">
        <v>697</v>
      </c>
      <c r="H20" s="20"/>
      <c r="I20" s="20"/>
      <c r="J20" s="20"/>
      <c r="K20" s="20"/>
      <c r="M20" s="23" t="s">
        <v>697</v>
      </c>
      <c r="N20" s="20"/>
      <c r="O20" s="20"/>
      <c r="P20" s="20"/>
      <c r="Q20" s="20"/>
      <c r="S20" s="23" t="s">
        <v>697</v>
      </c>
      <c r="T20" s="20"/>
      <c r="U20" s="20"/>
      <c r="V20" s="20"/>
      <c r="W20" s="20"/>
      <c r="Y20" s="23" t="s">
        <v>697</v>
      </c>
      <c r="Z20" s="20"/>
      <c r="AA20" s="20"/>
      <c r="AB20" s="20"/>
      <c r="AC20" s="20"/>
    </row>
    <row r="21" spans="1:29" x14ac:dyDescent="0.25">
      <c r="A21" s="10" t="s">
        <v>376</v>
      </c>
      <c r="B21" s="17">
        <v>0.97</v>
      </c>
      <c r="C21" s="17">
        <v>0.94</v>
      </c>
      <c r="D21" s="17">
        <v>0.06</v>
      </c>
      <c r="E21" s="17">
        <v>0.03</v>
      </c>
      <c r="G21" s="10" t="s">
        <v>376</v>
      </c>
      <c r="H21" s="17">
        <v>0.94</v>
      </c>
      <c r="I21" s="17">
        <v>0.88</v>
      </c>
      <c r="J21" s="17">
        <v>0.12</v>
      </c>
      <c r="K21" s="17">
        <v>0.06</v>
      </c>
      <c r="M21" s="10" t="s">
        <v>376</v>
      </c>
      <c r="N21" s="17">
        <v>0.99</v>
      </c>
      <c r="O21" s="17">
        <v>0.97</v>
      </c>
      <c r="P21" s="17">
        <v>0.03</v>
      </c>
      <c r="Q21" s="17">
        <v>0.01</v>
      </c>
      <c r="S21" s="10" t="s">
        <v>376</v>
      </c>
      <c r="T21" s="17">
        <v>1</v>
      </c>
      <c r="U21" s="17">
        <v>0.99</v>
      </c>
      <c r="V21" s="17">
        <v>0.01</v>
      </c>
      <c r="W21" s="17">
        <v>0.01</v>
      </c>
      <c r="Y21" s="10" t="s">
        <v>376</v>
      </c>
      <c r="Z21" s="17">
        <v>0.99</v>
      </c>
      <c r="AA21" s="17">
        <v>0.99</v>
      </c>
      <c r="AB21" s="17">
        <v>0.01</v>
      </c>
      <c r="AC21" s="17">
        <v>0.01</v>
      </c>
    </row>
    <row r="22" spans="1:29" x14ac:dyDescent="0.25">
      <c r="A22" s="10" t="s">
        <v>639</v>
      </c>
      <c r="B22" s="17">
        <v>0.63</v>
      </c>
      <c r="C22" s="17">
        <v>0.49</v>
      </c>
      <c r="D22" s="17">
        <v>0.51</v>
      </c>
      <c r="E22" s="17">
        <v>0.14000000000000001</v>
      </c>
      <c r="G22" s="10" t="s">
        <v>639</v>
      </c>
      <c r="H22" s="17">
        <v>0.69</v>
      </c>
      <c r="I22" s="17">
        <v>0.56999999999999995</v>
      </c>
      <c r="J22" s="17">
        <v>0.43</v>
      </c>
      <c r="K22" s="17">
        <v>0.12</v>
      </c>
      <c r="M22" s="10" t="s">
        <v>677</v>
      </c>
      <c r="N22" s="17">
        <v>0.71</v>
      </c>
      <c r="O22" s="17">
        <v>0.62</v>
      </c>
      <c r="P22" s="17">
        <v>0.37</v>
      </c>
      <c r="Q22" s="17">
        <v>0.09</v>
      </c>
      <c r="S22" s="10" t="s">
        <v>639</v>
      </c>
      <c r="T22" s="17">
        <v>0.77</v>
      </c>
      <c r="U22" s="17">
        <v>0.69</v>
      </c>
      <c r="V22" s="17">
        <v>0.31</v>
      </c>
      <c r="W22" s="17">
        <v>0.08</v>
      </c>
      <c r="Y22" s="10" t="s">
        <v>639</v>
      </c>
      <c r="Z22" s="17">
        <v>0.92</v>
      </c>
      <c r="AA22" s="17">
        <v>0.89</v>
      </c>
      <c r="AB22" s="17">
        <v>0.11</v>
      </c>
      <c r="AC22" s="17">
        <v>0.03</v>
      </c>
    </row>
    <row r="23" spans="1:29" x14ac:dyDescent="0.25">
      <c r="A23" s="10" t="s">
        <v>677</v>
      </c>
      <c r="B23" s="17">
        <v>0.6</v>
      </c>
      <c r="C23" s="17">
        <v>0.51</v>
      </c>
      <c r="D23" s="17">
        <v>0.47</v>
      </c>
      <c r="E23" s="17">
        <v>0.1</v>
      </c>
      <c r="G23" s="10" t="s">
        <v>677</v>
      </c>
      <c r="H23" s="17">
        <v>0.64</v>
      </c>
      <c r="I23" s="17">
        <v>0.52</v>
      </c>
      <c r="J23" s="17">
        <v>0.46</v>
      </c>
      <c r="K23" s="17">
        <v>0.11</v>
      </c>
      <c r="M23" s="10" t="s">
        <v>639</v>
      </c>
      <c r="N23" s="17">
        <v>0.56000000000000005</v>
      </c>
      <c r="O23" s="17">
        <v>0.39</v>
      </c>
      <c r="P23" s="17">
        <v>0.61</v>
      </c>
      <c r="Q23" s="17">
        <v>0.17</v>
      </c>
      <c r="S23" s="10" t="s">
        <v>677</v>
      </c>
      <c r="T23" s="17">
        <v>0.41</v>
      </c>
      <c r="U23" s="17">
        <v>0.25</v>
      </c>
      <c r="V23" s="17">
        <v>0.73</v>
      </c>
      <c r="W23" s="17">
        <v>0.16</v>
      </c>
      <c r="Y23" s="10" t="s">
        <v>677</v>
      </c>
      <c r="Z23" s="17">
        <v>0.25</v>
      </c>
      <c r="AA23" s="17">
        <v>0.06</v>
      </c>
      <c r="AB23" s="17">
        <v>0.92</v>
      </c>
      <c r="AC23" s="17">
        <v>0.19</v>
      </c>
    </row>
    <row r="24" spans="1:29" x14ac:dyDescent="0.25">
      <c r="A24" s="10" t="s">
        <v>301</v>
      </c>
      <c r="B24" s="17">
        <v>0.05</v>
      </c>
      <c r="C24" s="17">
        <v>0.05</v>
      </c>
      <c r="D24" s="17">
        <v>0</v>
      </c>
      <c r="E24" s="17">
        <v>0</v>
      </c>
      <c r="G24" s="10" t="s">
        <v>301</v>
      </c>
      <c r="H24" s="17">
        <v>0.01</v>
      </c>
      <c r="I24" s="17">
        <v>0.01</v>
      </c>
      <c r="J24" s="17">
        <v>0</v>
      </c>
      <c r="K24" s="17">
        <v>0</v>
      </c>
      <c r="M24" s="10" t="s">
        <v>301</v>
      </c>
      <c r="N24" s="17">
        <v>0.01</v>
      </c>
      <c r="O24" s="17">
        <v>0.01</v>
      </c>
      <c r="P24" s="17">
        <v>0</v>
      </c>
      <c r="Q24" s="17">
        <v>0</v>
      </c>
      <c r="S24" s="10" t="s">
        <v>301</v>
      </c>
      <c r="T24" s="17">
        <v>7.0000000000000007E-2</v>
      </c>
      <c r="U24" s="17">
        <v>7.0000000000000007E-2</v>
      </c>
      <c r="V24" s="17">
        <v>0</v>
      </c>
      <c r="W24" s="17">
        <v>0</v>
      </c>
      <c r="Y24" s="10" t="s">
        <v>301</v>
      </c>
      <c r="Z24" s="17">
        <v>7.0000000000000007E-2</v>
      </c>
      <c r="AA24" s="17">
        <v>7.0000000000000007E-2</v>
      </c>
      <c r="AB24" s="17">
        <v>0</v>
      </c>
      <c r="AC24" s="17">
        <v>0</v>
      </c>
    </row>
    <row r="25" spans="1:29" x14ac:dyDescent="0.25">
      <c r="A25" s="10" t="s">
        <v>478</v>
      </c>
      <c r="B25" s="17">
        <v>0.01</v>
      </c>
      <c r="C25" s="17">
        <v>0.01</v>
      </c>
      <c r="D25" s="17">
        <v>0</v>
      </c>
      <c r="E25" s="17">
        <v>0</v>
      </c>
      <c r="G25" s="10" t="s">
        <v>478</v>
      </c>
      <c r="H25" s="17">
        <v>0.01</v>
      </c>
      <c r="I25" s="17">
        <v>0.01</v>
      </c>
      <c r="J25" s="17">
        <v>0</v>
      </c>
      <c r="K25" s="17">
        <v>0</v>
      </c>
      <c r="M25" s="10" t="s">
        <v>478</v>
      </c>
      <c r="N25" s="17">
        <v>0</v>
      </c>
      <c r="O25" s="17">
        <v>0</v>
      </c>
      <c r="P25" s="17">
        <v>0</v>
      </c>
      <c r="Q25" s="17">
        <v>0</v>
      </c>
      <c r="S25" s="10" t="s">
        <v>478</v>
      </c>
      <c r="T25" s="17">
        <v>0</v>
      </c>
      <c r="U25" s="17">
        <v>0</v>
      </c>
      <c r="V25" s="17">
        <v>0</v>
      </c>
      <c r="W25" s="17">
        <v>0</v>
      </c>
      <c r="Y25" s="10" t="s">
        <v>478</v>
      </c>
      <c r="Z25" s="17">
        <v>0</v>
      </c>
      <c r="AA25" s="17">
        <v>0</v>
      </c>
      <c r="AB25" s="17">
        <v>0</v>
      </c>
      <c r="AC25" s="17">
        <v>0</v>
      </c>
    </row>
    <row r="26" spans="1:29" x14ac:dyDescent="0.25">
      <c r="A26" s="23" t="s">
        <v>698</v>
      </c>
      <c r="B26" s="20"/>
      <c r="C26" s="20"/>
      <c r="D26" s="20"/>
      <c r="E26" s="20"/>
      <c r="G26" s="23" t="s">
        <v>698</v>
      </c>
      <c r="H26" s="20"/>
      <c r="I26" s="20"/>
      <c r="J26" s="20"/>
      <c r="K26" s="20"/>
      <c r="M26" s="23" t="s">
        <v>698</v>
      </c>
      <c r="N26" s="20"/>
      <c r="O26" s="20"/>
      <c r="P26" s="20"/>
      <c r="Q26" s="20"/>
      <c r="S26" s="23" t="s">
        <v>698</v>
      </c>
      <c r="T26" s="20"/>
      <c r="U26" s="20"/>
      <c r="V26" s="20"/>
      <c r="W26" s="20"/>
      <c r="Y26" s="23" t="s">
        <v>698</v>
      </c>
      <c r="Z26" s="20"/>
      <c r="AA26" s="20"/>
      <c r="AB26" s="20"/>
      <c r="AC26" s="20"/>
    </row>
    <row r="27" spans="1:29" x14ac:dyDescent="0.25">
      <c r="A27" s="10" t="s">
        <v>561</v>
      </c>
      <c r="B27" s="17">
        <v>0.93</v>
      </c>
      <c r="C27" s="17">
        <v>0.89</v>
      </c>
      <c r="D27" s="17">
        <v>0.1</v>
      </c>
      <c r="E27" s="17">
        <v>0.03</v>
      </c>
      <c r="G27" s="10" t="s">
        <v>379</v>
      </c>
      <c r="H27" s="17">
        <v>0.96</v>
      </c>
      <c r="I27" s="17">
        <v>0.95</v>
      </c>
      <c r="J27" s="17">
        <v>0.05</v>
      </c>
      <c r="K27" s="17">
        <v>0.01</v>
      </c>
      <c r="M27" s="10" t="s">
        <v>561</v>
      </c>
      <c r="N27" s="17">
        <v>0.94</v>
      </c>
      <c r="O27" s="17">
        <v>0.92</v>
      </c>
      <c r="P27" s="17">
        <v>0.08</v>
      </c>
      <c r="Q27" s="17">
        <v>0.02</v>
      </c>
      <c r="S27" s="10" t="s">
        <v>379</v>
      </c>
      <c r="T27" s="17">
        <v>0.96</v>
      </c>
      <c r="U27" s="17">
        <v>0.94</v>
      </c>
      <c r="V27" s="17">
        <v>0.06</v>
      </c>
      <c r="W27" s="17">
        <v>0.01</v>
      </c>
      <c r="Y27" s="10" t="s">
        <v>379</v>
      </c>
      <c r="Z27" s="17">
        <v>0.96</v>
      </c>
      <c r="AA27" s="17">
        <v>0.94</v>
      </c>
      <c r="AB27" s="17">
        <v>0.06</v>
      </c>
      <c r="AC27" s="17">
        <v>0.02</v>
      </c>
    </row>
    <row r="28" spans="1:29" x14ac:dyDescent="0.25">
      <c r="A28" s="10" t="s">
        <v>379</v>
      </c>
      <c r="B28" s="17">
        <v>0.9</v>
      </c>
      <c r="C28" s="17">
        <v>0.87</v>
      </c>
      <c r="D28" s="17">
        <v>0.13</v>
      </c>
      <c r="E28" s="17">
        <v>0.03</v>
      </c>
      <c r="G28" s="10" t="s">
        <v>561</v>
      </c>
      <c r="H28" s="17">
        <v>0.88</v>
      </c>
      <c r="I28" s="17">
        <v>0.84</v>
      </c>
      <c r="J28" s="17">
        <v>0.16</v>
      </c>
      <c r="K28" s="17">
        <v>0.04</v>
      </c>
      <c r="M28" s="10" t="s">
        <v>379</v>
      </c>
      <c r="N28" s="17">
        <v>0.94</v>
      </c>
      <c r="O28" s="17">
        <v>0.92</v>
      </c>
      <c r="P28" s="17">
        <v>0.08</v>
      </c>
      <c r="Q28" s="17">
        <v>0.02</v>
      </c>
      <c r="S28" s="10" t="s">
        <v>561</v>
      </c>
      <c r="T28" s="17">
        <v>0.94</v>
      </c>
      <c r="U28" s="17">
        <v>0.91</v>
      </c>
      <c r="V28" s="17">
        <v>0.09</v>
      </c>
      <c r="W28" s="17">
        <v>0.02</v>
      </c>
      <c r="Y28" s="10" t="s">
        <v>561</v>
      </c>
      <c r="Z28" s="17">
        <v>0.77</v>
      </c>
      <c r="AA28" s="17">
        <v>0.67</v>
      </c>
      <c r="AB28" s="17">
        <v>0.33</v>
      </c>
      <c r="AC28" s="17">
        <v>0.1</v>
      </c>
    </row>
    <row r="29" spans="1:29" x14ac:dyDescent="0.25">
      <c r="A29" s="10" t="s">
        <v>294</v>
      </c>
      <c r="B29" s="17">
        <v>0.23</v>
      </c>
      <c r="C29" s="17">
        <v>0.21</v>
      </c>
      <c r="D29" s="17">
        <v>0.14000000000000001</v>
      </c>
      <c r="E29" s="17">
        <v>0.01</v>
      </c>
      <c r="G29" s="10" t="s">
        <v>294</v>
      </c>
      <c r="H29" s="17">
        <v>0.21</v>
      </c>
      <c r="I29" s="17">
        <v>0.2</v>
      </c>
      <c r="J29" s="17">
        <v>0.14000000000000001</v>
      </c>
      <c r="K29" s="17">
        <v>0.01</v>
      </c>
      <c r="M29" s="10" t="s">
        <v>294</v>
      </c>
      <c r="N29" s="17">
        <v>0.17</v>
      </c>
      <c r="O29" s="17">
        <v>0.15</v>
      </c>
      <c r="P29" s="17">
        <v>0.2</v>
      </c>
      <c r="Q29" s="17">
        <v>0.02</v>
      </c>
      <c r="S29" s="10" t="s">
        <v>294</v>
      </c>
      <c r="T29" s="17">
        <v>0.15</v>
      </c>
      <c r="U29" s="17">
        <v>0.14000000000000001</v>
      </c>
      <c r="V29" s="17">
        <v>0.11</v>
      </c>
      <c r="W29" s="17">
        <v>0.01</v>
      </c>
      <c r="Y29" s="10" t="s">
        <v>294</v>
      </c>
      <c r="Z29" s="17">
        <v>0.38</v>
      </c>
      <c r="AA29" s="17">
        <v>0.37</v>
      </c>
      <c r="AB29" s="17">
        <v>0.03</v>
      </c>
      <c r="AC29" s="17">
        <v>0</v>
      </c>
    </row>
    <row r="30" spans="1:29" x14ac:dyDescent="0.25">
      <c r="A30" s="10" t="s">
        <v>408</v>
      </c>
      <c r="B30" s="17">
        <v>0.02</v>
      </c>
      <c r="C30" s="17">
        <v>0.02</v>
      </c>
      <c r="D30" s="17">
        <v>0</v>
      </c>
      <c r="E30" s="17">
        <v>0</v>
      </c>
      <c r="G30" s="10" t="s">
        <v>408</v>
      </c>
      <c r="H30" s="17">
        <v>0.01</v>
      </c>
      <c r="I30" s="17">
        <v>0.01</v>
      </c>
      <c r="J30" s="17">
        <v>0</v>
      </c>
      <c r="K30" s="17">
        <v>0</v>
      </c>
      <c r="M30" s="10" t="s">
        <v>408</v>
      </c>
      <c r="N30" s="17">
        <v>0.01</v>
      </c>
      <c r="O30" s="17">
        <v>0.01</v>
      </c>
      <c r="P30" s="17">
        <v>0</v>
      </c>
      <c r="Q30" s="17">
        <v>0</v>
      </c>
      <c r="S30" s="10" t="s">
        <v>408</v>
      </c>
      <c r="T30" s="17">
        <v>0</v>
      </c>
      <c r="U30" s="17">
        <v>0</v>
      </c>
      <c r="V30" s="17">
        <v>0</v>
      </c>
      <c r="W30" s="17">
        <v>0</v>
      </c>
      <c r="Y30" s="10" t="s">
        <v>506</v>
      </c>
      <c r="Z30" s="17">
        <v>0.01</v>
      </c>
      <c r="AA30" s="17">
        <v>0.01</v>
      </c>
      <c r="AB30" s="17">
        <v>0</v>
      </c>
      <c r="AC30" s="17">
        <v>0</v>
      </c>
    </row>
    <row r="31" spans="1:29" x14ac:dyDescent="0.25">
      <c r="A31" s="10" t="s">
        <v>506</v>
      </c>
      <c r="B31" s="17">
        <v>0.01</v>
      </c>
      <c r="C31" s="17">
        <v>0.01</v>
      </c>
      <c r="D31" s="17">
        <v>0</v>
      </c>
      <c r="E31" s="17">
        <v>0</v>
      </c>
      <c r="G31" s="10" t="s">
        <v>506</v>
      </c>
      <c r="H31" s="17">
        <v>0</v>
      </c>
      <c r="I31" s="17">
        <v>0</v>
      </c>
      <c r="J31" s="17">
        <v>0</v>
      </c>
      <c r="K31" s="17">
        <v>0</v>
      </c>
      <c r="M31" s="10" t="s">
        <v>506</v>
      </c>
      <c r="N31" s="17">
        <v>0</v>
      </c>
      <c r="O31" s="17">
        <v>0</v>
      </c>
      <c r="P31" s="17">
        <v>0</v>
      </c>
      <c r="Q31" s="17">
        <v>0</v>
      </c>
      <c r="S31" s="10" t="s">
        <v>506</v>
      </c>
      <c r="T31" s="17">
        <v>0</v>
      </c>
      <c r="U31" s="17">
        <v>0</v>
      </c>
      <c r="V31" s="17">
        <v>0</v>
      </c>
      <c r="W31" s="17">
        <v>0</v>
      </c>
      <c r="Y31" s="10" t="s">
        <v>408</v>
      </c>
      <c r="Z31" s="17">
        <v>0</v>
      </c>
      <c r="AA31" s="17">
        <v>0</v>
      </c>
      <c r="AB31" s="17">
        <v>0</v>
      </c>
      <c r="AC31" s="17">
        <v>0</v>
      </c>
    </row>
    <row r="32" spans="1:29" x14ac:dyDescent="0.25">
      <c r="A32" s="23" t="s">
        <v>699</v>
      </c>
      <c r="B32" s="20"/>
      <c r="C32" s="20"/>
      <c r="D32" s="20"/>
      <c r="E32" s="20"/>
      <c r="G32" s="23" t="s">
        <v>699</v>
      </c>
      <c r="H32" s="20"/>
      <c r="I32" s="20"/>
      <c r="J32" s="20"/>
      <c r="K32" s="20"/>
      <c r="M32" s="23" t="s">
        <v>699</v>
      </c>
      <c r="N32" s="20"/>
      <c r="O32" s="20"/>
      <c r="P32" s="20"/>
      <c r="Q32" s="20"/>
      <c r="S32" s="23" t="s">
        <v>699</v>
      </c>
      <c r="T32" s="20"/>
      <c r="U32" s="20"/>
      <c r="V32" s="20"/>
      <c r="W32" s="20"/>
      <c r="Y32" s="23" t="s">
        <v>699</v>
      </c>
      <c r="Z32" s="20"/>
      <c r="AA32" s="20"/>
      <c r="AB32" s="20"/>
      <c r="AC32" s="20"/>
    </row>
    <row r="33" spans="1:29" x14ac:dyDescent="0.25">
      <c r="A33" s="10" t="s">
        <v>316</v>
      </c>
      <c r="B33" s="17">
        <v>0.95</v>
      </c>
      <c r="C33" s="17">
        <v>0.91</v>
      </c>
      <c r="D33" s="17">
        <v>0.09</v>
      </c>
      <c r="E33" s="17">
        <v>0.04</v>
      </c>
      <c r="G33" s="10" t="s">
        <v>316</v>
      </c>
      <c r="H33" s="17">
        <v>0.99</v>
      </c>
      <c r="I33" s="17">
        <v>0.98</v>
      </c>
      <c r="J33" s="17">
        <v>0.02</v>
      </c>
      <c r="K33" s="17">
        <v>0.01</v>
      </c>
      <c r="M33" s="10" t="s">
        <v>316</v>
      </c>
      <c r="N33" s="17">
        <v>0.99</v>
      </c>
      <c r="O33" s="17">
        <v>0.98</v>
      </c>
      <c r="P33" s="17">
        <v>0.02</v>
      </c>
      <c r="Q33" s="17">
        <v>0.01</v>
      </c>
      <c r="S33" s="10" t="s">
        <v>316</v>
      </c>
      <c r="T33" s="17">
        <v>0.98</v>
      </c>
      <c r="U33" s="17">
        <v>0.97</v>
      </c>
      <c r="V33" s="17">
        <v>0.03</v>
      </c>
      <c r="W33" s="17">
        <v>0.02</v>
      </c>
      <c r="Y33" s="10" t="s">
        <v>316</v>
      </c>
      <c r="Z33" s="17">
        <v>0.99</v>
      </c>
      <c r="AA33" s="17">
        <v>0.98</v>
      </c>
      <c r="AB33" s="17">
        <v>0.02</v>
      </c>
      <c r="AC33" s="17">
        <v>0.01</v>
      </c>
    </row>
    <row r="34" spans="1:29" x14ac:dyDescent="0.25">
      <c r="A34" s="10" t="s">
        <v>304</v>
      </c>
      <c r="B34" s="17">
        <v>0.62</v>
      </c>
      <c r="C34" s="17">
        <v>0.47</v>
      </c>
      <c r="D34" s="17">
        <v>0.52</v>
      </c>
      <c r="E34" s="17">
        <v>0.15</v>
      </c>
      <c r="G34" s="10" t="s">
        <v>304</v>
      </c>
      <c r="H34" s="17">
        <v>0.72</v>
      </c>
      <c r="I34" s="17">
        <v>0.62</v>
      </c>
      <c r="J34" s="17">
        <v>0.38</v>
      </c>
      <c r="K34" s="17">
        <v>0.1</v>
      </c>
      <c r="M34" s="10" t="s">
        <v>304</v>
      </c>
      <c r="N34" s="17">
        <v>0.72</v>
      </c>
      <c r="O34" s="17">
        <v>0.61</v>
      </c>
      <c r="P34" s="17">
        <v>0.39</v>
      </c>
      <c r="Q34" s="17">
        <v>0.12</v>
      </c>
      <c r="S34" s="10" t="s">
        <v>304</v>
      </c>
      <c r="T34" s="17">
        <v>0.77</v>
      </c>
      <c r="U34" s="17">
        <v>0.68</v>
      </c>
      <c r="V34" s="17">
        <v>0.32</v>
      </c>
      <c r="W34" s="17">
        <v>0.09</v>
      </c>
      <c r="Y34" s="10" t="s">
        <v>304</v>
      </c>
      <c r="Z34" s="17">
        <v>0.92</v>
      </c>
      <c r="AA34" s="17">
        <v>0.89</v>
      </c>
      <c r="AB34" s="17">
        <v>0.11</v>
      </c>
      <c r="AC34" s="17">
        <v>0.03</v>
      </c>
    </row>
    <row r="35" spans="1:29" x14ac:dyDescent="0.25">
      <c r="A35" s="10" t="s">
        <v>623</v>
      </c>
      <c r="B35" s="17">
        <v>0.56999999999999995</v>
      </c>
      <c r="C35" s="17">
        <v>0.56999999999999995</v>
      </c>
      <c r="D35" s="17">
        <v>0</v>
      </c>
      <c r="E35" s="17">
        <v>0</v>
      </c>
      <c r="G35" s="10" t="s">
        <v>623</v>
      </c>
      <c r="H35" s="17">
        <v>0.36</v>
      </c>
      <c r="I35" s="17">
        <v>0.36</v>
      </c>
      <c r="J35" s="17">
        <v>0</v>
      </c>
      <c r="K35" s="17">
        <v>0</v>
      </c>
      <c r="M35" s="10" t="s">
        <v>623</v>
      </c>
      <c r="N35" s="17">
        <v>0.4</v>
      </c>
      <c r="O35" s="17">
        <v>0.4</v>
      </c>
      <c r="P35" s="17">
        <v>0</v>
      </c>
      <c r="Q35" s="17">
        <v>0</v>
      </c>
      <c r="S35" s="10" t="s">
        <v>623</v>
      </c>
      <c r="T35" s="17">
        <v>0.34</v>
      </c>
      <c r="U35" s="17">
        <v>0.34</v>
      </c>
      <c r="V35" s="17">
        <v>0</v>
      </c>
      <c r="W35" s="17">
        <v>0</v>
      </c>
      <c r="Y35" s="10" t="s">
        <v>623</v>
      </c>
      <c r="Z35" s="17">
        <v>0.12</v>
      </c>
      <c r="AA35" s="17">
        <v>0.12</v>
      </c>
      <c r="AB35" s="17">
        <v>0</v>
      </c>
      <c r="AC35" s="17">
        <v>0</v>
      </c>
    </row>
    <row r="36" spans="1:29" x14ac:dyDescent="0.25">
      <c r="A36" s="10" t="s">
        <v>406</v>
      </c>
      <c r="B36" s="17">
        <v>0.05</v>
      </c>
      <c r="C36" s="17">
        <v>0.03</v>
      </c>
      <c r="D36" s="17">
        <v>0.85</v>
      </c>
      <c r="E36" s="17">
        <v>0.02</v>
      </c>
      <c r="G36" s="10" t="s">
        <v>406</v>
      </c>
      <c r="H36" s="17">
        <v>0.05</v>
      </c>
      <c r="I36" s="17">
        <v>0.03</v>
      </c>
      <c r="J36" s="17">
        <v>0.89</v>
      </c>
      <c r="K36" s="17">
        <v>0.02</v>
      </c>
      <c r="M36" s="10" t="s">
        <v>406</v>
      </c>
      <c r="N36" s="17">
        <v>0.04</v>
      </c>
      <c r="O36" s="17">
        <v>0.01</v>
      </c>
      <c r="P36" s="17">
        <v>0.93</v>
      </c>
      <c r="Q36" s="17">
        <v>0.03</v>
      </c>
      <c r="S36" s="10" t="s">
        <v>406</v>
      </c>
      <c r="T36" s="17">
        <v>0.03</v>
      </c>
      <c r="U36" s="17">
        <v>0.01</v>
      </c>
      <c r="V36" s="17">
        <v>0.9</v>
      </c>
      <c r="W36" s="17">
        <v>0.03</v>
      </c>
      <c r="Y36" s="10" t="s">
        <v>307</v>
      </c>
      <c r="Z36" s="17">
        <v>0.03</v>
      </c>
      <c r="AA36" s="17">
        <v>0</v>
      </c>
      <c r="AB36" s="17">
        <v>0.38</v>
      </c>
      <c r="AC36" s="17">
        <v>0.03</v>
      </c>
    </row>
    <row r="37" spans="1:29" x14ac:dyDescent="0.25">
      <c r="A37" s="10" t="s">
        <v>307</v>
      </c>
      <c r="B37" s="17">
        <v>0.04</v>
      </c>
      <c r="C37" s="17">
        <v>0.02</v>
      </c>
      <c r="D37" s="17">
        <v>0.18</v>
      </c>
      <c r="E37" s="17">
        <v>0.02</v>
      </c>
      <c r="G37" s="10" t="s">
        <v>307</v>
      </c>
      <c r="H37" s="17">
        <v>0.03</v>
      </c>
      <c r="I37" s="17">
        <v>0.01</v>
      </c>
      <c r="J37" s="17">
        <v>0.21</v>
      </c>
      <c r="K37" s="17">
        <v>0.02</v>
      </c>
      <c r="M37" s="10" t="s">
        <v>307</v>
      </c>
      <c r="N37" s="17">
        <v>0.01</v>
      </c>
      <c r="O37" s="17">
        <v>0</v>
      </c>
      <c r="P37" s="17">
        <v>0.11</v>
      </c>
      <c r="Q37" s="17">
        <v>0.01</v>
      </c>
      <c r="S37" s="10" t="s">
        <v>307</v>
      </c>
      <c r="T37" s="17">
        <v>0.02</v>
      </c>
      <c r="U37" s="17">
        <v>0</v>
      </c>
      <c r="V37" s="17">
        <v>0.22</v>
      </c>
      <c r="W37" s="17">
        <v>0.02</v>
      </c>
      <c r="Y37" s="10" t="s">
        <v>406</v>
      </c>
      <c r="Z37" s="17">
        <v>0.03</v>
      </c>
      <c r="AA37" s="17">
        <v>0</v>
      </c>
      <c r="AB37" s="17">
        <v>0.89</v>
      </c>
      <c r="AC37" s="17">
        <v>0.02</v>
      </c>
    </row>
    <row r="38" spans="1:29" x14ac:dyDescent="0.25">
      <c r="A38" s="23" t="s">
        <v>700</v>
      </c>
      <c r="B38" s="20"/>
      <c r="C38" s="20"/>
      <c r="D38" s="20"/>
      <c r="E38" s="20"/>
      <c r="G38" s="23" t="s">
        <v>700</v>
      </c>
      <c r="H38" s="20"/>
      <c r="I38" s="20"/>
      <c r="J38" s="20"/>
      <c r="K38" s="20"/>
      <c r="M38" s="23" t="s">
        <v>700</v>
      </c>
      <c r="N38" s="20"/>
      <c r="O38" s="20"/>
      <c r="P38" s="20"/>
      <c r="Q38" s="20"/>
      <c r="S38" s="23" t="s">
        <v>700</v>
      </c>
      <c r="T38" s="20"/>
      <c r="U38" s="20"/>
      <c r="V38" s="20"/>
      <c r="W38" s="20"/>
      <c r="Y38" s="23" t="s">
        <v>700</v>
      </c>
      <c r="Z38" s="20"/>
      <c r="AA38" s="20"/>
      <c r="AB38" s="20"/>
      <c r="AC38" s="20"/>
    </row>
    <row r="39" spans="1:29" x14ac:dyDescent="0.25">
      <c r="A39" s="10" t="s">
        <v>583</v>
      </c>
      <c r="B39" s="17">
        <v>0.93</v>
      </c>
      <c r="C39" s="17">
        <v>0.89</v>
      </c>
      <c r="D39" s="17">
        <v>0.11</v>
      </c>
      <c r="E39" s="17">
        <v>0.05</v>
      </c>
      <c r="G39" s="10" t="s">
        <v>583</v>
      </c>
      <c r="H39" s="17">
        <v>0.93</v>
      </c>
      <c r="I39" s="17">
        <v>0.87</v>
      </c>
      <c r="J39" s="17">
        <v>0.13</v>
      </c>
      <c r="K39" s="17">
        <v>0.06</v>
      </c>
      <c r="M39" s="10" t="s">
        <v>583</v>
      </c>
      <c r="N39" s="17">
        <v>0.98</v>
      </c>
      <c r="O39" s="17">
        <v>0.97</v>
      </c>
      <c r="P39" s="17">
        <v>0.03</v>
      </c>
      <c r="Q39" s="17">
        <v>0.01</v>
      </c>
      <c r="S39" s="10" t="s">
        <v>583</v>
      </c>
      <c r="T39" s="17">
        <v>0.98</v>
      </c>
      <c r="U39" s="17">
        <v>0.97</v>
      </c>
      <c r="V39" s="17">
        <v>0.03</v>
      </c>
      <c r="W39" s="17">
        <v>0.01</v>
      </c>
      <c r="Y39" s="10" t="s">
        <v>583</v>
      </c>
      <c r="Z39" s="17">
        <v>0.98</v>
      </c>
      <c r="AA39" s="17">
        <v>0.96</v>
      </c>
      <c r="AB39" s="17">
        <v>0.04</v>
      </c>
      <c r="AC39" s="17">
        <v>0.02</v>
      </c>
    </row>
    <row r="40" spans="1:29" x14ac:dyDescent="0.25">
      <c r="A40" s="10" t="s">
        <v>453</v>
      </c>
      <c r="B40" s="17">
        <v>0.91</v>
      </c>
      <c r="C40" s="17">
        <v>0.87</v>
      </c>
      <c r="D40" s="17">
        <v>0.13</v>
      </c>
      <c r="E40" s="17">
        <v>0.04</v>
      </c>
      <c r="G40" s="10" t="s">
        <v>453</v>
      </c>
      <c r="H40" s="17">
        <v>0.89</v>
      </c>
      <c r="I40" s="17">
        <v>0.84</v>
      </c>
      <c r="J40" s="17">
        <v>0.16</v>
      </c>
      <c r="K40" s="17">
        <v>0.05</v>
      </c>
      <c r="M40" s="10" t="s">
        <v>453</v>
      </c>
      <c r="N40" s="17">
        <v>0.94</v>
      </c>
      <c r="O40" s="17">
        <v>0.91</v>
      </c>
      <c r="P40" s="17">
        <v>0.09</v>
      </c>
      <c r="Q40" s="17">
        <v>0.03</v>
      </c>
      <c r="S40" s="10" t="s">
        <v>453</v>
      </c>
      <c r="T40" s="17">
        <v>0.94</v>
      </c>
      <c r="U40" s="17">
        <v>0.91</v>
      </c>
      <c r="V40" s="17">
        <v>0.09</v>
      </c>
      <c r="W40" s="17">
        <v>0.03</v>
      </c>
      <c r="Y40" s="10" t="s">
        <v>453</v>
      </c>
      <c r="Z40" s="17">
        <v>0.95</v>
      </c>
      <c r="AA40" s="17">
        <v>0.93</v>
      </c>
      <c r="AB40" s="17">
        <v>7.0000000000000007E-2</v>
      </c>
      <c r="AC40" s="17">
        <v>0.02</v>
      </c>
    </row>
    <row r="41" spans="1:29" x14ac:dyDescent="0.25">
      <c r="A41" s="10" t="s">
        <v>509</v>
      </c>
      <c r="B41" s="17">
        <v>0.14000000000000001</v>
      </c>
      <c r="C41" s="17">
        <v>0.13</v>
      </c>
      <c r="D41" s="17">
        <v>0.03</v>
      </c>
      <c r="E41" s="17">
        <v>0</v>
      </c>
      <c r="G41" s="10" t="s">
        <v>509</v>
      </c>
      <c r="H41" s="17">
        <v>0.25</v>
      </c>
      <c r="I41" s="17">
        <v>0.25</v>
      </c>
      <c r="J41" s="17">
        <v>0.03</v>
      </c>
      <c r="K41" s="17">
        <v>0</v>
      </c>
      <c r="M41" s="10" t="s">
        <v>509</v>
      </c>
      <c r="N41" s="17">
        <v>0.11</v>
      </c>
      <c r="O41" s="17">
        <v>0.11</v>
      </c>
      <c r="P41" s="17">
        <v>0.04</v>
      </c>
      <c r="Q41" s="17">
        <v>0</v>
      </c>
      <c r="S41" s="10" t="s">
        <v>509</v>
      </c>
      <c r="T41" s="17">
        <v>0.11</v>
      </c>
      <c r="U41" s="17">
        <v>0.11</v>
      </c>
      <c r="V41" s="17">
        <v>0.02</v>
      </c>
      <c r="W41" s="17">
        <v>0</v>
      </c>
      <c r="Y41" s="10" t="s">
        <v>509</v>
      </c>
      <c r="Z41" s="17">
        <v>0.1</v>
      </c>
      <c r="AA41" s="17">
        <v>0.1</v>
      </c>
      <c r="AB41" s="17">
        <v>0.01</v>
      </c>
      <c r="AC41" s="17">
        <v>0</v>
      </c>
    </row>
    <row r="42" spans="1:29" x14ac:dyDescent="0.25">
      <c r="A42" s="10" t="s">
        <v>340</v>
      </c>
      <c r="B42" s="17">
        <v>0.11</v>
      </c>
      <c r="C42" s="17">
        <v>0.11</v>
      </c>
      <c r="D42" s="17">
        <v>0</v>
      </c>
      <c r="E42" s="17">
        <v>0</v>
      </c>
      <c r="G42" s="10" t="s">
        <v>340</v>
      </c>
      <c r="H42" s="17">
        <v>0.03</v>
      </c>
      <c r="I42" s="17">
        <v>0.03</v>
      </c>
      <c r="J42" s="17">
        <v>0.01</v>
      </c>
      <c r="K42" s="17">
        <v>0</v>
      </c>
      <c r="M42" s="10" t="s">
        <v>340</v>
      </c>
      <c r="N42" s="17">
        <v>0.01</v>
      </c>
      <c r="O42" s="17">
        <v>0.01</v>
      </c>
      <c r="P42" s="17">
        <v>0</v>
      </c>
      <c r="Q42" s="17">
        <v>0</v>
      </c>
      <c r="S42" s="10" t="s">
        <v>340</v>
      </c>
      <c r="T42" s="17">
        <v>0.01</v>
      </c>
      <c r="U42" s="17">
        <v>0.01</v>
      </c>
      <c r="V42" s="17">
        <v>0</v>
      </c>
      <c r="W42" s="17">
        <v>0</v>
      </c>
      <c r="Y42" s="10" t="s">
        <v>340</v>
      </c>
      <c r="Z42" s="17">
        <v>0.01</v>
      </c>
      <c r="AA42" s="17">
        <v>0</v>
      </c>
      <c r="AB42" s="17">
        <v>0.01</v>
      </c>
      <c r="AC42" s="17">
        <v>0</v>
      </c>
    </row>
    <row r="43" spans="1:29" x14ac:dyDescent="0.25">
      <c r="A43" s="10" t="s">
        <v>484</v>
      </c>
      <c r="B43" s="17">
        <v>0</v>
      </c>
      <c r="C43" s="17">
        <v>0</v>
      </c>
      <c r="D43" s="17">
        <v>0</v>
      </c>
      <c r="E43" s="17">
        <v>0</v>
      </c>
      <c r="G43" s="10" t="s">
        <v>484</v>
      </c>
      <c r="H43" s="17">
        <v>0</v>
      </c>
      <c r="I43" s="17">
        <v>0</v>
      </c>
      <c r="J43" s="17">
        <v>0</v>
      </c>
      <c r="K43" s="17">
        <v>0</v>
      </c>
      <c r="M43" s="10" t="s">
        <v>484</v>
      </c>
      <c r="N43" s="17">
        <v>0</v>
      </c>
      <c r="O43" s="17">
        <v>0</v>
      </c>
      <c r="P43" s="17">
        <v>0</v>
      </c>
      <c r="Q43" s="17">
        <v>0</v>
      </c>
      <c r="S43" s="10" t="s">
        <v>484</v>
      </c>
      <c r="T43" s="17">
        <v>0</v>
      </c>
      <c r="U43" s="17">
        <v>0</v>
      </c>
      <c r="V43" s="17">
        <v>0</v>
      </c>
      <c r="W43" s="17">
        <v>0</v>
      </c>
      <c r="Y43" s="10" t="s">
        <v>484</v>
      </c>
      <c r="Z43" s="17">
        <v>0</v>
      </c>
      <c r="AA43" s="17">
        <v>0</v>
      </c>
      <c r="AB43" s="17">
        <v>0</v>
      </c>
      <c r="AC43" s="17">
        <v>0</v>
      </c>
    </row>
    <row r="44" spans="1:29" x14ac:dyDescent="0.25">
      <c r="A44" s="23" t="s">
        <v>701</v>
      </c>
      <c r="B44" s="20"/>
      <c r="C44" s="20"/>
      <c r="D44" s="20"/>
      <c r="E44" s="20"/>
      <c r="G44" s="23" t="s">
        <v>701</v>
      </c>
      <c r="H44" s="20"/>
      <c r="I44" s="20"/>
      <c r="J44" s="20"/>
      <c r="K44" s="20"/>
      <c r="M44" s="23" t="s">
        <v>701</v>
      </c>
      <c r="N44" s="20"/>
      <c r="O44" s="20"/>
      <c r="P44" s="20"/>
      <c r="Q44" s="20"/>
      <c r="S44" s="23" t="s">
        <v>701</v>
      </c>
      <c r="T44" s="20"/>
      <c r="U44" s="20"/>
      <c r="V44" s="20"/>
      <c r="W44" s="20"/>
      <c r="Y44" s="23" t="s">
        <v>701</v>
      </c>
      <c r="Z44" s="20"/>
      <c r="AA44" s="20"/>
      <c r="AB44" s="20"/>
      <c r="AC44" s="20"/>
    </row>
    <row r="45" spans="1:29" x14ac:dyDescent="0.25">
      <c r="A45" s="10" t="s">
        <v>383</v>
      </c>
      <c r="B45" s="17">
        <v>0.95</v>
      </c>
      <c r="C45" s="17">
        <v>0.93</v>
      </c>
      <c r="D45" s="17">
        <v>0.08</v>
      </c>
      <c r="E45" s="17">
        <v>0.03</v>
      </c>
      <c r="G45" s="10" t="s">
        <v>383</v>
      </c>
      <c r="H45" s="17">
        <v>0.97</v>
      </c>
      <c r="I45" s="17">
        <v>0.95</v>
      </c>
      <c r="J45" s="17">
        <v>0.05</v>
      </c>
      <c r="K45" s="17">
        <v>0.02</v>
      </c>
      <c r="M45" s="10" t="s">
        <v>383</v>
      </c>
      <c r="N45" s="17">
        <v>0.9</v>
      </c>
      <c r="O45" s="17">
        <v>0.84</v>
      </c>
      <c r="P45" s="17">
        <v>0.16</v>
      </c>
      <c r="Q45" s="17">
        <v>0.06</v>
      </c>
      <c r="S45" s="10" t="s">
        <v>383</v>
      </c>
      <c r="T45" s="17">
        <v>0.92</v>
      </c>
      <c r="U45" s="17">
        <v>0.87</v>
      </c>
      <c r="V45" s="17">
        <v>0.13</v>
      </c>
      <c r="W45" s="17">
        <v>0.05</v>
      </c>
      <c r="Y45" s="10" t="s">
        <v>383</v>
      </c>
      <c r="Z45" s="17">
        <v>0.92</v>
      </c>
      <c r="AA45" s="17">
        <v>0.87</v>
      </c>
      <c r="AB45" s="17">
        <v>0.13</v>
      </c>
      <c r="AC45" s="17">
        <v>0.05</v>
      </c>
    </row>
    <row r="46" spans="1:29" x14ac:dyDescent="0.25">
      <c r="A46" s="10" t="s">
        <v>412</v>
      </c>
      <c r="B46" s="17">
        <v>0.54</v>
      </c>
      <c r="C46" s="17">
        <v>0.43</v>
      </c>
      <c r="D46" s="17">
        <v>0.56999999999999995</v>
      </c>
      <c r="E46" s="17">
        <v>0.11</v>
      </c>
      <c r="G46" s="10" t="s">
        <v>592</v>
      </c>
      <c r="H46" s="17">
        <v>0.63</v>
      </c>
      <c r="I46" s="17">
        <v>0.56999999999999995</v>
      </c>
      <c r="J46" s="17">
        <v>0.31</v>
      </c>
      <c r="K46" s="17">
        <v>0.05</v>
      </c>
      <c r="M46" s="10" t="s">
        <v>412</v>
      </c>
      <c r="N46" s="17">
        <v>0.63</v>
      </c>
      <c r="O46" s="17">
        <v>0.52</v>
      </c>
      <c r="P46" s="17">
        <v>0.48</v>
      </c>
      <c r="Q46" s="17">
        <v>0.11</v>
      </c>
      <c r="S46" s="10" t="s">
        <v>412</v>
      </c>
      <c r="T46" s="17">
        <v>0.8</v>
      </c>
      <c r="U46" s="17">
        <v>0.74</v>
      </c>
      <c r="V46" s="17">
        <v>0.26</v>
      </c>
      <c r="W46" s="17">
        <v>0.06</v>
      </c>
      <c r="Y46" s="10" t="s">
        <v>412</v>
      </c>
      <c r="Z46" s="17">
        <v>0.78</v>
      </c>
      <c r="AA46" s="17">
        <v>0.71</v>
      </c>
      <c r="AB46" s="17">
        <v>0.28999999999999998</v>
      </c>
      <c r="AC46" s="17">
        <v>7.0000000000000007E-2</v>
      </c>
    </row>
    <row r="47" spans="1:29" x14ac:dyDescent="0.25">
      <c r="A47" s="10" t="s">
        <v>592</v>
      </c>
      <c r="B47" s="17">
        <v>0.52</v>
      </c>
      <c r="C47" s="17">
        <v>0.46</v>
      </c>
      <c r="D47" s="17">
        <v>0.38</v>
      </c>
      <c r="E47" s="17">
        <v>0.06</v>
      </c>
      <c r="G47" s="10" t="s">
        <v>412</v>
      </c>
      <c r="H47" s="17">
        <v>0.46</v>
      </c>
      <c r="I47" s="17">
        <v>0.33</v>
      </c>
      <c r="J47" s="17">
        <v>0.67</v>
      </c>
      <c r="K47" s="17">
        <v>0.13</v>
      </c>
      <c r="M47" s="10" t="s">
        <v>592</v>
      </c>
      <c r="N47" s="17">
        <v>0.61</v>
      </c>
      <c r="O47" s="17">
        <v>0.54</v>
      </c>
      <c r="P47" s="17">
        <v>0.38</v>
      </c>
      <c r="Q47" s="17">
        <v>7.0000000000000007E-2</v>
      </c>
      <c r="S47" s="10" t="s">
        <v>592</v>
      </c>
      <c r="T47" s="17">
        <v>0.41</v>
      </c>
      <c r="U47" s="17">
        <v>0.32</v>
      </c>
      <c r="V47" s="17">
        <v>0.52</v>
      </c>
      <c r="W47" s="17">
        <v>0.09</v>
      </c>
      <c r="Y47" s="10" t="s">
        <v>592</v>
      </c>
      <c r="Z47" s="17">
        <v>0.4</v>
      </c>
      <c r="AA47" s="17">
        <v>0.31</v>
      </c>
      <c r="AB47" s="17">
        <v>0.43</v>
      </c>
      <c r="AC47" s="17">
        <v>0.09</v>
      </c>
    </row>
    <row r="48" spans="1:29" x14ac:dyDescent="0.25">
      <c r="A48" s="10" t="s">
        <v>543</v>
      </c>
      <c r="B48" s="17">
        <v>0.15</v>
      </c>
      <c r="C48" s="17">
        <v>0.15</v>
      </c>
      <c r="D48" s="17">
        <v>0</v>
      </c>
      <c r="E48" s="17">
        <v>0</v>
      </c>
      <c r="G48" s="10" t="s">
        <v>543</v>
      </c>
      <c r="H48" s="17">
        <v>0.13</v>
      </c>
      <c r="I48" s="17">
        <v>0.13</v>
      </c>
      <c r="J48" s="17">
        <v>0</v>
      </c>
      <c r="K48" s="17">
        <v>0</v>
      </c>
      <c r="M48" s="10" t="s">
        <v>466</v>
      </c>
      <c r="N48" s="17">
        <v>0.09</v>
      </c>
      <c r="O48" s="17">
        <v>0.04</v>
      </c>
      <c r="P48" s="17">
        <v>0.96</v>
      </c>
      <c r="Q48" s="17">
        <v>0.05</v>
      </c>
      <c r="S48" s="10" t="s">
        <v>466</v>
      </c>
      <c r="T48" s="17">
        <v>0.11</v>
      </c>
      <c r="U48" s="17">
        <v>0.04</v>
      </c>
      <c r="V48" s="17">
        <v>0.96</v>
      </c>
      <c r="W48" s="17">
        <v>7.0000000000000007E-2</v>
      </c>
      <c r="Y48" s="10" t="s">
        <v>466</v>
      </c>
      <c r="Z48" s="17">
        <v>0.18</v>
      </c>
      <c r="AA48" s="17">
        <v>0.1</v>
      </c>
      <c r="AB48" s="17">
        <v>0.9</v>
      </c>
      <c r="AC48" s="17">
        <v>0.08</v>
      </c>
    </row>
    <row r="49" spans="1:29" x14ac:dyDescent="0.25">
      <c r="A49" s="10" t="s">
        <v>466</v>
      </c>
      <c r="B49" s="17">
        <v>0.09</v>
      </c>
      <c r="C49" s="17">
        <v>0.03</v>
      </c>
      <c r="D49" s="17">
        <v>0.97</v>
      </c>
      <c r="E49" s="17">
        <v>0.06</v>
      </c>
      <c r="G49" s="10" t="s">
        <v>466</v>
      </c>
      <c r="H49" s="17">
        <v>7.0000000000000007E-2</v>
      </c>
      <c r="I49" s="17">
        <v>0.01</v>
      </c>
      <c r="J49" s="17">
        <v>0.99</v>
      </c>
      <c r="K49" s="17">
        <v>0.06</v>
      </c>
      <c r="M49" s="10" t="s">
        <v>543</v>
      </c>
      <c r="N49" s="17">
        <v>0.06</v>
      </c>
      <c r="O49" s="17">
        <v>0.06</v>
      </c>
      <c r="P49" s="17">
        <v>0</v>
      </c>
      <c r="Q49" s="17">
        <v>0</v>
      </c>
      <c r="S49" s="10" t="s">
        <v>543</v>
      </c>
      <c r="T49" s="17">
        <v>0.04</v>
      </c>
      <c r="U49" s="17">
        <v>0.04</v>
      </c>
      <c r="V49" s="17">
        <v>0</v>
      </c>
      <c r="W49" s="17">
        <v>0</v>
      </c>
      <c r="Y49" s="10" t="s">
        <v>543</v>
      </c>
      <c r="Z49" s="17">
        <v>0</v>
      </c>
      <c r="AA49" s="17">
        <v>0</v>
      </c>
      <c r="AB49" s="17">
        <v>0</v>
      </c>
      <c r="AC49" s="17">
        <v>0</v>
      </c>
    </row>
    <row r="50" spans="1:29" x14ac:dyDescent="0.25">
      <c r="A50" s="10" t="s">
        <v>578</v>
      </c>
      <c r="B50" s="17">
        <v>0</v>
      </c>
      <c r="C50" s="17">
        <v>0</v>
      </c>
      <c r="D50" s="17">
        <v>0</v>
      </c>
      <c r="E50" s="17">
        <v>0</v>
      </c>
      <c r="G50" s="10" t="s">
        <v>578</v>
      </c>
      <c r="H50" s="17">
        <v>0</v>
      </c>
      <c r="I50" s="17">
        <v>0</v>
      </c>
      <c r="J50" s="17">
        <v>0</v>
      </c>
      <c r="K50" s="17">
        <v>0</v>
      </c>
      <c r="M50" s="10" t="s">
        <v>578</v>
      </c>
      <c r="N50" s="17">
        <v>0</v>
      </c>
      <c r="O50" s="17">
        <v>0</v>
      </c>
      <c r="P50" s="17">
        <v>0</v>
      </c>
      <c r="Q50" s="17">
        <v>0</v>
      </c>
      <c r="S50" s="10" t="s">
        <v>578</v>
      </c>
      <c r="T50" s="17">
        <v>0</v>
      </c>
      <c r="U50" s="17">
        <v>0</v>
      </c>
      <c r="V50" s="17">
        <v>0</v>
      </c>
      <c r="W50" s="17">
        <v>0</v>
      </c>
      <c r="Y50" s="10" t="s">
        <v>578</v>
      </c>
      <c r="Z50" s="17">
        <v>0</v>
      </c>
      <c r="AA50" s="17">
        <v>0</v>
      </c>
      <c r="AB50" s="17">
        <v>0</v>
      </c>
      <c r="AC50" s="17">
        <v>0</v>
      </c>
    </row>
    <row r="51" spans="1:29" x14ac:dyDescent="0.25">
      <c r="A51" s="23" t="s">
        <v>702</v>
      </c>
      <c r="B51" s="20"/>
      <c r="C51" s="20"/>
      <c r="D51" s="20"/>
      <c r="E51" s="20"/>
      <c r="G51" s="23" t="s">
        <v>702</v>
      </c>
      <c r="H51" s="20"/>
      <c r="I51" s="20"/>
      <c r="J51" s="20"/>
      <c r="K51" s="20"/>
      <c r="M51" s="23" t="s">
        <v>702</v>
      </c>
      <c r="N51" s="20"/>
      <c r="O51" s="20"/>
      <c r="P51" s="20"/>
      <c r="Q51" s="20"/>
      <c r="S51" s="23" t="s">
        <v>702</v>
      </c>
      <c r="T51" s="20"/>
      <c r="U51" s="20"/>
      <c r="V51" s="20"/>
      <c r="W51" s="20"/>
      <c r="Y51" s="23" t="s">
        <v>702</v>
      </c>
      <c r="Z51" s="20"/>
      <c r="AA51" s="20"/>
      <c r="AB51" s="20"/>
      <c r="AC51" s="20"/>
    </row>
    <row r="52" spans="1:29" x14ac:dyDescent="0.25">
      <c r="A52" s="10" t="s">
        <v>624</v>
      </c>
      <c r="B52" s="17">
        <v>0.97</v>
      </c>
      <c r="C52" s="17">
        <v>0.95</v>
      </c>
      <c r="D52" s="17">
        <v>0.05</v>
      </c>
      <c r="E52" s="17">
        <v>0.01</v>
      </c>
      <c r="G52" s="10" t="s">
        <v>624</v>
      </c>
      <c r="H52" s="17">
        <v>0.98</v>
      </c>
      <c r="I52" s="17">
        <v>0.97</v>
      </c>
      <c r="J52" s="17">
        <v>0.03</v>
      </c>
      <c r="K52" s="17">
        <v>0.01</v>
      </c>
      <c r="M52" s="10" t="s">
        <v>624</v>
      </c>
      <c r="N52" s="17">
        <v>0.99</v>
      </c>
      <c r="O52" s="17">
        <v>0.99</v>
      </c>
      <c r="P52" s="17">
        <v>0.01</v>
      </c>
      <c r="Q52" s="17">
        <v>0</v>
      </c>
      <c r="S52" s="10" t="s">
        <v>624</v>
      </c>
      <c r="T52" s="17">
        <v>0.99</v>
      </c>
      <c r="U52" s="17">
        <v>0.99</v>
      </c>
      <c r="V52" s="17">
        <v>0.01</v>
      </c>
      <c r="W52" s="17">
        <v>0</v>
      </c>
      <c r="Y52" s="10" t="s">
        <v>624</v>
      </c>
      <c r="Z52" s="17">
        <v>0.99</v>
      </c>
      <c r="AA52" s="17">
        <v>0.99</v>
      </c>
      <c r="AB52" s="17">
        <v>0.01</v>
      </c>
      <c r="AC52" s="17">
        <v>0.01</v>
      </c>
    </row>
    <row r="53" spans="1:29" x14ac:dyDescent="0.25">
      <c r="A53" s="10" t="s">
        <v>460</v>
      </c>
      <c r="B53" s="17">
        <v>0.56000000000000005</v>
      </c>
      <c r="C53" s="17">
        <v>0.44</v>
      </c>
      <c r="D53" s="17">
        <v>0.56000000000000005</v>
      </c>
      <c r="E53" s="17">
        <v>0.12</v>
      </c>
      <c r="G53" s="10" t="s">
        <v>572</v>
      </c>
      <c r="H53" s="17">
        <v>0.5</v>
      </c>
      <c r="I53" s="17">
        <v>0.5</v>
      </c>
      <c r="J53" s="17">
        <v>0</v>
      </c>
      <c r="K53" s="17">
        <v>0</v>
      </c>
      <c r="M53" s="10" t="s">
        <v>572</v>
      </c>
      <c r="N53" s="17">
        <v>0.64</v>
      </c>
      <c r="O53" s="17">
        <v>0.64</v>
      </c>
      <c r="P53" s="17">
        <v>0</v>
      </c>
      <c r="Q53" s="17">
        <v>0</v>
      </c>
      <c r="S53" s="10" t="s">
        <v>572</v>
      </c>
      <c r="T53" s="17">
        <v>0.59</v>
      </c>
      <c r="U53" s="17">
        <v>0.59</v>
      </c>
      <c r="V53" s="17">
        <v>0</v>
      </c>
      <c r="W53" s="17">
        <v>0</v>
      </c>
      <c r="Y53" s="10" t="s">
        <v>572</v>
      </c>
      <c r="Z53" s="17">
        <v>0.67</v>
      </c>
      <c r="AA53" s="17">
        <v>0.67</v>
      </c>
      <c r="AB53" s="17">
        <v>0</v>
      </c>
      <c r="AC53" s="17">
        <v>0</v>
      </c>
    </row>
    <row r="54" spans="1:29" x14ac:dyDescent="0.25">
      <c r="A54" s="10" t="s">
        <v>572</v>
      </c>
      <c r="B54" s="17">
        <v>0.4</v>
      </c>
      <c r="C54" s="17">
        <v>0.4</v>
      </c>
      <c r="D54" s="17">
        <v>0</v>
      </c>
      <c r="E54" s="17">
        <v>0</v>
      </c>
      <c r="G54" s="10" t="s">
        <v>460</v>
      </c>
      <c r="H54" s="17">
        <v>0.46</v>
      </c>
      <c r="I54" s="17">
        <v>0.32</v>
      </c>
      <c r="J54" s="17">
        <v>0.68</v>
      </c>
      <c r="K54" s="17">
        <v>0.14000000000000001</v>
      </c>
      <c r="M54" s="10" t="s">
        <v>460</v>
      </c>
      <c r="N54" s="17">
        <v>0.42</v>
      </c>
      <c r="O54" s="17">
        <v>0.26</v>
      </c>
      <c r="P54" s="17">
        <v>0.74</v>
      </c>
      <c r="Q54" s="17">
        <v>0.15</v>
      </c>
      <c r="S54" s="10" t="s">
        <v>460</v>
      </c>
      <c r="T54" s="17">
        <v>0.51</v>
      </c>
      <c r="U54" s="17">
        <v>0.36</v>
      </c>
      <c r="V54" s="17">
        <v>0.64</v>
      </c>
      <c r="W54" s="17">
        <v>0.14000000000000001</v>
      </c>
      <c r="Y54" s="10" t="s">
        <v>460</v>
      </c>
      <c r="Z54" s="17">
        <v>0.49</v>
      </c>
      <c r="AA54" s="17">
        <v>0.33</v>
      </c>
      <c r="AB54" s="17">
        <v>0.67</v>
      </c>
      <c r="AC54" s="17">
        <v>0.16</v>
      </c>
    </row>
    <row r="55" spans="1:29" x14ac:dyDescent="0.25">
      <c r="A55" s="10" t="s">
        <v>472</v>
      </c>
      <c r="B55" s="17">
        <v>0.17</v>
      </c>
      <c r="C55" s="17">
        <v>0.17</v>
      </c>
      <c r="D55" s="17">
        <v>0.02</v>
      </c>
      <c r="E55" s="17">
        <v>0</v>
      </c>
      <c r="G55" s="10" t="s">
        <v>472</v>
      </c>
      <c r="H55" s="17">
        <v>0.19</v>
      </c>
      <c r="I55" s="17">
        <v>0.19</v>
      </c>
      <c r="J55" s="17">
        <v>0.02</v>
      </c>
      <c r="K55" s="17">
        <v>0</v>
      </c>
      <c r="M55" s="10" t="s">
        <v>472</v>
      </c>
      <c r="N55" s="17">
        <v>0.09</v>
      </c>
      <c r="O55" s="17">
        <v>0.09</v>
      </c>
      <c r="P55" s="17">
        <v>0.01</v>
      </c>
      <c r="Q55" s="17">
        <v>0</v>
      </c>
      <c r="S55" s="10" t="s">
        <v>472</v>
      </c>
      <c r="T55" s="17">
        <v>0.06</v>
      </c>
      <c r="U55" s="17">
        <v>0.05</v>
      </c>
      <c r="V55" s="17">
        <v>0.02</v>
      </c>
      <c r="W55" s="17">
        <v>0</v>
      </c>
      <c r="Y55" s="10" t="s">
        <v>472</v>
      </c>
      <c r="Z55" s="17">
        <v>0.02</v>
      </c>
      <c r="AA55" s="17">
        <v>0.01</v>
      </c>
      <c r="AB55" s="17">
        <v>0.06</v>
      </c>
      <c r="AC55" s="17">
        <v>0.01</v>
      </c>
    </row>
    <row r="56" spans="1:29" x14ac:dyDescent="0.25">
      <c r="A56" s="10" t="s">
        <v>314</v>
      </c>
      <c r="B56" s="17">
        <v>0.03</v>
      </c>
      <c r="C56" s="17">
        <v>0.03</v>
      </c>
      <c r="D56" s="17">
        <v>0</v>
      </c>
      <c r="E56" s="17">
        <v>0</v>
      </c>
      <c r="G56" s="10" t="s">
        <v>314</v>
      </c>
      <c r="H56" s="17">
        <v>0.02</v>
      </c>
      <c r="I56" s="17">
        <v>0.02</v>
      </c>
      <c r="J56" s="17">
        <v>0</v>
      </c>
      <c r="K56" s="17">
        <v>0</v>
      </c>
      <c r="M56" s="10" t="s">
        <v>314</v>
      </c>
      <c r="N56" s="17">
        <v>0.01</v>
      </c>
      <c r="O56" s="17">
        <v>0.01</v>
      </c>
      <c r="P56" s="17">
        <v>0</v>
      </c>
      <c r="Q56" s="17">
        <v>0</v>
      </c>
      <c r="S56" s="10" t="s">
        <v>314</v>
      </c>
      <c r="T56" s="17">
        <v>0</v>
      </c>
      <c r="U56" s="17">
        <v>0</v>
      </c>
      <c r="V56" s="17">
        <v>0</v>
      </c>
      <c r="W56" s="17">
        <v>0</v>
      </c>
      <c r="Y56" s="10" t="s">
        <v>314</v>
      </c>
      <c r="Z56" s="17">
        <v>0.01</v>
      </c>
      <c r="AA56" s="17">
        <v>0.01</v>
      </c>
      <c r="AB56" s="17">
        <v>0</v>
      </c>
      <c r="AC56" s="17">
        <v>0</v>
      </c>
    </row>
    <row r="57" spans="1:29" x14ac:dyDescent="0.25">
      <c r="A57" s="10" t="s">
        <v>296</v>
      </c>
      <c r="B57" s="17">
        <v>0</v>
      </c>
      <c r="C57" s="17">
        <v>0</v>
      </c>
      <c r="D57" s="17">
        <v>0</v>
      </c>
      <c r="E57" s="17">
        <v>0</v>
      </c>
      <c r="G57" s="10" t="s">
        <v>296</v>
      </c>
      <c r="H57" s="17">
        <v>0</v>
      </c>
      <c r="I57" s="17">
        <v>0</v>
      </c>
      <c r="J57" s="17">
        <v>0</v>
      </c>
      <c r="K57" s="17">
        <v>0</v>
      </c>
      <c r="M57" s="10" t="s">
        <v>296</v>
      </c>
      <c r="N57" s="17">
        <v>0</v>
      </c>
      <c r="O57" s="17">
        <v>0</v>
      </c>
      <c r="P57" s="17">
        <v>0</v>
      </c>
      <c r="Q57" s="17">
        <v>0</v>
      </c>
      <c r="S57" s="10" t="s">
        <v>296</v>
      </c>
      <c r="T57" s="17">
        <v>0</v>
      </c>
      <c r="U57" s="17">
        <v>0</v>
      </c>
      <c r="V57" s="17">
        <v>0</v>
      </c>
      <c r="W57" s="17">
        <v>0</v>
      </c>
      <c r="Y57" s="10" t="s">
        <v>296</v>
      </c>
      <c r="Z57" s="17">
        <v>0</v>
      </c>
      <c r="AA57" s="17">
        <v>0</v>
      </c>
      <c r="AB57" s="17">
        <v>0</v>
      </c>
      <c r="AC57" s="17">
        <v>0</v>
      </c>
    </row>
    <row r="58" spans="1:29" x14ac:dyDescent="0.25">
      <c r="A58" s="23" t="s">
        <v>703</v>
      </c>
      <c r="B58" s="20"/>
      <c r="C58" s="20"/>
      <c r="D58" s="20"/>
      <c r="E58" s="20"/>
      <c r="G58" s="23" t="s">
        <v>703</v>
      </c>
      <c r="H58" s="20"/>
      <c r="I58" s="20"/>
      <c r="J58" s="20"/>
      <c r="K58" s="20"/>
      <c r="M58" s="23" t="s">
        <v>703</v>
      </c>
      <c r="N58" s="20"/>
      <c r="O58" s="20"/>
      <c r="P58" s="20"/>
      <c r="Q58" s="20"/>
      <c r="S58" s="23" t="s">
        <v>703</v>
      </c>
      <c r="T58" s="20"/>
      <c r="U58" s="20"/>
      <c r="V58" s="20"/>
      <c r="W58" s="20"/>
      <c r="Y58" s="23" t="s">
        <v>703</v>
      </c>
      <c r="Z58" s="20"/>
      <c r="AA58" s="20"/>
      <c r="AB58" s="20"/>
      <c r="AC58" s="20"/>
    </row>
    <row r="59" spans="1:29" x14ac:dyDescent="0.25">
      <c r="A59" s="10" t="s">
        <v>562</v>
      </c>
      <c r="B59" s="17">
        <v>0.99</v>
      </c>
      <c r="C59" s="17">
        <v>0.99</v>
      </c>
      <c r="D59" s="17">
        <v>0.01</v>
      </c>
      <c r="E59" s="17">
        <v>0</v>
      </c>
      <c r="G59" s="10" t="s">
        <v>562</v>
      </c>
      <c r="H59" s="17">
        <v>0.99</v>
      </c>
      <c r="I59" s="17">
        <v>0.99</v>
      </c>
      <c r="J59" s="17">
        <v>0.01</v>
      </c>
      <c r="K59" s="17">
        <v>0</v>
      </c>
      <c r="M59" s="10" t="s">
        <v>562</v>
      </c>
      <c r="N59" s="17">
        <v>1</v>
      </c>
      <c r="O59" s="17">
        <v>1</v>
      </c>
      <c r="P59" s="17">
        <v>0</v>
      </c>
      <c r="Q59" s="17">
        <v>0</v>
      </c>
      <c r="S59" s="10" t="s">
        <v>562</v>
      </c>
      <c r="T59" s="17">
        <v>1</v>
      </c>
      <c r="U59" s="17">
        <v>1</v>
      </c>
      <c r="V59" s="17">
        <v>0</v>
      </c>
      <c r="W59" s="17">
        <v>0</v>
      </c>
      <c r="Y59" s="10" t="s">
        <v>562</v>
      </c>
      <c r="Z59" s="17">
        <v>1</v>
      </c>
      <c r="AA59" s="17">
        <v>1</v>
      </c>
      <c r="AB59" s="17">
        <v>0</v>
      </c>
      <c r="AC59" s="17">
        <v>0</v>
      </c>
    </row>
    <row r="60" spans="1:29" x14ac:dyDescent="0.25">
      <c r="A60" s="10" t="s">
        <v>327</v>
      </c>
      <c r="B60" s="17">
        <v>0.53</v>
      </c>
      <c r="C60" s="17">
        <v>0.41</v>
      </c>
      <c r="D60" s="17">
        <v>0.59</v>
      </c>
      <c r="E60" s="17">
        <v>0.12</v>
      </c>
      <c r="G60" s="10" t="s">
        <v>327</v>
      </c>
      <c r="H60" s="17">
        <v>0.7</v>
      </c>
      <c r="I60" s="17">
        <v>0.62</v>
      </c>
      <c r="J60" s="17">
        <v>0.39</v>
      </c>
      <c r="K60" s="17">
        <v>0.08</v>
      </c>
      <c r="M60" s="10" t="s">
        <v>327</v>
      </c>
      <c r="N60" s="17">
        <v>0.52</v>
      </c>
      <c r="O60" s="17">
        <v>0.39</v>
      </c>
      <c r="P60" s="17">
        <v>0.61</v>
      </c>
      <c r="Q60" s="17">
        <v>0.13</v>
      </c>
      <c r="S60" s="10" t="s">
        <v>591</v>
      </c>
      <c r="T60" s="17">
        <v>0.63</v>
      </c>
      <c r="U60" s="17">
        <v>0.63</v>
      </c>
      <c r="V60" s="17">
        <v>0</v>
      </c>
      <c r="W60" s="17">
        <v>0</v>
      </c>
      <c r="Y60" s="10" t="s">
        <v>591</v>
      </c>
      <c r="Z60" s="17">
        <v>0.73</v>
      </c>
      <c r="AA60" s="17">
        <v>0.73</v>
      </c>
      <c r="AB60" s="17">
        <v>0</v>
      </c>
      <c r="AC60" s="17">
        <v>0</v>
      </c>
    </row>
    <row r="61" spans="1:29" x14ac:dyDescent="0.25">
      <c r="A61" s="10" t="s">
        <v>591</v>
      </c>
      <c r="B61" s="17">
        <v>0.31</v>
      </c>
      <c r="C61" s="17">
        <v>0.31</v>
      </c>
      <c r="D61" s="17">
        <v>0</v>
      </c>
      <c r="E61" s="17">
        <v>0</v>
      </c>
      <c r="G61" s="10" t="s">
        <v>591</v>
      </c>
      <c r="H61" s="17">
        <v>0.2</v>
      </c>
      <c r="I61" s="17">
        <v>0.2</v>
      </c>
      <c r="J61" s="17">
        <v>0</v>
      </c>
      <c r="K61" s="17">
        <v>0</v>
      </c>
      <c r="M61" s="10" t="s">
        <v>591</v>
      </c>
      <c r="N61" s="17">
        <v>0.38</v>
      </c>
      <c r="O61" s="17">
        <v>0.38</v>
      </c>
      <c r="P61" s="17">
        <v>0</v>
      </c>
      <c r="Q61" s="17">
        <v>0</v>
      </c>
      <c r="S61" s="10" t="s">
        <v>327</v>
      </c>
      <c r="T61" s="17">
        <v>0.45</v>
      </c>
      <c r="U61" s="17">
        <v>0.28000000000000003</v>
      </c>
      <c r="V61" s="17">
        <v>0.72</v>
      </c>
      <c r="W61" s="17">
        <v>0.16</v>
      </c>
      <c r="Y61" s="10" t="s">
        <v>327</v>
      </c>
      <c r="Z61" s="17">
        <v>0.24</v>
      </c>
      <c r="AA61" s="17">
        <v>7.0000000000000007E-2</v>
      </c>
      <c r="AB61" s="17">
        <v>0.93</v>
      </c>
      <c r="AC61" s="17">
        <v>0.17</v>
      </c>
    </row>
    <row r="62" spans="1:29" x14ac:dyDescent="0.25">
      <c r="A62" s="10" t="s">
        <v>454</v>
      </c>
      <c r="B62" s="17">
        <v>0.27</v>
      </c>
      <c r="C62" s="17">
        <v>0.21</v>
      </c>
      <c r="D62" s="17">
        <v>0.73</v>
      </c>
      <c r="E62" s="17">
        <v>0.06</v>
      </c>
      <c r="G62" s="10" t="s">
        <v>454</v>
      </c>
      <c r="H62" s="17">
        <v>0.19</v>
      </c>
      <c r="I62" s="17">
        <v>0.11</v>
      </c>
      <c r="J62" s="17">
        <v>0.84</v>
      </c>
      <c r="K62" s="17">
        <v>0.08</v>
      </c>
      <c r="M62" s="10" t="s">
        <v>454</v>
      </c>
      <c r="N62" s="17">
        <v>0.25</v>
      </c>
      <c r="O62" s="17">
        <v>0.16</v>
      </c>
      <c r="P62" s="17">
        <v>0.82</v>
      </c>
      <c r="Q62" s="17">
        <v>0.08</v>
      </c>
      <c r="S62" s="10" t="s">
        <v>454</v>
      </c>
      <c r="T62" s="17">
        <v>0.13</v>
      </c>
      <c r="U62" s="17">
        <v>0.04</v>
      </c>
      <c r="V62" s="17">
        <v>0.95</v>
      </c>
      <c r="W62" s="17">
        <v>0.09</v>
      </c>
      <c r="Y62" s="10" t="s">
        <v>485</v>
      </c>
      <c r="Z62" s="17">
        <v>0.24</v>
      </c>
      <c r="AA62" s="17">
        <v>0.17</v>
      </c>
      <c r="AB62" s="17">
        <v>0.76</v>
      </c>
      <c r="AC62" s="17">
        <v>7.0000000000000007E-2</v>
      </c>
    </row>
    <row r="63" spans="1:29" x14ac:dyDescent="0.25">
      <c r="A63" s="10" t="s">
        <v>485</v>
      </c>
      <c r="B63" s="17">
        <v>0.13</v>
      </c>
      <c r="C63" s="17">
        <v>0.08</v>
      </c>
      <c r="D63" s="17">
        <v>0.57999999999999996</v>
      </c>
      <c r="E63" s="17">
        <v>0.05</v>
      </c>
      <c r="G63" s="10" t="s">
        <v>485</v>
      </c>
      <c r="H63" s="17">
        <v>0.14000000000000001</v>
      </c>
      <c r="I63" s="17">
        <v>0.09</v>
      </c>
      <c r="J63" s="17">
        <v>0.63</v>
      </c>
      <c r="K63" s="17">
        <v>0.05</v>
      </c>
      <c r="M63" s="10" t="s">
        <v>485</v>
      </c>
      <c r="N63" s="17">
        <v>0.11</v>
      </c>
      <c r="O63" s="17">
        <v>7.0000000000000007E-2</v>
      </c>
      <c r="P63" s="17">
        <v>0.48</v>
      </c>
      <c r="Q63" s="17">
        <v>0.04</v>
      </c>
      <c r="S63" s="10" t="s">
        <v>485</v>
      </c>
      <c r="T63" s="17">
        <v>0.1</v>
      </c>
      <c r="U63" s="17">
        <v>0.05</v>
      </c>
      <c r="V63" s="17">
        <v>0.74</v>
      </c>
      <c r="W63" s="17">
        <v>0.06</v>
      </c>
      <c r="Y63" s="10" t="s">
        <v>454</v>
      </c>
      <c r="Z63" s="17">
        <v>0.12</v>
      </c>
      <c r="AA63" s="17">
        <v>0.03</v>
      </c>
      <c r="AB63" s="17">
        <v>0.96</v>
      </c>
      <c r="AC63" s="17">
        <v>0.09</v>
      </c>
    </row>
    <row r="64" spans="1:29" x14ac:dyDescent="0.25">
      <c r="A64" s="10" t="s">
        <v>483</v>
      </c>
      <c r="B64" s="17">
        <v>0</v>
      </c>
      <c r="C64" s="17">
        <v>0</v>
      </c>
      <c r="D64" s="17">
        <v>0</v>
      </c>
      <c r="E64" s="17">
        <v>0</v>
      </c>
      <c r="G64" s="10" t="s">
        <v>483</v>
      </c>
      <c r="H64" s="17">
        <v>0</v>
      </c>
      <c r="I64" s="17">
        <v>0</v>
      </c>
      <c r="J64" s="17">
        <v>0</v>
      </c>
      <c r="K64" s="17">
        <v>0</v>
      </c>
      <c r="M64" s="10" t="s">
        <v>483</v>
      </c>
      <c r="N64" s="17">
        <v>0</v>
      </c>
      <c r="O64" s="17">
        <v>0</v>
      </c>
      <c r="P64" s="17">
        <v>0</v>
      </c>
      <c r="Q64" s="17">
        <v>0</v>
      </c>
      <c r="S64" s="10" t="s">
        <v>483</v>
      </c>
      <c r="T64" s="17">
        <v>0</v>
      </c>
      <c r="U64" s="17">
        <v>0</v>
      </c>
      <c r="V64" s="17">
        <v>0</v>
      </c>
      <c r="W64" s="17">
        <v>0</v>
      </c>
      <c r="Y64" s="10" t="s">
        <v>483</v>
      </c>
      <c r="Z64" s="17">
        <v>0</v>
      </c>
      <c r="AA64" s="17">
        <v>0</v>
      </c>
      <c r="AB64" s="17">
        <v>0</v>
      </c>
      <c r="AC64" s="17">
        <v>0</v>
      </c>
    </row>
  </sheetData>
  <conditionalFormatting sqref="B3:E7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B9:E13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B15:E19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B21:E25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B27:E31">
    <cfRule type="colorScale" priority="46">
      <colorScale>
        <cfvo type="percent" val="0"/>
        <cfvo type="percent" val="100"/>
        <color rgb="FFFCFCFF"/>
        <color rgb="FF63BE7B"/>
      </colorScale>
    </cfRule>
  </conditionalFormatting>
  <conditionalFormatting sqref="B33:E37">
    <cfRule type="colorScale" priority="45">
      <colorScale>
        <cfvo type="percent" val="0"/>
        <cfvo type="percent" val="100"/>
        <color rgb="FFFCFCFF"/>
        <color rgb="FF63BE7B"/>
      </colorScale>
    </cfRule>
  </conditionalFormatting>
  <conditionalFormatting sqref="B39:E43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B45:E50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52:E5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59:E64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H3:K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H9:K13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H15:K19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H21:K25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H27:K31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H33:K37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H39:K43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H45:K50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H52:K5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H59:K64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N3:Q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N9:Q13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N15:Q19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N21:Q25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N27:Q31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N33:Q37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N39:Q4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N45:Q50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N52:Q5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N59:Q64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T3:W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T9:W13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15:W19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T21:W25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T27:W31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33:W37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T39:W43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T45:W50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52:W5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T59:W64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Z3:AC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Z9:AC13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Z15:AC1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Z21:AC25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Z27:AC31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Z33:AC37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Z39:AC43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Z45:AC50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Z52:AC57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Z59:AC64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workbookViewId="0"/>
  </sheetViews>
  <sheetFormatPr defaultRowHeight="15" x14ac:dyDescent="0.25"/>
  <cols>
    <col min="1" max="1" width="20" bestFit="1" customWidth="1"/>
    <col min="2" max="2" width="4.7109375" bestFit="1" customWidth="1"/>
    <col min="3" max="3" width="5" bestFit="1" customWidth="1"/>
    <col min="4" max="4" width="4.7109375" bestFit="1" customWidth="1"/>
    <col min="5" max="5" width="5" bestFit="1" customWidth="1"/>
    <col min="6" max="9" width="4.7109375" bestFit="1" customWidth="1"/>
  </cols>
  <sheetData>
    <row r="1" spans="1:9" x14ac:dyDescent="0.25">
      <c r="A1" s="15" t="s">
        <v>741</v>
      </c>
      <c r="B1" s="7" t="s">
        <v>707</v>
      </c>
      <c r="C1" s="7" t="s">
        <v>708</v>
      </c>
      <c r="D1" s="7" t="s">
        <v>736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</row>
    <row r="2" spans="1:9" x14ac:dyDescent="0.25">
      <c r="A2" s="23" t="s">
        <v>694</v>
      </c>
      <c r="B2" s="20"/>
      <c r="C2" s="20"/>
      <c r="D2" s="56"/>
      <c r="E2" s="20"/>
      <c r="F2" s="20"/>
      <c r="G2" s="20"/>
      <c r="H2" s="20"/>
      <c r="I2" s="20"/>
    </row>
    <row r="3" spans="1:9" x14ac:dyDescent="0.25">
      <c r="A3" s="10" t="s">
        <v>566</v>
      </c>
      <c r="B3" s="17">
        <v>0.64</v>
      </c>
      <c r="C3" s="17">
        <v>0.24</v>
      </c>
      <c r="D3" s="57">
        <v>0.09</v>
      </c>
      <c r="E3" s="19">
        <v>0.95</v>
      </c>
      <c r="F3" s="19">
        <v>0.63</v>
      </c>
      <c r="G3" s="19">
        <v>0.33</v>
      </c>
      <c r="H3" s="19">
        <v>0.14000000000000001</v>
      </c>
      <c r="I3" s="19">
        <v>0.06</v>
      </c>
    </row>
    <row r="4" spans="1:9" x14ac:dyDescent="0.25">
      <c r="A4" s="10" t="s">
        <v>357</v>
      </c>
      <c r="B4" s="8">
        <v>0.22</v>
      </c>
      <c r="C4" s="8">
        <v>0.39</v>
      </c>
      <c r="D4" s="58">
        <v>0.25</v>
      </c>
      <c r="E4" s="4">
        <v>0.79</v>
      </c>
      <c r="F4" s="4">
        <v>0.35</v>
      </c>
      <c r="G4" s="4">
        <v>0.11</v>
      </c>
      <c r="H4" s="4">
        <v>0.03</v>
      </c>
      <c r="I4" s="4">
        <v>0.01</v>
      </c>
    </row>
    <row r="5" spans="1:9" x14ac:dyDescent="0.25">
      <c r="A5" s="10" t="s">
        <v>628</v>
      </c>
      <c r="B5" s="8">
        <v>0.08</v>
      </c>
      <c r="C5" s="8">
        <v>0.21</v>
      </c>
      <c r="D5" s="58">
        <v>0.34</v>
      </c>
      <c r="E5" s="4">
        <v>0.51</v>
      </c>
      <c r="F5" s="4">
        <v>0.14000000000000001</v>
      </c>
      <c r="G5" s="4">
        <v>0.03</v>
      </c>
      <c r="H5" s="4">
        <v>0.01</v>
      </c>
      <c r="I5" s="4">
        <v>0</v>
      </c>
    </row>
    <row r="6" spans="1:9" x14ac:dyDescent="0.25">
      <c r="A6" s="10" t="s">
        <v>479</v>
      </c>
      <c r="B6" s="42">
        <v>0.06</v>
      </c>
      <c r="C6" s="42">
        <v>0.17</v>
      </c>
      <c r="D6" s="59">
        <v>0.32</v>
      </c>
      <c r="E6" s="43">
        <v>0.42</v>
      </c>
      <c r="F6" s="43">
        <v>0.11</v>
      </c>
      <c r="G6" s="43">
        <v>0.03</v>
      </c>
      <c r="H6" s="43">
        <v>0.01</v>
      </c>
      <c r="I6" s="43">
        <v>0</v>
      </c>
    </row>
    <row r="7" spans="1:9" x14ac:dyDescent="0.25">
      <c r="A7" s="23" t="s">
        <v>695</v>
      </c>
      <c r="B7" s="20"/>
      <c r="C7" s="20"/>
      <c r="D7" s="56"/>
      <c r="E7" s="20"/>
      <c r="F7" s="20"/>
      <c r="G7" s="20"/>
      <c r="H7" s="20"/>
      <c r="I7" s="20"/>
    </row>
    <row r="8" spans="1:9" x14ac:dyDescent="0.25">
      <c r="A8" s="10" t="s">
        <v>303</v>
      </c>
      <c r="B8" s="17">
        <v>0.64</v>
      </c>
      <c r="C8" s="17">
        <v>0.26</v>
      </c>
      <c r="D8" s="57">
        <v>0.08</v>
      </c>
      <c r="E8" s="19">
        <v>0.97</v>
      </c>
      <c r="F8" s="19">
        <v>0.77</v>
      </c>
      <c r="G8" s="19">
        <v>0.52</v>
      </c>
      <c r="H8" s="19">
        <v>0.28999999999999998</v>
      </c>
      <c r="I8" s="19">
        <v>0.17</v>
      </c>
    </row>
    <row r="9" spans="1:9" x14ac:dyDescent="0.25">
      <c r="A9" s="10" t="s">
        <v>671</v>
      </c>
      <c r="B9" s="8">
        <v>0.28000000000000003</v>
      </c>
      <c r="C9" s="8">
        <v>0.46</v>
      </c>
      <c r="D9" s="58">
        <v>0.19</v>
      </c>
      <c r="E9" s="4">
        <v>0.89</v>
      </c>
      <c r="F9" s="4">
        <v>0.56000000000000005</v>
      </c>
      <c r="G9" s="4">
        <v>0.31</v>
      </c>
      <c r="H9" s="4">
        <v>0.13</v>
      </c>
      <c r="I9" s="4">
        <v>0.05</v>
      </c>
    </row>
    <row r="10" spans="1:9" x14ac:dyDescent="0.25">
      <c r="A10" s="10" t="s">
        <v>625</v>
      </c>
      <c r="B10" s="8">
        <v>7.0000000000000007E-2</v>
      </c>
      <c r="C10" s="8">
        <v>0.2</v>
      </c>
      <c r="D10" s="58">
        <v>0.47</v>
      </c>
      <c r="E10" s="4">
        <v>0.56000000000000005</v>
      </c>
      <c r="F10" s="4">
        <v>0.19</v>
      </c>
      <c r="G10" s="4">
        <v>7.0000000000000007E-2</v>
      </c>
      <c r="H10" s="4">
        <v>0.02</v>
      </c>
      <c r="I10" s="4">
        <v>0.01</v>
      </c>
    </row>
    <row r="11" spans="1:9" x14ac:dyDescent="0.25">
      <c r="A11" s="10" t="s">
        <v>455</v>
      </c>
      <c r="B11" s="42">
        <v>0.01</v>
      </c>
      <c r="C11" s="42">
        <v>7.0000000000000007E-2</v>
      </c>
      <c r="D11" s="59">
        <v>0.25</v>
      </c>
      <c r="E11" s="43">
        <v>0.22</v>
      </c>
      <c r="F11" s="43">
        <v>0.05</v>
      </c>
      <c r="G11" s="43">
        <v>0.01</v>
      </c>
      <c r="H11" s="43">
        <v>0</v>
      </c>
      <c r="I11" s="43">
        <v>0</v>
      </c>
    </row>
    <row r="12" spans="1:9" x14ac:dyDescent="0.25">
      <c r="A12" s="23" t="s">
        <v>696</v>
      </c>
      <c r="B12" s="20"/>
      <c r="C12" s="20"/>
      <c r="D12" s="56"/>
      <c r="E12" s="20"/>
      <c r="F12" s="20"/>
      <c r="G12" s="20"/>
      <c r="H12" s="20"/>
      <c r="I12" s="20"/>
    </row>
    <row r="13" spans="1:9" x14ac:dyDescent="0.25">
      <c r="A13" s="10" t="s">
        <v>457</v>
      </c>
      <c r="B13" s="17">
        <v>0.79</v>
      </c>
      <c r="C13" s="17">
        <v>0.16</v>
      </c>
      <c r="D13" s="57">
        <v>0.04</v>
      </c>
      <c r="E13" s="19">
        <v>0.99</v>
      </c>
      <c r="F13" s="19">
        <v>0.8</v>
      </c>
      <c r="G13" s="19">
        <v>0.45</v>
      </c>
      <c r="H13" s="19">
        <v>0.3</v>
      </c>
      <c r="I13" s="19">
        <v>0.17</v>
      </c>
    </row>
    <row r="14" spans="1:9" x14ac:dyDescent="0.25">
      <c r="A14" s="10" t="s">
        <v>643</v>
      </c>
      <c r="B14" s="8">
        <v>0.1</v>
      </c>
      <c r="C14" s="8">
        <v>0.4</v>
      </c>
      <c r="D14" s="58">
        <v>0.4</v>
      </c>
      <c r="E14" s="4">
        <v>0.78</v>
      </c>
      <c r="F14" s="4">
        <v>0.35</v>
      </c>
      <c r="G14" s="4">
        <v>0.1</v>
      </c>
      <c r="H14" s="4">
        <v>0.03</v>
      </c>
      <c r="I14" s="4">
        <v>0.01</v>
      </c>
    </row>
    <row r="15" spans="1:9" x14ac:dyDescent="0.25">
      <c r="A15" s="10" t="s">
        <v>553</v>
      </c>
      <c r="B15" s="8">
        <v>0.11</v>
      </c>
      <c r="C15" s="8">
        <v>0.39</v>
      </c>
      <c r="D15" s="58">
        <v>0.39</v>
      </c>
      <c r="E15" s="4">
        <v>0.77</v>
      </c>
      <c r="F15" s="4">
        <v>0.34</v>
      </c>
      <c r="G15" s="4">
        <v>0.09</v>
      </c>
      <c r="H15" s="4">
        <v>0.03</v>
      </c>
      <c r="I15" s="4">
        <v>0.01</v>
      </c>
    </row>
    <row r="16" spans="1:9" x14ac:dyDescent="0.25">
      <c r="A16" s="10" t="s">
        <v>452</v>
      </c>
      <c r="B16" s="42">
        <v>0</v>
      </c>
      <c r="C16" s="42">
        <v>0.05</v>
      </c>
      <c r="D16" s="59">
        <v>0.17</v>
      </c>
      <c r="E16" s="43">
        <v>0.13</v>
      </c>
      <c r="F16" s="43">
        <v>0.02</v>
      </c>
      <c r="G16" s="43">
        <v>0</v>
      </c>
      <c r="H16" s="43">
        <v>0</v>
      </c>
      <c r="I16" s="43">
        <v>0</v>
      </c>
    </row>
    <row r="17" spans="1:9" x14ac:dyDescent="0.25">
      <c r="A17" s="23" t="s">
        <v>697</v>
      </c>
      <c r="B17" s="20"/>
      <c r="C17" s="20"/>
      <c r="D17" s="56"/>
      <c r="E17" s="20"/>
      <c r="F17" s="20"/>
      <c r="G17" s="20"/>
      <c r="H17" s="20"/>
      <c r="I17" s="20"/>
    </row>
    <row r="18" spans="1:9" x14ac:dyDescent="0.25">
      <c r="A18" s="10" t="s">
        <v>464</v>
      </c>
      <c r="B18" s="17">
        <v>0.75</v>
      </c>
      <c r="C18" s="17">
        <v>0.2</v>
      </c>
      <c r="D18" s="57">
        <v>0.04</v>
      </c>
      <c r="E18" s="19">
        <v>0.99</v>
      </c>
      <c r="F18" s="19">
        <v>0.77</v>
      </c>
      <c r="G18" s="19">
        <v>0.6</v>
      </c>
      <c r="H18" s="19">
        <v>0.4</v>
      </c>
      <c r="I18" s="19">
        <v>0.25</v>
      </c>
    </row>
    <row r="19" spans="1:9" x14ac:dyDescent="0.25">
      <c r="A19" s="10" t="s">
        <v>458</v>
      </c>
      <c r="B19" s="8">
        <v>0.2</v>
      </c>
      <c r="C19" s="8">
        <v>0.53</v>
      </c>
      <c r="D19" s="58">
        <v>0.21</v>
      </c>
      <c r="E19" s="4">
        <v>0.88</v>
      </c>
      <c r="F19" s="4">
        <v>0.41</v>
      </c>
      <c r="G19" s="4">
        <v>0.21</v>
      </c>
      <c r="H19" s="4">
        <v>0.1</v>
      </c>
      <c r="I19" s="4">
        <v>0.04</v>
      </c>
    </row>
    <row r="20" spans="1:9" x14ac:dyDescent="0.25">
      <c r="A20" s="10" t="s">
        <v>676</v>
      </c>
      <c r="B20" s="8">
        <v>0.04</v>
      </c>
      <c r="C20" s="8">
        <v>0.18</v>
      </c>
      <c r="D20" s="58">
        <v>0.46</v>
      </c>
      <c r="E20" s="4">
        <v>0.49</v>
      </c>
      <c r="F20" s="4">
        <v>0.13</v>
      </c>
      <c r="G20" s="4">
        <v>0.04</v>
      </c>
      <c r="H20" s="4">
        <v>0.01</v>
      </c>
      <c r="I20" s="4">
        <v>0</v>
      </c>
    </row>
    <row r="21" spans="1:9" x14ac:dyDescent="0.25">
      <c r="A21" s="10" t="s">
        <v>456</v>
      </c>
      <c r="B21" s="42">
        <v>0.01</v>
      </c>
      <c r="C21" s="42">
        <v>0.09</v>
      </c>
      <c r="D21" s="59">
        <v>0.28999999999999998</v>
      </c>
      <c r="E21" s="43">
        <v>0.24</v>
      </c>
      <c r="F21" s="43">
        <v>0.04</v>
      </c>
      <c r="G21" s="43">
        <v>0.01</v>
      </c>
      <c r="H21" s="43">
        <v>0</v>
      </c>
      <c r="I21" s="43">
        <v>0</v>
      </c>
    </row>
    <row r="22" spans="1:9" x14ac:dyDescent="0.25">
      <c r="A22" s="23" t="s">
        <v>698</v>
      </c>
      <c r="B22" s="20"/>
      <c r="C22" s="20"/>
      <c r="D22" s="56"/>
      <c r="E22" s="20"/>
      <c r="F22" s="20"/>
      <c r="G22" s="20"/>
      <c r="H22" s="20"/>
      <c r="I22" s="20"/>
    </row>
    <row r="23" spans="1:9" x14ac:dyDescent="0.25">
      <c r="A23" s="10" t="s">
        <v>599</v>
      </c>
      <c r="B23" s="17">
        <v>0.63</v>
      </c>
      <c r="C23" s="17">
        <v>0.25</v>
      </c>
      <c r="D23" s="57">
        <v>0.1</v>
      </c>
      <c r="E23" s="19">
        <v>0.96</v>
      </c>
      <c r="F23" s="19">
        <v>0.64</v>
      </c>
      <c r="G23" s="19">
        <v>0.38</v>
      </c>
      <c r="H23" s="19">
        <v>0.25</v>
      </c>
      <c r="I23" s="19">
        <v>0.13</v>
      </c>
    </row>
    <row r="24" spans="1:9" x14ac:dyDescent="0.25">
      <c r="A24" s="10" t="s">
        <v>465</v>
      </c>
      <c r="B24" s="8">
        <v>0.24</v>
      </c>
      <c r="C24" s="8">
        <v>0.4</v>
      </c>
      <c r="D24" s="58">
        <v>0.27</v>
      </c>
      <c r="E24" s="4">
        <v>0.85</v>
      </c>
      <c r="F24" s="4">
        <v>0.41</v>
      </c>
      <c r="G24" s="4">
        <v>0.19</v>
      </c>
      <c r="H24" s="4">
        <v>0.08</v>
      </c>
      <c r="I24" s="4">
        <v>0.03</v>
      </c>
    </row>
    <row r="25" spans="1:9" x14ac:dyDescent="0.25">
      <c r="A25" s="10" t="s">
        <v>311</v>
      </c>
      <c r="B25" s="8">
        <v>0.12</v>
      </c>
      <c r="C25" s="8">
        <v>0.27</v>
      </c>
      <c r="D25" s="58">
        <v>0.42</v>
      </c>
      <c r="E25" s="4">
        <v>0.69</v>
      </c>
      <c r="F25" s="4">
        <v>0.26</v>
      </c>
      <c r="G25" s="4">
        <v>0.11</v>
      </c>
      <c r="H25" s="4">
        <v>0.04</v>
      </c>
      <c r="I25" s="4">
        <v>0.01</v>
      </c>
    </row>
    <row r="26" spans="1:9" x14ac:dyDescent="0.25">
      <c r="A26" s="10" t="s">
        <v>492</v>
      </c>
      <c r="B26" s="42">
        <v>0.02</v>
      </c>
      <c r="C26" s="42">
        <v>7.0000000000000007E-2</v>
      </c>
      <c r="D26" s="59">
        <v>0.21</v>
      </c>
      <c r="E26" s="43">
        <v>0.21</v>
      </c>
      <c r="F26" s="43">
        <v>0.04</v>
      </c>
      <c r="G26" s="43">
        <v>0.01</v>
      </c>
      <c r="H26" s="43">
        <v>0</v>
      </c>
      <c r="I26" s="43">
        <v>0</v>
      </c>
    </row>
    <row r="27" spans="1:9" x14ac:dyDescent="0.25">
      <c r="A27" s="23" t="s">
        <v>699</v>
      </c>
      <c r="B27" s="20"/>
      <c r="C27" s="20"/>
      <c r="D27" s="56"/>
      <c r="E27" s="20"/>
      <c r="F27" s="20"/>
      <c r="G27" s="20"/>
      <c r="H27" s="20"/>
      <c r="I27" s="20"/>
    </row>
    <row r="28" spans="1:9" x14ac:dyDescent="0.25">
      <c r="A28" s="10" t="s">
        <v>580</v>
      </c>
      <c r="B28" s="17">
        <v>0.44</v>
      </c>
      <c r="C28" s="17">
        <v>0.33</v>
      </c>
      <c r="D28" s="57">
        <v>0.16</v>
      </c>
      <c r="E28" s="19">
        <v>0.9</v>
      </c>
      <c r="F28" s="19">
        <v>0.39</v>
      </c>
      <c r="G28" s="19">
        <v>0.17</v>
      </c>
      <c r="H28" s="19">
        <v>7.0000000000000007E-2</v>
      </c>
      <c r="I28" s="19">
        <v>0.03</v>
      </c>
    </row>
    <row r="29" spans="1:9" x14ac:dyDescent="0.25">
      <c r="A29" s="10" t="s">
        <v>549</v>
      </c>
      <c r="B29" s="8">
        <v>0.41</v>
      </c>
      <c r="C29" s="8">
        <v>0.34</v>
      </c>
      <c r="D29" s="58">
        <v>0.18</v>
      </c>
      <c r="E29" s="4">
        <v>0.89</v>
      </c>
      <c r="F29" s="4">
        <v>0.39</v>
      </c>
      <c r="G29" s="4">
        <v>0.18</v>
      </c>
      <c r="H29" s="4">
        <v>7.0000000000000007E-2</v>
      </c>
      <c r="I29" s="4">
        <v>0.02</v>
      </c>
    </row>
    <row r="30" spans="1:9" x14ac:dyDescent="0.25">
      <c r="A30" s="10" t="s">
        <v>632</v>
      </c>
      <c r="B30" s="8">
        <v>0.11</v>
      </c>
      <c r="C30" s="8">
        <v>0.22</v>
      </c>
      <c r="D30" s="58">
        <v>0.4</v>
      </c>
      <c r="E30" s="4">
        <v>0.61</v>
      </c>
      <c r="F30" s="4">
        <v>0.15</v>
      </c>
      <c r="G30" s="4">
        <v>0.05</v>
      </c>
      <c r="H30" s="4">
        <v>0.01</v>
      </c>
      <c r="I30" s="4">
        <v>0</v>
      </c>
    </row>
    <row r="31" spans="1:9" x14ac:dyDescent="0.25">
      <c r="A31" s="10" t="s">
        <v>476</v>
      </c>
      <c r="B31" s="42">
        <v>0.04</v>
      </c>
      <c r="C31" s="42">
        <v>0.11</v>
      </c>
      <c r="D31" s="59">
        <v>0.26</v>
      </c>
      <c r="E31" s="43">
        <v>0.31</v>
      </c>
      <c r="F31" s="43">
        <v>0.05</v>
      </c>
      <c r="G31" s="43">
        <v>0.01</v>
      </c>
      <c r="H31" s="43">
        <v>0</v>
      </c>
      <c r="I31" s="43">
        <v>0</v>
      </c>
    </row>
  </sheetData>
  <conditionalFormatting sqref="B3:B6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B8:B11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B13:B16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B18:B21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B23:B26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B28:B3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D3:D6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D8:D11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D13:D16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D18:D2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D23:D26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D28:D31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C3:C6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C8:C11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C13:C16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C18:C21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C23:C2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28:C31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E3:I6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E8:I1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E13:I1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E18:I21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E23:I26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E28:I31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WC_2022</vt:lpstr>
      <vt:lpstr>CCH_2023</vt:lpstr>
      <vt:lpstr>EQ_2024</vt:lpstr>
      <vt:lpstr>AC_2024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2023-07-12T06:31:06Z</dcterms:modified>
</cp:coreProperties>
</file>