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2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6" i="5" l="1"/>
  <c r="H86" i="5"/>
  <c r="G86" i="5"/>
  <c r="F86" i="5"/>
  <c r="I85" i="5"/>
  <c r="H85" i="5"/>
  <c r="G85" i="5"/>
  <c r="F85" i="5"/>
  <c r="I84" i="5"/>
  <c r="H84" i="5"/>
  <c r="G84" i="5"/>
  <c r="F84" i="5"/>
  <c r="I83" i="5"/>
  <c r="H83" i="5"/>
  <c r="G83" i="5"/>
  <c r="F83" i="5"/>
  <c r="I82" i="5"/>
  <c r="H82" i="5"/>
  <c r="G82" i="5"/>
  <c r="F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I73" i="5"/>
  <c r="H73" i="5"/>
  <c r="G73" i="5"/>
  <c r="F73" i="5"/>
  <c r="I72" i="5"/>
  <c r="H72" i="5"/>
  <c r="G72" i="5"/>
  <c r="F72" i="5"/>
  <c r="I71" i="5"/>
  <c r="H71" i="5"/>
  <c r="G71" i="5"/>
  <c r="F71" i="5"/>
  <c r="C86" i="5"/>
  <c r="C82" i="5"/>
  <c r="C81" i="5"/>
  <c r="C74" i="5"/>
  <c r="C73" i="5"/>
  <c r="C78" i="5"/>
  <c r="C72" i="5"/>
  <c r="C77" i="5"/>
  <c r="C85" i="5"/>
  <c r="C80" i="5"/>
  <c r="C84" i="5"/>
  <c r="C79" i="5"/>
  <c r="C83" i="5"/>
  <c r="C76" i="5"/>
  <c r="C75" i="5"/>
  <c r="C71" i="5"/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I64" i="5" s="1"/>
  <c r="G64" i="5"/>
  <c r="H64" i="5"/>
  <c r="F65" i="5"/>
  <c r="I65" i="5" s="1"/>
  <c r="G65" i="5"/>
  <c r="H65" i="5"/>
  <c r="F66" i="5"/>
  <c r="I66" i="5" s="1"/>
  <c r="G66" i="5"/>
  <c r="H66" i="5"/>
  <c r="F67" i="5"/>
  <c r="I67" i="5" s="1"/>
  <c r="G67" i="5"/>
  <c r="H67" i="5"/>
  <c r="F68" i="5"/>
  <c r="I68" i="5" s="1"/>
  <c r="G68" i="5"/>
  <c r="H68" i="5"/>
  <c r="F69" i="5"/>
  <c r="I69" i="5" s="1"/>
  <c r="G69" i="5"/>
  <c r="H69" i="5"/>
  <c r="H63" i="5"/>
  <c r="G63" i="5"/>
  <c r="F63" i="5"/>
  <c r="I63" i="5" s="1"/>
  <c r="H62" i="5"/>
  <c r="G62" i="5"/>
  <c r="F62" i="5"/>
  <c r="I62" i="5" s="1"/>
  <c r="H61" i="5"/>
  <c r="G61" i="5"/>
  <c r="F61" i="5"/>
  <c r="H60" i="5"/>
  <c r="G60" i="5"/>
  <c r="F60" i="5"/>
  <c r="H59" i="5"/>
  <c r="G59" i="5"/>
  <c r="F59" i="5"/>
  <c r="I59" i="5" s="1"/>
  <c r="H58" i="5"/>
  <c r="G58" i="5"/>
  <c r="F58" i="5"/>
  <c r="I58" i="5" s="1"/>
  <c r="H57" i="5"/>
  <c r="G57" i="5"/>
  <c r="F57" i="5"/>
  <c r="H56" i="5"/>
  <c r="G56" i="5"/>
  <c r="F56" i="5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I57" i="5" l="1"/>
  <c r="I61" i="5"/>
  <c r="I56" i="5"/>
  <c r="I60" i="5"/>
  <c r="V2960" i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C29" i="5"/>
  <c r="G29" i="5" s="1"/>
  <c r="C30" i="5"/>
  <c r="G30" i="5" s="1"/>
  <c r="C31" i="5"/>
  <c r="G31" i="5" s="1"/>
  <c r="C32" i="5"/>
  <c r="G32" i="5" s="1"/>
  <c r="C33" i="5"/>
  <c r="G33" i="5" s="1"/>
  <c r="C34" i="5"/>
  <c r="G34" i="5" s="1"/>
  <c r="C35" i="5"/>
  <c r="G35" i="5" s="1"/>
  <c r="C36" i="5"/>
  <c r="G36" i="5" s="1"/>
  <c r="C37" i="5"/>
  <c r="G37" i="5" s="1"/>
  <c r="C38" i="5"/>
  <c r="G38" i="5" s="1"/>
  <c r="C39" i="5"/>
  <c r="G39" i="5" s="1"/>
  <c r="C40" i="5"/>
  <c r="G40" i="5" s="1"/>
  <c r="C41" i="5"/>
  <c r="G41" i="5" s="1"/>
  <c r="C42" i="5"/>
  <c r="G42" i="5" s="1"/>
  <c r="C43" i="5"/>
  <c r="G43" i="5" s="1"/>
  <c r="C44" i="5"/>
  <c r="G44" i="5" s="1"/>
  <c r="C45" i="5"/>
  <c r="G45" i="5" s="1"/>
  <c r="C46" i="5"/>
  <c r="G46" i="5" s="1"/>
  <c r="C47" i="5"/>
  <c r="G47" i="5" s="1"/>
  <c r="C48" i="5"/>
  <c r="G48" i="5" s="1"/>
  <c r="C49" i="5"/>
  <c r="G49" i="5" s="1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G14" i="5" s="1"/>
  <c r="C15" i="5"/>
  <c r="G15" i="5" s="1"/>
  <c r="C16" i="5"/>
  <c r="G16" i="5" s="1"/>
  <c r="C17" i="5"/>
  <c r="G17" i="5" s="1"/>
  <c r="C18" i="5"/>
  <c r="G18" i="5" s="1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I13" i="5" l="1"/>
  <c r="X2951" i="1"/>
  <c r="Y2951" i="1"/>
  <c r="F15" i="5"/>
  <c r="A16" i="5"/>
  <c r="H15" i="5" s="1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 s="1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 s="1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H40" i="5" s="1"/>
  <c r="F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H48" i="5" s="1"/>
  <c r="F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<sst xmlns="http://schemas.openxmlformats.org/spreadsheetml/2006/main" count="13589" uniqueCount="747">
  <si>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</si>
  <si>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</si>
  <si>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</si>
  <si>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</si>
  <si>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</si>
  <si>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</si>
  <si>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</si>
  <si>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</si>
  <si>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</si>
  <si>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</si>
  <si>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</si>
  <si>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</si>
  <si>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</si>
  <si>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</si>
  <si>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</si>
  <si>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</si>
  <si>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</si>
  <si>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</si>
  <si>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</si>
  <si>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</si>
  <si>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</si>
  <si>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</si>
  <si>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</si>
  <si>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</si>
  <si>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</si>
  <si>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</si>
  <si>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</si>
  <si>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</si>
  <si>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</si>
  <si>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</si>
  <si>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</si>
  <si>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</si>
  <si>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</si>
  <si>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</si>
  <si>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</si>
  <si>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</si>
  <si>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</si>
  <si>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</si>
  <si>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</si>
  <si>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</si>
  <si>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</si>
  <si>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</si>
  <si>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</si>
  <si>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</si>
  <si>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</si>
  <si>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</si>
  <si>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</si>
  <si>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</si>
  <si>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</si>
  <si>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</si>
  <si>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</si>
  <si>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</si>
  <si>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</si>
  <si>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</si>
  <si>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</si>
  <si>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</si>
  <si>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</si>
  <si>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</si>
  <si>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</si>
  <si>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</si>
  <si>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</si>
  <si>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</si>
  <si>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</si>
  <si>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</si>
  <si>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</si>
  <si>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</si>
  <si>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</si>
  <si>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</si>
  <si>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</si>
  <si>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</si>
  <si>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</si>
  <si>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</si>
  <si>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</si>
  <si>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</si>
  <si>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</si>
  <si>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</si>
  <si>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</si>
  <si>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</si>
  <si>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</si>
  <si>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</si>
  <si>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</si>
  <si>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</si>
  <si>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</si>
  <si>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</si>
  <si>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</si>
  <si>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</si>
  <si>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</si>
  <si>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</si>
  <si>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</si>
  <si>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</si>
  <si>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</si>
  <si>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</si>
  <si>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</si>
  <si>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</si>
  <si>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</si>
  <si>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</si>
  <si>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</si>
  <si>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</si>
  <si>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</si>
  <si>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</si>
  <si>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</si>
  <si>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</si>
  <si>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</si>
  <si>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</si>
  <si>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</si>
  <si>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</si>
  <si>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</si>
  <si>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</si>
  <si>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</si>
  <si>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</si>
  <si>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</si>
  <si>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</si>
  <si>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</si>
  <si>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</si>
  <si>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</si>
  <si>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</si>
  <si>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</si>
  <si>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</si>
  <si>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</si>
  <si>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</si>
  <si>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</si>
  <si>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</si>
  <si>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</si>
  <si>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</si>
  <si>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</si>
  <si>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</si>
  <si>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</si>
  <si>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</si>
  <si>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</si>
  <si>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</si>
  <si>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</si>
  <si>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</si>
  <si>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</si>
  <si>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</si>
  <si>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</si>
  <si>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</si>
  <si>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</si>
  <si>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</si>
  <si>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</si>
  <si>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</si>
  <si>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</si>
  <si>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</si>
  <si>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</si>
  <si>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</si>
  <si>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</si>
  <si>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</si>
  <si>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</si>
  <si>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</si>
  <si>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</si>
  <si>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</si>
  <si>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</si>
  <si>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</si>
  <si>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</si>
  <si>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</si>
  <si>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</si>
  <si>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</si>
  <si>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</si>
  <si>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</si>
  <si>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</si>
  <si>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</si>
  <si>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</si>
  <si>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</si>
  <si>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</si>
  <si>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</si>
  <si>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</si>
  <si>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</si>
  <si>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</si>
  <si>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</si>
  <si>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</si>
  <si>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</si>
  <si>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</si>
  <si>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</si>
  <si>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</si>
  <si>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</si>
  <si>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</si>
  <si>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</si>
  <si>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</si>
  <si>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</si>
  <si>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</si>
  <si>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</si>
  <si>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</si>
  <si>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</si>
  <si>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</si>
  <si>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</si>
  <si>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</si>
  <si>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</si>
  <si>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</si>
  <si>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</si>
  <si>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</si>
  <si>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</si>
  <si>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</si>
  <si>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</si>
  <si>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</si>
  <si>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</si>
  <si>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</si>
  <si>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</si>
  <si>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</si>
  <si>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</si>
  <si>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</si>
  <si>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</si>
  <si>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</si>
  <si>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</si>
  <si>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</si>
  <si>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</si>
  <si>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</si>
  <si>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</si>
  <si>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</si>
  <si>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</si>
  <si>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</si>
  <si>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</si>
  <si>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</si>
  <si>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</si>
  <si>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</si>
  <si>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</si>
  <si>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</si>
  <si>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</si>
  <si>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</si>
  <si>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</si>
  <si>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</si>
  <si>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</si>
  <si>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</si>
  <si>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</si>
  <si>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</si>
  <si>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</si>
  <si>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</si>
  <si>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</si>
  <si>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</si>
  <si>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</si>
  <si>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</si>
  <si>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</si>
  <si>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</si>
  <si>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</si>
  <si>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</si>
  <si>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</si>
  <si>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</si>
  <si>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</si>
  <si>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</si>
  <si>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</si>
  <si>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</si>
  <si>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</si>
  <si>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</si>
  <si>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</si>
  <si>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</si>
  <si>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</si>
  <si>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</si>
  <si>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</si>
  <si>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</si>
  <si>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</si>
  <si>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</si>
  <si>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</si>
  <si>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</si>
  <si>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</si>
  <si>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</si>
  <si>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</si>
  <si>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</si>
  <si>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</si>
  <si>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</si>
  <si>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</si>
  <si>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</si>
  <si>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</si>
  <si>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</si>
  <si>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</si>
  <si>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</si>
  <si>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</si>
  <si>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</si>
  <si>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</si>
  <si>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</si>
  <si>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</si>
  <si>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</si>
  <si>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</si>
  <si>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</si>
  <si>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</si>
  <si>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</si>
  <si>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</si>
  <si>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</si>
  <si>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</si>
  <si>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</si>
  <si>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</si>
  <si>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</si>
  <si>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</si>
  <si>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</si>
  <si>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</si>
  <si>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</si>
  <si>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</si>
  <si>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</si>
  <si>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</si>
  <si>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</si>
  <si>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</si>
  <si>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</si>
  <si>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</si>
  <si>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</si>
  <si>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</si>
  <si>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</si>
  <si>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</si>
  <si>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</si>
  <si>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</si>
  <si>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</si>
  <si>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</si>
  <si>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</si>
  <si>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</si>
  <si>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</si>
  <si>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</si>
  <si>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</si>
  <si>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</si>
  <si>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</si>
  <si>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</si>
  <si>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</si>
  <si>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</si>
  <si>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</si>
  <si>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</si>
  <si>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</si>
  <si>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</si>
  <si>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</si>
  <si>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</si>
  <si>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</si>
  <si>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</si>
  <si>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</si>
  <si>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</si>
  <si>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</si>
  <si>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</si>
  <si>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</si>
  <si>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</si>
  <si>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</si>
  <si>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</si>
  <si>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</si>
  <si>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</si>
  <si>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</si>
  <si>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</si>
  <si>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</si>
  <si>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</si>
  <si>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</si>
  <si>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</si>
  <si>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</si>
  <si>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</si>
  <si>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</si>
  <si>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</si>
  <si>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</si>
  <si>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</si>
  <si>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</si>
  <si>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</si>
  <si>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</si>
  <si>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</si>
  <si>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</si>
  <si>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</si>
  <si>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</si>
  <si>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</si>
  <si>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</si>
  <si>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</si>
  <si>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</si>
  <si>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</si>
  <si>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</si>
  <si>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</si>
  <si>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</si>
  <si>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</si>
  <si>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</si>
  <si>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</si>
  <si>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</si>
  <si>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</si>
  <si>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</si>
  <si>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</si>
  <si>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</si>
  <si>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</si>
  <si>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</si>
  <si>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</si>
  <si>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</si>
  <si>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</si>
  <si>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</si>
  <si>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</si>
  <si>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</si>
  <si>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</si>
  <si>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</si>
  <si>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</si>
  <si>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</si>
  <si>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</si>
  <si>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</si>
  <si>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</si>
  <si>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</si>
  <si>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</si>
  <si>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</si>
  <si>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</si>
  <si>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</si>
  <si>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</si>
  <si>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</si>
  <si>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</si>
  <si>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</si>
  <si>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</si>
  <si>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</si>
  <si>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</si>
  <si>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</si>
  <si>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</si>
  <si>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</si>
  <si>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</si>
  <si>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</si>
  <si>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</si>
  <si>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</si>
  <si>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</si>
  <si>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</si>
  <si>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</si>
  <si>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</si>
  <si>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</si>
  <si>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</si>
  <si>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</si>
  <si>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</si>
  <si>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</si>
  <si>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</si>
  <si>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</si>
  <si>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</si>
  <si>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</si>
  <si>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</si>
  <si>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</si>
  <si>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</si>
  <si>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</si>
  <si>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</si>
  <si>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</si>
  <si>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</si>
  <si>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</si>
  <si>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</si>
  <si>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</si>
  <si>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</si>
  <si>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</si>
  <si>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</si>
  <si>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</si>
  <si>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</si>
  <si>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</si>
  <si>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</si>
  <si>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</si>
  <si>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</si>
  <si>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</si>
  <si>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</si>
  <si>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</si>
  <si>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</si>
  <si>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</si>
  <si>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</si>
  <si>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</si>
  <si>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</si>
  <si>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</si>
  <si>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</si>
  <si>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</si>
  <si>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</si>
  <si>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</si>
  <si>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</si>
  <si>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</si>
  <si>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</si>
  <si>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</si>
  <si>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</si>
  <si>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</si>
  <si>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</si>
  <si>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</si>
  <si>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</si>
  <si>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</si>
  <si>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</si>
  <si>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</si>
  <si>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</si>
  <si>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</si>
  <si>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</si>
  <si>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</si>
  <si>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</si>
  <si>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</si>
  <si>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</si>
  <si>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</si>
  <si>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</si>
  <si>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</si>
  <si>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</si>
  <si>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</si>
  <si>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</si>
  <si>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</si>
  <si>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</si>
  <si>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</si>
  <si>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</si>
  <si>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</si>
  <si>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</si>
  <si>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</si>
  <si>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</si>
  <si>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</si>
  <si>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</si>
  <si>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</si>
  <si>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</si>
  <si>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</si>
  <si>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</si>
  <si>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</si>
  <si>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</si>
  <si>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</si>
  <si>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</si>
  <si>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</si>
  <si>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</si>
  <si>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</si>
  <si>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</si>
  <si>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</si>
  <si>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</si>
  <si>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</si>
  <si>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</si>
  <si>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</si>
  <si>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</si>
  <si>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</si>
  <si>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</si>
  <si>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</si>
  <si>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</si>
  <si>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</si>
  <si>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</si>
  <si>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</si>
  <si>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</si>
  <si>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</si>
  <si>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</si>
  <si>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</si>
  <si>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</si>
  <si>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</si>
  <si>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</si>
  <si>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</si>
  <si>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</si>
  <si>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</si>
  <si>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</si>
  <si>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</si>
  <si>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</si>
  <si>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</si>
  <si>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</si>
  <si>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</si>
  <si>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</si>
  <si>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</si>
  <si>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</si>
  <si>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</si>
  <si>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</si>
  <si>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</si>
  <si>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</si>
  <si>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</si>
  <si>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</si>
  <si>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</si>
  <si>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</si>
  <si>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</si>
  <si>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</si>
  <si>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</si>
  <si>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</si>
  <si>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</si>
  <si>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</si>
  <si>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</si>
  <si>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</si>
  <si>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</si>
  <si>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</si>
  <si>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</si>
  <si>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</si>
  <si>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</si>
  <si>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</si>
  <si>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</si>
  <si>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</si>
  <si>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</si>
  <si>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</si>
  <si>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</si>
  <si>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</si>
  <si>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</si>
  <si>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</si>
  <si>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</si>
  <si>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</si>
  <si>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</si>
  <si>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</si>
  <si>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</si>
  <si>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</si>
  <si>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</si>
  <si>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</si>
  <si>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</si>
  <si>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</si>
  <si>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</si>
  <si>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</si>
  <si>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</si>
  <si>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</si>
  <si>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</si>
  <si>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</si>
  <si>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</si>
  <si>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</si>
  <si>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</si>
  <si>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</si>
  <si>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</si>
  <si>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</si>
  <si>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</si>
  <si>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</si>
  <si>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</si>
  <si>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</si>
  <si>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</si>
  <si>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</si>
  <si>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</si>
  <si>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</si>
  <si>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</si>
  <si>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</si>
  <si>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</si>
  <si>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</si>
  <si>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</si>
  <si>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</si>
  <si>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</si>
  <si>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</si>
  <si>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</si>
  <si>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</si>
  <si>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</si>
  <si>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</si>
  <si>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</si>
  <si>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</si>
  <si>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</si>
  <si>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</si>
  <si>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</si>
  <si>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</si>
  <si>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</si>
  <si>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</si>
  <si>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</si>
  <si>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</si>
  <si>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</si>
  <si>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</si>
  <si>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</si>
  <si>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</si>
  <si>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</si>
  <si>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</si>
  <si>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</si>
  <si>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</si>
  <si>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</si>
  <si>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</si>
  <si>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</si>
  <si>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</si>
  <si>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</si>
  <si>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</si>
  <si>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</si>
  <si>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</si>
  <si>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</si>
  <si>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</si>
  <si>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</si>
  <si>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</si>
  <si>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</si>
  <si>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</si>
  <si>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</si>
  <si>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</si>
  <si>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</si>
  <si>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</si>
  <si>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</si>
  <si>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</si>
  <si>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</si>
  <si>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</si>
  <si>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</si>
  <si>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</si>
  <si>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</si>
  <si>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</si>
  <si>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</si>
  <si>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</si>
  <si>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</si>
  <si>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</si>
  <si>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</si>
  <si>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</si>
  <si>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</si>
  <si>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</si>
  <si>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</si>
  <si>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</si>
  <si>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</si>
  <si>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</si>
  <si>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</si>
  <si>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</si>
  <si>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</si>
  <si>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</si>
  <si>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</si>
  <si>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</si>
  <si>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</si>
  <si>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</si>
  <si>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</si>
  <si>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</si>
  <si>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</si>
  <si>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</si>
  <si>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</si>
  <si>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</si>
  <si>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</si>
  <si>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</si>
  <si>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</si>
  <si>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</si>
  <si>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</si>
  <si>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</si>
  <si>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</si>
  <si>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</si>
  <si>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</si>
  <si>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</si>
  <si>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</si>
  <si>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</si>
  <si>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</si>
  <si>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</si>
  <si>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</si>
  <si>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</si>
  <si>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</si>
  <si>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</si>
  <si>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</si>
  <si>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</si>
  <si>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</si>
  <si>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</si>
  <si>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</si>
  <si>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</si>
  <si>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</si>
  <si>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</si>
  <si>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</si>
  <si>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</si>
  <si>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</si>
  <si>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</si>
  <si>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</si>
  <si>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</si>
  <si>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</si>
  <si>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</si>
  <si>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</si>
  <si>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</si>
  <si>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</si>
  <si>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</si>
  <si>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</si>
  <si>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</si>
  <si>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</si>
  <si>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</si>
  <si>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</si>
  <si>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</si>
  <si>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</si>
  <si>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</si>
  <si>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</si>
  <si>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</si>
  <si>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</si>
  <si>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</si>
  <si>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</si>
  <si>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</si>
  <si>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</si>
  <si>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</si>
  <si>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</si>
  <si>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</si>
  <si>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</si>
  <si>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</si>
  <si>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</si>
  <si>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</si>
  <si>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</si>
  <si>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</si>
  <si>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</si>
  <si>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</si>
  <si>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</si>
  <si>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</si>
  <si>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</si>
  <si>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</si>
  <si>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</si>
  <si>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</si>
  <si>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</si>
  <si>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</si>
  <si>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</si>
  <si>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</si>
  <si>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</si>
  <si>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</si>
  <si>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</si>
  <si>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</si>
  <si>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</si>
  <si>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</si>
  <si>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</si>
  <si>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</si>
  <si>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SAFF Championship</t>
  </si>
  <si>
    <t>D</t>
  </si>
  <si>
    <t>C</t>
  </si>
  <si>
    <t>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</si>
</sst>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95"/>
  <sheetViews>
    <sheetView zoomScale="90" zoomScaleNormal="90" workbookViewId="0">
      <selection activeCell="GE1" sqref="GE1"/>
    </sheetView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9.140625" hidden="1" customWidth="1"/>
    <col min="101" max="101" width="16.42578125" hidden="1" customWidth="1"/>
    <col min="102" max="110" width="9.140625" hidden="1" customWidth="1"/>
    <col min="111" max="111" width="17.140625" hidden="1" customWidth="1"/>
    <col min="112" max="120" width="9.140625" hidden="1" customWidth="1"/>
    <col min="121" max="121" width="17.140625" hidden="1" customWidth="1"/>
    <col min="122" max="130" width="9.140625" hidden="1" customWidth="1"/>
    <col min="131" max="131" width="17.140625" hidden="1" customWidth="1"/>
    <col min="132" max="137" width="9.140625" hidden="1" customWidth="1"/>
    <col min="138" max="138" width="16.42578125" hidden="1" customWidth="1"/>
    <col min="139" max="144" width="9.140625" hidden="1" customWidth="1"/>
    <col min="145" max="145" width="16.42578125" hidden="1" customWidth="1"/>
    <col min="146" max="151" width="9.140625" hidden="1" customWidth="1"/>
    <col min="152" max="152" width="17.140625" hidden="1" customWidth="1"/>
    <col min="153" max="158" width="9.140625" hidden="1" customWidth="1"/>
    <col min="159" max="159" width="16.42578125" hidden="1" customWidth="1"/>
    <col min="160" max="165" width="9.140625" hidden="1" customWidth="1"/>
    <col min="166" max="166" width="16.42578125" hidden="1" customWidth="1"/>
    <col min="167" max="172" width="9.140625" hidden="1" customWidth="1"/>
    <col min="173" max="173" width="16.42578125" hidden="1" customWidth="1"/>
    <col min="174" max="179" width="9.140625" hidden="1" customWidth="1"/>
    <col min="180" max="180" width="16.42578125" bestFit="1" customWidth="1"/>
    <col min="187" max="187" width="17.140625" bestFit="1" customWidth="1"/>
  </cols>
  <sheetData>
    <row r="1" spans="1:192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  <c r="FC1" s="15">
        <v>44376</v>
      </c>
      <c r="FD1" s="7" t="s">
        <v>714</v>
      </c>
      <c r="FE1" s="7" t="s">
        <v>712</v>
      </c>
      <c r="FF1" s="7" t="s">
        <v>713</v>
      </c>
      <c r="FG1" s="7" t="s">
        <v>33</v>
      </c>
      <c r="FH1" s="7" t="s">
        <v>280</v>
      </c>
      <c r="FJ1" s="15">
        <v>44379</v>
      </c>
      <c r="FK1" s="7" t="s">
        <v>714</v>
      </c>
      <c r="FL1" s="7" t="s">
        <v>712</v>
      </c>
      <c r="FM1" s="7" t="s">
        <v>713</v>
      </c>
      <c r="FN1" s="7" t="s">
        <v>33</v>
      </c>
      <c r="FO1" s="7" t="s">
        <v>280</v>
      </c>
      <c r="FQ1" s="15">
        <v>44380</v>
      </c>
      <c r="FR1" s="7" t="s">
        <v>714</v>
      </c>
      <c r="FS1" s="7" t="s">
        <v>712</v>
      </c>
      <c r="FT1" s="7" t="s">
        <v>713</v>
      </c>
      <c r="FU1" s="7" t="s">
        <v>33</v>
      </c>
      <c r="FV1" s="7" t="s">
        <v>280</v>
      </c>
      <c r="FX1" s="15">
        <v>44383</v>
      </c>
      <c r="FY1" s="7" t="s">
        <v>714</v>
      </c>
      <c r="FZ1" s="7" t="s">
        <v>712</v>
      </c>
      <c r="GA1" s="7" t="s">
        <v>713</v>
      </c>
      <c r="GB1" s="7" t="s">
        <v>33</v>
      </c>
      <c r="GC1" s="7" t="s">
        <v>280</v>
      </c>
      <c r="GE1" s="15">
        <v>44384</v>
      </c>
      <c r="GF1" s="7" t="s">
        <v>714</v>
      </c>
      <c r="GG1" s="7" t="s">
        <v>712</v>
      </c>
      <c r="GH1" s="7" t="s">
        <v>713</v>
      </c>
      <c r="GI1" s="7" t="s">
        <v>33</v>
      </c>
      <c r="GJ1" s="7" t="s">
        <v>280</v>
      </c>
    </row>
    <row r="2" spans="1:192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  <c r="FC2" s="10" t="s">
        <v>316</v>
      </c>
      <c r="FD2" s="8">
        <v>1</v>
      </c>
      <c r="FE2" s="8">
        <v>1</v>
      </c>
      <c r="FF2" s="8">
        <v>0.61</v>
      </c>
      <c r="FG2" s="8">
        <v>0.42</v>
      </c>
      <c r="FH2" s="8">
        <v>0.27</v>
      </c>
      <c r="FJ2" s="10" t="s">
        <v>461</v>
      </c>
      <c r="FK2" s="17">
        <v>1</v>
      </c>
      <c r="FL2" s="17">
        <v>1</v>
      </c>
      <c r="FM2" s="17">
        <v>1</v>
      </c>
      <c r="FN2" s="17">
        <v>0.6</v>
      </c>
      <c r="FO2" s="17">
        <v>0.36</v>
      </c>
      <c r="FQ2" s="10" t="s">
        <v>403</v>
      </c>
      <c r="FR2" s="17">
        <v>1</v>
      </c>
      <c r="FS2" s="17">
        <v>1</v>
      </c>
      <c r="FT2" s="17">
        <v>1</v>
      </c>
      <c r="FU2" s="17">
        <v>0.67</v>
      </c>
      <c r="FV2" s="17">
        <v>0.38</v>
      </c>
      <c r="FX2" s="10" t="s">
        <v>461</v>
      </c>
      <c r="FY2" s="17">
        <v>1</v>
      </c>
      <c r="FZ2" s="17">
        <v>1</v>
      </c>
      <c r="GA2" s="17">
        <v>1</v>
      </c>
      <c r="GB2" s="17">
        <v>1</v>
      </c>
      <c r="GC2" s="17">
        <v>0.49</v>
      </c>
      <c r="GE2" s="10" t="s">
        <v>403</v>
      </c>
      <c r="GF2" s="17">
        <v>1</v>
      </c>
      <c r="GG2" s="17">
        <v>1</v>
      </c>
      <c r="GH2" s="17">
        <v>1</v>
      </c>
      <c r="GI2" s="17">
        <v>1</v>
      </c>
      <c r="GJ2" s="17">
        <v>0.56000000000000005</v>
      </c>
    </row>
    <row r="3" spans="1:192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  <c r="FC3" s="10" t="s">
        <v>403</v>
      </c>
      <c r="FD3" s="8">
        <v>1</v>
      </c>
      <c r="FE3" s="8">
        <v>1</v>
      </c>
      <c r="FF3" s="8">
        <v>0.7</v>
      </c>
      <c r="FG3" s="8">
        <v>0.48</v>
      </c>
      <c r="FH3" s="8">
        <v>0.25</v>
      </c>
      <c r="FJ3" s="10" t="s">
        <v>403</v>
      </c>
      <c r="FK3" s="17">
        <v>1</v>
      </c>
      <c r="FL3" s="17">
        <v>1</v>
      </c>
      <c r="FM3" s="17">
        <v>0.69</v>
      </c>
      <c r="FN3" s="17">
        <v>0.48</v>
      </c>
      <c r="FO3" s="17">
        <v>0.26</v>
      </c>
      <c r="FQ3" s="10" t="s">
        <v>461</v>
      </c>
      <c r="FR3" s="17">
        <v>1</v>
      </c>
      <c r="FS3" s="17">
        <v>1</v>
      </c>
      <c r="FT3" s="17">
        <v>1</v>
      </c>
      <c r="FU3" s="17">
        <v>0.59</v>
      </c>
      <c r="FV3" s="17">
        <v>0.3</v>
      </c>
      <c r="FX3" s="10" t="s">
        <v>403</v>
      </c>
      <c r="FY3" s="17">
        <v>1</v>
      </c>
      <c r="FZ3" s="17">
        <v>1</v>
      </c>
      <c r="GA3" s="17">
        <v>1</v>
      </c>
      <c r="GB3" s="17">
        <v>0.67</v>
      </c>
      <c r="GC3" s="17">
        <v>0.37</v>
      </c>
      <c r="GE3" s="10" t="s">
        <v>461</v>
      </c>
      <c r="GF3" s="17">
        <v>1</v>
      </c>
      <c r="GG3" s="17">
        <v>1</v>
      </c>
      <c r="GH3" s="17">
        <v>1</v>
      </c>
      <c r="GI3" s="17">
        <v>1</v>
      </c>
      <c r="GJ3" s="17">
        <v>0.44</v>
      </c>
    </row>
    <row r="4" spans="1:192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  <c r="FC4" s="10" t="s">
        <v>461</v>
      </c>
      <c r="FD4" s="8">
        <v>1</v>
      </c>
      <c r="FE4" s="8">
        <v>1</v>
      </c>
      <c r="FF4" s="8">
        <v>0.39</v>
      </c>
      <c r="FG4" s="8">
        <v>0.24</v>
      </c>
      <c r="FH4" s="8">
        <v>0.14000000000000001</v>
      </c>
      <c r="FJ4" s="10" t="s">
        <v>607</v>
      </c>
      <c r="FK4" s="17">
        <v>1</v>
      </c>
      <c r="FL4" s="17">
        <v>1</v>
      </c>
      <c r="FM4" s="17">
        <v>1</v>
      </c>
      <c r="FN4" s="17">
        <v>0.4</v>
      </c>
      <c r="FO4" s="17">
        <v>0.2</v>
      </c>
      <c r="FQ4" s="10" t="s">
        <v>607</v>
      </c>
      <c r="FR4" s="17">
        <v>1</v>
      </c>
      <c r="FS4" s="17">
        <v>1</v>
      </c>
      <c r="FT4" s="17">
        <v>1</v>
      </c>
      <c r="FU4" s="17">
        <v>0.41</v>
      </c>
      <c r="FV4" s="17">
        <v>0.17</v>
      </c>
      <c r="FX4" s="10" t="s">
        <v>383</v>
      </c>
      <c r="FY4" s="17">
        <v>1</v>
      </c>
      <c r="FZ4" s="17">
        <v>1</v>
      </c>
      <c r="GA4" s="17">
        <v>1</v>
      </c>
      <c r="GB4" s="17">
        <v>0.33</v>
      </c>
      <c r="GC4" s="17">
        <v>0.13</v>
      </c>
      <c r="GE4" s="49" t="s">
        <v>383</v>
      </c>
      <c r="GF4" s="56">
        <v>1</v>
      </c>
      <c r="GG4" s="56">
        <v>1</v>
      </c>
      <c r="GH4" s="56">
        <v>1</v>
      </c>
      <c r="GI4" s="56">
        <v>0</v>
      </c>
      <c r="GJ4" s="56">
        <v>0</v>
      </c>
    </row>
    <row r="5" spans="1:192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  <c r="FC5" s="10" t="s">
        <v>607</v>
      </c>
      <c r="FD5" s="8">
        <v>1</v>
      </c>
      <c r="FE5" s="8">
        <v>1</v>
      </c>
      <c r="FF5" s="8">
        <v>0.64</v>
      </c>
      <c r="FG5" s="8">
        <v>0.24</v>
      </c>
      <c r="FH5" s="8">
        <v>0.13</v>
      </c>
      <c r="FJ5" s="10" t="s">
        <v>383</v>
      </c>
      <c r="FK5" s="17">
        <v>1</v>
      </c>
      <c r="FL5" s="17">
        <v>1</v>
      </c>
      <c r="FM5" s="17">
        <v>0.63</v>
      </c>
      <c r="FN5" s="17">
        <v>0.28000000000000003</v>
      </c>
      <c r="FO5" s="17">
        <v>0.11</v>
      </c>
      <c r="FQ5" s="10" t="s">
        <v>383</v>
      </c>
      <c r="FR5" s="17">
        <v>1</v>
      </c>
      <c r="FS5" s="17">
        <v>1</v>
      </c>
      <c r="FT5" s="17">
        <v>1</v>
      </c>
      <c r="FU5" s="17">
        <v>0.33</v>
      </c>
      <c r="FV5" s="17">
        <v>0.14000000000000001</v>
      </c>
      <c r="FX5" s="49" t="s">
        <v>607</v>
      </c>
      <c r="FY5" s="56">
        <v>1</v>
      </c>
      <c r="FZ5" s="56">
        <v>1</v>
      </c>
      <c r="GA5" s="56">
        <v>1</v>
      </c>
      <c r="GB5" s="56">
        <v>0</v>
      </c>
      <c r="GC5" s="56">
        <v>0</v>
      </c>
      <c r="GE5" s="49" t="s">
        <v>607</v>
      </c>
      <c r="GF5" s="56">
        <v>1</v>
      </c>
      <c r="GG5" s="56">
        <v>1</v>
      </c>
      <c r="GH5" s="56">
        <v>1</v>
      </c>
      <c r="GI5" s="56">
        <v>0</v>
      </c>
      <c r="GJ5" s="56">
        <v>0</v>
      </c>
    </row>
    <row r="6" spans="1:192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  <c r="FC6" s="10" t="s">
        <v>383</v>
      </c>
      <c r="FD6" s="8">
        <v>1</v>
      </c>
      <c r="FE6" s="8">
        <v>1</v>
      </c>
      <c r="FF6" s="8">
        <v>0.62</v>
      </c>
      <c r="FG6" s="8">
        <v>0.27</v>
      </c>
      <c r="FH6" s="8">
        <v>0.1</v>
      </c>
      <c r="FJ6" s="10" t="s">
        <v>379</v>
      </c>
      <c r="FK6" s="17">
        <v>1</v>
      </c>
      <c r="FL6" s="17">
        <v>1</v>
      </c>
      <c r="FM6" s="17">
        <v>0.37</v>
      </c>
      <c r="FN6" s="17">
        <v>0.13</v>
      </c>
      <c r="FO6" s="17">
        <v>0.04</v>
      </c>
      <c r="FQ6" s="49" t="s">
        <v>316</v>
      </c>
      <c r="FR6" s="56">
        <v>1</v>
      </c>
      <c r="FS6" s="56">
        <v>1</v>
      </c>
      <c r="FT6" s="56">
        <v>0</v>
      </c>
      <c r="FU6" s="56">
        <v>0</v>
      </c>
      <c r="FV6" s="56">
        <v>0</v>
      </c>
      <c r="FX6" s="49" t="s">
        <v>316</v>
      </c>
      <c r="FY6" s="56">
        <v>1</v>
      </c>
      <c r="FZ6" s="56">
        <v>1</v>
      </c>
      <c r="GA6" s="56">
        <v>0</v>
      </c>
      <c r="GB6" s="56">
        <v>0</v>
      </c>
      <c r="GC6" s="56">
        <v>0</v>
      </c>
      <c r="GE6" s="49" t="s">
        <v>316</v>
      </c>
      <c r="GF6" s="56">
        <v>1</v>
      </c>
      <c r="GG6" s="56">
        <v>1</v>
      </c>
      <c r="GH6" s="56">
        <v>0</v>
      </c>
      <c r="GI6" s="56">
        <v>0</v>
      </c>
      <c r="GJ6" s="56">
        <v>0</v>
      </c>
    </row>
    <row r="7" spans="1:192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  <c r="FC7" s="10" t="s">
        <v>379</v>
      </c>
      <c r="FD7" s="8">
        <v>1</v>
      </c>
      <c r="FE7" s="8">
        <v>1</v>
      </c>
      <c r="FF7" s="8">
        <v>0.38</v>
      </c>
      <c r="FG7" s="8">
        <v>0.13</v>
      </c>
      <c r="FH7" s="8">
        <v>0.04</v>
      </c>
      <c r="FJ7" s="10" t="s">
        <v>649</v>
      </c>
      <c r="FK7" s="17">
        <v>1</v>
      </c>
      <c r="FL7" s="17">
        <v>1</v>
      </c>
      <c r="FM7" s="17">
        <v>0.31</v>
      </c>
      <c r="FN7" s="17">
        <v>0.12</v>
      </c>
      <c r="FO7" s="17">
        <v>0.03</v>
      </c>
      <c r="FQ7" s="49" t="s">
        <v>379</v>
      </c>
      <c r="FR7" s="56">
        <v>1</v>
      </c>
      <c r="FS7" s="56">
        <v>1</v>
      </c>
      <c r="FT7" s="56">
        <v>0</v>
      </c>
      <c r="FU7" s="56">
        <v>0</v>
      </c>
      <c r="FV7" s="56">
        <v>0</v>
      </c>
      <c r="FX7" s="49" t="s">
        <v>379</v>
      </c>
      <c r="FY7" s="56">
        <v>1</v>
      </c>
      <c r="FZ7" s="56">
        <v>1</v>
      </c>
      <c r="GA7" s="56">
        <v>0</v>
      </c>
      <c r="GB7" s="56">
        <v>0</v>
      </c>
      <c r="GC7" s="56">
        <v>0</v>
      </c>
      <c r="GE7" s="49" t="s">
        <v>379</v>
      </c>
      <c r="GF7" s="56">
        <v>1</v>
      </c>
      <c r="GG7" s="56">
        <v>1</v>
      </c>
      <c r="GH7" s="56">
        <v>0</v>
      </c>
      <c r="GI7" s="56">
        <v>0</v>
      </c>
      <c r="GJ7" s="56">
        <v>0</v>
      </c>
    </row>
    <row r="8" spans="1:192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  <c r="FC8" s="10" t="s">
        <v>624</v>
      </c>
      <c r="FD8" s="8">
        <v>1</v>
      </c>
      <c r="FE8" s="8">
        <v>1</v>
      </c>
      <c r="FF8" s="8">
        <v>0.36</v>
      </c>
      <c r="FG8" s="8">
        <v>0.1</v>
      </c>
      <c r="FH8" s="8">
        <v>0.04</v>
      </c>
      <c r="FJ8" s="49" t="s">
        <v>316</v>
      </c>
      <c r="FK8" s="56">
        <v>1</v>
      </c>
      <c r="FL8" s="56">
        <v>1</v>
      </c>
      <c r="FM8" s="56">
        <v>0</v>
      </c>
      <c r="FN8" s="56">
        <v>0</v>
      </c>
      <c r="FO8" s="56">
        <v>0</v>
      </c>
      <c r="FQ8" s="49" t="s">
        <v>624</v>
      </c>
      <c r="FR8" s="56">
        <v>1</v>
      </c>
      <c r="FS8" s="56">
        <v>1</v>
      </c>
      <c r="FT8" s="56">
        <v>0</v>
      </c>
      <c r="FU8" s="56">
        <v>0</v>
      </c>
      <c r="FV8" s="56">
        <v>0</v>
      </c>
      <c r="FX8" s="49" t="s">
        <v>624</v>
      </c>
      <c r="FY8" s="56">
        <v>1</v>
      </c>
      <c r="FZ8" s="56">
        <v>1</v>
      </c>
      <c r="GA8" s="56">
        <v>0</v>
      </c>
      <c r="GB8" s="56">
        <v>0</v>
      </c>
      <c r="GC8" s="56">
        <v>0</v>
      </c>
      <c r="GE8" s="49" t="s">
        <v>624</v>
      </c>
      <c r="GF8" s="56">
        <v>1</v>
      </c>
      <c r="GG8" s="56">
        <v>1</v>
      </c>
      <c r="GH8" s="56">
        <v>0</v>
      </c>
      <c r="GI8" s="56">
        <v>0</v>
      </c>
      <c r="GJ8" s="56">
        <v>0</v>
      </c>
    </row>
    <row r="9" spans="1:192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8">
        <v>0.54</v>
      </c>
      <c r="G9" s="8">
        <v>0.3</v>
      </c>
      <c r="H9" s="8">
        <v>0.14000000000000001</v>
      </c>
      <c r="I9" s="8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  <c r="FC9" s="10" t="s">
        <v>649</v>
      </c>
      <c r="FD9" s="8">
        <v>1</v>
      </c>
      <c r="FE9" s="8">
        <v>1</v>
      </c>
      <c r="FF9" s="8">
        <v>0.3</v>
      </c>
      <c r="FG9" s="8">
        <v>0.12</v>
      </c>
      <c r="FH9" s="8">
        <v>0.03</v>
      </c>
      <c r="FJ9" s="49" t="s">
        <v>624</v>
      </c>
      <c r="FK9" s="56">
        <v>1</v>
      </c>
      <c r="FL9" s="56">
        <v>1</v>
      </c>
      <c r="FM9" s="56">
        <v>0</v>
      </c>
      <c r="FN9" s="56">
        <v>0</v>
      </c>
      <c r="FO9" s="56">
        <v>0</v>
      </c>
      <c r="FQ9" s="49" t="s">
        <v>649</v>
      </c>
      <c r="FR9" s="56">
        <v>1</v>
      </c>
      <c r="FS9" s="56">
        <v>1</v>
      </c>
      <c r="FT9" s="56">
        <v>0</v>
      </c>
      <c r="FU9" s="56">
        <v>0</v>
      </c>
      <c r="FV9" s="56">
        <v>0</v>
      </c>
      <c r="FX9" s="49" t="s">
        <v>649</v>
      </c>
      <c r="FY9" s="56">
        <v>1</v>
      </c>
      <c r="FZ9" s="56">
        <v>1</v>
      </c>
      <c r="GA9" s="56">
        <v>0</v>
      </c>
      <c r="GB9" s="56">
        <v>0</v>
      </c>
      <c r="GC9" s="56">
        <v>0</v>
      </c>
      <c r="GE9" s="49" t="s">
        <v>649</v>
      </c>
      <c r="GF9" s="56">
        <v>1</v>
      </c>
      <c r="GG9" s="56">
        <v>1</v>
      </c>
      <c r="GH9" s="56">
        <v>0</v>
      </c>
      <c r="GI9" s="56">
        <v>0</v>
      </c>
      <c r="GJ9" s="56">
        <v>0</v>
      </c>
    </row>
    <row r="10" spans="1:192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8">
        <v>0.16</v>
      </c>
      <c r="G10" s="8">
        <v>0.06</v>
      </c>
      <c r="H10" s="8">
        <v>0.02</v>
      </c>
      <c r="I10" s="8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  <c r="FC10" s="49" t="s">
        <v>304</v>
      </c>
      <c r="FD10" s="53">
        <v>1</v>
      </c>
      <c r="FE10" s="53">
        <v>0</v>
      </c>
      <c r="FF10" s="53">
        <v>0</v>
      </c>
      <c r="FG10" s="53">
        <v>0</v>
      </c>
      <c r="FH10" s="53">
        <v>0</v>
      </c>
      <c r="FJ10" s="49" t="s">
        <v>304</v>
      </c>
      <c r="FK10" s="56">
        <v>1</v>
      </c>
      <c r="FL10" s="56">
        <v>0</v>
      </c>
      <c r="FM10" s="56">
        <v>0</v>
      </c>
      <c r="FN10" s="56">
        <v>0</v>
      </c>
      <c r="FO10" s="56">
        <v>0</v>
      </c>
      <c r="FQ10" s="49" t="s">
        <v>304</v>
      </c>
      <c r="FR10" s="56">
        <v>1</v>
      </c>
      <c r="FS10" s="56">
        <v>0</v>
      </c>
      <c r="FT10" s="56">
        <v>0</v>
      </c>
      <c r="FU10" s="56">
        <v>0</v>
      </c>
      <c r="FV10" s="56">
        <v>0</v>
      </c>
      <c r="FX10" s="49" t="s">
        <v>304</v>
      </c>
      <c r="FY10" s="56">
        <v>1</v>
      </c>
      <c r="FZ10" s="56">
        <v>0</v>
      </c>
      <c r="GA10" s="56">
        <v>0</v>
      </c>
      <c r="GB10" s="56">
        <v>0</v>
      </c>
      <c r="GC10" s="56">
        <v>0</v>
      </c>
      <c r="GE10" s="49" t="s">
        <v>304</v>
      </c>
      <c r="GF10" s="56">
        <v>1</v>
      </c>
      <c r="GG10" s="56">
        <v>0</v>
      </c>
      <c r="GH10" s="56">
        <v>0</v>
      </c>
      <c r="GI10" s="56">
        <v>0</v>
      </c>
      <c r="GJ10" s="56">
        <v>0</v>
      </c>
    </row>
    <row r="11" spans="1:192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  <c r="FC11" s="49" t="s">
        <v>376</v>
      </c>
      <c r="FD11" s="53">
        <v>1</v>
      </c>
      <c r="FE11" s="53">
        <v>0</v>
      </c>
      <c r="FF11" s="53">
        <v>0</v>
      </c>
      <c r="FG11" s="53">
        <v>0</v>
      </c>
      <c r="FH11" s="53">
        <v>0</v>
      </c>
      <c r="FJ11" s="49" t="s">
        <v>376</v>
      </c>
      <c r="FK11" s="56">
        <v>1</v>
      </c>
      <c r="FL11" s="56">
        <v>0</v>
      </c>
      <c r="FM11" s="56">
        <v>0</v>
      </c>
      <c r="FN11" s="56">
        <v>0</v>
      </c>
      <c r="FO11" s="56">
        <v>0</v>
      </c>
      <c r="FQ11" s="49" t="s">
        <v>376</v>
      </c>
      <c r="FR11" s="56">
        <v>1</v>
      </c>
      <c r="FS11" s="56">
        <v>0</v>
      </c>
      <c r="FT11" s="56">
        <v>0</v>
      </c>
      <c r="FU11" s="56">
        <v>0</v>
      </c>
      <c r="FV11" s="56">
        <v>0</v>
      </c>
      <c r="FX11" s="49" t="s">
        <v>376</v>
      </c>
      <c r="FY11" s="56">
        <v>1</v>
      </c>
      <c r="FZ11" s="56">
        <v>0</v>
      </c>
      <c r="GA11" s="56">
        <v>0</v>
      </c>
      <c r="GB11" s="56">
        <v>0</v>
      </c>
      <c r="GC11" s="56">
        <v>0</v>
      </c>
      <c r="GE11" s="49" t="s">
        <v>376</v>
      </c>
      <c r="GF11" s="56">
        <v>1</v>
      </c>
      <c r="GG11" s="56">
        <v>0</v>
      </c>
      <c r="GH11" s="56">
        <v>0</v>
      </c>
      <c r="GI11" s="56">
        <v>0</v>
      </c>
      <c r="GJ11" s="56">
        <v>0</v>
      </c>
    </row>
    <row r="12" spans="1:192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9" t="s">
        <v>304</v>
      </c>
      <c r="EW12" s="54">
        <v>1</v>
      </c>
      <c r="EX12" s="54">
        <v>0</v>
      </c>
      <c r="EY12" s="54">
        <v>0</v>
      </c>
      <c r="EZ12" s="54">
        <v>0</v>
      </c>
      <c r="FA12" s="54">
        <v>0</v>
      </c>
      <c r="FC12" s="49" t="s">
        <v>413</v>
      </c>
      <c r="FD12" s="53">
        <v>1</v>
      </c>
      <c r="FE12" s="53">
        <v>0</v>
      </c>
      <c r="FF12" s="53">
        <v>0</v>
      </c>
      <c r="FG12" s="53">
        <v>0</v>
      </c>
      <c r="FH12" s="53">
        <v>0</v>
      </c>
      <c r="FJ12" s="49" t="s">
        <v>413</v>
      </c>
      <c r="FK12" s="56">
        <v>1</v>
      </c>
      <c r="FL12" s="56">
        <v>0</v>
      </c>
      <c r="FM12" s="56">
        <v>0</v>
      </c>
      <c r="FN12" s="56">
        <v>0</v>
      </c>
      <c r="FO12" s="56">
        <v>0</v>
      </c>
      <c r="FQ12" s="49" t="s">
        <v>413</v>
      </c>
      <c r="FR12" s="56">
        <v>1</v>
      </c>
      <c r="FS12" s="56">
        <v>0</v>
      </c>
      <c r="FT12" s="56">
        <v>0</v>
      </c>
      <c r="FU12" s="56">
        <v>0</v>
      </c>
      <c r="FV12" s="56">
        <v>0</v>
      </c>
      <c r="FX12" s="49" t="s">
        <v>413</v>
      </c>
      <c r="FY12" s="56">
        <v>1</v>
      </c>
      <c r="FZ12" s="56">
        <v>0</v>
      </c>
      <c r="GA12" s="56">
        <v>0</v>
      </c>
      <c r="GB12" s="56">
        <v>0</v>
      </c>
      <c r="GC12" s="56">
        <v>0</v>
      </c>
      <c r="GE12" s="49" t="s">
        <v>413</v>
      </c>
      <c r="GF12" s="56">
        <v>1</v>
      </c>
      <c r="GG12" s="56">
        <v>0</v>
      </c>
      <c r="GH12" s="56">
        <v>0</v>
      </c>
      <c r="GI12" s="56">
        <v>0</v>
      </c>
      <c r="GJ12" s="56">
        <v>0</v>
      </c>
    </row>
    <row r="13" spans="1:192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9" t="s">
        <v>376</v>
      </c>
      <c r="EW13" s="54">
        <v>1</v>
      </c>
      <c r="EX13" s="54">
        <v>0</v>
      </c>
      <c r="EY13" s="54">
        <v>0</v>
      </c>
      <c r="EZ13" s="54">
        <v>0</v>
      </c>
      <c r="FA13" s="54">
        <v>0</v>
      </c>
      <c r="FC13" s="49" t="s">
        <v>433</v>
      </c>
      <c r="FD13" s="53">
        <v>1</v>
      </c>
      <c r="FE13" s="53">
        <v>0</v>
      </c>
      <c r="FF13" s="53">
        <v>0</v>
      </c>
      <c r="FG13" s="53">
        <v>0</v>
      </c>
      <c r="FH13" s="53">
        <v>0</v>
      </c>
      <c r="FJ13" s="49" t="s">
        <v>433</v>
      </c>
      <c r="FK13" s="56">
        <v>1</v>
      </c>
      <c r="FL13" s="56">
        <v>0</v>
      </c>
      <c r="FM13" s="56">
        <v>0</v>
      </c>
      <c r="FN13" s="56">
        <v>0</v>
      </c>
      <c r="FO13" s="56">
        <v>0</v>
      </c>
      <c r="FQ13" s="49" t="s">
        <v>433</v>
      </c>
      <c r="FR13" s="56">
        <v>1</v>
      </c>
      <c r="FS13" s="56">
        <v>0</v>
      </c>
      <c r="FT13" s="56">
        <v>0</v>
      </c>
      <c r="FU13" s="56">
        <v>0</v>
      </c>
      <c r="FV13" s="56">
        <v>0</v>
      </c>
      <c r="FX13" s="49" t="s">
        <v>433</v>
      </c>
      <c r="FY13" s="56">
        <v>1</v>
      </c>
      <c r="FZ13" s="56">
        <v>0</v>
      </c>
      <c r="GA13" s="56">
        <v>0</v>
      </c>
      <c r="GB13" s="56">
        <v>0</v>
      </c>
      <c r="GC13" s="56">
        <v>0</v>
      </c>
      <c r="GE13" s="49" t="s">
        <v>433</v>
      </c>
      <c r="GF13" s="56">
        <v>1</v>
      </c>
      <c r="GG13" s="56">
        <v>0</v>
      </c>
      <c r="GH13" s="56">
        <v>0</v>
      </c>
      <c r="GI13" s="56">
        <v>0</v>
      </c>
      <c r="GJ13" s="56">
        <v>0</v>
      </c>
    </row>
    <row r="14" spans="1:192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  <c r="EV14" s="49" t="s">
        <v>413</v>
      </c>
      <c r="EW14" s="54">
        <v>1</v>
      </c>
      <c r="EX14" s="54">
        <v>0</v>
      </c>
      <c r="EY14" s="54">
        <v>0</v>
      </c>
      <c r="EZ14" s="54">
        <v>0</v>
      </c>
      <c r="FA14" s="54">
        <v>0</v>
      </c>
      <c r="FC14" s="49" t="s">
        <v>516</v>
      </c>
      <c r="FD14" s="53">
        <v>1</v>
      </c>
      <c r="FE14" s="53">
        <v>0</v>
      </c>
      <c r="FF14" s="53">
        <v>0</v>
      </c>
      <c r="FG14" s="53">
        <v>0</v>
      </c>
      <c r="FH14" s="53">
        <v>0</v>
      </c>
      <c r="FJ14" s="49" t="s">
        <v>516</v>
      </c>
      <c r="FK14" s="56">
        <v>1</v>
      </c>
      <c r="FL14" s="56">
        <v>0</v>
      </c>
      <c r="FM14" s="56">
        <v>0</v>
      </c>
      <c r="FN14" s="56">
        <v>0</v>
      </c>
      <c r="FO14" s="56">
        <v>0</v>
      </c>
      <c r="FQ14" s="49" t="s">
        <v>516</v>
      </c>
      <c r="FR14" s="56">
        <v>1</v>
      </c>
      <c r="FS14" s="56">
        <v>0</v>
      </c>
      <c r="FT14" s="56">
        <v>0</v>
      </c>
      <c r="FU14" s="56">
        <v>0</v>
      </c>
      <c r="FV14" s="56">
        <v>0</v>
      </c>
      <c r="FX14" s="49" t="s">
        <v>516</v>
      </c>
      <c r="FY14" s="56">
        <v>1</v>
      </c>
      <c r="FZ14" s="56">
        <v>0</v>
      </c>
      <c r="GA14" s="56">
        <v>0</v>
      </c>
      <c r="GB14" s="56">
        <v>0</v>
      </c>
      <c r="GC14" s="56">
        <v>0</v>
      </c>
      <c r="GE14" s="49" t="s">
        <v>516</v>
      </c>
      <c r="GF14" s="56">
        <v>1</v>
      </c>
      <c r="GG14" s="56">
        <v>0</v>
      </c>
      <c r="GH14" s="56">
        <v>0</v>
      </c>
      <c r="GI14" s="56">
        <v>0</v>
      </c>
      <c r="GJ14" s="56">
        <v>0</v>
      </c>
    </row>
    <row r="15" spans="1:192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  <c r="EV15" s="49" t="s">
        <v>516</v>
      </c>
      <c r="EW15" s="54">
        <v>1</v>
      </c>
      <c r="EX15" s="54">
        <v>0</v>
      </c>
      <c r="EY15" s="54">
        <v>0</v>
      </c>
      <c r="EZ15" s="54">
        <v>0</v>
      </c>
      <c r="FA15" s="54">
        <v>0</v>
      </c>
      <c r="FC15" s="49" t="s">
        <v>562</v>
      </c>
      <c r="FD15" s="53">
        <v>1</v>
      </c>
      <c r="FE15" s="53">
        <v>0</v>
      </c>
      <c r="FF15" s="53">
        <v>0</v>
      </c>
      <c r="FG15" s="53">
        <v>0</v>
      </c>
      <c r="FH15" s="53">
        <v>0</v>
      </c>
      <c r="FJ15" s="49" t="s">
        <v>562</v>
      </c>
      <c r="FK15" s="56">
        <v>1</v>
      </c>
      <c r="FL15" s="56">
        <v>0</v>
      </c>
      <c r="FM15" s="56">
        <v>0</v>
      </c>
      <c r="FN15" s="56">
        <v>0</v>
      </c>
      <c r="FO15" s="56">
        <v>0</v>
      </c>
      <c r="FQ15" s="49" t="s">
        <v>562</v>
      </c>
      <c r="FR15" s="56">
        <v>1</v>
      </c>
      <c r="FS15" s="56">
        <v>0</v>
      </c>
      <c r="FT15" s="56">
        <v>0</v>
      </c>
      <c r="FU15" s="56">
        <v>0</v>
      </c>
      <c r="FV15" s="56">
        <v>0</v>
      </c>
      <c r="FX15" s="49" t="s">
        <v>562</v>
      </c>
      <c r="FY15" s="56">
        <v>1</v>
      </c>
      <c r="FZ15" s="56">
        <v>0</v>
      </c>
      <c r="GA15" s="56">
        <v>0</v>
      </c>
      <c r="GB15" s="56">
        <v>0</v>
      </c>
      <c r="GC15" s="56">
        <v>0</v>
      </c>
      <c r="GE15" s="49" t="s">
        <v>562</v>
      </c>
      <c r="GF15" s="56">
        <v>1</v>
      </c>
      <c r="GG15" s="56">
        <v>0</v>
      </c>
      <c r="GH15" s="56">
        <v>0</v>
      </c>
      <c r="GI15" s="56">
        <v>0</v>
      </c>
      <c r="GJ15" s="56">
        <v>0</v>
      </c>
    </row>
    <row r="16" spans="1:192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  <c r="EV16" s="49" t="s">
        <v>562</v>
      </c>
      <c r="EW16" s="54">
        <v>1</v>
      </c>
      <c r="EX16" s="54">
        <v>0</v>
      </c>
      <c r="EY16" s="54">
        <v>0</v>
      </c>
      <c r="EZ16" s="54">
        <v>0</v>
      </c>
      <c r="FA16" s="54">
        <v>0</v>
      </c>
      <c r="FC16" s="49" t="s">
        <v>623</v>
      </c>
      <c r="FD16" s="53">
        <v>1</v>
      </c>
      <c r="FE16" s="53">
        <v>0</v>
      </c>
      <c r="FF16" s="53">
        <v>0</v>
      </c>
      <c r="FG16" s="53">
        <v>0</v>
      </c>
      <c r="FH16" s="53">
        <v>0</v>
      </c>
      <c r="FJ16" s="49" t="s">
        <v>623</v>
      </c>
      <c r="FK16" s="56">
        <v>1</v>
      </c>
      <c r="FL16" s="56">
        <v>0</v>
      </c>
      <c r="FM16" s="56">
        <v>0</v>
      </c>
      <c r="FN16" s="56">
        <v>0</v>
      </c>
      <c r="FO16" s="56">
        <v>0</v>
      </c>
      <c r="FQ16" s="49" t="s">
        <v>623</v>
      </c>
      <c r="FR16" s="56">
        <v>1</v>
      </c>
      <c r="FS16" s="56">
        <v>0</v>
      </c>
      <c r="FT16" s="56">
        <v>0</v>
      </c>
      <c r="FU16" s="56">
        <v>0</v>
      </c>
      <c r="FV16" s="56">
        <v>0</v>
      </c>
      <c r="FX16" s="49" t="s">
        <v>623</v>
      </c>
      <c r="FY16" s="56">
        <v>1</v>
      </c>
      <c r="FZ16" s="56">
        <v>0</v>
      </c>
      <c r="GA16" s="56">
        <v>0</v>
      </c>
      <c r="GB16" s="56">
        <v>0</v>
      </c>
      <c r="GC16" s="56">
        <v>0</v>
      </c>
      <c r="GE16" s="49" t="s">
        <v>623</v>
      </c>
      <c r="GF16" s="56">
        <v>1</v>
      </c>
      <c r="GG16" s="56">
        <v>0</v>
      </c>
      <c r="GH16" s="56">
        <v>0</v>
      </c>
      <c r="GI16" s="56">
        <v>0</v>
      </c>
      <c r="GJ16" s="56">
        <v>0</v>
      </c>
    </row>
    <row r="17" spans="1:192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677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677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  <c r="EV17" s="49" t="s">
        <v>677</v>
      </c>
      <c r="EW17" s="54">
        <v>1</v>
      </c>
      <c r="EX17" s="54">
        <v>0</v>
      </c>
      <c r="EY17" s="54">
        <v>0</v>
      </c>
      <c r="EZ17" s="54">
        <v>0</v>
      </c>
      <c r="FA17" s="54">
        <v>0</v>
      </c>
      <c r="FC17" s="49" t="s">
        <v>677</v>
      </c>
      <c r="FD17" s="53">
        <v>1</v>
      </c>
      <c r="FE17" s="53">
        <v>0</v>
      </c>
      <c r="FF17" s="53">
        <v>0</v>
      </c>
      <c r="FG17" s="53">
        <v>0</v>
      </c>
      <c r="FH17" s="53">
        <v>0</v>
      </c>
      <c r="FJ17" s="49" t="s">
        <v>677</v>
      </c>
      <c r="FK17" s="56">
        <v>1</v>
      </c>
      <c r="FL17" s="56">
        <v>0</v>
      </c>
      <c r="FM17" s="56">
        <v>0</v>
      </c>
      <c r="FN17" s="56">
        <v>0</v>
      </c>
      <c r="FO17" s="56">
        <v>0</v>
      </c>
      <c r="FQ17" s="49" t="s">
        <v>677</v>
      </c>
      <c r="FR17" s="56">
        <v>1</v>
      </c>
      <c r="FS17" s="56">
        <v>0</v>
      </c>
      <c r="FT17" s="56">
        <v>0</v>
      </c>
      <c r="FU17" s="56">
        <v>0</v>
      </c>
      <c r="FV17" s="56">
        <v>0</v>
      </c>
      <c r="FX17" s="49" t="s">
        <v>677</v>
      </c>
      <c r="FY17" s="56">
        <v>1</v>
      </c>
      <c r="FZ17" s="56">
        <v>0</v>
      </c>
      <c r="GA17" s="56">
        <v>0</v>
      </c>
      <c r="GB17" s="56">
        <v>0</v>
      </c>
      <c r="GC17" s="56">
        <v>0</v>
      </c>
      <c r="GE17" s="49" t="s">
        <v>677</v>
      </c>
      <c r="GF17" s="56">
        <v>1</v>
      </c>
      <c r="GG17" s="56">
        <v>0</v>
      </c>
      <c r="GH17" s="56">
        <v>0</v>
      </c>
      <c r="GI17" s="56">
        <v>0</v>
      </c>
      <c r="GJ17" s="56">
        <v>0</v>
      </c>
    </row>
    <row r="18" spans="1:192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  <c r="EV18" s="49" t="s">
        <v>412</v>
      </c>
      <c r="EW18" s="54">
        <v>0</v>
      </c>
      <c r="EX18" s="54">
        <v>0</v>
      </c>
      <c r="EY18" s="54">
        <v>0</v>
      </c>
      <c r="EZ18" s="54">
        <v>0</v>
      </c>
      <c r="FA18" s="54">
        <v>0</v>
      </c>
      <c r="FC18" s="49" t="s">
        <v>412</v>
      </c>
      <c r="FD18" s="53">
        <v>0</v>
      </c>
      <c r="FE18" s="53">
        <v>0</v>
      </c>
      <c r="FF18" s="53">
        <v>0</v>
      </c>
      <c r="FG18" s="53">
        <v>0</v>
      </c>
      <c r="FH18" s="53">
        <v>0</v>
      </c>
      <c r="FJ18" s="49" t="s">
        <v>412</v>
      </c>
      <c r="FK18" s="56">
        <v>0</v>
      </c>
      <c r="FL18" s="56">
        <v>0</v>
      </c>
      <c r="FM18" s="56">
        <v>0</v>
      </c>
      <c r="FN18" s="56">
        <v>0</v>
      </c>
      <c r="FO18" s="56">
        <v>0</v>
      </c>
      <c r="FQ18" s="49" t="s">
        <v>412</v>
      </c>
      <c r="FR18" s="56">
        <v>0</v>
      </c>
      <c r="FS18" s="56">
        <v>0</v>
      </c>
      <c r="FT18" s="56">
        <v>0</v>
      </c>
      <c r="FU18" s="56">
        <v>0</v>
      </c>
      <c r="FV18" s="56">
        <v>0</v>
      </c>
      <c r="FX18" s="49" t="s">
        <v>412</v>
      </c>
      <c r="FY18" s="56">
        <v>0</v>
      </c>
      <c r="FZ18" s="56">
        <v>0</v>
      </c>
      <c r="GA18" s="56">
        <v>0</v>
      </c>
      <c r="GB18" s="56">
        <v>0</v>
      </c>
      <c r="GC18" s="56">
        <v>0</v>
      </c>
      <c r="GE18" s="49" t="s">
        <v>412</v>
      </c>
      <c r="GF18" s="56">
        <v>0</v>
      </c>
      <c r="GG18" s="56">
        <v>0</v>
      </c>
      <c r="GH18" s="56">
        <v>0</v>
      </c>
      <c r="GI18" s="56">
        <v>0</v>
      </c>
      <c r="GJ18" s="56">
        <v>0</v>
      </c>
    </row>
    <row r="19" spans="1:192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  <c r="EV19" s="49" t="s">
        <v>453</v>
      </c>
      <c r="EW19" s="54">
        <v>0</v>
      </c>
      <c r="EX19" s="54">
        <v>0</v>
      </c>
      <c r="EY19" s="54">
        <v>0</v>
      </c>
      <c r="EZ19" s="54">
        <v>0</v>
      </c>
      <c r="FA19" s="54">
        <v>0</v>
      </c>
      <c r="FC19" s="49" t="s">
        <v>453</v>
      </c>
      <c r="FD19" s="53">
        <v>0</v>
      </c>
      <c r="FE19" s="53">
        <v>0</v>
      </c>
      <c r="FF19" s="53">
        <v>0</v>
      </c>
      <c r="FG19" s="53">
        <v>0</v>
      </c>
      <c r="FH19" s="53">
        <v>0</v>
      </c>
      <c r="FJ19" s="49" t="s">
        <v>453</v>
      </c>
      <c r="FK19" s="56">
        <v>0</v>
      </c>
      <c r="FL19" s="56">
        <v>0</v>
      </c>
      <c r="FM19" s="56">
        <v>0</v>
      </c>
      <c r="FN19" s="56">
        <v>0</v>
      </c>
      <c r="FO19" s="56">
        <v>0</v>
      </c>
      <c r="FQ19" s="49" t="s">
        <v>453</v>
      </c>
      <c r="FR19" s="56">
        <v>0</v>
      </c>
      <c r="FS19" s="56">
        <v>0</v>
      </c>
      <c r="FT19" s="56">
        <v>0</v>
      </c>
      <c r="FU19" s="56">
        <v>0</v>
      </c>
      <c r="FV19" s="56">
        <v>0</v>
      </c>
      <c r="FX19" s="49" t="s">
        <v>453</v>
      </c>
      <c r="FY19" s="56">
        <v>0</v>
      </c>
      <c r="FZ19" s="56">
        <v>0</v>
      </c>
      <c r="GA19" s="56">
        <v>0</v>
      </c>
      <c r="GB19" s="56">
        <v>0</v>
      </c>
      <c r="GC19" s="56">
        <v>0</v>
      </c>
      <c r="GE19" s="49" t="s">
        <v>453</v>
      </c>
      <c r="GF19" s="56">
        <v>0</v>
      </c>
      <c r="GG19" s="56">
        <v>0</v>
      </c>
      <c r="GH19" s="56">
        <v>0</v>
      </c>
      <c r="GI19" s="56">
        <v>0</v>
      </c>
      <c r="GJ19" s="56">
        <v>0</v>
      </c>
    </row>
    <row r="20" spans="1:192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  <c r="EV20" s="49" t="s">
        <v>529</v>
      </c>
      <c r="EW20" s="54">
        <v>0</v>
      </c>
      <c r="EX20" s="54">
        <v>0</v>
      </c>
      <c r="EY20" s="54">
        <v>0</v>
      </c>
      <c r="EZ20" s="54">
        <v>0</v>
      </c>
      <c r="FA20" s="54">
        <v>0</v>
      </c>
      <c r="FC20" s="49" t="s">
        <v>529</v>
      </c>
      <c r="FD20" s="53">
        <v>0</v>
      </c>
      <c r="FE20" s="53">
        <v>0</v>
      </c>
      <c r="FF20" s="53">
        <v>0</v>
      </c>
      <c r="FG20" s="53">
        <v>0</v>
      </c>
      <c r="FH20" s="53">
        <v>0</v>
      </c>
      <c r="FJ20" s="49" t="s">
        <v>529</v>
      </c>
      <c r="FK20" s="56">
        <v>0</v>
      </c>
      <c r="FL20" s="56">
        <v>0</v>
      </c>
      <c r="FM20" s="56">
        <v>0</v>
      </c>
      <c r="FN20" s="56">
        <v>0</v>
      </c>
      <c r="FO20" s="56">
        <v>0</v>
      </c>
      <c r="FQ20" s="49" t="s">
        <v>529</v>
      </c>
      <c r="FR20" s="56">
        <v>0</v>
      </c>
      <c r="FS20" s="56">
        <v>0</v>
      </c>
      <c r="FT20" s="56">
        <v>0</v>
      </c>
      <c r="FU20" s="56">
        <v>0</v>
      </c>
      <c r="FV20" s="56">
        <v>0</v>
      </c>
      <c r="FX20" s="49" t="s">
        <v>529</v>
      </c>
      <c r="FY20" s="56">
        <v>0</v>
      </c>
      <c r="FZ20" s="56">
        <v>0</v>
      </c>
      <c r="GA20" s="56">
        <v>0</v>
      </c>
      <c r="GB20" s="56">
        <v>0</v>
      </c>
      <c r="GC20" s="56">
        <v>0</v>
      </c>
      <c r="GE20" s="49" t="s">
        <v>529</v>
      </c>
      <c r="GF20" s="56">
        <v>0</v>
      </c>
      <c r="GG20" s="56">
        <v>0</v>
      </c>
      <c r="GH20" s="56">
        <v>0</v>
      </c>
      <c r="GI20" s="56">
        <v>0</v>
      </c>
      <c r="GJ20" s="56">
        <v>0</v>
      </c>
    </row>
    <row r="21" spans="1:192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  <c r="EV21" s="49" t="s">
        <v>561</v>
      </c>
      <c r="EW21" s="54">
        <v>0</v>
      </c>
      <c r="EX21" s="54">
        <v>0</v>
      </c>
      <c r="EY21" s="54">
        <v>0</v>
      </c>
      <c r="EZ21" s="54">
        <v>0</v>
      </c>
      <c r="FA21" s="54">
        <v>0</v>
      </c>
      <c r="FC21" s="49" t="s">
        <v>561</v>
      </c>
      <c r="FD21" s="53">
        <v>0</v>
      </c>
      <c r="FE21" s="53">
        <v>0</v>
      </c>
      <c r="FF21" s="53">
        <v>0</v>
      </c>
      <c r="FG21" s="53">
        <v>0</v>
      </c>
      <c r="FH21" s="53">
        <v>0</v>
      </c>
      <c r="FJ21" s="49" t="s">
        <v>561</v>
      </c>
      <c r="FK21" s="56">
        <v>0</v>
      </c>
      <c r="FL21" s="56">
        <v>0</v>
      </c>
      <c r="FM21" s="56">
        <v>0</v>
      </c>
      <c r="FN21" s="56">
        <v>0</v>
      </c>
      <c r="FO21" s="56">
        <v>0</v>
      </c>
      <c r="FQ21" s="49" t="s">
        <v>561</v>
      </c>
      <c r="FR21" s="56">
        <v>0</v>
      </c>
      <c r="FS21" s="56">
        <v>0</v>
      </c>
      <c r="FT21" s="56">
        <v>0</v>
      </c>
      <c r="FU21" s="56">
        <v>0</v>
      </c>
      <c r="FV21" s="56">
        <v>0</v>
      </c>
      <c r="FX21" s="49" t="s">
        <v>561</v>
      </c>
      <c r="FY21" s="56">
        <v>0</v>
      </c>
      <c r="FZ21" s="56">
        <v>0</v>
      </c>
      <c r="GA21" s="56">
        <v>0</v>
      </c>
      <c r="GB21" s="56">
        <v>0</v>
      </c>
      <c r="GC21" s="56">
        <v>0</v>
      </c>
      <c r="GE21" s="49" t="s">
        <v>561</v>
      </c>
      <c r="GF21" s="56">
        <v>0</v>
      </c>
      <c r="GG21" s="56">
        <v>0</v>
      </c>
      <c r="GH21" s="56">
        <v>0</v>
      </c>
      <c r="GI21" s="56">
        <v>0</v>
      </c>
      <c r="GJ21" s="56">
        <v>0</v>
      </c>
    </row>
    <row r="22" spans="1:192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  <c r="EV22" s="49" t="s">
        <v>573</v>
      </c>
      <c r="EW22" s="54">
        <v>0</v>
      </c>
      <c r="EX22" s="54">
        <v>0</v>
      </c>
      <c r="EY22" s="54">
        <v>0</v>
      </c>
      <c r="EZ22" s="54">
        <v>0</v>
      </c>
      <c r="FA22" s="54">
        <v>0</v>
      </c>
      <c r="FC22" s="49" t="s">
        <v>573</v>
      </c>
      <c r="FD22" s="53">
        <v>0</v>
      </c>
      <c r="FE22" s="53">
        <v>0</v>
      </c>
      <c r="FF22" s="53">
        <v>0</v>
      </c>
      <c r="FG22" s="53">
        <v>0</v>
      </c>
      <c r="FH22" s="53">
        <v>0</v>
      </c>
      <c r="FJ22" s="49" t="s">
        <v>573</v>
      </c>
      <c r="FK22" s="56">
        <v>0</v>
      </c>
      <c r="FL22" s="56">
        <v>0</v>
      </c>
      <c r="FM22" s="56">
        <v>0</v>
      </c>
      <c r="FN22" s="56">
        <v>0</v>
      </c>
      <c r="FO22" s="56">
        <v>0</v>
      </c>
      <c r="FQ22" s="49" t="s">
        <v>573</v>
      </c>
      <c r="FR22" s="56">
        <v>0</v>
      </c>
      <c r="FS22" s="56">
        <v>0</v>
      </c>
      <c r="FT22" s="56">
        <v>0</v>
      </c>
      <c r="FU22" s="56">
        <v>0</v>
      </c>
      <c r="FV22" s="56">
        <v>0</v>
      </c>
      <c r="FX22" s="49" t="s">
        <v>573</v>
      </c>
      <c r="FY22" s="56">
        <v>0</v>
      </c>
      <c r="FZ22" s="56">
        <v>0</v>
      </c>
      <c r="GA22" s="56">
        <v>0</v>
      </c>
      <c r="GB22" s="56">
        <v>0</v>
      </c>
      <c r="GC22" s="56">
        <v>0</v>
      </c>
      <c r="GE22" s="49" t="s">
        <v>573</v>
      </c>
      <c r="GF22" s="56">
        <v>0</v>
      </c>
      <c r="GG22" s="56">
        <v>0</v>
      </c>
      <c r="GH22" s="56">
        <v>0</v>
      </c>
      <c r="GI22" s="56">
        <v>0</v>
      </c>
      <c r="GJ22" s="56">
        <v>0</v>
      </c>
    </row>
    <row r="23" spans="1:192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  <c r="EV23" s="49" t="s">
        <v>581</v>
      </c>
      <c r="EW23" s="54">
        <v>0</v>
      </c>
      <c r="EX23" s="54">
        <v>0</v>
      </c>
      <c r="EY23" s="54">
        <v>0</v>
      </c>
      <c r="EZ23" s="54">
        <v>0</v>
      </c>
      <c r="FA23" s="54">
        <v>0</v>
      </c>
      <c r="FC23" s="49" t="s">
        <v>581</v>
      </c>
      <c r="FD23" s="53">
        <v>0</v>
      </c>
      <c r="FE23" s="53">
        <v>0</v>
      </c>
      <c r="FF23" s="53">
        <v>0</v>
      </c>
      <c r="FG23" s="53">
        <v>0</v>
      </c>
      <c r="FH23" s="53">
        <v>0</v>
      </c>
      <c r="FJ23" s="49" t="s">
        <v>581</v>
      </c>
      <c r="FK23" s="56">
        <v>0</v>
      </c>
      <c r="FL23" s="56">
        <v>0</v>
      </c>
      <c r="FM23" s="56">
        <v>0</v>
      </c>
      <c r="FN23" s="56">
        <v>0</v>
      </c>
      <c r="FO23" s="56">
        <v>0</v>
      </c>
      <c r="FQ23" s="49" t="s">
        <v>581</v>
      </c>
      <c r="FR23" s="56">
        <v>0</v>
      </c>
      <c r="FS23" s="56">
        <v>0</v>
      </c>
      <c r="FT23" s="56">
        <v>0</v>
      </c>
      <c r="FU23" s="56">
        <v>0</v>
      </c>
      <c r="FV23" s="56">
        <v>0</v>
      </c>
      <c r="FX23" s="49" t="s">
        <v>581</v>
      </c>
      <c r="FY23" s="56">
        <v>0</v>
      </c>
      <c r="FZ23" s="56">
        <v>0</v>
      </c>
      <c r="GA23" s="56">
        <v>0</v>
      </c>
      <c r="GB23" s="56">
        <v>0</v>
      </c>
      <c r="GC23" s="56">
        <v>0</v>
      </c>
      <c r="GE23" s="49" t="s">
        <v>581</v>
      </c>
      <c r="GF23" s="56">
        <v>0</v>
      </c>
      <c r="GG23" s="56">
        <v>0</v>
      </c>
      <c r="GH23" s="56">
        <v>0</v>
      </c>
      <c r="GI23" s="56">
        <v>0</v>
      </c>
      <c r="GJ23" s="56">
        <v>0</v>
      </c>
    </row>
    <row r="24" spans="1:192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  <c r="EV24" s="49" t="s">
        <v>591</v>
      </c>
      <c r="EW24" s="54">
        <v>0</v>
      </c>
      <c r="EX24" s="54">
        <v>0</v>
      </c>
      <c r="EY24" s="54">
        <v>0</v>
      </c>
      <c r="EZ24" s="54">
        <v>0</v>
      </c>
      <c r="FA24" s="54">
        <v>0</v>
      </c>
      <c r="FC24" s="49" t="s">
        <v>591</v>
      </c>
      <c r="FD24" s="53">
        <v>0</v>
      </c>
      <c r="FE24" s="53">
        <v>0</v>
      </c>
      <c r="FF24" s="53">
        <v>0</v>
      </c>
      <c r="FG24" s="53">
        <v>0</v>
      </c>
      <c r="FH24" s="53">
        <v>0</v>
      </c>
      <c r="FJ24" s="49" t="s">
        <v>591</v>
      </c>
      <c r="FK24" s="56">
        <v>0</v>
      </c>
      <c r="FL24" s="56">
        <v>0</v>
      </c>
      <c r="FM24" s="56">
        <v>0</v>
      </c>
      <c r="FN24" s="56">
        <v>0</v>
      </c>
      <c r="FO24" s="56">
        <v>0</v>
      </c>
      <c r="FQ24" s="49" t="s">
        <v>591</v>
      </c>
      <c r="FR24" s="56">
        <v>0</v>
      </c>
      <c r="FS24" s="56">
        <v>0</v>
      </c>
      <c r="FT24" s="56">
        <v>0</v>
      </c>
      <c r="FU24" s="56">
        <v>0</v>
      </c>
      <c r="FV24" s="56">
        <v>0</v>
      </c>
      <c r="FX24" s="49" t="s">
        <v>591</v>
      </c>
      <c r="FY24" s="56">
        <v>0</v>
      </c>
      <c r="FZ24" s="56">
        <v>0</v>
      </c>
      <c r="GA24" s="56">
        <v>0</v>
      </c>
      <c r="GB24" s="56">
        <v>0</v>
      </c>
      <c r="GC24" s="56">
        <v>0</v>
      </c>
      <c r="GE24" s="49" t="s">
        <v>591</v>
      </c>
      <c r="GF24" s="56">
        <v>0</v>
      </c>
      <c r="GG24" s="56">
        <v>0</v>
      </c>
      <c r="GH24" s="56">
        <v>0</v>
      </c>
      <c r="GI24" s="56">
        <v>0</v>
      </c>
      <c r="GJ24" s="56">
        <v>0</v>
      </c>
    </row>
    <row r="25" spans="1:192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  <c r="EV25" s="49" t="s">
        <v>639</v>
      </c>
      <c r="EW25" s="54">
        <v>0</v>
      </c>
      <c r="EX25" s="54">
        <v>0</v>
      </c>
      <c r="EY25" s="54">
        <v>0</v>
      </c>
      <c r="EZ25" s="54">
        <v>0</v>
      </c>
      <c r="FA25" s="54">
        <v>0</v>
      </c>
      <c r="FC25" s="49" t="s">
        <v>639</v>
      </c>
      <c r="FD25" s="53">
        <v>0</v>
      </c>
      <c r="FE25" s="53">
        <v>0</v>
      </c>
      <c r="FF25" s="53">
        <v>0</v>
      </c>
      <c r="FG25" s="53">
        <v>0</v>
      </c>
      <c r="FH25" s="53">
        <v>0</v>
      </c>
      <c r="FJ25" s="49" t="s">
        <v>639</v>
      </c>
      <c r="FK25" s="56">
        <v>0</v>
      </c>
      <c r="FL25" s="56">
        <v>0</v>
      </c>
      <c r="FM25" s="56">
        <v>0</v>
      </c>
      <c r="FN25" s="56">
        <v>0</v>
      </c>
      <c r="FO25" s="56">
        <v>0</v>
      </c>
      <c r="FQ25" s="49" t="s">
        <v>639</v>
      </c>
      <c r="FR25" s="56">
        <v>0</v>
      </c>
      <c r="FS25" s="56">
        <v>0</v>
      </c>
      <c r="FT25" s="56">
        <v>0</v>
      </c>
      <c r="FU25" s="56">
        <v>0</v>
      </c>
      <c r="FV25" s="56">
        <v>0</v>
      </c>
      <c r="FX25" s="49" t="s">
        <v>639</v>
      </c>
      <c r="FY25" s="56">
        <v>0</v>
      </c>
      <c r="FZ25" s="56">
        <v>0</v>
      </c>
      <c r="GA25" s="56">
        <v>0</v>
      </c>
      <c r="GB25" s="56">
        <v>0</v>
      </c>
      <c r="GC25" s="56">
        <v>0</v>
      </c>
      <c r="GE25" s="49" t="s">
        <v>639</v>
      </c>
      <c r="GF25" s="56">
        <v>0</v>
      </c>
      <c r="GG25" s="56">
        <v>0</v>
      </c>
      <c r="GH25" s="56">
        <v>0</v>
      </c>
      <c r="GI25" s="56">
        <v>0</v>
      </c>
      <c r="GJ25" s="56">
        <v>0</v>
      </c>
    </row>
    <row r="26" spans="1:192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  <c r="FS26" s="4"/>
      <c r="FT26" s="4"/>
      <c r="FU26" s="4"/>
      <c r="FV26" s="4"/>
    </row>
    <row r="27" spans="1:192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92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92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92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92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FX2:GC25">
    <sortCondition descending="1" ref="GC2:GC25"/>
    <sortCondition descending="1" ref="GB2:GB25"/>
    <sortCondition descending="1" ref="GA2:GA25"/>
    <sortCondition descending="1" ref="FZ2:FZ25"/>
    <sortCondition descending="1" ref="FY2:FY25"/>
    <sortCondition ref="FX2:FX25"/>
  </sortState>
  <conditionalFormatting sqref="B13:I16 B18:I21 B23:I26 B28:I31 B3:I11">
    <cfRule type="colorScale" priority="156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55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54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53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52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116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115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114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113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111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110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109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108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107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106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105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10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10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10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101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100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99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98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97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96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95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94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93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92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81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58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60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62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FD2:FH25">
    <cfRule type="colorScale" priority="190">
      <colorScale>
        <cfvo type="percent" val="0"/>
        <cfvo type="percent" val="100"/>
        <color rgb="FFFCFCFF"/>
        <color rgb="FF63BE7B"/>
      </colorScale>
    </cfRule>
  </conditionalFormatting>
  <conditionalFormatting sqref="FK2:FO25">
    <cfRule type="colorScale" priority="192">
      <colorScale>
        <cfvo type="percent" val="0"/>
        <cfvo type="percent" val="100"/>
        <color rgb="FFFCFCFF"/>
        <color rgb="FF63BE7B"/>
      </colorScale>
    </cfRule>
  </conditionalFormatting>
  <conditionalFormatting sqref="FS3:FV26 FR2:FV25">
    <cfRule type="colorScale" priority="194">
      <colorScale>
        <cfvo type="percent" val="0"/>
        <cfvo type="percent" val="100"/>
        <color rgb="FFFCFCFF"/>
        <color rgb="FF63BE7B"/>
      </colorScale>
    </cfRule>
  </conditionalFormatting>
  <conditionalFormatting sqref="GF2:GJ25">
    <cfRule type="colorScale" priority="196">
      <colorScale>
        <cfvo type="percent" val="0"/>
        <cfvo type="percent" val="100"/>
        <color rgb="FFFCFCFF"/>
        <color rgb="FF63BE7B"/>
      </colorScale>
    </cfRule>
  </conditionalFormatting>
  <conditionalFormatting sqref="FY2:GC25">
    <cfRule type="colorScale" priority="19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7"/>
  <sheetViews>
    <sheetView zoomScale="90" zoomScaleNormal="90" workbookViewId="0">
      <selection activeCell="DU1" sqref="DU1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hidden="1" customWidth="1"/>
    <col min="92" max="100" width="0" hidden="1" customWidth="1"/>
    <col min="101" max="101" width="10.5703125" hidden="1" customWidth="1"/>
    <col min="102" max="106" width="0" hidden="1" customWidth="1"/>
    <col min="107" max="107" width="10.42578125" hidden="1" customWidth="1"/>
    <col min="108" max="112" width="0" hidden="1" customWidth="1"/>
    <col min="113" max="113" width="10.5703125" bestFit="1" customWidth="1"/>
    <col min="119" max="119" width="10.5703125" bestFit="1" customWidth="1"/>
    <col min="125" max="125" width="10.5703125" bestFit="1" customWidth="1"/>
  </cols>
  <sheetData>
    <row r="1" spans="1:129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  <c r="DC1" s="15">
        <v>44379</v>
      </c>
      <c r="DD1" s="7" t="s">
        <v>712</v>
      </c>
      <c r="DE1" s="7" t="s">
        <v>713</v>
      </c>
      <c r="DF1" s="7" t="s">
        <v>33</v>
      </c>
      <c r="DG1" s="7" t="s">
        <v>280</v>
      </c>
      <c r="DI1" s="15">
        <v>44380</v>
      </c>
      <c r="DJ1" s="7" t="s">
        <v>712</v>
      </c>
      <c r="DK1" s="7" t="s">
        <v>713</v>
      </c>
      <c r="DL1" s="7" t="s">
        <v>33</v>
      </c>
      <c r="DM1" s="7" t="s">
        <v>280</v>
      </c>
      <c r="DO1" s="15">
        <v>44382</v>
      </c>
      <c r="DP1" s="7" t="s">
        <v>712</v>
      </c>
      <c r="DQ1" s="7" t="s">
        <v>713</v>
      </c>
      <c r="DR1" s="7" t="s">
        <v>33</v>
      </c>
      <c r="DS1" s="7" t="s">
        <v>280</v>
      </c>
      <c r="DU1" s="15">
        <v>44383</v>
      </c>
      <c r="DV1" s="7" t="s">
        <v>712</v>
      </c>
      <c r="DW1" s="7" t="s">
        <v>713</v>
      </c>
      <c r="DX1" s="7" t="s">
        <v>33</v>
      </c>
      <c r="DY1" s="7" t="s">
        <v>280</v>
      </c>
    </row>
    <row r="2" spans="1:129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  <c r="DC2" s="10" t="s">
        <v>338</v>
      </c>
      <c r="DD2" s="8">
        <v>1</v>
      </c>
      <c r="DE2" s="8">
        <v>1</v>
      </c>
      <c r="DF2" s="8">
        <v>0.88</v>
      </c>
      <c r="DG2" s="8">
        <v>0.68</v>
      </c>
      <c r="DI2" s="10" t="s">
        <v>338</v>
      </c>
      <c r="DJ2" s="8">
        <v>1</v>
      </c>
      <c r="DK2" s="8">
        <v>1</v>
      </c>
      <c r="DL2" s="8">
        <v>0.88</v>
      </c>
      <c r="DM2" s="8">
        <v>0.66</v>
      </c>
      <c r="DO2" s="10" t="s">
        <v>338</v>
      </c>
      <c r="DP2" s="8">
        <v>1</v>
      </c>
      <c r="DQ2" s="8">
        <v>1</v>
      </c>
      <c r="DR2" s="8">
        <v>1</v>
      </c>
      <c r="DS2" s="8">
        <v>0.75</v>
      </c>
      <c r="DU2" s="10" t="s">
        <v>338</v>
      </c>
      <c r="DV2" s="8">
        <v>1</v>
      </c>
      <c r="DW2" s="8">
        <v>1</v>
      </c>
      <c r="DX2" s="8">
        <v>1</v>
      </c>
      <c r="DY2" s="8">
        <v>0.75</v>
      </c>
    </row>
    <row r="3" spans="1:129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  <c r="DC3" s="10" t="s">
        <v>300</v>
      </c>
      <c r="DD3" s="8">
        <v>1</v>
      </c>
      <c r="DE3" s="8">
        <v>0.73</v>
      </c>
      <c r="DF3" s="8">
        <v>0.43</v>
      </c>
      <c r="DG3" s="8">
        <v>0.14000000000000001</v>
      </c>
      <c r="DI3" s="10" t="s">
        <v>300</v>
      </c>
      <c r="DJ3" s="8">
        <v>1</v>
      </c>
      <c r="DK3" s="8">
        <v>1</v>
      </c>
      <c r="DL3" s="8">
        <v>0.66</v>
      </c>
      <c r="DM3" s="8">
        <v>0.22</v>
      </c>
      <c r="DO3" s="10" t="s">
        <v>300</v>
      </c>
      <c r="DP3" s="8">
        <v>1</v>
      </c>
      <c r="DQ3" s="8">
        <v>1</v>
      </c>
      <c r="DR3" s="8">
        <v>0.66</v>
      </c>
      <c r="DS3" s="8">
        <v>0.18</v>
      </c>
      <c r="DU3" s="10" t="s">
        <v>300</v>
      </c>
      <c r="DV3" s="8">
        <v>1</v>
      </c>
      <c r="DW3" s="8">
        <v>1</v>
      </c>
      <c r="DX3" s="8">
        <v>1</v>
      </c>
      <c r="DY3" s="8">
        <v>0.25</v>
      </c>
    </row>
    <row r="4" spans="1:129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  <c r="DC4" s="10" t="s">
        <v>660</v>
      </c>
      <c r="DD4" s="8">
        <v>1</v>
      </c>
      <c r="DE4" s="8">
        <v>0.56000000000000005</v>
      </c>
      <c r="DF4" s="8">
        <v>0.28000000000000003</v>
      </c>
      <c r="DG4" s="8">
        <v>7.0000000000000007E-2</v>
      </c>
      <c r="DI4" s="10" t="s">
        <v>363</v>
      </c>
      <c r="DJ4" s="8">
        <v>1</v>
      </c>
      <c r="DK4" s="8">
        <v>1</v>
      </c>
      <c r="DL4" s="8">
        <v>0.34</v>
      </c>
      <c r="DM4" s="8">
        <v>7.0000000000000007E-2</v>
      </c>
      <c r="DO4" s="10" t="s">
        <v>363</v>
      </c>
      <c r="DP4" s="8">
        <v>1</v>
      </c>
      <c r="DQ4" s="8">
        <v>1</v>
      </c>
      <c r="DR4" s="8">
        <v>0.34</v>
      </c>
      <c r="DS4" s="8">
        <v>7.0000000000000007E-2</v>
      </c>
      <c r="DU4" s="49" t="s">
        <v>363</v>
      </c>
      <c r="DV4" s="53">
        <v>1</v>
      </c>
      <c r="DW4" s="53">
        <v>1</v>
      </c>
      <c r="DX4" s="53">
        <v>0</v>
      </c>
      <c r="DY4" s="53">
        <v>0</v>
      </c>
    </row>
    <row r="5" spans="1:129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  <c r="DC5" s="10" t="s">
        <v>363</v>
      </c>
      <c r="DD5" s="8">
        <v>1</v>
      </c>
      <c r="DE5" s="8">
        <v>0.44</v>
      </c>
      <c r="DF5" s="8">
        <v>0.19</v>
      </c>
      <c r="DG5" s="8">
        <v>0.05</v>
      </c>
      <c r="DI5" s="10" t="s">
        <v>557</v>
      </c>
      <c r="DJ5" s="8">
        <v>1</v>
      </c>
      <c r="DK5" s="8">
        <v>1</v>
      </c>
      <c r="DL5" s="8">
        <v>0.12</v>
      </c>
      <c r="DM5" s="8">
        <v>0.04</v>
      </c>
      <c r="DO5" s="49" t="s">
        <v>557</v>
      </c>
      <c r="DP5" s="53">
        <v>1</v>
      </c>
      <c r="DQ5" s="53">
        <v>1</v>
      </c>
      <c r="DR5" s="53">
        <v>0</v>
      </c>
      <c r="DS5" s="53">
        <v>0</v>
      </c>
      <c r="DU5" s="49" t="s">
        <v>557</v>
      </c>
      <c r="DV5" s="53">
        <v>1</v>
      </c>
      <c r="DW5" s="53">
        <v>1</v>
      </c>
      <c r="DX5" s="53">
        <v>0</v>
      </c>
      <c r="DY5" s="53">
        <v>0</v>
      </c>
    </row>
    <row r="6" spans="1:129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  <c r="DC6" s="10" t="s">
        <v>557</v>
      </c>
      <c r="DD6" s="8">
        <v>1</v>
      </c>
      <c r="DE6" s="8">
        <v>1</v>
      </c>
      <c r="DF6" s="8">
        <v>0.12</v>
      </c>
      <c r="DG6" s="8">
        <v>0.04</v>
      </c>
      <c r="DI6" s="49" t="s">
        <v>356</v>
      </c>
      <c r="DJ6" s="53">
        <v>1</v>
      </c>
      <c r="DK6" s="53">
        <v>0</v>
      </c>
      <c r="DL6" s="53">
        <v>0</v>
      </c>
      <c r="DM6" s="53">
        <v>0</v>
      </c>
      <c r="DO6" s="49" t="s">
        <v>356</v>
      </c>
      <c r="DP6" s="53">
        <v>1</v>
      </c>
      <c r="DQ6" s="53">
        <v>0</v>
      </c>
      <c r="DR6" s="53">
        <v>0</v>
      </c>
      <c r="DS6" s="53">
        <v>0</v>
      </c>
      <c r="DU6" s="49" t="s">
        <v>356</v>
      </c>
      <c r="DV6" s="53">
        <v>1</v>
      </c>
      <c r="DW6" s="53">
        <v>0</v>
      </c>
      <c r="DX6" s="53">
        <v>0</v>
      </c>
      <c r="DY6" s="53">
        <v>0</v>
      </c>
    </row>
    <row r="7" spans="1:129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  <c r="DC7" s="10" t="s">
        <v>400</v>
      </c>
      <c r="DD7" s="8">
        <v>1</v>
      </c>
      <c r="DE7" s="8">
        <v>0.27</v>
      </c>
      <c r="DF7" s="8">
        <v>0.1</v>
      </c>
      <c r="DG7" s="8">
        <v>0.02</v>
      </c>
      <c r="DI7" s="49" t="s">
        <v>400</v>
      </c>
      <c r="DJ7" s="53">
        <v>1</v>
      </c>
      <c r="DK7" s="53">
        <v>0</v>
      </c>
      <c r="DL7" s="53">
        <v>0</v>
      </c>
      <c r="DM7" s="53">
        <v>0</v>
      </c>
      <c r="DO7" s="49" t="s">
        <v>400</v>
      </c>
      <c r="DP7" s="53">
        <v>1</v>
      </c>
      <c r="DQ7" s="53">
        <v>0</v>
      </c>
      <c r="DR7" s="53">
        <v>0</v>
      </c>
      <c r="DS7" s="53">
        <v>0</v>
      </c>
      <c r="DU7" s="49" t="s">
        <v>400</v>
      </c>
      <c r="DV7" s="53">
        <v>1</v>
      </c>
      <c r="DW7" s="53">
        <v>0</v>
      </c>
      <c r="DX7" s="53">
        <v>0</v>
      </c>
      <c r="DY7" s="53">
        <v>0</v>
      </c>
    </row>
    <row r="8" spans="1:129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  <c r="DC8" s="49" t="s">
        <v>356</v>
      </c>
      <c r="DD8" s="53">
        <v>1</v>
      </c>
      <c r="DE8" s="53">
        <v>0</v>
      </c>
      <c r="DF8" s="53">
        <v>0</v>
      </c>
      <c r="DG8" s="53">
        <v>0</v>
      </c>
      <c r="DI8" s="49" t="s">
        <v>556</v>
      </c>
      <c r="DJ8" s="53">
        <v>1</v>
      </c>
      <c r="DK8" s="53">
        <v>0</v>
      </c>
      <c r="DL8" s="53">
        <v>0</v>
      </c>
      <c r="DM8" s="53">
        <v>0</v>
      </c>
      <c r="DO8" s="49" t="s">
        <v>556</v>
      </c>
      <c r="DP8" s="53">
        <v>1</v>
      </c>
      <c r="DQ8" s="53">
        <v>0</v>
      </c>
      <c r="DR8" s="53">
        <v>0</v>
      </c>
      <c r="DS8" s="53">
        <v>0</v>
      </c>
      <c r="DU8" s="49" t="s">
        <v>556</v>
      </c>
      <c r="DV8" s="53">
        <v>1</v>
      </c>
      <c r="DW8" s="53">
        <v>0</v>
      </c>
      <c r="DX8" s="53">
        <v>0</v>
      </c>
      <c r="DY8" s="53">
        <v>0</v>
      </c>
    </row>
    <row r="9" spans="1:129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  <c r="DC9" s="49" t="s">
        <v>556</v>
      </c>
      <c r="DD9" s="53">
        <v>1</v>
      </c>
      <c r="DE9" s="53">
        <v>0</v>
      </c>
      <c r="DF9" s="53">
        <v>0</v>
      </c>
      <c r="DG9" s="53">
        <v>0</v>
      </c>
      <c r="DI9" s="49" t="s">
        <v>660</v>
      </c>
      <c r="DJ9" s="53">
        <v>1</v>
      </c>
      <c r="DK9" s="53">
        <v>0</v>
      </c>
      <c r="DL9" s="53">
        <v>0</v>
      </c>
      <c r="DM9" s="53">
        <v>0</v>
      </c>
      <c r="DO9" s="49" t="s">
        <v>660</v>
      </c>
      <c r="DP9" s="53">
        <v>1</v>
      </c>
      <c r="DQ9" s="53">
        <v>0</v>
      </c>
      <c r="DR9" s="53">
        <v>0</v>
      </c>
      <c r="DS9" s="53">
        <v>0</v>
      </c>
      <c r="DU9" s="49" t="s">
        <v>660</v>
      </c>
      <c r="DV9" s="53">
        <v>1</v>
      </c>
      <c r="DW9" s="53">
        <v>0</v>
      </c>
      <c r="DX9" s="53">
        <v>0</v>
      </c>
      <c r="DY9" s="53">
        <v>0</v>
      </c>
    </row>
    <row r="10" spans="1:129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9" t="s">
        <v>325</v>
      </c>
      <c r="CX10" s="53">
        <v>0</v>
      </c>
      <c r="CY10" s="53">
        <v>0</v>
      </c>
      <c r="CZ10" s="53">
        <v>0</v>
      </c>
      <c r="DA10" s="53">
        <v>0</v>
      </c>
      <c r="DC10" s="49" t="s">
        <v>325</v>
      </c>
      <c r="DD10" s="53">
        <v>0</v>
      </c>
      <c r="DE10" s="53">
        <v>0</v>
      </c>
      <c r="DF10" s="53">
        <v>0</v>
      </c>
      <c r="DG10" s="53">
        <v>0</v>
      </c>
      <c r="DI10" s="49" t="s">
        <v>325</v>
      </c>
      <c r="DJ10" s="53">
        <v>0</v>
      </c>
      <c r="DK10" s="53">
        <v>0</v>
      </c>
      <c r="DL10" s="53">
        <v>0</v>
      </c>
      <c r="DM10" s="53">
        <v>0</v>
      </c>
      <c r="DO10" s="49" t="s">
        <v>325</v>
      </c>
      <c r="DP10" s="53">
        <v>0</v>
      </c>
      <c r="DQ10" s="53">
        <v>0</v>
      </c>
      <c r="DR10" s="53">
        <v>0</v>
      </c>
      <c r="DS10" s="53">
        <v>0</v>
      </c>
      <c r="DU10" s="49" t="s">
        <v>325</v>
      </c>
      <c r="DV10" s="53">
        <v>0</v>
      </c>
      <c r="DW10" s="53">
        <v>0</v>
      </c>
      <c r="DX10" s="53">
        <v>0</v>
      </c>
      <c r="DY10" s="53">
        <v>0</v>
      </c>
    </row>
    <row r="11" spans="1:129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9" t="s">
        <v>675</v>
      </c>
      <c r="CX11" s="53">
        <v>0</v>
      </c>
      <c r="CY11" s="53">
        <v>0</v>
      </c>
      <c r="CZ11" s="53">
        <v>0</v>
      </c>
      <c r="DA11" s="53">
        <v>0</v>
      </c>
      <c r="DC11" s="49" t="s">
        <v>675</v>
      </c>
      <c r="DD11" s="53">
        <v>0</v>
      </c>
      <c r="DE11" s="53">
        <v>0</v>
      </c>
      <c r="DF11" s="53">
        <v>0</v>
      </c>
      <c r="DG11" s="53">
        <v>0</v>
      </c>
      <c r="DI11" s="49" t="s">
        <v>675</v>
      </c>
      <c r="DJ11" s="53">
        <v>0</v>
      </c>
      <c r="DK11" s="53">
        <v>0</v>
      </c>
      <c r="DL11" s="53">
        <v>0</v>
      </c>
      <c r="DM11" s="53">
        <v>0</v>
      </c>
      <c r="DO11" s="49" t="s">
        <v>675</v>
      </c>
      <c r="DP11" s="53">
        <v>0</v>
      </c>
      <c r="DQ11" s="53">
        <v>0</v>
      </c>
      <c r="DR11" s="53">
        <v>0</v>
      </c>
      <c r="DS11" s="53">
        <v>0</v>
      </c>
      <c r="DU11" s="49" t="s">
        <v>675</v>
      </c>
      <c r="DV11" s="53">
        <v>0</v>
      </c>
      <c r="DW11" s="53">
        <v>0</v>
      </c>
      <c r="DX11" s="53">
        <v>0</v>
      </c>
      <c r="DY11" s="53">
        <v>0</v>
      </c>
    </row>
    <row r="12" spans="1:129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29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675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129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29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DO2:DS11">
    <sortCondition descending="1" ref="DS2:DS11"/>
    <sortCondition descending="1" ref="DR2:DR11"/>
    <sortCondition descending="1" ref="DQ2:DQ11"/>
    <sortCondition descending="1" ref="DP2:DP11"/>
    <sortCondition ref="DO2:DO11"/>
  </sortState>
  <conditionalFormatting sqref="AP3:AW13">
    <cfRule type="colorScale" priority="16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5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4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13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12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9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8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7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5">
      <colorScale>
        <cfvo type="min"/>
        <cfvo type="max"/>
        <color rgb="FFFCFCFF"/>
        <color rgb="FF63BE7B"/>
      </colorScale>
    </cfRule>
  </conditionalFormatting>
  <conditionalFormatting sqref="DD2:DG11">
    <cfRule type="colorScale" priority="182">
      <colorScale>
        <cfvo type="min"/>
        <cfvo type="max"/>
        <color rgb="FFFCFCFF"/>
        <color rgb="FF63BE7B"/>
      </colorScale>
    </cfRule>
  </conditionalFormatting>
  <conditionalFormatting sqref="DJ2:DM11">
    <cfRule type="colorScale" priority="188">
      <colorScale>
        <cfvo type="min"/>
        <cfvo type="max"/>
        <color rgb="FFFCFCFF"/>
        <color rgb="FF63BE7B"/>
      </colorScale>
    </cfRule>
  </conditionalFormatting>
  <conditionalFormatting sqref="DV2:DY11">
    <cfRule type="colorScale" priority="200">
      <colorScale>
        <cfvo type="min"/>
        <cfvo type="max"/>
        <color rgb="FFFCFCFF"/>
        <color rgb="FF63BE7B"/>
      </colorScale>
    </cfRule>
  </conditionalFormatting>
  <conditionalFormatting sqref="DP2:DS11">
    <cfRule type="colorScale" priority="20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90" zoomScaleNormal="90" workbookViewId="0">
      <selection activeCell="A3" sqref="A3"/>
    </sheetView>
  </sheetViews>
  <sheetFormatPr defaultRowHeight="15" x14ac:dyDescent="0.25"/>
  <cols>
    <col min="1" max="1" width="19.5703125" bestFit="1" customWidth="1"/>
  </cols>
  <sheetData>
    <row r="1" spans="1:7" ht="15.75" x14ac:dyDescent="0.25">
      <c r="A1" s="48">
        <v>44387</v>
      </c>
    </row>
    <row r="3" spans="1:7" x14ac:dyDescent="0.25">
      <c r="A3" s="15" t="s">
        <v>727</v>
      </c>
      <c r="B3" s="7" t="s">
        <v>709</v>
      </c>
      <c r="C3" s="16" t="s">
        <v>710</v>
      </c>
      <c r="D3" s="7" t="s">
        <v>712</v>
      </c>
      <c r="E3" s="7" t="s">
        <v>713</v>
      </c>
      <c r="F3" s="7" t="s">
        <v>33</v>
      </c>
      <c r="G3" s="7" t="s">
        <v>280</v>
      </c>
    </row>
    <row r="4" spans="1:7" x14ac:dyDescent="0.25">
      <c r="A4" s="23" t="s">
        <v>696</v>
      </c>
      <c r="B4" s="20"/>
      <c r="C4" s="58"/>
      <c r="D4" s="20"/>
      <c r="E4" s="20"/>
      <c r="F4" s="20"/>
      <c r="G4" s="20"/>
    </row>
    <row r="5" spans="1:7" x14ac:dyDescent="0.25">
      <c r="A5" s="10" t="s">
        <v>505</v>
      </c>
      <c r="B5" s="17">
        <v>0.86</v>
      </c>
      <c r="C5" s="59">
        <v>0.11</v>
      </c>
      <c r="D5" s="19">
        <v>0.97</v>
      </c>
      <c r="E5" s="19">
        <v>0.76</v>
      </c>
      <c r="F5" s="19">
        <v>0.54</v>
      </c>
      <c r="G5" s="19">
        <v>0.34</v>
      </c>
    </row>
    <row r="6" spans="1:7" x14ac:dyDescent="0.25">
      <c r="A6" s="10" t="s">
        <v>402</v>
      </c>
      <c r="B6" s="8">
        <v>7.0000000000000007E-2</v>
      </c>
      <c r="C6" s="60">
        <v>0.43</v>
      </c>
      <c r="D6" s="4">
        <v>0.5</v>
      </c>
      <c r="E6" s="4">
        <v>0.18</v>
      </c>
      <c r="F6" s="4">
        <v>0.05</v>
      </c>
      <c r="G6" s="4">
        <v>0.01</v>
      </c>
    </row>
    <row r="7" spans="1:7" x14ac:dyDescent="0.25">
      <c r="A7" s="10" t="s">
        <v>715</v>
      </c>
      <c r="B7" s="8">
        <v>0.05</v>
      </c>
      <c r="C7" s="60">
        <v>0.28000000000000003</v>
      </c>
      <c r="D7" s="4">
        <v>0.33</v>
      </c>
      <c r="E7" s="4">
        <v>0.1</v>
      </c>
      <c r="F7" s="4">
        <v>0.02</v>
      </c>
      <c r="G7" s="4">
        <v>0</v>
      </c>
    </row>
    <row r="8" spans="1:7" x14ac:dyDescent="0.25">
      <c r="A8" s="10" t="s">
        <v>637</v>
      </c>
      <c r="B8" s="42">
        <v>0.02</v>
      </c>
      <c r="C8" s="61">
        <v>0.18</v>
      </c>
      <c r="D8" s="43">
        <v>0.2</v>
      </c>
      <c r="E8" s="43">
        <v>0.05</v>
      </c>
      <c r="F8" s="43">
        <v>0.01</v>
      </c>
      <c r="G8" s="43">
        <v>0</v>
      </c>
    </row>
    <row r="9" spans="1:7" x14ac:dyDescent="0.25">
      <c r="A9" s="39" t="s">
        <v>697</v>
      </c>
      <c r="B9" s="45"/>
      <c r="C9" s="62"/>
      <c r="D9" s="45"/>
      <c r="E9" s="45"/>
      <c r="F9" s="45"/>
      <c r="G9" s="45"/>
    </row>
    <row r="10" spans="1:7" x14ac:dyDescent="0.25">
      <c r="A10" s="10" t="s">
        <v>664</v>
      </c>
      <c r="B10" s="8">
        <v>0.72</v>
      </c>
      <c r="C10" s="60">
        <v>0.19</v>
      </c>
      <c r="D10" s="4">
        <v>0.91</v>
      </c>
      <c r="E10" s="4">
        <v>0.75</v>
      </c>
      <c r="F10" s="4">
        <v>0.55000000000000004</v>
      </c>
      <c r="G10" s="4">
        <v>0.34</v>
      </c>
    </row>
    <row r="11" spans="1:7" x14ac:dyDescent="0.25">
      <c r="A11" s="10" t="s">
        <v>347</v>
      </c>
      <c r="B11" s="8">
        <v>0.19</v>
      </c>
      <c r="C11" s="60">
        <v>0.43</v>
      </c>
      <c r="D11" s="4">
        <v>0.62</v>
      </c>
      <c r="E11" s="4">
        <v>0.37</v>
      </c>
      <c r="F11" s="4">
        <v>0.17</v>
      </c>
      <c r="G11" s="4">
        <v>7.0000000000000007E-2</v>
      </c>
    </row>
    <row r="12" spans="1:7" x14ac:dyDescent="0.25">
      <c r="A12" s="10" t="s">
        <v>450</v>
      </c>
      <c r="B12" s="8">
        <v>0.06</v>
      </c>
      <c r="C12" s="60">
        <v>0.27</v>
      </c>
      <c r="D12" s="4">
        <v>0.33</v>
      </c>
      <c r="E12" s="4">
        <v>0.16</v>
      </c>
      <c r="F12" s="4">
        <v>0.05</v>
      </c>
      <c r="G12" s="4">
        <v>0.01</v>
      </c>
    </row>
    <row r="13" spans="1:7" x14ac:dyDescent="0.25">
      <c r="A13" s="10" t="s">
        <v>501</v>
      </c>
      <c r="B13" s="8">
        <v>0.03</v>
      </c>
      <c r="C13" s="60">
        <v>0.11</v>
      </c>
      <c r="D13" s="4">
        <v>0.14000000000000001</v>
      </c>
      <c r="E13" s="4">
        <v>0.05</v>
      </c>
      <c r="F13" s="4">
        <v>0.01</v>
      </c>
      <c r="G13" s="4">
        <v>0</v>
      </c>
    </row>
    <row r="14" spans="1:7" x14ac:dyDescent="0.25">
      <c r="A14" s="39" t="s">
        <v>698</v>
      </c>
      <c r="B14" s="45"/>
      <c r="C14" s="62"/>
      <c r="D14" s="45"/>
      <c r="E14" s="45"/>
      <c r="F14" s="45"/>
      <c r="G14" s="45"/>
    </row>
    <row r="15" spans="1:7" x14ac:dyDescent="0.25">
      <c r="A15" s="10" t="s">
        <v>375</v>
      </c>
      <c r="B15" s="8">
        <v>0.53</v>
      </c>
      <c r="C15" s="60">
        <v>0.33</v>
      </c>
      <c r="D15" s="4">
        <v>0.85</v>
      </c>
      <c r="E15" s="4">
        <v>0.34</v>
      </c>
      <c r="F15" s="4">
        <v>0.13</v>
      </c>
      <c r="G15" s="4">
        <v>0.05</v>
      </c>
    </row>
    <row r="16" spans="1:7" x14ac:dyDescent="0.25">
      <c r="A16" s="10" t="s">
        <v>463</v>
      </c>
      <c r="B16" s="8">
        <v>0.39</v>
      </c>
      <c r="C16" s="60">
        <v>0.42</v>
      </c>
      <c r="D16" s="4">
        <v>0.81</v>
      </c>
      <c r="E16" s="4">
        <v>0.27</v>
      </c>
      <c r="F16" s="4">
        <v>0.1</v>
      </c>
      <c r="G16" s="4">
        <v>0.03</v>
      </c>
    </row>
    <row r="17" spans="1:7" x14ac:dyDescent="0.25">
      <c r="A17" s="10" t="s">
        <v>620</v>
      </c>
      <c r="B17" s="8">
        <v>0.08</v>
      </c>
      <c r="C17" s="60">
        <v>0.19</v>
      </c>
      <c r="D17" s="4">
        <v>0.27</v>
      </c>
      <c r="E17" s="4">
        <v>0.04</v>
      </c>
      <c r="F17" s="4">
        <v>0.01</v>
      </c>
      <c r="G17" s="4">
        <v>0</v>
      </c>
    </row>
    <row r="18" spans="1:7" x14ac:dyDescent="0.25">
      <c r="A18" s="10" t="s">
        <v>444</v>
      </c>
      <c r="B18" s="8">
        <v>0.01</v>
      </c>
      <c r="C18" s="60">
        <v>0.06</v>
      </c>
      <c r="D18" s="4">
        <v>7.0000000000000007E-2</v>
      </c>
      <c r="E18" s="4">
        <v>0.01</v>
      </c>
      <c r="F18" s="4">
        <v>0</v>
      </c>
      <c r="G18" s="4">
        <v>0</v>
      </c>
    </row>
    <row r="19" spans="1:7" x14ac:dyDescent="0.25">
      <c r="A19" s="39" t="s">
        <v>699</v>
      </c>
      <c r="B19" s="45"/>
      <c r="C19" s="62"/>
      <c r="D19" s="45"/>
      <c r="E19" s="45"/>
      <c r="F19" s="45"/>
      <c r="G19" s="45"/>
    </row>
    <row r="20" spans="1:7" x14ac:dyDescent="0.25">
      <c r="A20" s="10" t="s">
        <v>566</v>
      </c>
      <c r="B20" s="8">
        <v>0.45</v>
      </c>
      <c r="C20" s="60">
        <v>0.31</v>
      </c>
      <c r="D20" s="4">
        <v>0.77</v>
      </c>
      <c r="E20" s="4">
        <v>0.4</v>
      </c>
      <c r="F20" s="4">
        <v>0.17</v>
      </c>
      <c r="G20" s="4">
        <v>0.06</v>
      </c>
    </row>
    <row r="21" spans="1:7" x14ac:dyDescent="0.25">
      <c r="A21" s="10" t="s">
        <v>451</v>
      </c>
      <c r="B21" s="8">
        <v>0.31</v>
      </c>
      <c r="C21" s="60">
        <v>0.36</v>
      </c>
      <c r="D21" s="4">
        <v>0.67</v>
      </c>
      <c r="E21" s="4">
        <v>0.28999999999999998</v>
      </c>
      <c r="F21" s="4">
        <v>0.11</v>
      </c>
      <c r="G21" s="4">
        <v>0.04</v>
      </c>
    </row>
    <row r="22" spans="1:7" x14ac:dyDescent="0.25">
      <c r="A22" s="10" t="s">
        <v>554</v>
      </c>
      <c r="B22" s="8">
        <v>0.23</v>
      </c>
      <c r="C22" s="60">
        <v>0.3</v>
      </c>
      <c r="D22" s="4">
        <v>0.53</v>
      </c>
      <c r="E22" s="4">
        <v>0.21</v>
      </c>
      <c r="F22" s="4">
        <v>7.0000000000000007E-2</v>
      </c>
      <c r="G22" s="4">
        <v>0.02</v>
      </c>
    </row>
    <row r="23" spans="1:7" x14ac:dyDescent="0.25">
      <c r="A23" s="10" t="s">
        <v>443</v>
      </c>
      <c r="B23" s="8">
        <v>0.01</v>
      </c>
      <c r="C23" s="60">
        <v>0.03</v>
      </c>
      <c r="D23" s="4">
        <v>0.03</v>
      </c>
      <c r="E23" s="4">
        <v>0</v>
      </c>
      <c r="F23" s="4">
        <v>0</v>
      </c>
      <c r="G23" s="4">
        <v>0</v>
      </c>
    </row>
    <row r="25" spans="1:7" x14ac:dyDescent="0.25">
      <c r="A25" s="15" t="s">
        <v>737</v>
      </c>
      <c r="B25" s="7" t="s">
        <v>709</v>
      </c>
      <c r="C25" s="16" t="s">
        <v>710</v>
      </c>
      <c r="D25" s="7" t="s">
        <v>712</v>
      </c>
      <c r="E25" s="7" t="s">
        <v>713</v>
      </c>
      <c r="F25" s="7" t="s">
        <v>33</v>
      </c>
      <c r="G25" s="7" t="s">
        <v>280</v>
      </c>
    </row>
    <row r="26" spans="1:7" x14ac:dyDescent="0.25">
      <c r="A26" s="23" t="s">
        <v>696</v>
      </c>
      <c r="B26" s="20"/>
      <c r="C26" s="58"/>
      <c r="D26" s="20"/>
      <c r="E26" s="20"/>
      <c r="F26" s="20"/>
      <c r="G26" s="20"/>
    </row>
    <row r="27" spans="1:7" x14ac:dyDescent="0.25">
      <c r="A27" s="10" t="s">
        <v>505</v>
      </c>
      <c r="B27" s="17">
        <v>0.86</v>
      </c>
      <c r="C27" s="59">
        <v>0.11</v>
      </c>
      <c r="D27" s="19">
        <v>0.97</v>
      </c>
      <c r="E27" s="19">
        <v>0.77</v>
      </c>
      <c r="F27" s="19">
        <v>0.56999999999999995</v>
      </c>
      <c r="G27" s="19">
        <v>0.4</v>
      </c>
    </row>
    <row r="28" spans="1:7" x14ac:dyDescent="0.25">
      <c r="A28" s="10" t="s">
        <v>402</v>
      </c>
      <c r="B28" s="8">
        <v>0.08</v>
      </c>
      <c r="C28" s="60">
        <v>0.41</v>
      </c>
      <c r="D28" s="4">
        <v>0.5</v>
      </c>
      <c r="E28" s="4">
        <v>0.18</v>
      </c>
      <c r="F28" s="4">
        <v>0.06</v>
      </c>
      <c r="G28" s="4">
        <v>0.02</v>
      </c>
    </row>
    <row r="29" spans="1:7" x14ac:dyDescent="0.25">
      <c r="A29" s="10" t="s">
        <v>715</v>
      </c>
      <c r="B29" s="8">
        <v>0.04</v>
      </c>
      <c r="C29" s="60">
        <v>0.28999999999999998</v>
      </c>
      <c r="D29" s="4">
        <v>0.33</v>
      </c>
      <c r="E29" s="4">
        <v>0.1</v>
      </c>
      <c r="F29" s="4">
        <v>0.03</v>
      </c>
      <c r="G29" s="4">
        <v>0.01</v>
      </c>
    </row>
    <row r="30" spans="1:7" x14ac:dyDescent="0.25">
      <c r="A30" s="10" t="s">
        <v>637</v>
      </c>
      <c r="B30" s="42">
        <v>0.02</v>
      </c>
      <c r="C30" s="61">
        <v>0.19</v>
      </c>
      <c r="D30" s="43">
        <v>0.21</v>
      </c>
      <c r="E30" s="43">
        <v>0.05</v>
      </c>
      <c r="F30" s="43">
        <v>0.01</v>
      </c>
      <c r="G30" s="43">
        <v>0</v>
      </c>
    </row>
    <row r="31" spans="1:7" x14ac:dyDescent="0.25">
      <c r="A31" s="39" t="s">
        <v>697</v>
      </c>
      <c r="B31" s="45"/>
      <c r="C31" s="62"/>
      <c r="D31" s="45"/>
      <c r="E31" s="45"/>
      <c r="F31" s="45"/>
      <c r="G31" s="45"/>
    </row>
    <row r="32" spans="1:7" x14ac:dyDescent="0.25">
      <c r="A32" s="10" t="s">
        <v>664</v>
      </c>
      <c r="B32" s="8">
        <v>0.6</v>
      </c>
      <c r="C32" s="60">
        <v>0.25</v>
      </c>
      <c r="D32" s="4">
        <v>0.85</v>
      </c>
      <c r="E32" s="4">
        <v>0.64</v>
      </c>
      <c r="F32" s="4">
        <v>0.41</v>
      </c>
      <c r="G32" s="4">
        <v>0.22</v>
      </c>
    </row>
    <row r="33" spans="1:7" x14ac:dyDescent="0.25">
      <c r="A33" s="10" t="s">
        <v>347</v>
      </c>
      <c r="B33" s="8">
        <v>0.28000000000000003</v>
      </c>
      <c r="C33" s="60">
        <v>0.37</v>
      </c>
      <c r="D33" s="4">
        <v>0.65</v>
      </c>
      <c r="E33" s="4">
        <v>0.4</v>
      </c>
      <c r="F33" s="4">
        <v>0.19</v>
      </c>
      <c r="G33" s="4">
        <v>0.08</v>
      </c>
    </row>
    <row r="34" spans="1:7" x14ac:dyDescent="0.25">
      <c r="A34" s="10" t="s">
        <v>450</v>
      </c>
      <c r="B34" s="8">
        <v>0.08</v>
      </c>
      <c r="C34" s="60">
        <v>0.25</v>
      </c>
      <c r="D34" s="4">
        <v>0.33</v>
      </c>
      <c r="E34" s="4">
        <v>0.17</v>
      </c>
      <c r="F34" s="4">
        <v>0.06</v>
      </c>
      <c r="G34" s="4">
        <v>0.02</v>
      </c>
    </row>
    <row r="35" spans="1:7" x14ac:dyDescent="0.25">
      <c r="A35" s="10" t="s">
        <v>501</v>
      </c>
      <c r="B35" s="8">
        <v>0.04</v>
      </c>
      <c r="C35" s="60">
        <v>0.13</v>
      </c>
      <c r="D35" s="4">
        <v>0.17</v>
      </c>
      <c r="E35" s="4">
        <v>0.06</v>
      </c>
      <c r="F35" s="4">
        <v>0.01</v>
      </c>
      <c r="G35" s="4">
        <v>0</v>
      </c>
    </row>
    <row r="36" spans="1:7" x14ac:dyDescent="0.25">
      <c r="A36" s="39" t="s">
        <v>698</v>
      </c>
      <c r="B36" s="45"/>
      <c r="C36" s="62"/>
      <c r="D36" s="45"/>
      <c r="E36" s="45"/>
      <c r="F36" s="45"/>
      <c r="G36" s="45"/>
    </row>
    <row r="37" spans="1:7" x14ac:dyDescent="0.25">
      <c r="A37" s="10" t="s">
        <v>375</v>
      </c>
      <c r="B37" s="8">
        <v>0.53</v>
      </c>
      <c r="C37" s="60">
        <v>0.33</v>
      </c>
      <c r="D37" s="4">
        <v>0.86</v>
      </c>
      <c r="E37" s="4">
        <v>0.37</v>
      </c>
      <c r="F37" s="4">
        <v>0.15</v>
      </c>
      <c r="G37" s="4">
        <v>0.06</v>
      </c>
    </row>
    <row r="38" spans="1:7" x14ac:dyDescent="0.25">
      <c r="A38" s="10" t="s">
        <v>463</v>
      </c>
      <c r="B38" s="8">
        <v>0.39</v>
      </c>
      <c r="C38" s="60">
        <v>0.4</v>
      </c>
      <c r="D38" s="4">
        <v>0.79</v>
      </c>
      <c r="E38" s="4">
        <v>0.3</v>
      </c>
      <c r="F38" s="4">
        <v>0.11</v>
      </c>
      <c r="G38" s="4">
        <v>0.04</v>
      </c>
    </row>
    <row r="39" spans="1:7" x14ac:dyDescent="0.25">
      <c r="A39" s="10" t="s">
        <v>620</v>
      </c>
      <c r="B39" s="8">
        <v>7.0000000000000007E-2</v>
      </c>
      <c r="C39" s="60">
        <v>0.2</v>
      </c>
      <c r="D39" s="4">
        <v>0.27</v>
      </c>
      <c r="E39" s="4">
        <v>0.05</v>
      </c>
      <c r="F39" s="4">
        <v>0.01</v>
      </c>
      <c r="G39" s="4">
        <v>0</v>
      </c>
    </row>
    <row r="40" spans="1:7" x14ac:dyDescent="0.25">
      <c r="A40" s="10" t="s">
        <v>444</v>
      </c>
      <c r="B40" s="8">
        <v>0.01</v>
      </c>
      <c r="C40" s="60">
        <v>7.0000000000000007E-2</v>
      </c>
      <c r="D40" s="4">
        <v>0.08</v>
      </c>
      <c r="E40" s="4">
        <v>0.01</v>
      </c>
      <c r="F40" s="4">
        <v>0</v>
      </c>
      <c r="G40" s="4">
        <v>0</v>
      </c>
    </row>
    <row r="41" spans="1:7" x14ac:dyDescent="0.25">
      <c r="A41" s="39" t="s">
        <v>699</v>
      </c>
      <c r="B41" s="45"/>
      <c r="C41" s="62"/>
      <c r="D41" s="45"/>
      <c r="E41" s="45"/>
      <c r="F41" s="45"/>
      <c r="G41" s="45"/>
    </row>
    <row r="42" spans="1:7" x14ac:dyDescent="0.25">
      <c r="A42" s="10" t="s">
        <v>566</v>
      </c>
      <c r="B42" s="8">
        <v>0.46</v>
      </c>
      <c r="C42" s="60">
        <v>0.31</v>
      </c>
      <c r="D42" s="4">
        <v>0.77</v>
      </c>
      <c r="E42" s="4">
        <v>0.4</v>
      </c>
      <c r="F42" s="4">
        <v>0.19</v>
      </c>
      <c r="G42" s="4">
        <v>0.08</v>
      </c>
    </row>
    <row r="43" spans="1:7" x14ac:dyDescent="0.25">
      <c r="A43" s="10" t="s">
        <v>451</v>
      </c>
      <c r="B43" s="8">
        <v>0.31</v>
      </c>
      <c r="C43" s="60">
        <v>0.36</v>
      </c>
      <c r="D43" s="4">
        <v>0.67</v>
      </c>
      <c r="E43" s="4">
        <v>0.28999999999999998</v>
      </c>
      <c r="F43" s="4">
        <v>0.13</v>
      </c>
      <c r="G43" s="4">
        <v>0.05</v>
      </c>
    </row>
    <row r="44" spans="1:7" x14ac:dyDescent="0.25">
      <c r="A44" s="10" t="s">
        <v>554</v>
      </c>
      <c r="B44" s="8">
        <v>0.22</v>
      </c>
      <c r="C44" s="60">
        <v>0.31</v>
      </c>
      <c r="D44" s="4">
        <v>0.53</v>
      </c>
      <c r="E44" s="4">
        <v>0.2</v>
      </c>
      <c r="F44" s="4">
        <v>7.0000000000000007E-2</v>
      </c>
      <c r="G44" s="4">
        <v>0.02</v>
      </c>
    </row>
    <row r="45" spans="1:7" x14ac:dyDescent="0.25">
      <c r="A45" s="10" t="s">
        <v>443</v>
      </c>
      <c r="B45" s="8">
        <v>0.01</v>
      </c>
      <c r="C45" s="60">
        <v>0.03</v>
      </c>
      <c r="D45" s="4">
        <v>0.04</v>
      </c>
      <c r="E45" s="4">
        <v>0</v>
      </c>
      <c r="F45" s="4">
        <v>0</v>
      </c>
      <c r="G45" s="4">
        <v>0</v>
      </c>
    </row>
  </sheetData>
  <conditionalFormatting sqref="B10:G13 B15:G18 B20:G23 B5:G8">
    <cfRule type="colorScale" priority="224">
      <colorScale>
        <cfvo type="percent" val="0"/>
        <cfvo type="percent" val="100"/>
        <color rgb="FFFCFCFF"/>
        <color rgb="FF63BE7B"/>
      </colorScale>
    </cfRule>
  </conditionalFormatting>
  <conditionalFormatting sqref="B9:G9">
    <cfRule type="colorScale" priority="236">
      <colorScale>
        <cfvo type="percent" val="0"/>
        <cfvo type="percent" val="100"/>
        <color rgb="FFFCFCFF"/>
        <color rgb="FF63BE7B"/>
      </colorScale>
    </cfRule>
  </conditionalFormatting>
  <conditionalFormatting sqref="B14:G14">
    <cfRule type="colorScale" priority="238">
      <colorScale>
        <cfvo type="percent" val="0"/>
        <cfvo type="percent" val="100"/>
        <color rgb="FFFCFCFF"/>
        <color rgb="FF63BE7B"/>
      </colorScale>
    </cfRule>
  </conditionalFormatting>
  <conditionalFormatting sqref="B19:G19">
    <cfRule type="colorScale" priority="240">
      <colorScale>
        <cfvo type="percent" val="0"/>
        <cfvo type="percent" val="100"/>
        <color rgb="FFFCFCFF"/>
        <color rgb="FF63BE7B"/>
      </colorScale>
    </cfRule>
  </conditionalFormatting>
  <conditionalFormatting sqref="B32:G35 B37:G40 B42:G45 B27:G30">
    <cfRule type="colorScale" priority="1">
      <colorScale>
        <cfvo type="percent" val="0"/>
        <cfvo type="percent" val="100"/>
        <color rgb="FFFCFCFF"/>
        <color rgb="FF63BE7B"/>
      </colorScale>
    </cfRule>
  </conditionalFormatting>
  <conditionalFormatting sqref="B31:G3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36:G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41:G41">
    <cfRule type="colorScale" priority="4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20" bestFit="1" customWidth="1"/>
  </cols>
  <sheetData>
    <row r="1" spans="1:8" ht="18.75" x14ac:dyDescent="0.3">
      <c r="A1" s="47" t="s">
        <v>742</v>
      </c>
    </row>
    <row r="2" spans="1:8" ht="15.75" x14ac:dyDescent="0.25">
      <c r="A2" s="48">
        <v>44530</v>
      </c>
      <c r="B2" s="15" t="s">
        <v>727</v>
      </c>
      <c r="C2" s="7" t="s">
        <v>709</v>
      </c>
      <c r="D2" s="16" t="s">
        <v>710</v>
      </c>
      <c r="E2" s="7" t="s">
        <v>712</v>
      </c>
      <c r="F2" s="7" t="s">
        <v>713</v>
      </c>
      <c r="G2" s="7" t="s">
        <v>33</v>
      </c>
      <c r="H2" s="7" t="s">
        <v>280</v>
      </c>
    </row>
    <row r="3" spans="1:8" x14ac:dyDescent="0.25">
      <c r="B3" s="23" t="s">
        <v>696</v>
      </c>
      <c r="C3" s="20"/>
      <c r="D3" s="58"/>
      <c r="E3" s="20"/>
      <c r="F3" s="20"/>
      <c r="G3" s="20"/>
      <c r="H3" s="20"/>
    </row>
    <row r="4" spans="1:8" x14ac:dyDescent="0.25">
      <c r="B4" s="10" t="s">
        <v>566</v>
      </c>
      <c r="C4" s="17">
        <v>0.52</v>
      </c>
      <c r="D4" s="59">
        <v>0.26</v>
      </c>
      <c r="E4" s="17">
        <v>0.78</v>
      </c>
      <c r="F4" s="19">
        <v>0.56999999999999995</v>
      </c>
      <c r="G4" s="19">
        <v>0.35</v>
      </c>
      <c r="H4" s="19">
        <v>0.22</v>
      </c>
    </row>
    <row r="5" spans="1:8" x14ac:dyDescent="0.25">
      <c r="B5" s="10" t="s">
        <v>458</v>
      </c>
      <c r="C5" s="8">
        <v>0.22</v>
      </c>
      <c r="D5" s="60">
        <v>0.31</v>
      </c>
      <c r="E5" s="8">
        <v>0.53</v>
      </c>
      <c r="F5" s="4">
        <v>0.31</v>
      </c>
      <c r="G5" s="4">
        <v>0.15</v>
      </c>
      <c r="H5" s="4">
        <v>7.0000000000000007E-2</v>
      </c>
    </row>
    <row r="6" spans="1:8" x14ac:dyDescent="0.25">
      <c r="B6" s="10" t="s">
        <v>311</v>
      </c>
      <c r="C6" s="8">
        <v>0.16</v>
      </c>
      <c r="D6" s="60">
        <v>0.24</v>
      </c>
      <c r="E6" s="8">
        <v>0.4</v>
      </c>
      <c r="F6" s="4">
        <v>0.22</v>
      </c>
      <c r="G6" s="4">
        <v>0.08</v>
      </c>
      <c r="H6" s="4">
        <v>0.03</v>
      </c>
    </row>
    <row r="7" spans="1:8" x14ac:dyDescent="0.25">
      <c r="B7" s="10" t="s">
        <v>549</v>
      </c>
      <c r="C7" s="42">
        <v>0.1</v>
      </c>
      <c r="D7" s="61">
        <v>0.19</v>
      </c>
      <c r="E7" s="42">
        <v>0.28999999999999998</v>
      </c>
      <c r="F7" s="43">
        <v>0.14000000000000001</v>
      </c>
      <c r="G7" s="43">
        <v>0.05</v>
      </c>
      <c r="H7" s="43">
        <v>0.02</v>
      </c>
    </row>
    <row r="8" spans="1:8" x14ac:dyDescent="0.25">
      <c r="B8" s="39" t="s">
        <v>697</v>
      </c>
      <c r="C8" s="45"/>
      <c r="D8" s="62"/>
      <c r="E8" s="45"/>
      <c r="F8" s="45"/>
      <c r="G8" s="45"/>
      <c r="H8" s="45"/>
    </row>
    <row r="9" spans="1:8" x14ac:dyDescent="0.25">
      <c r="B9" s="10" t="s">
        <v>638</v>
      </c>
      <c r="C9" s="17">
        <v>0.53</v>
      </c>
      <c r="D9" s="59">
        <v>0.26</v>
      </c>
      <c r="E9" s="17">
        <v>0.78</v>
      </c>
      <c r="F9" s="19">
        <v>0.39</v>
      </c>
      <c r="G9" s="19">
        <v>0.19</v>
      </c>
      <c r="H9" s="19">
        <v>0.09</v>
      </c>
    </row>
    <row r="10" spans="1:8" x14ac:dyDescent="0.25">
      <c r="B10" s="10" t="s">
        <v>643</v>
      </c>
      <c r="C10" s="8">
        <v>0.21</v>
      </c>
      <c r="D10" s="60">
        <v>0.28999999999999998</v>
      </c>
      <c r="E10" s="8">
        <v>0.5</v>
      </c>
      <c r="F10" s="4">
        <v>0.17</v>
      </c>
      <c r="G10" s="4">
        <v>0.06</v>
      </c>
      <c r="H10" s="4">
        <v>0.02</v>
      </c>
    </row>
    <row r="11" spans="1:8" x14ac:dyDescent="0.25">
      <c r="B11" s="10" t="s">
        <v>625</v>
      </c>
      <c r="C11" s="8">
        <v>0.15</v>
      </c>
      <c r="D11" s="60">
        <v>0.25</v>
      </c>
      <c r="E11" s="8">
        <v>0.41</v>
      </c>
      <c r="F11" s="4">
        <v>0.12</v>
      </c>
      <c r="G11" s="4">
        <v>0.04</v>
      </c>
      <c r="H11" s="4">
        <v>0.01</v>
      </c>
    </row>
    <row r="12" spans="1:8" x14ac:dyDescent="0.25">
      <c r="B12" s="10" t="s">
        <v>502</v>
      </c>
      <c r="C12" s="8">
        <v>0.11</v>
      </c>
      <c r="D12" s="60">
        <v>0.2</v>
      </c>
      <c r="E12" s="8">
        <v>0.31</v>
      </c>
      <c r="F12" s="4">
        <v>0.08</v>
      </c>
      <c r="G12" s="4">
        <v>0.02</v>
      </c>
      <c r="H12" s="4">
        <v>0.01</v>
      </c>
    </row>
    <row r="13" spans="1:8" x14ac:dyDescent="0.25">
      <c r="B13" s="39" t="s">
        <v>698</v>
      </c>
      <c r="C13" s="45"/>
      <c r="D13" s="62"/>
      <c r="E13" s="45"/>
      <c r="F13" s="45"/>
      <c r="G13" s="45"/>
      <c r="H13" s="45"/>
    </row>
    <row r="14" spans="1:8" x14ac:dyDescent="0.25">
      <c r="B14" s="10" t="s">
        <v>511</v>
      </c>
      <c r="C14" s="8">
        <v>0.49</v>
      </c>
      <c r="D14" s="60">
        <v>0.28000000000000003</v>
      </c>
      <c r="E14" s="8">
        <v>0.77</v>
      </c>
      <c r="F14" s="4">
        <v>0.44</v>
      </c>
      <c r="G14" s="4">
        <v>0.24</v>
      </c>
      <c r="H14" s="4">
        <v>0.13</v>
      </c>
    </row>
    <row r="15" spans="1:8" x14ac:dyDescent="0.25">
      <c r="B15" s="10" t="s">
        <v>580</v>
      </c>
      <c r="C15" s="8">
        <v>0.3</v>
      </c>
      <c r="D15" s="60">
        <v>0.34</v>
      </c>
      <c r="E15" s="8">
        <v>0.63</v>
      </c>
      <c r="F15" s="4">
        <v>0.28999999999999998</v>
      </c>
      <c r="G15" s="4">
        <v>0.15</v>
      </c>
      <c r="H15" s="4">
        <v>0.06</v>
      </c>
    </row>
    <row r="16" spans="1:8" x14ac:dyDescent="0.25">
      <c r="B16" s="10" t="s">
        <v>465</v>
      </c>
      <c r="C16" s="8">
        <v>0.11</v>
      </c>
      <c r="D16" s="60">
        <v>0.21</v>
      </c>
      <c r="E16" s="8">
        <v>0.32</v>
      </c>
      <c r="F16" s="4">
        <v>0.11</v>
      </c>
      <c r="G16" s="4">
        <v>0.04</v>
      </c>
      <c r="H16" s="4">
        <v>0.01</v>
      </c>
    </row>
    <row r="17" spans="2:8" x14ac:dyDescent="0.25">
      <c r="B17" s="10" t="s">
        <v>553</v>
      </c>
      <c r="C17" s="8">
        <v>0.1</v>
      </c>
      <c r="D17" s="60">
        <v>0.18</v>
      </c>
      <c r="E17" s="8">
        <v>0.28000000000000003</v>
      </c>
      <c r="F17" s="4">
        <v>0.09</v>
      </c>
      <c r="G17" s="4">
        <v>0.03</v>
      </c>
      <c r="H17" s="4">
        <v>0.01</v>
      </c>
    </row>
    <row r="18" spans="2:8" x14ac:dyDescent="0.25">
      <c r="B18" s="39" t="s">
        <v>699</v>
      </c>
      <c r="C18" s="45"/>
      <c r="D18" s="62"/>
      <c r="E18" s="45"/>
      <c r="F18" s="45"/>
      <c r="G18" s="45"/>
      <c r="H18" s="45"/>
    </row>
    <row r="19" spans="2:8" x14ac:dyDescent="0.25">
      <c r="B19" s="10" t="s">
        <v>295</v>
      </c>
      <c r="C19" s="8">
        <v>0.65</v>
      </c>
      <c r="D19" s="60">
        <v>0.25</v>
      </c>
      <c r="E19" s="8">
        <v>0.9</v>
      </c>
      <c r="F19" s="4">
        <v>0.61</v>
      </c>
      <c r="G19" s="4">
        <v>0.4</v>
      </c>
      <c r="H19" s="4">
        <v>0.25</v>
      </c>
    </row>
    <row r="20" spans="2:8" x14ac:dyDescent="0.25">
      <c r="B20" s="10" t="s">
        <v>401</v>
      </c>
      <c r="C20" s="8">
        <v>0.25</v>
      </c>
      <c r="D20" s="60">
        <v>0.44</v>
      </c>
      <c r="E20" s="8">
        <v>0.69</v>
      </c>
      <c r="F20" s="4">
        <v>0.33</v>
      </c>
      <c r="G20" s="4">
        <v>0.16</v>
      </c>
      <c r="H20" s="4">
        <v>7.0000000000000007E-2</v>
      </c>
    </row>
    <row r="21" spans="2:8" x14ac:dyDescent="0.25">
      <c r="B21" s="10" t="s">
        <v>619</v>
      </c>
      <c r="C21" s="8">
        <v>0.06</v>
      </c>
      <c r="D21" s="60">
        <v>0.18</v>
      </c>
      <c r="E21" s="8">
        <v>0.23</v>
      </c>
      <c r="F21" s="4">
        <v>0.08</v>
      </c>
      <c r="G21" s="4">
        <v>0.02</v>
      </c>
      <c r="H21" s="4">
        <v>0.01</v>
      </c>
    </row>
    <row r="22" spans="2:8" x14ac:dyDescent="0.25">
      <c r="B22" s="10" t="s">
        <v>479</v>
      </c>
      <c r="C22" s="8">
        <v>0.04</v>
      </c>
      <c r="D22" s="60">
        <v>0.14000000000000001</v>
      </c>
      <c r="E22" s="8">
        <v>0.18</v>
      </c>
      <c r="F22" s="4">
        <v>0.05</v>
      </c>
      <c r="G22" s="4">
        <v>0.01</v>
      </c>
      <c r="H22" s="4">
        <v>0</v>
      </c>
    </row>
  </sheetData>
  <conditionalFormatting sqref="C13:H13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C18:H18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C4:H12 C14:H17 C19:H22">
    <cfRule type="colorScale" priority="16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741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6"/>
  <sheetViews>
    <sheetView topLeftCell="A47" workbookViewId="0">
      <selection activeCell="I71" sqref="I71:I86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690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692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745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745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745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745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744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744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744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744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  <row r="71" spans="1:9" x14ac:dyDescent="0.25">
      <c r="A71" t="s">
        <v>694</v>
      </c>
      <c r="B71" t="s">
        <v>123</v>
      </c>
      <c r="C71" t="str">
        <f>INDEX(Teams!$B$1:$B$321,MATCH(B71,Teams!$A$1:$A$321,0))</f>
        <v>Mexico</v>
      </c>
      <c r="F71" t="str">
        <f t="shared" ref="F71:F86" si="20">IF(A71&lt;&gt;A70,A71&amp;":[","")</f>
        <v>A:[</v>
      </c>
      <c r="G71" t="str">
        <f t="shared" ref="G71:G86" si="21">"'"&amp;B71&amp;"'"</f>
        <v>'MX'</v>
      </c>
      <c r="H71" t="str">
        <f t="shared" ref="H71:H86" si="22">IF(A71&lt;&gt;A72,"],",",")</f>
        <v>,</v>
      </c>
      <c r="I71" t="str">
        <f t="shared" ref="I71:I86" si="23">F71&amp;G71&amp;H71</f>
        <v>A:['MX',</v>
      </c>
    </row>
    <row r="72" spans="1:9" x14ac:dyDescent="0.25">
      <c r="A72" t="s">
        <v>694</v>
      </c>
      <c r="B72" t="s">
        <v>136</v>
      </c>
      <c r="C72" t="str">
        <f>INDEX(Teams!$B$1:$B$321,MATCH(B72,Teams!$A$1:$A$321,0))</f>
        <v>El Salvador</v>
      </c>
      <c r="F72" t="str">
        <f t="shared" si="20"/>
        <v/>
      </c>
      <c r="G72" t="str">
        <f t="shared" si="21"/>
        <v>'SV'</v>
      </c>
      <c r="H72" t="str">
        <f t="shared" si="22"/>
        <v>,</v>
      </c>
      <c r="I72" t="str">
        <f t="shared" si="23"/>
        <v>'SV',</v>
      </c>
    </row>
    <row r="73" spans="1:9" x14ac:dyDescent="0.25">
      <c r="A73" t="s">
        <v>694</v>
      </c>
      <c r="B73" t="s">
        <v>35</v>
      </c>
      <c r="C73" t="str">
        <f>INDEX(Teams!$B$1:$B$321,MATCH(B73,Teams!$A$1:$A$321,0))</f>
        <v>Curaçao</v>
      </c>
      <c r="F73" t="str">
        <f t="shared" si="20"/>
        <v/>
      </c>
      <c r="G73" t="str">
        <f t="shared" si="21"/>
        <v>'CW'</v>
      </c>
      <c r="H73" t="str">
        <f t="shared" si="22"/>
        <v>,</v>
      </c>
      <c r="I73" t="str">
        <f t="shared" si="23"/>
        <v>'CW',</v>
      </c>
    </row>
    <row r="74" spans="1:9" x14ac:dyDescent="0.25">
      <c r="A74" t="s">
        <v>694</v>
      </c>
      <c r="B74" t="s">
        <v>133</v>
      </c>
      <c r="C74" t="str">
        <f>INDEX(Teams!$B$1:$B$321,MATCH(B74,Teams!$A$1:$A$321,0))</f>
        <v>Trinidad and Tobago</v>
      </c>
      <c r="F74" t="str">
        <f t="shared" si="20"/>
        <v/>
      </c>
      <c r="G74" t="str">
        <f t="shared" si="21"/>
        <v>'TT'</v>
      </c>
      <c r="H74" t="str">
        <f t="shared" si="22"/>
        <v>],</v>
      </c>
      <c r="I74" t="str">
        <f t="shared" si="23"/>
        <v>'TT'],</v>
      </c>
    </row>
    <row r="75" spans="1:9" x14ac:dyDescent="0.25">
      <c r="A75" t="s">
        <v>693</v>
      </c>
      <c r="B75" t="s">
        <v>125</v>
      </c>
      <c r="C75" t="str">
        <f>INDEX(Teams!$B$1:$B$321,MATCH(B75,Teams!$A$1:$A$321,0))</f>
        <v>United States</v>
      </c>
      <c r="F75" t="str">
        <f t="shared" si="20"/>
        <v>B:[</v>
      </c>
      <c r="G75" t="str">
        <f t="shared" si="21"/>
        <v>'US'</v>
      </c>
      <c r="H75" t="str">
        <f t="shared" si="22"/>
        <v>,</v>
      </c>
      <c r="I75" t="str">
        <f t="shared" si="23"/>
        <v>B:['US',</v>
      </c>
    </row>
    <row r="76" spans="1:9" x14ac:dyDescent="0.25">
      <c r="A76" t="s">
        <v>693</v>
      </c>
      <c r="B76" t="s">
        <v>164</v>
      </c>
      <c r="C76" t="str">
        <f>INDEX(Teams!$B$1:$B$321,MATCH(B76,Teams!$A$1:$A$321,0))</f>
        <v>Canada</v>
      </c>
      <c r="F76" t="str">
        <f t="shared" si="20"/>
        <v/>
      </c>
      <c r="G76" t="str">
        <f t="shared" si="21"/>
        <v>'CA'</v>
      </c>
      <c r="H76" t="str">
        <f t="shared" si="22"/>
        <v>,</v>
      </c>
      <c r="I76" t="str">
        <f t="shared" si="23"/>
        <v>'CA',</v>
      </c>
    </row>
    <row r="77" spans="1:9" x14ac:dyDescent="0.25">
      <c r="A77" t="s">
        <v>693</v>
      </c>
      <c r="B77" t="s">
        <v>103</v>
      </c>
      <c r="C77" t="str">
        <f>INDEX(Teams!$B$1:$B$321,MATCH(B77,Teams!$A$1:$A$321,0))</f>
        <v>Haiti</v>
      </c>
      <c r="F77" t="str">
        <f t="shared" si="20"/>
        <v/>
      </c>
      <c r="G77" t="str">
        <f t="shared" si="21"/>
        <v>'HT'</v>
      </c>
      <c r="H77" t="str">
        <f t="shared" si="22"/>
        <v>,</v>
      </c>
      <c r="I77" t="str">
        <f t="shared" si="23"/>
        <v>'HT',</v>
      </c>
    </row>
    <row r="78" spans="1:9" x14ac:dyDescent="0.25">
      <c r="A78" t="s">
        <v>693</v>
      </c>
      <c r="B78" t="s">
        <v>182</v>
      </c>
      <c r="C78" t="str">
        <f>INDEX(Teams!$B$1:$B$321,MATCH(B78,Teams!$A$1:$A$321,0))</f>
        <v>Martinique</v>
      </c>
      <c r="F78" t="str">
        <f t="shared" si="20"/>
        <v/>
      </c>
      <c r="G78" t="str">
        <f t="shared" si="21"/>
        <v>'MQ'</v>
      </c>
      <c r="H78" t="str">
        <f t="shared" si="22"/>
        <v>],</v>
      </c>
      <c r="I78" t="str">
        <f t="shared" si="23"/>
        <v>'MQ'],</v>
      </c>
    </row>
    <row r="79" spans="1:9" x14ac:dyDescent="0.25">
      <c r="A79" t="s">
        <v>745</v>
      </c>
      <c r="B79" t="s">
        <v>129</v>
      </c>
      <c r="C79" t="str">
        <f>INDEX(Teams!$B$1:$B$321,MATCH(B79,Teams!$A$1:$A$321,0))</f>
        <v>Costa Rica</v>
      </c>
      <c r="F79" t="str">
        <f t="shared" si="20"/>
        <v>C:[</v>
      </c>
      <c r="G79" t="str">
        <f t="shared" si="21"/>
        <v>'CR'</v>
      </c>
      <c r="H79" t="str">
        <f t="shared" si="22"/>
        <v>,</v>
      </c>
      <c r="I79" t="str">
        <f t="shared" si="23"/>
        <v>C:['CR',</v>
      </c>
    </row>
    <row r="80" spans="1:9" x14ac:dyDescent="0.25">
      <c r="A80" t="s">
        <v>745</v>
      </c>
      <c r="B80" t="s">
        <v>130</v>
      </c>
      <c r="C80" t="str">
        <f>INDEX(Teams!$B$1:$B$321,MATCH(B80,Teams!$A$1:$A$321,0))</f>
        <v>Jamaica</v>
      </c>
      <c r="F80" t="str">
        <f t="shared" si="20"/>
        <v/>
      </c>
      <c r="G80" t="str">
        <f t="shared" si="21"/>
        <v>'JM'</v>
      </c>
      <c r="H80" t="str">
        <f t="shared" si="22"/>
        <v>,</v>
      </c>
      <c r="I80" t="str">
        <f t="shared" si="23"/>
        <v>'JM',</v>
      </c>
    </row>
    <row r="81" spans="1:9" x14ac:dyDescent="0.25">
      <c r="A81" t="s">
        <v>745</v>
      </c>
      <c r="B81" t="s">
        <v>186</v>
      </c>
      <c r="C81" t="str">
        <f>INDEX(Teams!$B$1:$B$321,MATCH(B81,Teams!$A$1:$A$321,0))</f>
        <v>Suriname</v>
      </c>
      <c r="F81" t="str">
        <f t="shared" si="20"/>
        <v/>
      </c>
      <c r="G81" t="str">
        <f t="shared" si="21"/>
        <v>'SR'</v>
      </c>
      <c r="H81" t="str">
        <f t="shared" si="22"/>
        <v>,</v>
      </c>
      <c r="I81" t="str">
        <f t="shared" si="23"/>
        <v>'SR',</v>
      </c>
    </row>
    <row r="82" spans="1:9" x14ac:dyDescent="0.25">
      <c r="A82" t="s">
        <v>745</v>
      </c>
      <c r="B82" t="s">
        <v>181</v>
      </c>
      <c r="C82" t="str">
        <f>INDEX(Teams!$B$1:$B$321,MATCH(B82,Teams!$A$1:$A$321,0))</f>
        <v>Guadeloupe</v>
      </c>
      <c r="F82" t="str">
        <f t="shared" si="20"/>
        <v/>
      </c>
      <c r="G82" t="str">
        <f t="shared" si="21"/>
        <v>'GP'</v>
      </c>
      <c r="H82" t="str">
        <f t="shared" si="22"/>
        <v>],</v>
      </c>
      <c r="I82" t="str">
        <f t="shared" si="23"/>
        <v>'GP'],</v>
      </c>
    </row>
    <row r="83" spans="1:9" x14ac:dyDescent="0.25">
      <c r="A83" t="s">
        <v>744</v>
      </c>
      <c r="B83" t="s">
        <v>122</v>
      </c>
      <c r="C83" t="str">
        <f>INDEX(Teams!$B$1:$B$321,MATCH(B83,Teams!$A$1:$A$321,0))</f>
        <v>Qatar</v>
      </c>
      <c r="F83" t="str">
        <f t="shared" si="20"/>
        <v>D:[</v>
      </c>
      <c r="G83" t="str">
        <f t="shared" si="21"/>
        <v>'QA'</v>
      </c>
      <c r="H83" t="str">
        <f t="shared" si="22"/>
        <v>,</v>
      </c>
      <c r="I83" t="str">
        <f t="shared" si="23"/>
        <v>D:['QA',</v>
      </c>
    </row>
    <row r="84" spans="1:9" x14ac:dyDescent="0.25">
      <c r="A84" t="s">
        <v>744</v>
      </c>
      <c r="B84" t="s">
        <v>127</v>
      </c>
      <c r="C84" t="str">
        <f>INDEX(Teams!$B$1:$B$321,MATCH(B84,Teams!$A$1:$A$321,0))</f>
        <v>Honduras</v>
      </c>
      <c r="F84" t="str">
        <f t="shared" si="20"/>
        <v/>
      </c>
      <c r="G84" t="str">
        <f t="shared" si="21"/>
        <v>'HN'</v>
      </c>
      <c r="H84" t="str">
        <f t="shared" si="22"/>
        <v>,</v>
      </c>
      <c r="I84" t="str">
        <f t="shared" si="23"/>
        <v>'HN',</v>
      </c>
    </row>
    <row r="85" spans="1:9" x14ac:dyDescent="0.25">
      <c r="A85" t="s">
        <v>744</v>
      </c>
      <c r="B85" t="s">
        <v>47</v>
      </c>
      <c r="C85" t="str">
        <f>INDEX(Teams!$B$1:$B$321,MATCH(B85,Teams!$A$1:$A$321,0))</f>
        <v>Panama</v>
      </c>
      <c r="F85" t="str">
        <f t="shared" si="20"/>
        <v/>
      </c>
      <c r="G85" t="str">
        <f t="shared" si="21"/>
        <v>'PA'</v>
      </c>
      <c r="H85" t="str">
        <f t="shared" si="22"/>
        <v>,</v>
      </c>
      <c r="I85" t="str">
        <f t="shared" si="23"/>
        <v>'PA',</v>
      </c>
    </row>
    <row r="86" spans="1:9" x14ac:dyDescent="0.25">
      <c r="A86" t="s">
        <v>744</v>
      </c>
      <c r="B86" t="s">
        <v>168</v>
      </c>
      <c r="C86" t="str">
        <f>INDEX(Teams!$B$1:$B$321,MATCH(B86,Teams!$A$1:$A$321,0))</f>
        <v>Grenada</v>
      </c>
      <c r="F86" t="str">
        <f t="shared" si="20"/>
        <v/>
      </c>
      <c r="G86" t="str">
        <f t="shared" si="21"/>
        <v>'GD'</v>
      </c>
      <c r="H86" t="str">
        <f t="shared" si="22"/>
        <v>],</v>
      </c>
      <c r="I86" t="str">
        <f t="shared" si="23"/>
        <v>'GD'],</v>
      </c>
    </row>
  </sheetData>
  <sortState ref="A71:C86">
    <sortCondition ref="A7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7" si="609">K2946-J2946</f>
        <v>2089</v>
      </c>
      <c r="N2946">
        <f t="shared" ref="N2946:N2947" si="610">L2946+J2946</f>
        <v>1927</v>
      </c>
      <c r="O2946">
        <f t="shared" ref="O2946:O2947" si="611">1/(10^(-V2946/400)+1)</f>
        <v>0.81879329013431534</v>
      </c>
      <c r="P2946">
        <f t="shared" ref="P2946:P2947" si="612">IF(F2946&gt;G2946,1,IF(F2946=G2946,0.5,0))</f>
        <v>1</v>
      </c>
      <c r="Q2946">
        <f t="shared" ref="Q2946:Q2947" si="613">(M2946-K2946)/(O2946-P2946)</f>
        <v>22.074237774996902</v>
      </c>
      <c r="R2946">
        <f t="shared" ref="R2946:R2947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7" si="615">M2946+IF(ISBLANK(I2946),100,0)</f>
        <v>2189</v>
      </c>
      <c r="U2946">
        <f t="shared" ref="U2946:U2947" si="616">N2946</f>
        <v>1927</v>
      </c>
      <c r="V2946">
        <f t="shared" ref="V2946:V2947" si="617">ABS(T2946-U2946)</f>
        <v>262</v>
      </c>
      <c r="W2946">
        <f t="shared" ref="W2946:W2947" si="618">IF(U2946&gt;T2946,G2946-F2946,F2946-G2946)</f>
        <v>1</v>
      </c>
      <c r="X2946">
        <f t="shared" ref="X2946:X2947" si="619">IF(W2946=4,1,0)</f>
        <v>0</v>
      </c>
      <c r="Y2946">
        <f t="shared" ref="Y2946:Y2947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746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49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746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746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746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52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746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746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746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746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746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746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746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746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746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746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746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746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str">
        <f>INDEX(Worksheet!$A:A,MATCH(Fixtures!D247,Worksheet!$B:B,0))</f>
        <v>B</v>
      </c>
      <c r="AA247" t="str">
        <f t="shared" ref="AA247" si="16">"['"&amp;Z247&amp;"','"&amp;G247&amp;"',['"&amp;D247&amp;"','"&amp;E247&amp;"']],"</f>
        <v>['B','US',['CA','MQ']],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str">
        <f>INDEX(Worksheet!$A:A,MATCH(Fixtures!D250,Worksheet!$B:B,0))</f>
        <v>C</v>
      </c>
      <c r="AA250" t="str">
        <f t="shared" si="18"/>
        <v>['C','CR',['CR','NI']],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str">
        <f>INDEX(Worksheet!$A:A,MATCH(Fixtures!D251,Worksheet!$B:B,0))</f>
        <v>A</v>
      </c>
      <c r="AA251" t="str">
        <f t="shared" si="18"/>
        <v>['A','JM',['CW','SV']],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str">
        <f>INDEX(Worksheet!$A:A,MATCH(Fixtures!D252,Worksheet!$B:B,0))</f>
        <v>C</v>
      </c>
      <c r="AA252" t="str">
        <f t="shared" si="18"/>
        <v>['C','JM',['JM','HN']],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str">
        <f>INDEX(Worksheet!$A:A,MATCH(Fixtures!D253,Worksheet!$B:B,0))</f>
        <v>D</v>
      </c>
      <c r="AA253" t="str">
        <f t="shared" si="18"/>
        <v>['D','US',['PA','TT']],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str">
        <f>INDEX(Worksheet!$A:A,MATCH(Fixtures!D254,Worksheet!$B:B,0))</f>
        <v>B</v>
      </c>
      <c r="AA254" t="str">
        <f t="shared" si="18"/>
        <v>['B','US',['US','GY']],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str">
        <f>INDEX(Worksheet!$A:A,MATCH(Fixtures!D255,Worksheet!$B:B,0))</f>
        <v>B</v>
      </c>
      <c r="AA255" t="str">
        <f t="shared" si="18"/>
        <v>['B','US',['CA','MX']],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str">
        <f>INDEX(Worksheet!$A:A,MATCH(Fixtures!D258,Worksheet!$B:B,0))</f>
        <v>B</v>
      </c>
      <c r="AA258" t="str">
        <f t="shared" si="18"/>
        <v>['B','US',['HT','NI']],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str">
        <f>INDEX(Worksheet!$A:A,MATCH(Fixtures!D259,Worksheet!$B:B,0))</f>
        <v>A</v>
      </c>
      <c r="AA259" t="str">
        <f t="shared" si="18"/>
        <v>['A','US',['CW','HN']],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str">
        <f>INDEX(Worksheet!$A:A,MATCH(Fixtures!D260,Worksheet!$B:B,0))</f>
        <v>A</v>
      </c>
      <c r="AA260" t="str">
        <f t="shared" si="18"/>
        <v>['A','US',['SV','JM']],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str">
        <f>INDEX(Worksheet!$A:A,MATCH(Fixtures!D262,Worksheet!$B:B,0))</f>
        <v>B</v>
      </c>
      <c r="AA262" t="str">
        <f t="shared" si="18"/>
        <v>['B','US',['US','TT']],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str">
        <f>INDEX(Worksheet!$A:A,MATCH(Fixtures!D263,Worksheet!$B:B,0))</f>
        <v>B</v>
      </c>
      <c r="AA263" t="str">
        <f t="shared" si="18"/>
        <v>['B','US',['CA','CU']],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str">
        <f>INDEX(Worksheet!$A:A,MATCH(Fixtures!D264,Worksheet!$B:B,0))</f>
        <v>B</v>
      </c>
      <c r="AA264" t="str">
        <f t="shared" si="18"/>
        <v>['B','US',['MQ','MX']],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str">
        <f>INDEX(Worksheet!$A:A,MATCH(Fixtures!D266,Worksheet!$B:B,0))</f>
        <v>C</v>
      </c>
      <c r="AA266" t="str">
        <f t="shared" si="18"/>
        <v>['C','US',['CR','HT']],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str">
        <f>INDEX(Worksheet!$A:A,MATCH(Fixtures!D267,Worksheet!$B:B,0))</f>
        <v>A</v>
      </c>
      <c r="AA267" t="str">
        <f t="shared" si="18"/>
        <v>['A','US',['CW','JM']],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str">
        <f>INDEX(Worksheet!$A:A,MATCH(Fixtures!D268,Worksheet!$B:B,0))</f>
        <v>A</v>
      </c>
      <c r="AA268" t="str">
        <f t="shared" si="18"/>
        <v>['A','US',['SV','HN']],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str">
        <f>INDEX(Worksheet!$A:A,MATCH(Fixtures!D270,Worksheet!$B:B,0))</f>
        <v>B</v>
      </c>
      <c r="AA270" t="str">
        <f t="shared" si="18"/>
        <v>['B','US',['US','PA']],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746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2021-07-08T02:47:21Z</dcterms:modified>
</cp:coreProperties>
</file>